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60A0D17D-D731-4EDF-ABFB-8A5C34EA9866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S17" i="149"/>
  <c r="Q17" i="149"/>
  <c r="N17" i="149"/>
  <c r="O18" i="149" s="1"/>
  <c r="M17" i="149"/>
  <c r="K17" i="149"/>
  <c r="I17" i="149"/>
  <c r="A17" i="149"/>
  <c r="AA16" i="149"/>
  <c r="S16" i="149"/>
  <c r="Q16" i="149"/>
  <c r="N16" i="149"/>
  <c r="O17" i="149" s="1"/>
  <c r="M16" i="149"/>
  <c r="K16" i="149"/>
  <c r="I16" i="149"/>
  <c r="A16" i="149"/>
  <c r="AA15" i="149"/>
  <c r="S15" i="149"/>
  <c r="Q15" i="149"/>
  <c r="O15" i="149"/>
  <c r="N15" i="149"/>
  <c r="O16" i="149" s="1"/>
  <c r="M15" i="149"/>
  <c r="K15" i="149"/>
  <c r="I15" i="149"/>
  <c r="A15" i="149"/>
  <c r="AA14" i="149"/>
  <c r="S14" i="149"/>
  <c r="Q14" i="149"/>
  <c r="M14" i="149"/>
  <c r="K14" i="149"/>
  <c r="I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S21" i="148"/>
  <c r="Q21" i="148"/>
  <c r="N21" i="148"/>
  <c r="O22" i="148" s="1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Q19" i="148"/>
  <c r="N19" i="148"/>
  <c r="O20" i="148" s="1"/>
  <c r="M19" i="148"/>
  <c r="K19" i="148"/>
  <c r="I19" i="148"/>
  <c r="A19" i="148"/>
  <c r="AA18" i="148"/>
  <c r="N18" i="148" s="1"/>
  <c r="O19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8" i="148" l="1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C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<sst xmlns="http://schemas.openxmlformats.org/spreadsheetml/2006/main" count="1583" uniqueCount="133">
  <si>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</si>
  <si>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</si>
  <si>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</si>
  <si>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</si>
  <si>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</si>
  <si>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</si>
  <si>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</si>
  <si>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</si>
  <si>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</si>
  <si>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</si>
  <si>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</si>
  <si>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</si>
  <si>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</si>
  <si>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</si>
  <si>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</si>
  <si>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</si>
  <si>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</si>
  <si>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</si>
  <si>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</si>
  <si>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</si>
  <si>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</si>
  <si>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</si>
  <si>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</si>
  <si>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</si>
  <si>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</si>
  <si>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</si>
  <si>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</si>
  <si>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</si>
  <si>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</si>
  <si>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</si>
  <si>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</si>
  <si>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</si>
  <si>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</si>
  <si>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</si>
  <si>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</si>
  <si>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</si>
  <si>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</si>
  <si>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</si>
  <si>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</si>
  <si>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</si>
  <si>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</si>
  <si>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</si>
  <si>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</si>
  <si>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</si>
  <si>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</si>
  <si>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</si>
  <si>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</si>
  <si>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</si>
  <si>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</si>
  <si>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</si>
  <si>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</si>
  <si>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</si>
  <si>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</si>
  <si>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</si>
  <si>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</si>
  <si>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</si>
  <si>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</si>
  <si>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</si>
  <si>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</si>
  <si>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</si>
  <si>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</si>
  <si>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</si>
  <si>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</si>
  <si>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</si>
  <si>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</si>
  <si>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</si>
  <si>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</si>
  <si>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</si>
  <si>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</si>
  <si>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</si>
  <si>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</si>
  <si>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</si>
  <si>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</si>
  <si>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</si>
  <si>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</si>
  <si>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</si>
  <si>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</si>
  <si>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</si>
  <si>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</si>
  <si>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</si>
  <si>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</si>
  <si>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DPT-36</t>
  </si>
  <si>
    <t>Trinity</t>
  </si>
  <si>
    <t>No Change When Hammer Stopped</t>
  </si>
  <si>
    <t>6/3/2020:08:03:16</t>
  </si>
  <si>
    <t>NA</t>
  </si>
  <si>
    <t>6/3/2020:08:04:55</t>
  </si>
  <si>
    <t>IK Decreased When Hammer Stopped</t>
  </si>
  <si>
    <t>6/3/2020:08:06:30</t>
  </si>
  <si>
    <t>6/3/2020:10:23:13</t>
  </si>
  <si>
    <t>6/3/2020:10:26:04</t>
  </si>
  <si>
    <t>6/3/2020:10:26:52</t>
  </si>
  <si>
    <t>6/3/2020:10:27:30</t>
  </si>
  <si>
    <t>6/3/2020:10:36:15</t>
  </si>
  <si>
    <t>6/3/2020:10:39:16</t>
  </si>
  <si>
    <t>6/3/2020:10:40:27</t>
  </si>
  <si>
    <t>6/3/2020:10:41:52</t>
  </si>
  <si>
    <t>6/3/2020:10:44:30</t>
  </si>
  <si>
    <t>6/3/2020:10:44:58</t>
  </si>
  <si>
    <t>6/3/2020:10:45:29</t>
  </si>
  <si>
    <t>6/3/2020:10:45:56</t>
  </si>
  <si>
    <t>6/3/2020:10:46:18</t>
  </si>
  <si>
    <t>6/3/2020:12:30:05</t>
  </si>
  <si>
    <t>6/3/2020:12:39:00</t>
  </si>
  <si>
    <t>6/3/2020:12:43:47</t>
  </si>
  <si>
    <t>Yield Deemed Too Slow</t>
  </si>
  <si>
    <t>6/3/2020:13:05:05</t>
  </si>
  <si>
    <t>06/03/2020:08:26:54</t>
  </si>
  <si>
    <t>06/03/2020:08:33:35</t>
  </si>
  <si>
    <t>06/03/2020:08:39:06</t>
  </si>
  <si>
    <t>06/03/2020:08:45:41</t>
  </si>
  <si>
    <t>06/03/2020:08:52:11</t>
  </si>
  <si>
    <t>06/03/2020:08:58:40</t>
  </si>
  <si>
    <t>06/03/2020:09:05:15</t>
  </si>
  <si>
    <t>06/03/2020:09:11:15</t>
  </si>
  <si>
    <t xml:space="preserve">PT is 1 hr &amp; 5 min </t>
  </si>
  <si>
    <t>06/03/2020:11:29:36</t>
  </si>
  <si>
    <t>06/03/2020:11:48:37</t>
  </si>
  <si>
    <t>06/03/2020:11:59:09</t>
  </si>
  <si>
    <t>06/03/2020:12:08:30</t>
  </si>
  <si>
    <t>06/03/2020:12:14:19</t>
  </si>
  <si>
    <t xml:space="preserve">PT is 1 hr &amp; 27 min // Pulled sample at 400 mL as PT &gt; 1 hr 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</si>
  <si>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</si>
  <si>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</si>
  <si>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</si>
  <si>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</si>
  <si>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</si>
  <si>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</si>
  <si>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</si>
  <si>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 xml:space="preserve">ROP Dropped Below Threshold </t>
  </si>
  <si>
    <t>CS</t>
  </si>
  <si>
    <t>MSTJV</t>
  </si>
  <si>
    <t>DPT36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</si>
</sst>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4.0744000000000007</c:v>
                </c:pt>
                <c:pt idx="1">
                  <c:v>4.0282</c:v>
                </c:pt>
                <c:pt idx="2">
                  <c:v>4.1052000000000008</c:v>
                </c:pt>
                <c:pt idx="3">
                  <c:v>4.0898000000000003</c:v>
                </c:pt>
                <c:pt idx="4">
                  <c:v>4.0909000000000004</c:v>
                </c:pt>
                <c:pt idx="5">
                  <c:v>4.0832000000000006</c:v>
                </c:pt>
                <c:pt idx="6">
                  <c:v>4.0556999999999999</c:v>
                </c:pt>
                <c:pt idx="7">
                  <c:v>4.0556999999999999</c:v>
                </c:pt>
                <c:pt idx="8">
                  <c:v>4.0480000000000009</c:v>
                </c:pt>
                <c:pt idx="9">
                  <c:v>4.1040999999999999</c:v>
                </c:pt>
                <c:pt idx="10">
                  <c:v>4.1305000000000005</c:v>
                </c:pt>
                <c:pt idx="11">
                  <c:v>4.0546000000000006</c:v>
                </c:pt>
                <c:pt idx="12">
                  <c:v>3.9984999999999999</c:v>
                </c:pt>
                <c:pt idx="13">
                  <c:v>3.9930000000000003</c:v>
                </c:pt>
                <c:pt idx="14">
                  <c:v>3.9984999999999999</c:v>
                </c:pt>
                <c:pt idx="15">
                  <c:v>4.0480000000000009</c:v>
                </c:pt>
                <c:pt idx="16">
                  <c:v>4.0832000000000006</c:v>
                </c:pt>
                <c:pt idx="17">
                  <c:v>4.0952999999999999</c:v>
                </c:pt>
                <c:pt idx="18">
                  <c:v>4.0711000000000004</c:v>
                </c:pt>
                <c:pt idx="19">
                  <c:v>4.0381</c:v>
                </c:pt>
                <c:pt idx="20">
                  <c:v>4.0986000000000002</c:v>
                </c:pt>
                <c:pt idx="21">
                  <c:v>4.1107000000000005</c:v>
                </c:pt>
                <c:pt idx="22">
                  <c:v>4.0579000000000001</c:v>
                </c:pt>
                <c:pt idx="23">
                  <c:v>3.9622000000000002</c:v>
                </c:pt>
                <c:pt idx="24">
                  <c:v>4.0304000000000002</c:v>
                </c:pt>
                <c:pt idx="25">
                  <c:v>4.0348000000000006</c:v>
                </c:pt>
                <c:pt idx="26">
                  <c:v>3.9842000000000004</c:v>
                </c:pt>
                <c:pt idx="27">
                  <c:v>3.9677000000000007</c:v>
                </c:pt>
                <c:pt idx="28">
                  <c:v>3.9941</c:v>
                </c:pt>
                <c:pt idx="29">
                  <c:v>3.9710000000000001</c:v>
                </c:pt>
                <c:pt idx="30">
                  <c:v>3.9930000000000003</c:v>
                </c:pt>
                <c:pt idx="31">
                  <c:v>4.0282</c:v>
                </c:pt>
                <c:pt idx="32">
                  <c:v>3.9996000000000005</c:v>
                </c:pt>
                <c:pt idx="33">
                  <c:v>3.9611000000000005</c:v>
                </c:pt>
                <c:pt idx="34">
                  <c:v>3.9831000000000003</c:v>
                </c:pt>
                <c:pt idx="35">
                  <c:v>4.0326000000000004</c:v>
                </c:pt>
                <c:pt idx="36">
                  <c:v>3.9963000000000002</c:v>
                </c:pt>
                <c:pt idx="37">
                  <c:v>3.9655000000000005</c:v>
                </c:pt>
                <c:pt idx="38">
                  <c:v>3.9468000000000005</c:v>
                </c:pt>
                <c:pt idx="39">
                  <c:v>3.9710000000000001</c:v>
                </c:pt>
                <c:pt idx="40">
                  <c:v>3.9314</c:v>
                </c:pt>
                <c:pt idx="41">
                  <c:v>3.927</c:v>
                </c:pt>
                <c:pt idx="42">
                  <c:v>3.8434000000000004</c:v>
                </c:pt>
                <c:pt idx="43">
                  <c:v>3.8082000000000007</c:v>
                </c:pt>
                <c:pt idx="44">
                  <c:v>3.8192000000000004</c:v>
                </c:pt>
                <c:pt idx="45">
                  <c:v>3.9006000000000003</c:v>
                </c:pt>
                <c:pt idx="46">
                  <c:v>3.8731000000000004</c:v>
                </c:pt>
                <c:pt idx="47">
                  <c:v>3.8874</c:v>
                </c:pt>
                <c:pt idx="48">
                  <c:v>3.8181000000000003</c:v>
                </c:pt>
                <c:pt idx="49">
                  <c:v>3.7268000000000003</c:v>
                </c:pt>
                <c:pt idx="50">
                  <c:v>3.4628000000000005</c:v>
                </c:pt>
                <c:pt idx="51">
                  <c:v>3.3704000000000005</c:v>
                </c:pt>
                <c:pt idx="52">
                  <c:v>3.2725000000000004</c:v>
                </c:pt>
                <c:pt idx="53">
                  <c:v>3.0591000000000004</c:v>
                </c:pt>
                <c:pt idx="54">
                  <c:v>2.9908999999999999</c:v>
                </c:pt>
                <c:pt idx="55">
                  <c:v>2.7258000000000004</c:v>
                </c:pt>
                <c:pt idx="56">
                  <c:v>2.8391000000000002</c:v>
                </c:pt>
                <c:pt idx="57">
                  <c:v>3.0382000000000002</c:v>
                </c:pt>
                <c:pt idx="58">
                  <c:v>3.2175000000000002</c:v>
                </c:pt>
                <c:pt idx="59">
                  <c:v>3.1449000000000003</c:v>
                </c:pt>
                <c:pt idx="60">
                  <c:v>2.9194</c:v>
                </c:pt>
                <c:pt idx="61">
                  <c:v>2.1956000000000002</c:v>
                </c:pt>
                <c:pt idx="62">
                  <c:v>1.4113</c:v>
                </c:pt>
                <c:pt idx="63">
                  <c:v>0.92620000000000002</c:v>
                </c:pt>
                <c:pt idx="64">
                  <c:v>0.76670000000000005</c:v>
                </c:pt>
                <c:pt idx="65">
                  <c:v>1.1429</c:v>
                </c:pt>
                <c:pt idx="66">
                  <c:v>1.7952000000000001</c:v>
                </c:pt>
                <c:pt idx="67">
                  <c:v>2.0691000000000002</c:v>
                </c:pt>
                <c:pt idx="68">
                  <c:v>2.0460000000000003</c:v>
                </c:pt>
                <c:pt idx="69">
                  <c:v>2.2637999999999998</c:v>
                </c:pt>
                <c:pt idx="70">
                  <c:v>2.4805000000000001</c:v>
                </c:pt>
                <c:pt idx="71">
                  <c:v>2.9161000000000001</c:v>
                </c:pt>
                <c:pt idx="72">
                  <c:v>3.3968000000000003</c:v>
                </c:pt>
                <c:pt idx="73">
                  <c:v>3.7257000000000002</c:v>
                </c:pt>
                <c:pt idx="74">
                  <c:v>3.9875000000000003</c:v>
                </c:pt>
                <c:pt idx="75">
                  <c:v>3.9138000000000002</c:v>
                </c:pt>
                <c:pt idx="76">
                  <c:v>4.0369999999999999</c:v>
                </c:pt>
                <c:pt idx="77">
                  <c:v>4.0359000000000007</c:v>
                </c:pt>
                <c:pt idx="78">
                  <c:v>4.0491000000000001</c:v>
                </c:pt>
                <c:pt idx="79">
                  <c:v>4.0172000000000008</c:v>
                </c:pt>
                <c:pt idx="80">
                  <c:v>4.0447000000000006</c:v>
                </c:pt>
                <c:pt idx="81">
                  <c:v>4.0348000000000006</c:v>
                </c:pt>
                <c:pt idx="82">
                  <c:v>4.0414000000000003</c:v>
                </c:pt>
                <c:pt idx="83">
                  <c:v>3.9875000000000003</c:v>
                </c:pt>
                <c:pt idx="84">
                  <c:v>3.9578000000000002</c:v>
                </c:pt>
                <c:pt idx="85">
                  <c:v>3.5387000000000004</c:v>
                </c:pt>
                <c:pt idx="86">
                  <c:v>3.1471000000000005</c:v>
                </c:pt>
                <c:pt idx="87">
                  <c:v>2.8380000000000005</c:v>
                </c:pt>
                <c:pt idx="88">
                  <c:v>2.9216000000000002</c:v>
                </c:pt>
                <c:pt idx="89">
                  <c:v>3.0151000000000003</c:v>
                </c:pt>
                <c:pt idx="90">
                  <c:v>3.0931999999999999</c:v>
                </c:pt>
                <c:pt idx="91">
                  <c:v>2.9579000000000004</c:v>
                </c:pt>
                <c:pt idx="92">
                  <c:v>2.8820000000000006</c:v>
                </c:pt>
                <c:pt idx="93">
                  <c:v>2.8127</c:v>
                </c:pt>
                <c:pt idx="94">
                  <c:v>2.8226</c:v>
                </c:pt>
                <c:pt idx="95">
                  <c:v>2.7071000000000001</c:v>
                </c:pt>
                <c:pt idx="96">
                  <c:v>2.6983000000000001</c:v>
                </c:pt>
                <c:pt idx="97">
                  <c:v>2.6653000000000002</c:v>
                </c:pt>
                <c:pt idx="98">
                  <c:v>2.6268000000000002</c:v>
                </c:pt>
                <c:pt idx="99">
                  <c:v>2.4651000000000005</c:v>
                </c:pt>
                <c:pt idx="100">
                  <c:v>2.3353000000000006</c:v>
                </c:pt>
                <c:pt idx="101">
                  <c:v>2.3551000000000002</c:v>
                </c:pt>
                <c:pt idx="102">
                  <c:v>2.3473999999999999</c:v>
                </c:pt>
                <c:pt idx="103">
                  <c:v>2.3199000000000001</c:v>
                </c:pt>
                <c:pt idx="104">
                  <c:v>2.6862000000000004</c:v>
                </c:pt>
                <c:pt idx="105">
                  <c:v>3.0965000000000003</c:v>
                </c:pt>
                <c:pt idx="106">
                  <c:v>3.3253000000000004</c:v>
                </c:pt>
                <c:pt idx="107">
                  <c:v>3.4947000000000004</c:v>
                </c:pt>
                <c:pt idx="108">
                  <c:v>2.3045000000000004</c:v>
                </c:pt>
                <c:pt idx="109">
                  <c:v>2.6477000000000004</c:v>
                </c:pt>
                <c:pt idx="110">
                  <c:v>2.6389</c:v>
                </c:pt>
                <c:pt idx="111">
                  <c:v>2.5432000000000001</c:v>
                </c:pt>
                <c:pt idx="112">
                  <c:v>2.4540999999999999</c:v>
                </c:pt>
                <c:pt idx="113">
                  <c:v>2.2505999999999999</c:v>
                </c:pt>
                <c:pt idx="114">
                  <c:v>2.2176</c:v>
                </c:pt>
                <c:pt idx="115">
                  <c:v>2.4684000000000004</c:v>
                </c:pt>
                <c:pt idx="116">
                  <c:v>2.2891000000000004</c:v>
                </c:pt>
                <c:pt idx="117">
                  <c:v>2.1131000000000002</c:v>
                </c:pt>
                <c:pt idx="118">
                  <c:v>1.9437</c:v>
                </c:pt>
                <c:pt idx="119">
                  <c:v>1.9184000000000001</c:v>
                </c:pt>
                <c:pt idx="120">
                  <c:v>2.4815999999999998</c:v>
                </c:pt>
                <c:pt idx="121">
                  <c:v>2.7290999999999999</c:v>
                </c:pt>
                <c:pt idx="122">
                  <c:v>2.6917000000000004</c:v>
                </c:pt>
                <c:pt idx="123">
                  <c:v>2.5146000000000002</c:v>
                </c:pt>
                <c:pt idx="124">
                  <c:v>2.4739000000000004</c:v>
                </c:pt>
                <c:pt idx="125">
                  <c:v>2.4717000000000002</c:v>
                </c:pt>
                <c:pt idx="126">
                  <c:v>2.4013</c:v>
                </c:pt>
                <c:pt idx="127">
                  <c:v>2.2462</c:v>
                </c:pt>
                <c:pt idx="128">
                  <c:v>2.1021000000000001</c:v>
                </c:pt>
                <c:pt idx="129">
                  <c:v>2.0053000000000001</c:v>
                </c:pt>
                <c:pt idx="130">
                  <c:v>1.8766</c:v>
                </c:pt>
                <c:pt idx="131">
                  <c:v>1.9217000000000002</c:v>
                </c:pt>
                <c:pt idx="132">
                  <c:v>2.0647000000000002</c:v>
                </c:pt>
                <c:pt idx="133">
                  <c:v>2.0933000000000002</c:v>
                </c:pt>
                <c:pt idx="134">
                  <c:v>2.2319</c:v>
                </c:pt>
                <c:pt idx="135">
                  <c:v>2.3650000000000002</c:v>
                </c:pt>
                <c:pt idx="136">
                  <c:v>2.4915000000000003</c:v>
                </c:pt>
                <c:pt idx="137">
                  <c:v>2.7775000000000003</c:v>
                </c:pt>
                <c:pt idx="138">
                  <c:v>3.0173000000000001</c:v>
                </c:pt>
                <c:pt idx="139">
                  <c:v>3.0525000000000002</c:v>
                </c:pt>
                <c:pt idx="140">
                  <c:v>3.1262000000000003</c:v>
                </c:pt>
                <c:pt idx="141">
                  <c:v>3.4771000000000005</c:v>
                </c:pt>
                <c:pt idx="142">
                  <c:v>3.6058000000000003</c:v>
                </c:pt>
                <c:pt idx="143">
                  <c:v>3.6278000000000001</c:v>
                </c:pt>
                <c:pt idx="144">
                  <c:v>3.2098000000000004</c:v>
                </c:pt>
                <c:pt idx="145">
                  <c:v>2.7071000000000001</c:v>
                </c:pt>
                <c:pt idx="146">
                  <c:v>2.3089000000000004</c:v>
                </c:pt>
                <c:pt idx="147">
                  <c:v>3.0635000000000003</c:v>
                </c:pt>
                <c:pt idx="148">
                  <c:v>3.6993000000000005</c:v>
                </c:pt>
                <c:pt idx="149">
                  <c:v>3.5530000000000004</c:v>
                </c:pt>
                <c:pt idx="150">
                  <c:v>3.5959000000000003</c:v>
                </c:pt>
                <c:pt idx="151">
                  <c:v>3.5244000000000004</c:v>
                </c:pt>
                <c:pt idx="152">
                  <c:v>3.4881000000000002</c:v>
                </c:pt>
                <c:pt idx="153">
                  <c:v>3.0833000000000004</c:v>
                </c:pt>
                <c:pt idx="154">
                  <c:v>2.7049000000000003</c:v>
                </c:pt>
                <c:pt idx="155">
                  <c:v>2.9678</c:v>
                </c:pt>
                <c:pt idx="156">
                  <c:v>3.3913000000000006</c:v>
                </c:pt>
                <c:pt idx="157">
                  <c:v>3.5739000000000005</c:v>
                </c:pt>
                <c:pt idx="158">
                  <c:v>3.6212</c:v>
                </c:pt>
                <c:pt idx="159">
                  <c:v>3.5211000000000006</c:v>
                </c:pt>
                <c:pt idx="160">
                  <c:v>3.4661</c:v>
                </c:pt>
                <c:pt idx="161">
                  <c:v>2.9964000000000004</c:v>
                </c:pt>
                <c:pt idx="162">
                  <c:v>2.5630000000000002</c:v>
                </c:pt>
                <c:pt idx="163">
                  <c:v>2.9821</c:v>
                </c:pt>
                <c:pt idx="164">
                  <c:v>3.4419000000000004</c:v>
                </c:pt>
                <c:pt idx="165">
                  <c:v>3.7268000000000003</c:v>
                </c:pt>
                <c:pt idx="166">
                  <c:v>3.8335000000000004</c:v>
                </c:pt>
                <c:pt idx="167">
                  <c:v>3.8555000000000001</c:v>
                </c:pt>
                <c:pt idx="168">
                  <c:v>3.8731000000000004</c:v>
                </c:pt>
                <c:pt idx="169">
                  <c:v>3.6476000000000002</c:v>
                </c:pt>
                <c:pt idx="170">
                  <c:v>3.2153000000000005</c:v>
                </c:pt>
                <c:pt idx="171">
                  <c:v>2.6322999999999999</c:v>
                </c:pt>
                <c:pt idx="172">
                  <c:v>2.3089000000000004</c:v>
                </c:pt>
                <c:pt idx="173">
                  <c:v>2.1153000000000004</c:v>
                </c:pt>
                <c:pt idx="174">
                  <c:v>2.2143000000000002</c:v>
                </c:pt>
                <c:pt idx="175">
                  <c:v>2.9392000000000005</c:v>
                </c:pt>
                <c:pt idx="176">
                  <c:v>3.2813000000000003</c:v>
                </c:pt>
                <c:pt idx="177">
                  <c:v>3.4089000000000005</c:v>
                </c:pt>
                <c:pt idx="178">
                  <c:v>3.4683000000000002</c:v>
                </c:pt>
                <c:pt idx="179">
                  <c:v>2.6829000000000001</c:v>
                </c:pt>
                <c:pt idx="180">
                  <c:v>2.3957999999999999</c:v>
                </c:pt>
                <c:pt idx="181">
                  <c:v>2.9480000000000004</c:v>
                </c:pt>
                <c:pt idx="182">
                  <c:v>3.4936000000000003</c:v>
                </c:pt>
                <c:pt idx="183">
                  <c:v>3.5530000000000004</c:v>
                </c:pt>
                <c:pt idx="184">
                  <c:v>3.6146000000000003</c:v>
                </c:pt>
                <c:pt idx="185">
                  <c:v>2.9864999999999999</c:v>
                </c:pt>
                <c:pt idx="186">
                  <c:v>2.4475000000000002</c:v>
                </c:pt>
                <c:pt idx="187">
                  <c:v>2.3650000000000002</c:v>
                </c:pt>
                <c:pt idx="188">
                  <c:v>2.9678</c:v>
                </c:pt>
                <c:pt idx="189">
                  <c:v>3.7576000000000001</c:v>
                </c:pt>
                <c:pt idx="190">
                  <c:v>3.806</c:v>
                </c:pt>
                <c:pt idx="191">
                  <c:v>3.8951000000000002</c:v>
                </c:pt>
                <c:pt idx="192">
                  <c:v>3.8841000000000006</c:v>
                </c:pt>
                <c:pt idx="193">
                  <c:v>3.8290999999999999</c:v>
                </c:pt>
                <c:pt idx="194">
                  <c:v>3.6938000000000004</c:v>
                </c:pt>
                <c:pt idx="195">
                  <c:v>3.7070000000000003</c:v>
                </c:pt>
                <c:pt idx="196">
                  <c:v>3.7961000000000005</c:v>
                </c:pt>
                <c:pt idx="197">
                  <c:v>3.6894000000000005</c:v>
                </c:pt>
                <c:pt idx="198">
                  <c:v>3.6333000000000002</c:v>
                </c:pt>
                <c:pt idx="199">
                  <c:v>3.5882000000000005</c:v>
                </c:pt>
                <c:pt idx="200">
                  <c:v>3.5486000000000004</c:v>
                </c:pt>
                <c:pt idx="201">
                  <c:v>3.4452000000000003</c:v>
                </c:pt>
                <c:pt idx="202">
                  <c:v>3.5266000000000002</c:v>
                </c:pt>
                <c:pt idx="203">
                  <c:v>3.4353000000000007</c:v>
                </c:pt>
                <c:pt idx="204">
                  <c:v>3.4738000000000002</c:v>
                </c:pt>
                <c:pt idx="205">
                  <c:v>3.4023000000000003</c:v>
                </c:pt>
                <c:pt idx="206">
                  <c:v>3.2934000000000005</c:v>
                </c:pt>
                <c:pt idx="207">
                  <c:v>3.2692000000000001</c:v>
                </c:pt>
                <c:pt idx="208">
                  <c:v>2.3771000000000004</c:v>
                </c:pt>
                <c:pt idx="209">
                  <c:v>2.1131000000000002</c:v>
                </c:pt>
                <c:pt idx="210">
                  <c:v>3.3693000000000004</c:v>
                </c:pt>
                <c:pt idx="211">
                  <c:v>3.7664000000000004</c:v>
                </c:pt>
                <c:pt idx="212">
                  <c:v>3.6894000000000005</c:v>
                </c:pt>
                <c:pt idx="213">
                  <c:v>3.1196000000000002</c:v>
                </c:pt>
                <c:pt idx="214">
                  <c:v>3.3066</c:v>
                </c:pt>
                <c:pt idx="215">
                  <c:v>2.4056999999999999</c:v>
                </c:pt>
                <c:pt idx="216">
                  <c:v>1.7215</c:v>
                </c:pt>
                <c:pt idx="217">
                  <c:v>2.4640000000000004</c:v>
                </c:pt>
                <c:pt idx="218">
                  <c:v>3.0393000000000003</c:v>
                </c:pt>
                <c:pt idx="219">
                  <c:v>3.1372</c:v>
                </c:pt>
                <c:pt idx="220">
                  <c:v>3.2747000000000002</c:v>
                </c:pt>
                <c:pt idx="221">
                  <c:v>2.3771000000000004</c:v>
                </c:pt>
                <c:pt idx="222">
                  <c:v>1.7072000000000003</c:v>
                </c:pt>
                <c:pt idx="223">
                  <c:v>2.6983000000000001</c:v>
                </c:pt>
                <c:pt idx="224">
                  <c:v>3.3396000000000003</c:v>
                </c:pt>
                <c:pt idx="225">
                  <c:v>3.4353000000000007</c:v>
                </c:pt>
                <c:pt idx="226">
                  <c:v>3.0426000000000002</c:v>
                </c:pt>
                <c:pt idx="227">
                  <c:v>1.9866000000000001</c:v>
                </c:pt>
                <c:pt idx="228">
                  <c:v>1.7732000000000003</c:v>
                </c:pt>
                <c:pt idx="229">
                  <c:v>2.2000000000000002</c:v>
                </c:pt>
                <c:pt idx="230">
                  <c:v>3.2890000000000006</c:v>
                </c:pt>
                <c:pt idx="231">
                  <c:v>3.4001000000000006</c:v>
                </c:pt>
                <c:pt idx="232">
                  <c:v>3.3572000000000002</c:v>
                </c:pt>
                <c:pt idx="233">
                  <c:v>3.1328</c:v>
                </c:pt>
                <c:pt idx="234">
                  <c:v>2.3155000000000001</c:v>
                </c:pt>
                <c:pt idx="235">
                  <c:v>1.8392000000000002</c:v>
                </c:pt>
                <c:pt idx="236">
                  <c:v>2.8325000000000005</c:v>
                </c:pt>
                <c:pt idx="237">
                  <c:v>3.6739999999999999</c:v>
                </c:pt>
                <c:pt idx="238">
                  <c:v>3.5607000000000002</c:v>
                </c:pt>
                <c:pt idx="239">
                  <c:v>3.6630000000000003</c:v>
                </c:pt>
                <c:pt idx="240">
                  <c:v>1.6786000000000001</c:v>
                </c:pt>
                <c:pt idx="241">
                  <c:v>2.6135999999999999</c:v>
                </c:pt>
                <c:pt idx="242">
                  <c:v>3.0063000000000004</c:v>
                </c:pt>
                <c:pt idx="243">
                  <c:v>3.2526999999999999</c:v>
                </c:pt>
                <c:pt idx="244">
                  <c:v>2.9018000000000002</c:v>
                </c:pt>
                <c:pt idx="245">
                  <c:v>2.6422000000000003</c:v>
                </c:pt>
                <c:pt idx="246">
                  <c:v>2.6708000000000003</c:v>
                </c:pt>
                <c:pt idx="247">
                  <c:v>2.6202000000000005</c:v>
                </c:pt>
                <c:pt idx="248">
                  <c:v>2.6752000000000002</c:v>
                </c:pt>
                <c:pt idx="249">
                  <c:v>2.5597000000000003</c:v>
                </c:pt>
                <c:pt idx="250">
                  <c:v>2.4475000000000002</c:v>
                </c:pt>
                <c:pt idx="251">
                  <c:v>2.6895000000000002</c:v>
                </c:pt>
                <c:pt idx="252">
                  <c:v>2.5102000000000002</c:v>
                </c:pt>
                <c:pt idx="253">
                  <c:v>2.4365000000000001</c:v>
                </c:pt>
                <c:pt idx="254">
                  <c:v>2.3485</c:v>
                </c:pt>
                <c:pt idx="255">
                  <c:v>2.3045000000000004</c:v>
                </c:pt>
                <c:pt idx="256">
                  <c:v>2.431</c:v>
                </c:pt>
                <c:pt idx="257">
                  <c:v>2.4409000000000001</c:v>
                </c:pt>
                <c:pt idx="258">
                  <c:v>2.4628999999999999</c:v>
                </c:pt>
                <c:pt idx="259">
                  <c:v>3.1086000000000005</c:v>
                </c:pt>
                <c:pt idx="260">
                  <c:v>1.7798000000000003</c:v>
                </c:pt>
                <c:pt idx="261">
                  <c:v>3.0272000000000001</c:v>
                </c:pt>
                <c:pt idx="262">
                  <c:v>3.9072000000000005</c:v>
                </c:pt>
                <c:pt idx="263">
                  <c:v>3.8984000000000005</c:v>
                </c:pt>
                <c:pt idx="264">
                  <c:v>3.6333000000000002</c:v>
                </c:pt>
                <c:pt idx="265">
                  <c:v>3.2901000000000002</c:v>
                </c:pt>
                <c:pt idx="266">
                  <c:v>2.2989999999999999</c:v>
                </c:pt>
                <c:pt idx="267">
                  <c:v>2.1648000000000001</c:v>
                </c:pt>
                <c:pt idx="268">
                  <c:v>2.3265000000000002</c:v>
                </c:pt>
                <c:pt idx="269">
                  <c:v>2.4321000000000002</c:v>
                </c:pt>
                <c:pt idx="270">
                  <c:v>2.3517999999999999</c:v>
                </c:pt>
                <c:pt idx="271">
                  <c:v>2.1197000000000004</c:v>
                </c:pt>
                <c:pt idx="272">
                  <c:v>2.7863000000000002</c:v>
                </c:pt>
                <c:pt idx="273">
                  <c:v>2.7445000000000004</c:v>
                </c:pt>
                <c:pt idx="274">
                  <c:v>2.1516000000000002</c:v>
                </c:pt>
                <c:pt idx="275">
                  <c:v>1.8161000000000003</c:v>
                </c:pt>
                <c:pt idx="276">
                  <c:v>1.6566000000000001</c:v>
                </c:pt>
                <c:pt idx="277">
                  <c:v>1.881</c:v>
                </c:pt>
                <c:pt idx="278">
                  <c:v>2.64</c:v>
                </c:pt>
                <c:pt idx="279">
                  <c:v>2.4222000000000001</c:v>
                </c:pt>
                <c:pt idx="280">
                  <c:v>2.0119000000000002</c:v>
                </c:pt>
                <c:pt idx="281">
                  <c:v>1.9657</c:v>
                </c:pt>
                <c:pt idx="282">
                  <c:v>2.1164000000000001</c:v>
                </c:pt>
                <c:pt idx="283">
                  <c:v>2.2385000000000002</c:v>
                </c:pt>
                <c:pt idx="284">
                  <c:v>1.9932000000000003</c:v>
                </c:pt>
                <c:pt idx="285">
                  <c:v>0.75130000000000008</c:v>
                </c:pt>
                <c:pt idx="286">
                  <c:v>0.50160000000000005</c:v>
                </c:pt>
                <c:pt idx="287">
                  <c:v>0.3322</c:v>
                </c:pt>
                <c:pt idx="288">
                  <c:v>0.41470000000000001</c:v>
                </c:pt>
                <c:pt idx="289">
                  <c:v>0.62480000000000002</c:v>
                </c:pt>
                <c:pt idx="290">
                  <c:v>3.2857000000000003</c:v>
                </c:pt>
                <c:pt idx="291">
                  <c:v>3.9358</c:v>
                </c:pt>
                <c:pt idx="292">
                  <c:v>3.9215000000000004</c:v>
                </c:pt>
                <c:pt idx="293">
                  <c:v>3.9061000000000003</c:v>
                </c:pt>
                <c:pt idx="294">
                  <c:v>1.3651000000000002</c:v>
                </c:pt>
                <c:pt idx="295">
                  <c:v>3.6344000000000003</c:v>
                </c:pt>
                <c:pt idx="296">
                  <c:v>3.4617</c:v>
                </c:pt>
                <c:pt idx="297">
                  <c:v>3.3319000000000001</c:v>
                </c:pt>
                <c:pt idx="298">
                  <c:v>3.0624000000000002</c:v>
                </c:pt>
                <c:pt idx="299">
                  <c:v>2.8754</c:v>
                </c:pt>
                <c:pt idx="300">
                  <c:v>3.3484000000000003</c:v>
                </c:pt>
                <c:pt idx="301">
                  <c:v>3.6487000000000003</c:v>
                </c:pt>
                <c:pt idx="302">
                  <c:v>3.6377000000000002</c:v>
                </c:pt>
                <c:pt idx="303">
                  <c:v>3.6509</c:v>
                </c:pt>
                <c:pt idx="304">
                  <c:v>2.2341000000000002</c:v>
                </c:pt>
                <c:pt idx="305">
                  <c:v>1.2309000000000001</c:v>
                </c:pt>
                <c:pt idx="306">
                  <c:v>0.90090000000000003</c:v>
                </c:pt>
                <c:pt idx="307">
                  <c:v>2.1758000000000002</c:v>
                </c:pt>
                <c:pt idx="308">
                  <c:v>3.7543000000000002</c:v>
                </c:pt>
                <c:pt idx="309">
                  <c:v>4.0293000000000001</c:v>
                </c:pt>
                <c:pt idx="310">
                  <c:v>4.1272000000000002</c:v>
                </c:pt>
                <c:pt idx="311">
                  <c:v>4.0876000000000001</c:v>
                </c:pt>
                <c:pt idx="312">
                  <c:v>2.7829999999999999</c:v>
                </c:pt>
                <c:pt idx="313">
                  <c:v>3.3616000000000001</c:v>
                </c:pt>
                <c:pt idx="314">
                  <c:v>2.1032000000000002</c:v>
                </c:pt>
                <c:pt idx="315">
                  <c:v>3.1669</c:v>
                </c:pt>
                <c:pt idx="316">
                  <c:v>1.8777000000000001</c:v>
                </c:pt>
                <c:pt idx="317">
                  <c:v>1.3343000000000003</c:v>
                </c:pt>
                <c:pt idx="318">
                  <c:v>2.5553000000000003</c:v>
                </c:pt>
                <c:pt idx="319">
                  <c:v>3.1372</c:v>
                </c:pt>
                <c:pt idx="320">
                  <c:v>3.3033000000000006</c:v>
                </c:pt>
                <c:pt idx="321">
                  <c:v>0.93830000000000002</c:v>
                </c:pt>
                <c:pt idx="322">
                  <c:v>2.7698</c:v>
                </c:pt>
                <c:pt idx="323">
                  <c:v>2.6895000000000002</c:v>
                </c:pt>
                <c:pt idx="324">
                  <c:v>2.6224000000000003</c:v>
                </c:pt>
                <c:pt idx="325">
                  <c:v>2.4299000000000004</c:v>
                </c:pt>
                <c:pt idx="326">
                  <c:v>2.8896999999999999</c:v>
                </c:pt>
                <c:pt idx="327">
                  <c:v>3.0734000000000004</c:v>
                </c:pt>
                <c:pt idx="328">
                  <c:v>3.1757000000000004</c:v>
                </c:pt>
                <c:pt idx="329">
                  <c:v>3.6124000000000001</c:v>
                </c:pt>
                <c:pt idx="330">
                  <c:v>3.7653000000000003</c:v>
                </c:pt>
                <c:pt idx="331">
                  <c:v>2.3221000000000003</c:v>
                </c:pt>
                <c:pt idx="332">
                  <c:v>3.4309000000000007</c:v>
                </c:pt>
                <c:pt idx="333">
                  <c:v>3.8126000000000007</c:v>
                </c:pt>
                <c:pt idx="334">
                  <c:v>3.8951000000000002</c:v>
                </c:pt>
                <c:pt idx="335">
                  <c:v>3.8896000000000002</c:v>
                </c:pt>
                <c:pt idx="336">
                  <c:v>3.8742000000000001</c:v>
                </c:pt>
                <c:pt idx="337">
                  <c:v>3.8874</c:v>
                </c:pt>
                <c:pt idx="338">
                  <c:v>3.8654000000000002</c:v>
                </c:pt>
                <c:pt idx="339">
                  <c:v>3.8929000000000005</c:v>
                </c:pt>
                <c:pt idx="340">
                  <c:v>3.9006000000000003</c:v>
                </c:pt>
                <c:pt idx="341">
                  <c:v>3.8170000000000006</c:v>
                </c:pt>
                <c:pt idx="342">
                  <c:v>3.7576000000000001</c:v>
                </c:pt>
                <c:pt idx="343">
                  <c:v>3.5970000000000004</c:v>
                </c:pt>
                <c:pt idx="344">
                  <c:v>3.5750000000000002</c:v>
                </c:pt>
                <c:pt idx="345">
                  <c:v>3.4595000000000002</c:v>
                </c:pt>
                <c:pt idx="346">
                  <c:v>2.9986000000000002</c:v>
                </c:pt>
                <c:pt idx="347">
                  <c:v>2.7829999999999999</c:v>
                </c:pt>
                <c:pt idx="348">
                  <c:v>3.2560000000000002</c:v>
                </c:pt>
                <c:pt idx="349">
                  <c:v>3.6311000000000004</c:v>
                </c:pt>
                <c:pt idx="350">
                  <c:v>3.7345000000000002</c:v>
                </c:pt>
                <c:pt idx="351">
                  <c:v>3.4254000000000002</c:v>
                </c:pt>
                <c:pt idx="352">
                  <c:v>3.7103000000000006</c:v>
                </c:pt>
                <c:pt idx="353">
                  <c:v>3.9061000000000003</c:v>
                </c:pt>
                <c:pt idx="354">
                  <c:v>3.8698000000000001</c:v>
                </c:pt>
                <c:pt idx="355">
                  <c:v>3.5783000000000005</c:v>
                </c:pt>
                <c:pt idx="356">
                  <c:v>3.1801000000000004</c:v>
                </c:pt>
                <c:pt idx="357">
                  <c:v>3.3671000000000002</c:v>
                </c:pt>
                <c:pt idx="358">
                  <c:v>3.8885000000000005</c:v>
                </c:pt>
                <c:pt idx="359">
                  <c:v>3.2725000000000004</c:v>
                </c:pt>
                <c:pt idx="360">
                  <c:v>3.1415999999999999</c:v>
                </c:pt>
                <c:pt idx="361">
                  <c:v>2.1846000000000001</c:v>
                </c:pt>
                <c:pt idx="362">
                  <c:v>2.6202000000000005</c:v>
                </c:pt>
                <c:pt idx="363">
                  <c:v>1.5444</c:v>
                </c:pt>
                <c:pt idx="364">
                  <c:v>1.0142000000000002</c:v>
                </c:pt>
                <c:pt idx="365">
                  <c:v>0.73040000000000005</c:v>
                </c:pt>
                <c:pt idx="366">
                  <c:v>0.31130000000000002</c:v>
                </c:pt>
                <c:pt idx="367">
                  <c:v>2.86E-2</c:v>
                </c:pt>
                <c:pt idx="368">
                  <c:v>0.11110000000000002</c:v>
                </c:pt>
                <c:pt idx="369">
                  <c:v>0.36080000000000007</c:v>
                </c:pt>
                <c:pt idx="370">
                  <c:v>0.64460000000000006</c:v>
                </c:pt>
                <c:pt idx="371">
                  <c:v>0.58300000000000007</c:v>
                </c:pt>
                <c:pt idx="372">
                  <c:v>1.7017</c:v>
                </c:pt>
                <c:pt idx="373">
                  <c:v>3.6872000000000003</c:v>
                </c:pt>
                <c:pt idx="374">
                  <c:v>3.0877000000000003</c:v>
                </c:pt>
                <c:pt idx="375">
                  <c:v>2.7819000000000003</c:v>
                </c:pt>
                <c:pt idx="376">
                  <c:v>1.3343000000000003</c:v>
                </c:pt>
                <c:pt idx="377">
                  <c:v>1.0065000000000002</c:v>
                </c:pt>
                <c:pt idx="378">
                  <c:v>2.2363</c:v>
                </c:pt>
                <c:pt idx="379">
                  <c:v>3.2164000000000001</c:v>
                </c:pt>
                <c:pt idx="380">
                  <c:v>2.4771999999999998</c:v>
                </c:pt>
                <c:pt idx="381">
                  <c:v>1.8128</c:v>
                </c:pt>
                <c:pt idx="382">
                  <c:v>2.0174000000000003</c:v>
                </c:pt>
                <c:pt idx="383">
                  <c:v>1.8656000000000001</c:v>
                </c:pt>
                <c:pt idx="384">
                  <c:v>1.1869000000000001</c:v>
                </c:pt>
                <c:pt idx="385">
                  <c:v>1.4124000000000001</c:v>
                </c:pt>
                <c:pt idx="386">
                  <c:v>2.2363</c:v>
                </c:pt>
                <c:pt idx="387">
                  <c:v>2.9117000000000002</c:v>
                </c:pt>
                <c:pt idx="388">
                  <c:v>3.6553000000000004</c:v>
                </c:pt>
                <c:pt idx="389">
                  <c:v>3.3968000000000003</c:v>
                </c:pt>
                <c:pt idx="390">
                  <c:v>2.3529</c:v>
                </c:pt>
                <c:pt idx="391">
                  <c:v>1.3728</c:v>
                </c:pt>
                <c:pt idx="392">
                  <c:v>0.86240000000000006</c:v>
                </c:pt>
                <c:pt idx="393">
                  <c:v>1.1583000000000001</c:v>
                </c:pt>
                <c:pt idx="394">
                  <c:v>1.6533</c:v>
                </c:pt>
                <c:pt idx="395">
                  <c:v>0.91410000000000002</c:v>
                </c:pt>
                <c:pt idx="396">
                  <c:v>0.5797000000000001</c:v>
                </c:pt>
                <c:pt idx="397">
                  <c:v>0.70510000000000006</c:v>
                </c:pt>
                <c:pt idx="398">
                  <c:v>3.1955</c:v>
                </c:pt>
                <c:pt idx="399">
                  <c:v>3.6575000000000006</c:v>
                </c:pt>
                <c:pt idx="400">
                  <c:v>2.2505999999999999</c:v>
                </c:pt>
                <c:pt idx="401">
                  <c:v>1.1165</c:v>
                </c:pt>
                <c:pt idx="402">
                  <c:v>1.3024</c:v>
                </c:pt>
                <c:pt idx="403">
                  <c:v>0.48510000000000003</c:v>
                </c:pt>
                <c:pt idx="404">
                  <c:v>0.50160000000000005</c:v>
                </c:pt>
                <c:pt idx="405">
                  <c:v>0.41910000000000003</c:v>
                </c:pt>
                <c:pt idx="406">
                  <c:v>0.46640000000000004</c:v>
                </c:pt>
                <c:pt idx="407">
                  <c:v>0.56980000000000008</c:v>
                </c:pt>
                <c:pt idx="408">
                  <c:v>1.7061000000000002</c:v>
                </c:pt>
                <c:pt idx="409">
                  <c:v>1.5686</c:v>
                </c:pt>
                <c:pt idx="410">
                  <c:v>1.5015000000000001</c:v>
                </c:pt>
                <c:pt idx="411">
                  <c:v>2.0449000000000002</c:v>
                </c:pt>
                <c:pt idx="412">
                  <c:v>2.0185</c:v>
                </c:pt>
                <c:pt idx="413">
                  <c:v>0.67430000000000001</c:v>
                </c:pt>
                <c:pt idx="414">
                  <c:v>0.41250000000000003</c:v>
                </c:pt>
                <c:pt idx="415">
                  <c:v>0.22550000000000001</c:v>
                </c:pt>
                <c:pt idx="416">
                  <c:v>0.15070000000000003</c:v>
                </c:pt>
                <c:pt idx="417">
                  <c:v>0.19140000000000001</c:v>
                </c:pt>
                <c:pt idx="418">
                  <c:v>0.14190000000000003</c:v>
                </c:pt>
                <c:pt idx="419">
                  <c:v>0.22330000000000003</c:v>
                </c:pt>
                <c:pt idx="420">
                  <c:v>0.3982</c:v>
                </c:pt>
                <c:pt idx="421">
                  <c:v>0.42350000000000004</c:v>
                </c:pt>
                <c:pt idx="422">
                  <c:v>0.46530000000000005</c:v>
                </c:pt>
                <c:pt idx="423">
                  <c:v>0.64900000000000002</c:v>
                </c:pt>
                <c:pt idx="424">
                  <c:v>0.48290000000000005</c:v>
                </c:pt>
                <c:pt idx="425">
                  <c:v>0.57860000000000011</c:v>
                </c:pt>
                <c:pt idx="426">
                  <c:v>0.6391</c:v>
                </c:pt>
                <c:pt idx="427">
                  <c:v>0.65449999999999997</c:v>
                </c:pt>
                <c:pt idx="428">
                  <c:v>0.70400000000000007</c:v>
                </c:pt>
                <c:pt idx="429">
                  <c:v>0.63139999999999996</c:v>
                </c:pt>
                <c:pt idx="430">
                  <c:v>0.64460000000000006</c:v>
                </c:pt>
                <c:pt idx="431">
                  <c:v>0.6391</c:v>
                </c:pt>
                <c:pt idx="432">
                  <c:v>0.66</c:v>
                </c:pt>
                <c:pt idx="433">
                  <c:v>0.60500000000000009</c:v>
                </c:pt>
                <c:pt idx="434">
                  <c:v>0.74800000000000011</c:v>
                </c:pt>
                <c:pt idx="435">
                  <c:v>0.8338000000000001</c:v>
                </c:pt>
                <c:pt idx="436">
                  <c:v>0.87780000000000014</c:v>
                </c:pt>
                <c:pt idx="437">
                  <c:v>0.92730000000000001</c:v>
                </c:pt>
                <c:pt idx="438">
                  <c:v>1.0076000000000001</c:v>
                </c:pt>
                <c:pt idx="439">
                  <c:v>1.0494000000000001</c:v>
                </c:pt>
                <c:pt idx="440">
                  <c:v>1.1220000000000001</c:v>
                </c:pt>
                <c:pt idx="441">
                  <c:v>1.2826</c:v>
                </c:pt>
                <c:pt idx="442">
                  <c:v>1.3958999999999999</c:v>
                </c:pt>
                <c:pt idx="443">
                  <c:v>1.4091</c:v>
                </c:pt>
                <c:pt idx="444">
                  <c:v>1.4234000000000002</c:v>
                </c:pt>
                <c:pt idx="445">
                  <c:v>1.3717000000000001</c:v>
                </c:pt>
                <c:pt idx="446">
                  <c:v>1.3343000000000003</c:v>
                </c:pt>
                <c:pt idx="447">
                  <c:v>1.3013000000000001</c:v>
                </c:pt>
                <c:pt idx="448">
                  <c:v>1.3145000000000002</c:v>
                </c:pt>
                <c:pt idx="449">
                  <c:v>1.2551000000000001</c:v>
                </c:pt>
                <c:pt idx="450">
                  <c:v>1.1274999999999999</c:v>
                </c:pt>
                <c:pt idx="451">
                  <c:v>1.0021000000000002</c:v>
                </c:pt>
                <c:pt idx="452">
                  <c:v>0.88550000000000018</c:v>
                </c:pt>
                <c:pt idx="453">
                  <c:v>0.81840000000000002</c:v>
                </c:pt>
                <c:pt idx="454">
                  <c:v>0.83930000000000005</c:v>
                </c:pt>
                <c:pt idx="455">
                  <c:v>0.82060000000000011</c:v>
                </c:pt>
                <c:pt idx="456">
                  <c:v>0.75790000000000002</c:v>
                </c:pt>
                <c:pt idx="457">
                  <c:v>0.76119999999999999</c:v>
                </c:pt>
                <c:pt idx="458">
                  <c:v>0.74030000000000007</c:v>
                </c:pt>
                <c:pt idx="459">
                  <c:v>0.82610000000000006</c:v>
                </c:pt>
                <c:pt idx="460">
                  <c:v>0.76890000000000003</c:v>
                </c:pt>
                <c:pt idx="461">
                  <c:v>0.81730000000000003</c:v>
                </c:pt>
                <c:pt idx="462">
                  <c:v>1.0791000000000002</c:v>
                </c:pt>
                <c:pt idx="463">
                  <c:v>0.9284</c:v>
                </c:pt>
                <c:pt idx="464">
                  <c:v>0.58850000000000013</c:v>
                </c:pt>
                <c:pt idx="465">
                  <c:v>0.3322</c:v>
                </c:pt>
                <c:pt idx="466">
                  <c:v>0.25850000000000001</c:v>
                </c:pt>
                <c:pt idx="467">
                  <c:v>0.26619999999999999</c:v>
                </c:pt>
                <c:pt idx="468">
                  <c:v>0.25190000000000001</c:v>
                </c:pt>
                <c:pt idx="469">
                  <c:v>0.40260000000000001</c:v>
                </c:pt>
                <c:pt idx="470">
                  <c:v>0.38719999999999999</c:v>
                </c:pt>
                <c:pt idx="471">
                  <c:v>0.38280000000000003</c:v>
                </c:pt>
                <c:pt idx="472">
                  <c:v>0.41470000000000001</c:v>
                </c:pt>
                <c:pt idx="473">
                  <c:v>0.48620000000000002</c:v>
                </c:pt>
                <c:pt idx="474">
                  <c:v>0.51260000000000006</c:v>
                </c:pt>
                <c:pt idx="475">
                  <c:v>0.49500000000000005</c:v>
                </c:pt>
                <c:pt idx="476">
                  <c:v>0.58190000000000008</c:v>
                </c:pt>
                <c:pt idx="477">
                  <c:v>0.62039999999999995</c:v>
                </c:pt>
                <c:pt idx="478">
                  <c:v>0.49940000000000007</c:v>
                </c:pt>
                <c:pt idx="479">
                  <c:v>0.50380000000000003</c:v>
                </c:pt>
                <c:pt idx="480">
                  <c:v>0.46310000000000001</c:v>
                </c:pt>
                <c:pt idx="481">
                  <c:v>0.37620000000000003</c:v>
                </c:pt>
                <c:pt idx="482">
                  <c:v>0.38830000000000003</c:v>
                </c:pt>
                <c:pt idx="483">
                  <c:v>0.37840000000000001</c:v>
                </c:pt>
                <c:pt idx="484">
                  <c:v>0.25300000000000006</c:v>
                </c:pt>
                <c:pt idx="485">
                  <c:v>0.32119999999999999</c:v>
                </c:pt>
                <c:pt idx="486">
                  <c:v>0.30580000000000007</c:v>
                </c:pt>
                <c:pt idx="487">
                  <c:v>0.69190000000000007</c:v>
                </c:pt>
                <c:pt idx="488">
                  <c:v>0.69190000000000007</c:v>
                </c:pt>
                <c:pt idx="489">
                  <c:v>0.78210000000000002</c:v>
                </c:pt>
                <c:pt idx="490">
                  <c:v>0.84920000000000007</c:v>
                </c:pt>
                <c:pt idx="491">
                  <c:v>0.8096000000000001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-0.36</c:v>
                </c:pt>
                <c:pt idx="1">
                  <c:v>-0.41199999999999998</c:v>
                </c:pt>
                <c:pt idx="2">
                  <c:v>-0.48699999999999999</c:v>
                </c:pt>
                <c:pt idx="3">
                  <c:v>-0.54400000000000004</c:v>
                </c:pt>
                <c:pt idx="4">
                  <c:v>-0.622</c:v>
                </c:pt>
                <c:pt idx="5">
                  <c:v>-0.72199999999999998</c:v>
                </c:pt>
                <c:pt idx="6">
                  <c:v>-0.84199999999999997</c:v>
                </c:pt>
                <c:pt idx="7">
                  <c:v>-0.96699999999999997</c:v>
                </c:pt>
                <c:pt idx="8">
                  <c:v>-1.093</c:v>
                </c:pt>
                <c:pt idx="9">
                  <c:v>-1.2190000000000001</c:v>
                </c:pt>
                <c:pt idx="10">
                  <c:v>-1.3440000000000001</c:v>
                </c:pt>
                <c:pt idx="11">
                  <c:v>-1.468</c:v>
                </c:pt>
                <c:pt idx="12">
                  <c:v>-1.5920000000000001</c:v>
                </c:pt>
                <c:pt idx="13">
                  <c:v>-1.716</c:v>
                </c:pt>
                <c:pt idx="14">
                  <c:v>-1.84</c:v>
                </c:pt>
                <c:pt idx="15">
                  <c:v>-1.964</c:v>
                </c:pt>
                <c:pt idx="16">
                  <c:v>-2.0870000000000002</c:v>
                </c:pt>
                <c:pt idx="17">
                  <c:v>-2.21</c:v>
                </c:pt>
                <c:pt idx="18">
                  <c:v>-2.3319999999999999</c:v>
                </c:pt>
                <c:pt idx="19">
                  <c:v>-2.4540000000000002</c:v>
                </c:pt>
                <c:pt idx="20">
                  <c:v>-2.5739999999999998</c:v>
                </c:pt>
                <c:pt idx="21">
                  <c:v>-2.6920000000000002</c:v>
                </c:pt>
                <c:pt idx="22">
                  <c:v>-2.8069999999999999</c:v>
                </c:pt>
                <c:pt idx="23">
                  <c:v>-2.919</c:v>
                </c:pt>
                <c:pt idx="24">
                  <c:v>-3.0270000000000001</c:v>
                </c:pt>
                <c:pt idx="25">
                  <c:v>-3.1339999999999999</c:v>
                </c:pt>
                <c:pt idx="26">
                  <c:v>-3.2389999999999999</c:v>
                </c:pt>
                <c:pt idx="27">
                  <c:v>-3.3420000000000001</c:v>
                </c:pt>
                <c:pt idx="28">
                  <c:v>-3.444</c:v>
                </c:pt>
                <c:pt idx="29">
                  <c:v>-3.5459999999999998</c:v>
                </c:pt>
                <c:pt idx="30">
                  <c:v>-3.6459999999999999</c:v>
                </c:pt>
                <c:pt idx="31">
                  <c:v>-3.7440000000000002</c:v>
                </c:pt>
                <c:pt idx="32">
                  <c:v>-3.84</c:v>
                </c:pt>
                <c:pt idx="33">
                  <c:v>-3.9340000000000002</c:v>
                </c:pt>
                <c:pt idx="34">
                  <c:v>-4.0259999999999998</c:v>
                </c:pt>
                <c:pt idx="35">
                  <c:v>-4.117</c:v>
                </c:pt>
                <c:pt idx="36">
                  <c:v>-4.2069999999999999</c:v>
                </c:pt>
                <c:pt idx="37">
                  <c:v>-4.298</c:v>
                </c:pt>
                <c:pt idx="38">
                  <c:v>-4.3869999999999996</c:v>
                </c:pt>
                <c:pt idx="39">
                  <c:v>-4.476</c:v>
                </c:pt>
                <c:pt idx="40">
                  <c:v>-4.5640000000000001</c:v>
                </c:pt>
                <c:pt idx="41">
                  <c:v>-4.6479999999999997</c:v>
                </c:pt>
                <c:pt idx="42">
                  <c:v>-4.7249999999999996</c:v>
                </c:pt>
                <c:pt idx="43">
                  <c:v>-4.7949999999999999</c:v>
                </c:pt>
                <c:pt idx="44">
                  <c:v>-4.8479999999999999</c:v>
                </c:pt>
                <c:pt idx="45">
                  <c:v>-4.9000000000000004</c:v>
                </c:pt>
                <c:pt idx="46">
                  <c:v>-4.9729999999999999</c:v>
                </c:pt>
                <c:pt idx="47">
                  <c:v>-5.0410000000000004</c:v>
                </c:pt>
                <c:pt idx="48">
                  <c:v>-5.1210000000000004</c:v>
                </c:pt>
                <c:pt idx="49">
                  <c:v>-5.2050000000000001</c:v>
                </c:pt>
                <c:pt idx="50">
                  <c:v>-5.282</c:v>
                </c:pt>
                <c:pt idx="51">
                  <c:v>-5.3559999999999999</c:v>
                </c:pt>
                <c:pt idx="52">
                  <c:v>-5.4329999999999998</c:v>
                </c:pt>
                <c:pt idx="53">
                  <c:v>-5.5149999999999997</c:v>
                </c:pt>
                <c:pt idx="54">
                  <c:v>-5.5990000000000002</c:v>
                </c:pt>
                <c:pt idx="55">
                  <c:v>-5.6870000000000003</c:v>
                </c:pt>
                <c:pt idx="56">
                  <c:v>-5.7770000000000001</c:v>
                </c:pt>
                <c:pt idx="57">
                  <c:v>-5.867</c:v>
                </c:pt>
                <c:pt idx="58">
                  <c:v>-5.9550000000000001</c:v>
                </c:pt>
                <c:pt idx="59">
                  <c:v>-6.0380000000000003</c:v>
                </c:pt>
                <c:pt idx="60">
                  <c:v>-6.117</c:v>
                </c:pt>
                <c:pt idx="61">
                  <c:v>-6.1980000000000004</c:v>
                </c:pt>
                <c:pt idx="62">
                  <c:v>-6.282</c:v>
                </c:pt>
                <c:pt idx="63">
                  <c:v>-6.3689999999999998</c:v>
                </c:pt>
                <c:pt idx="64">
                  <c:v>-6.4589999999999996</c:v>
                </c:pt>
                <c:pt idx="65">
                  <c:v>-6.55</c:v>
                </c:pt>
                <c:pt idx="66">
                  <c:v>-6.64</c:v>
                </c:pt>
                <c:pt idx="67">
                  <c:v>-6.7309999999999999</c:v>
                </c:pt>
                <c:pt idx="68">
                  <c:v>-6.8239999999999998</c:v>
                </c:pt>
                <c:pt idx="69">
                  <c:v>-6.9180000000000001</c:v>
                </c:pt>
                <c:pt idx="70">
                  <c:v>-7.0149999999999997</c:v>
                </c:pt>
                <c:pt idx="71">
                  <c:v>-7.1150000000000002</c:v>
                </c:pt>
                <c:pt idx="72">
                  <c:v>-7.2130000000000001</c:v>
                </c:pt>
                <c:pt idx="73">
                  <c:v>-7.3079999999999998</c:v>
                </c:pt>
                <c:pt idx="74">
                  <c:v>-7.3959999999999999</c:v>
                </c:pt>
                <c:pt idx="75">
                  <c:v>-7.4809999999999999</c:v>
                </c:pt>
                <c:pt idx="76">
                  <c:v>-7.57</c:v>
                </c:pt>
                <c:pt idx="77">
                  <c:v>-7.6660000000000004</c:v>
                </c:pt>
                <c:pt idx="78">
                  <c:v>-7.7640000000000002</c:v>
                </c:pt>
                <c:pt idx="79">
                  <c:v>-7.859</c:v>
                </c:pt>
                <c:pt idx="80">
                  <c:v>-7.952</c:v>
                </c:pt>
                <c:pt idx="81">
                  <c:v>-8.0399999999999991</c:v>
                </c:pt>
                <c:pt idx="82">
                  <c:v>-8.1229999999999993</c:v>
                </c:pt>
                <c:pt idx="83">
                  <c:v>-8.2059999999999995</c:v>
                </c:pt>
                <c:pt idx="84">
                  <c:v>-8.2940000000000005</c:v>
                </c:pt>
                <c:pt idx="85">
                  <c:v>-8.3870000000000005</c:v>
                </c:pt>
                <c:pt idx="86">
                  <c:v>-8.4819999999999993</c:v>
                </c:pt>
                <c:pt idx="87">
                  <c:v>-8.5779999999999994</c:v>
                </c:pt>
                <c:pt idx="88">
                  <c:v>-8.6709999999999994</c:v>
                </c:pt>
                <c:pt idx="89">
                  <c:v>-8.7620000000000005</c:v>
                </c:pt>
                <c:pt idx="90">
                  <c:v>-8.8490000000000002</c:v>
                </c:pt>
                <c:pt idx="91">
                  <c:v>-8.9320000000000004</c:v>
                </c:pt>
                <c:pt idx="92">
                  <c:v>-9.0120000000000005</c:v>
                </c:pt>
                <c:pt idx="93">
                  <c:v>-9.0909999999999993</c:v>
                </c:pt>
                <c:pt idx="94">
                  <c:v>-9.1690000000000005</c:v>
                </c:pt>
                <c:pt idx="95">
                  <c:v>-9.2469999999999999</c:v>
                </c:pt>
                <c:pt idx="96">
                  <c:v>-9.3230000000000004</c:v>
                </c:pt>
                <c:pt idx="97">
                  <c:v>-9.3960000000000008</c:v>
                </c:pt>
                <c:pt idx="98">
                  <c:v>-9.4659999999999993</c:v>
                </c:pt>
                <c:pt idx="99">
                  <c:v>-9.5329999999999995</c:v>
                </c:pt>
                <c:pt idx="100">
                  <c:v>-9.5990000000000002</c:v>
                </c:pt>
                <c:pt idx="101">
                  <c:v>-9.6590000000000007</c:v>
                </c:pt>
                <c:pt idx="102">
                  <c:v>-9.7140000000000004</c:v>
                </c:pt>
                <c:pt idx="103">
                  <c:v>-9.7650000000000006</c:v>
                </c:pt>
                <c:pt idx="104">
                  <c:v>-9.8339999999999996</c:v>
                </c:pt>
                <c:pt idx="105">
                  <c:v>-9.891</c:v>
                </c:pt>
                <c:pt idx="106">
                  <c:v>-9.9440000000000008</c:v>
                </c:pt>
                <c:pt idx="107">
                  <c:v>-10</c:v>
                </c:pt>
                <c:pt idx="108">
                  <c:v>-10.053000000000001</c:v>
                </c:pt>
                <c:pt idx="109">
                  <c:v>-10.125</c:v>
                </c:pt>
                <c:pt idx="110">
                  <c:v>-10.186999999999999</c:v>
                </c:pt>
                <c:pt idx="111">
                  <c:v>-10.250999999999999</c:v>
                </c:pt>
                <c:pt idx="112">
                  <c:v>-10.314</c:v>
                </c:pt>
                <c:pt idx="113">
                  <c:v>-10.38</c:v>
                </c:pt>
                <c:pt idx="114">
                  <c:v>-10.444000000000001</c:v>
                </c:pt>
                <c:pt idx="115">
                  <c:v>-10.507</c:v>
                </c:pt>
                <c:pt idx="116">
                  <c:v>-10.568</c:v>
                </c:pt>
                <c:pt idx="117">
                  <c:v>-10.627000000000001</c:v>
                </c:pt>
                <c:pt idx="118">
                  <c:v>-10.683999999999999</c:v>
                </c:pt>
                <c:pt idx="119">
                  <c:v>-10.74</c:v>
                </c:pt>
                <c:pt idx="120">
                  <c:v>-10.795</c:v>
                </c:pt>
                <c:pt idx="121">
                  <c:v>-10.85</c:v>
                </c:pt>
                <c:pt idx="122">
                  <c:v>-10.904999999999999</c:v>
                </c:pt>
                <c:pt idx="123">
                  <c:v>-10.961</c:v>
                </c:pt>
                <c:pt idx="124">
                  <c:v>-11.019</c:v>
                </c:pt>
                <c:pt idx="125">
                  <c:v>-11.074999999999999</c:v>
                </c:pt>
                <c:pt idx="126">
                  <c:v>-11.131</c:v>
                </c:pt>
                <c:pt idx="127">
                  <c:v>-11.19</c:v>
                </c:pt>
                <c:pt idx="128">
                  <c:v>-11.25</c:v>
                </c:pt>
                <c:pt idx="129">
                  <c:v>-11.31</c:v>
                </c:pt>
                <c:pt idx="130">
                  <c:v>-11.366</c:v>
                </c:pt>
                <c:pt idx="131">
                  <c:v>-11.42</c:v>
                </c:pt>
                <c:pt idx="132">
                  <c:v>-11.47</c:v>
                </c:pt>
                <c:pt idx="133">
                  <c:v>-11.542999999999999</c:v>
                </c:pt>
                <c:pt idx="134">
                  <c:v>-11.615</c:v>
                </c:pt>
                <c:pt idx="135">
                  <c:v>-11.686</c:v>
                </c:pt>
                <c:pt idx="136">
                  <c:v>-11.754</c:v>
                </c:pt>
                <c:pt idx="137">
                  <c:v>-11.819000000000001</c:v>
                </c:pt>
                <c:pt idx="138">
                  <c:v>-11.881</c:v>
                </c:pt>
                <c:pt idx="139">
                  <c:v>-11.942</c:v>
                </c:pt>
                <c:pt idx="140">
                  <c:v>-12</c:v>
                </c:pt>
                <c:pt idx="141">
                  <c:v>-12.057</c:v>
                </c:pt>
                <c:pt idx="142">
                  <c:v>-12.111000000000001</c:v>
                </c:pt>
                <c:pt idx="143">
                  <c:v>-12.164</c:v>
                </c:pt>
                <c:pt idx="144">
                  <c:v>-12.221</c:v>
                </c:pt>
                <c:pt idx="145">
                  <c:v>-12.28</c:v>
                </c:pt>
                <c:pt idx="146">
                  <c:v>-12.345000000000001</c:v>
                </c:pt>
                <c:pt idx="147">
                  <c:v>-12.417</c:v>
                </c:pt>
                <c:pt idx="148">
                  <c:v>-12.489000000000001</c:v>
                </c:pt>
                <c:pt idx="149">
                  <c:v>-12.56</c:v>
                </c:pt>
                <c:pt idx="150">
                  <c:v>-12.631</c:v>
                </c:pt>
                <c:pt idx="151">
                  <c:v>-12.705</c:v>
                </c:pt>
                <c:pt idx="152">
                  <c:v>-12.755000000000001</c:v>
                </c:pt>
                <c:pt idx="153">
                  <c:v>-12.808</c:v>
                </c:pt>
                <c:pt idx="154">
                  <c:v>-12.861000000000001</c:v>
                </c:pt>
                <c:pt idx="155">
                  <c:v>-12.914</c:v>
                </c:pt>
                <c:pt idx="156">
                  <c:v>-12.965999999999999</c:v>
                </c:pt>
                <c:pt idx="157">
                  <c:v>-13.018000000000001</c:v>
                </c:pt>
                <c:pt idx="158">
                  <c:v>-13.069000000000001</c:v>
                </c:pt>
                <c:pt idx="159">
                  <c:v>-13.12</c:v>
                </c:pt>
                <c:pt idx="160">
                  <c:v>-13.172000000000001</c:v>
                </c:pt>
                <c:pt idx="161">
                  <c:v>-13.224</c:v>
                </c:pt>
                <c:pt idx="162">
                  <c:v>-13.281000000000001</c:v>
                </c:pt>
                <c:pt idx="163">
                  <c:v>-13.343</c:v>
                </c:pt>
                <c:pt idx="164">
                  <c:v>-13.407</c:v>
                </c:pt>
                <c:pt idx="165">
                  <c:v>-13.47</c:v>
                </c:pt>
                <c:pt idx="166">
                  <c:v>-13.529</c:v>
                </c:pt>
                <c:pt idx="167">
                  <c:v>-13.585000000000001</c:v>
                </c:pt>
                <c:pt idx="168">
                  <c:v>-13.64</c:v>
                </c:pt>
                <c:pt idx="169">
                  <c:v>-13.692</c:v>
                </c:pt>
                <c:pt idx="170">
                  <c:v>-13.744999999999999</c:v>
                </c:pt>
                <c:pt idx="171">
                  <c:v>-13.795999999999999</c:v>
                </c:pt>
                <c:pt idx="172">
                  <c:v>-13.848000000000001</c:v>
                </c:pt>
                <c:pt idx="173">
                  <c:v>-13.898999999999999</c:v>
                </c:pt>
                <c:pt idx="174">
                  <c:v>-13.95</c:v>
                </c:pt>
                <c:pt idx="175">
                  <c:v>-14</c:v>
                </c:pt>
                <c:pt idx="176">
                  <c:v>-14.05</c:v>
                </c:pt>
                <c:pt idx="177">
                  <c:v>-14.1</c:v>
                </c:pt>
                <c:pt idx="178">
                  <c:v>-14.172000000000001</c:v>
                </c:pt>
                <c:pt idx="179">
                  <c:v>-14.24</c:v>
                </c:pt>
                <c:pt idx="180">
                  <c:v>-14.307</c:v>
                </c:pt>
                <c:pt idx="181">
                  <c:v>-14.375999999999999</c:v>
                </c:pt>
                <c:pt idx="182">
                  <c:v>-14.444000000000001</c:v>
                </c:pt>
                <c:pt idx="183">
                  <c:v>-14.513999999999999</c:v>
                </c:pt>
                <c:pt idx="184">
                  <c:v>-14.583</c:v>
                </c:pt>
                <c:pt idx="185">
                  <c:v>-14.646000000000001</c:v>
                </c:pt>
                <c:pt idx="186">
                  <c:v>-14.707000000000001</c:v>
                </c:pt>
                <c:pt idx="187">
                  <c:v>-14.765000000000001</c:v>
                </c:pt>
                <c:pt idx="188">
                  <c:v>-14.82</c:v>
                </c:pt>
                <c:pt idx="189">
                  <c:v>-14.884</c:v>
                </c:pt>
                <c:pt idx="190">
                  <c:v>-14.944000000000001</c:v>
                </c:pt>
                <c:pt idx="191">
                  <c:v>-15</c:v>
                </c:pt>
                <c:pt idx="192">
                  <c:v>-15.061</c:v>
                </c:pt>
                <c:pt idx="193">
                  <c:v>-15.122</c:v>
                </c:pt>
                <c:pt idx="194">
                  <c:v>-15.173</c:v>
                </c:pt>
                <c:pt idx="195">
                  <c:v>-15.223000000000001</c:v>
                </c:pt>
                <c:pt idx="196">
                  <c:v>-15.276999999999999</c:v>
                </c:pt>
                <c:pt idx="197">
                  <c:v>-15.339</c:v>
                </c:pt>
                <c:pt idx="198">
                  <c:v>-15.391999999999999</c:v>
                </c:pt>
                <c:pt idx="199">
                  <c:v>-15.445</c:v>
                </c:pt>
                <c:pt idx="200">
                  <c:v>-15.496</c:v>
                </c:pt>
                <c:pt idx="201">
                  <c:v>-15.548999999999999</c:v>
                </c:pt>
                <c:pt idx="202">
                  <c:v>-15.599</c:v>
                </c:pt>
                <c:pt idx="203">
                  <c:v>-15.65</c:v>
                </c:pt>
                <c:pt idx="204">
                  <c:v>-15.702999999999999</c:v>
                </c:pt>
                <c:pt idx="205">
                  <c:v>-15.76</c:v>
                </c:pt>
                <c:pt idx="206">
                  <c:v>-15.821999999999999</c:v>
                </c:pt>
                <c:pt idx="207">
                  <c:v>-15.885</c:v>
                </c:pt>
                <c:pt idx="208">
                  <c:v>-15.95</c:v>
                </c:pt>
                <c:pt idx="209">
                  <c:v>-16.016999999999999</c:v>
                </c:pt>
                <c:pt idx="210">
                  <c:v>-16.084</c:v>
                </c:pt>
                <c:pt idx="211">
                  <c:v>-16.149999999999999</c:v>
                </c:pt>
                <c:pt idx="212">
                  <c:v>-16.215</c:v>
                </c:pt>
                <c:pt idx="213">
                  <c:v>-16.271999999999998</c:v>
                </c:pt>
                <c:pt idx="214">
                  <c:v>-16.327000000000002</c:v>
                </c:pt>
                <c:pt idx="215">
                  <c:v>-16.39</c:v>
                </c:pt>
                <c:pt idx="216">
                  <c:v>-16.454000000000001</c:v>
                </c:pt>
                <c:pt idx="217">
                  <c:v>-16.521000000000001</c:v>
                </c:pt>
                <c:pt idx="218">
                  <c:v>-16.588999999999999</c:v>
                </c:pt>
                <c:pt idx="219">
                  <c:v>-16.652000000000001</c:v>
                </c:pt>
                <c:pt idx="220">
                  <c:v>-16.715</c:v>
                </c:pt>
                <c:pt idx="221">
                  <c:v>-16.783999999999999</c:v>
                </c:pt>
                <c:pt idx="222">
                  <c:v>-16.858000000000001</c:v>
                </c:pt>
                <c:pt idx="223">
                  <c:v>-16.928999999999998</c:v>
                </c:pt>
                <c:pt idx="224">
                  <c:v>-16.998999999999999</c:v>
                </c:pt>
                <c:pt idx="225">
                  <c:v>-17.068999999999999</c:v>
                </c:pt>
                <c:pt idx="226">
                  <c:v>-17.135999999999999</c:v>
                </c:pt>
                <c:pt idx="227">
                  <c:v>-17.198</c:v>
                </c:pt>
                <c:pt idx="228">
                  <c:v>-17.256</c:v>
                </c:pt>
                <c:pt idx="229">
                  <c:v>-17.315000000000001</c:v>
                </c:pt>
                <c:pt idx="230">
                  <c:v>-17.376000000000001</c:v>
                </c:pt>
                <c:pt idx="231">
                  <c:v>-17.434999999999999</c:v>
                </c:pt>
                <c:pt idx="232">
                  <c:v>-17.495000000000001</c:v>
                </c:pt>
                <c:pt idx="233">
                  <c:v>-17.552</c:v>
                </c:pt>
                <c:pt idx="234">
                  <c:v>-17.608000000000001</c:v>
                </c:pt>
                <c:pt idx="235">
                  <c:v>-17.663</c:v>
                </c:pt>
                <c:pt idx="236">
                  <c:v>-17.72</c:v>
                </c:pt>
                <c:pt idx="237">
                  <c:v>-17.776</c:v>
                </c:pt>
                <c:pt idx="238">
                  <c:v>-17.829999999999998</c:v>
                </c:pt>
                <c:pt idx="239">
                  <c:v>-17.882000000000001</c:v>
                </c:pt>
                <c:pt idx="240">
                  <c:v>-17.934999999999999</c:v>
                </c:pt>
                <c:pt idx="241">
                  <c:v>-17.986000000000001</c:v>
                </c:pt>
                <c:pt idx="242">
                  <c:v>-18.045000000000002</c:v>
                </c:pt>
                <c:pt idx="243">
                  <c:v>-18.100000000000001</c:v>
                </c:pt>
                <c:pt idx="244">
                  <c:v>-18.16</c:v>
                </c:pt>
                <c:pt idx="245">
                  <c:v>-18.222000000000001</c:v>
                </c:pt>
                <c:pt idx="246">
                  <c:v>-18.271999999999998</c:v>
                </c:pt>
                <c:pt idx="247">
                  <c:v>-18.334</c:v>
                </c:pt>
                <c:pt idx="248">
                  <c:v>-18.396999999999998</c:v>
                </c:pt>
                <c:pt idx="249">
                  <c:v>-18.446999999999999</c:v>
                </c:pt>
                <c:pt idx="250">
                  <c:v>-18.503</c:v>
                </c:pt>
                <c:pt idx="251">
                  <c:v>-18.555</c:v>
                </c:pt>
                <c:pt idx="252">
                  <c:v>-18.606000000000002</c:v>
                </c:pt>
                <c:pt idx="253">
                  <c:v>-18.658999999999999</c:v>
                </c:pt>
                <c:pt idx="254">
                  <c:v>-18.713999999999999</c:v>
                </c:pt>
                <c:pt idx="255">
                  <c:v>-18.765000000000001</c:v>
                </c:pt>
                <c:pt idx="256">
                  <c:v>-18.824000000000002</c:v>
                </c:pt>
                <c:pt idx="257">
                  <c:v>-18.882000000000001</c:v>
                </c:pt>
                <c:pt idx="258">
                  <c:v>-18.942</c:v>
                </c:pt>
                <c:pt idx="259">
                  <c:v>-19</c:v>
                </c:pt>
                <c:pt idx="260">
                  <c:v>-19.056000000000001</c:v>
                </c:pt>
                <c:pt idx="261">
                  <c:v>-19.111000000000001</c:v>
                </c:pt>
                <c:pt idx="262">
                  <c:v>-19.170000000000002</c:v>
                </c:pt>
                <c:pt idx="263">
                  <c:v>-19.225999999999999</c:v>
                </c:pt>
                <c:pt idx="264">
                  <c:v>-19.282</c:v>
                </c:pt>
                <c:pt idx="265">
                  <c:v>-19.334</c:v>
                </c:pt>
                <c:pt idx="266">
                  <c:v>-19.39</c:v>
                </c:pt>
                <c:pt idx="267">
                  <c:v>-19.443999999999999</c:v>
                </c:pt>
                <c:pt idx="268">
                  <c:v>-19.495999999999999</c:v>
                </c:pt>
                <c:pt idx="269">
                  <c:v>-19.553000000000001</c:v>
                </c:pt>
                <c:pt idx="270">
                  <c:v>-19.609000000000002</c:v>
                </c:pt>
                <c:pt idx="271">
                  <c:v>-19.664000000000001</c:v>
                </c:pt>
                <c:pt idx="272">
                  <c:v>-19.724</c:v>
                </c:pt>
                <c:pt idx="273">
                  <c:v>-19.777000000000001</c:v>
                </c:pt>
                <c:pt idx="274">
                  <c:v>-19.832000000000001</c:v>
                </c:pt>
                <c:pt idx="275">
                  <c:v>-19.885000000000002</c:v>
                </c:pt>
                <c:pt idx="276">
                  <c:v>-19.939</c:v>
                </c:pt>
                <c:pt idx="277">
                  <c:v>-20</c:v>
                </c:pt>
                <c:pt idx="278">
                  <c:v>-20.052</c:v>
                </c:pt>
                <c:pt idx="279">
                  <c:v>-20.108000000000001</c:v>
                </c:pt>
                <c:pt idx="280">
                  <c:v>-20.16</c:v>
                </c:pt>
                <c:pt idx="281">
                  <c:v>-20.216000000000001</c:v>
                </c:pt>
                <c:pt idx="282">
                  <c:v>-20.27</c:v>
                </c:pt>
                <c:pt idx="283">
                  <c:v>-20.327999999999999</c:v>
                </c:pt>
                <c:pt idx="284">
                  <c:v>-20.385999999999999</c:v>
                </c:pt>
                <c:pt idx="285">
                  <c:v>-20.445</c:v>
                </c:pt>
                <c:pt idx="286">
                  <c:v>-20.504000000000001</c:v>
                </c:pt>
                <c:pt idx="287">
                  <c:v>-20.56</c:v>
                </c:pt>
                <c:pt idx="288">
                  <c:v>-20.613</c:v>
                </c:pt>
                <c:pt idx="289">
                  <c:v>-20.666</c:v>
                </c:pt>
                <c:pt idx="290">
                  <c:v>-20.719000000000001</c:v>
                </c:pt>
                <c:pt idx="291">
                  <c:v>-20.771999999999998</c:v>
                </c:pt>
                <c:pt idx="292">
                  <c:v>-20.827000000000002</c:v>
                </c:pt>
                <c:pt idx="293">
                  <c:v>-20.881</c:v>
                </c:pt>
                <c:pt idx="294">
                  <c:v>-20.931999999999999</c:v>
                </c:pt>
                <c:pt idx="295">
                  <c:v>-20.988</c:v>
                </c:pt>
                <c:pt idx="296">
                  <c:v>-21.047000000000001</c:v>
                </c:pt>
                <c:pt idx="297">
                  <c:v>-21.106000000000002</c:v>
                </c:pt>
                <c:pt idx="298">
                  <c:v>-21.167000000000002</c:v>
                </c:pt>
                <c:pt idx="299">
                  <c:v>-21.228000000000002</c:v>
                </c:pt>
                <c:pt idx="300">
                  <c:v>-21.286999999999999</c:v>
                </c:pt>
                <c:pt idx="301">
                  <c:v>-21.344999999999999</c:v>
                </c:pt>
                <c:pt idx="302">
                  <c:v>-21.401</c:v>
                </c:pt>
                <c:pt idx="303">
                  <c:v>-21.457999999999998</c:v>
                </c:pt>
                <c:pt idx="304">
                  <c:v>-21.513000000000002</c:v>
                </c:pt>
                <c:pt idx="305">
                  <c:v>-21.573</c:v>
                </c:pt>
                <c:pt idx="306">
                  <c:v>-21.63</c:v>
                </c:pt>
                <c:pt idx="307">
                  <c:v>-21.684999999999999</c:v>
                </c:pt>
                <c:pt idx="308">
                  <c:v>-21.739000000000001</c:v>
                </c:pt>
                <c:pt idx="309">
                  <c:v>-21.792999999999999</c:v>
                </c:pt>
                <c:pt idx="310">
                  <c:v>-21.844000000000001</c:v>
                </c:pt>
                <c:pt idx="311">
                  <c:v>-21.9</c:v>
                </c:pt>
                <c:pt idx="312">
                  <c:v>-21.969000000000001</c:v>
                </c:pt>
                <c:pt idx="313">
                  <c:v>-22.035</c:v>
                </c:pt>
                <c:pt idx="314">
                  <c:v>-22.1</c:v>
                </c:pt>
                <c:pt idx="315">
                  <c:v>-22.151</c:v>
                </c:pt>
                <c:pt idx="316">
                  <c:v>-22.204000000000001</c:v>
                </c:pt>
                <c:pt idx="317">
                  <c:v>-22.254000000000001</c:v>
                </c:pt>
                <c:pt idx="318">
                  <c:v>-22.303999999999998</c:v>
                </c:pt>
                <c:pt idx="319">
                  <c:v>-22.36</c:v>
                </c:pt>
                <c:pt idx="320">
                  <c:v>-22.414000000000001</c:v>
                </c:pt>
                <c:pt idx="321">
                  <c:v>-22.463999999999999</c:v>
                </c:pt>
                <c:pt idx="322">
                  <c:v>-22.516999999999999</c:v>
                </c:pt>
                <c:pt idx="323">
                  <c:v>-22.57</c:v>
                </c:pt>
                <c:pt idx="324">
                  <c:v>-22.620999999999999</c:v>
                </c:pt>
                <c:pt idx="325">
                  <c:v>-22.68</c:v>
                </c:pt>
                <c:pt idx="326">
                  <c:v>-22.734000000000002</c:v>
                </c:pt>
                <c:pt idx="327">
                  <c:v>-22.789000000000001</c:v>
                </c:pt>
                <c:pt idx="328">
                  <c:v>-22.844999999999999</c:v>
                </c:pt>
                <c:pt idx="329">
                  <c:v>-22.9</c:v>
                </c:pt>
                <c:pt idx="330">
                  <c:v>-22.952999999999999</c:v>
                </c:pt>
                <c:pt idx="331">
                  <c:v>-23.006</c:v>
                </c:pt>
                <c:pt idx="332">
                  <c:v>-23.056000000000001</c:v>
                </c:pt>
                <c:pt idx="333">
                  <c:v>-23.106999999999999</c:v>
                </c:pt>
                <c:pt idx="334">
                  <c:v>-23.158999999999999</c:v>
                </c:pt>
                <c:pt idx="335">
                  <c:v>-23.212</c:v>
                </c:pt>
                <c:pt idx="336">
                  <c:v>-23.262</c:v>
                </c:pt>
                <c:pt idx="337">
                  <c:v>-23.312999999999999</c:v>
                </c:pt>
                <c:pt idx="338">
                  <c:v>-23.364999999999998</c:v>
                </c:pt>
                <c:pt idx="339">
                  <c:v>-23.417000000000002</c:v>
                </c:pt>
                <c:pt idx="340">
                  <c:v>-23.471</c:v>
                </c:pt>
                <c:pt idx="341">
                  <c:v>-23.524000000000001</c:v>
                </c:pt>
                <c:pt idx="342">
                  <c:v>-23.574999999999999</c:v>
                </c:pt>
                <c:pt idx="343">
                  <c:v>-23.632999999999999</c:v>
                </c:pt>
                <c:pt idx="344">
                  <c:v>-23.684000000000001</c:v>
                </c:pt>
                <c:pt idx="345">
                  <c:v>-23.734000000000002</c:v>
                </c:pt>
                <c:pt idx="346">
                  <c:v>-23.786000000000001</c:v>
                </c:pt>
                <c:pt idx="347">
                  <c:v>-23.838999999999999</c:v>
                </c:pt>
                <c:pt idx="348">
                  <c:v>-23.890999999999998</c:v>
                </c:pt>
                <c:pt idx="349">
                  <c:v>-23.946000000000002</c:v>
                </c:pt>
                <c:pt idx="350">
                  <c:v>-24</c:v>
                </c:pt>
                <c:pt idx="351">
                  <c:v>-24.048999999999999</c:v>
                </c:pt>
                <c:pt idx="352">
                  <c:v>-24.1</c:v>
                </c:pt>
                <c:pt idx="353">
                  <c:v>-24.15</c:v>
                </c:pt>
                <c:pt idx="354">
                  <c:v>-24.202999999999999</c:v>
                </c:pt>
                <c:pt idx="355">
                  <c:v>-24.257999999999999</c:v>
                </c:pt>
                <c:pt idx="356">
                  <c:v>-24.309000000000001</c:v>
                </c:pt>
                <c:pt idx="357">
                  <c:v>-24.363</c:v>
                </c:pt>
                <c:pt idx="358">
                  <c:v>-24.414999999999999</c:v>
                </c:pt>
                <c:pt idx="359">
                  <c:v>-24.465</c:v>
                </c:pt>
                <c:pt idx="360">
                  <c:v>-24.524000000000001</c:v>
                </c:pt>
                <c:pt idx="361">
                  <c:v>-24.577000000000002</c:v>
                </c:pt>
                <c:pt idx="362">
                  <c:v>-24.631</c:v>
                </c:pt>
                <c:pt idx="363">
                  <c:v>-24.683</c:v>
                </c:pt>
                <c:pt idx="364">
                  <c:v>-24.741</c:v>
                </c:pt>
                <c:pt idx="365">
                  <c:v>-24.795000000000002</c:v>
                </c:pt>
                <c:pt idx="366">
                  <c:v>-24.847999999999999</c:v>
                </c:pt>
                <c:pt idx="367">
                  <c:v>-24.9</c:v>
                </c:pt>
                <c:pt idx="368">
                  <c:v>-24.952999999999999</c:v>
                </c:pt>
                <c:pt idx="369">
                  <c:v>-25.01</c:v>
                </c:pt>
                <c:pt idx="370">
                  <c:v>-25.061</c:v>
                </c:pt>
                <c:pt idx="371">
                  <c:v>-25.113</c:v>
                </c:pt>
                <c:pt idx="372">
                  <c:v>-25.169</c:v>
                </c:pt>
                <c:pt idx="373">
                  <c:v>-25.221</c:v>
                </c:pt>
                <c:pt idx="374">
                  <c:v>-25.271999999999998</c:v>
                </c:pt>
                <c:pt idx="375">
                  <c:v>-25.324999999999999</c:v>
                </c:pt>
                <c:pt idx="376">
                  <c:v>-25.376999999999999</c:v>
                </c:pt>
                <c:pt idx="377">
                  <c:v>-25.437999999999999</c:v>
                </c:pt>
                <c:pt idx="378">
                  <c:v>-25.492000000000001</c:v>
                </c:pt>
                <c:pt idx="379">
                  <c:v>-25.548999999999999</c:v>
                </c:pt>
                <c:pt idx="380">
                  <c:v>-25.602</c:v>
                </c:pt>
                <c:pt idx="381">
                  <c:v>-25.654</c:v>
                </c:pt>
                <c:pt idx="382">
                  <c:v>-25.707999999999998</c:v>
                </c:pt>
                <c:pt idx="383">
                  <c:v>-25.762</c:v>
                </c:pt>
                <c:pt idx="384">
                  <c:v>-25.818000000000001</c:v>
                </c:pt>
                <c:pt idx="385">
                  <c:v>-25.87</c:v>
                </c:pt>
                <c:pt idx="386">
                  <c:v>-25.920999999999999</c:v>
                </c:pt>
                <c:pt idx="387">
                  <c:v>-25.978999999999999</c:v>
                </c:pt>
                <c:pt idx="388">
                  <c:v>-26.032</c:v>
                </c:pt>
                <c:pt idx="389">
                  <c:v>-26.085000000000001</c:v>
                </c:pt>
                <c:pt idx="390">
                  <c:v>-26.138000000000002</c:v>
                </c:pt>
                <c:pt idx="391">
                  <c:v>-26.190999999999999</c:v>
                </c:pt>
                <c:pt idx="392">
                  <c:v>-26.242999999999999</c:v>
                </c:pt>
                <c:pt idx="393">
                  <c:v>-26.292999999999999</c:v>
                </c:pt>
                <c:pt idx="394">
                  <c:v>-26.344999999999999</c:v>
                </c:pt>
                <c:pt idx="395">
                  <c:v>-26.407</c:v>
                </c:pt>
                <c:pt idx="396">
                  <c:v>-26.469000000000001</c:v>
                </c:pt>
                <c:pt idx="397">
                  <c:v>-26.524999999999999</c:v>
                </c:pt>
                <c:pt idx="398">
                  <c:v>-26.588999999999999</c:v>
                </c:pt>
                <c:pt idx="399">
                  <c:v>-26.64</c:v>
                </c:pt>
                <c:pt idx="400">
                  <c:v>-26.693000000000001</c:v>
                </c:pt>
                <c:pt idx="401">
                  <c:v>-26.751999999999999</c:v>
                </c:pt>
                <c:pt idx="402">
                  <c:v>-26.805</c:v>
                </c:pt>
                <c:pt idx="403">
                  <c:v>-26.855</c:v>
                </c:pt>
                <c:pt idx="404">
                  <c:v>-26.908999999999999</c:v>
                </c:pt>
                <c:pt idx="405">
                  <c:v>-26.965</c:v>
                </c:pt>
                <c:pt idx="406">
                  <c:v>-27.016999999999999</c:v>
                </c:pt>
                <c:pt idx="407">
                  <c:v>-27.079000000000001</c:v>
                </c:pt>
                <c:pt idx="408">
                  <c:v>-27.135999999999999</c:v>
                </c:pt>
                <c:pt idx="409">
                  <c:v>-27.189</c:v>
                </c:pt>
                <c:pt idx="410">
                  <c:v>-27.24</c:v>
                </c:pt>
                <c:pt idx="411">
                  <c:v>-27.291</c:v>
                </c:pt>
                <c:pt idx="412">
                  <c:v>-27.344999999999999</c:v>
                </c:pt>
                <c:pt idx="413">
                  <c:v>-27.4</c:v>
                </c:pt>
                <c:pt idx="414">
                  <c:v>-27.454999999999998</c:v>
                </c:pt>
                <c:pt idx="415">
                  <c:v>-27.507000000000001</c:v>
                </c:pt>
                <c:pt idx="416">
                  <c:v>-27.562000000000001</c:v>
                </c:pt>
                <c:pt idx="417">
                  <c:v>-27.614000000000001</c:v>
                </c:pt>
                <c:pt idx="418">
                  <c:v>-27.672999999999998</c:v>
                </c:pt>
                <c:pt idx="419">
                  <c:v>-27.73</c:v>
                </c:pt>
                <c:pt idx="420">
                  <c:v>-27.785</c:v>
                </c:pt>
                <c:pt idx="421">
                  <c:v>-27.84</c:v>
                </c:pt>
                <c:pt idx="422">
                  <c:v>-27.895</c:v>
                </c:pt>
                <c:pt idx="423">
                  <c:v>-27.949000000000002</c:v>
                </c:pt>
                <c:pt idx="424">
                  <c:v>-28.007000000000001</c:v>
                </c:pt>
                <c:pt idx="425">
                  <c:v>-28.064</c:v>
                </c:pt>
                <c:pt idx="426">
                  <c:v>-28.114999999999998</c:v>
                </c:pt>
                <c:pt idx="427">
                  <c:v>-28.167000000000002</c:v>
                </c:pt>
                <c:pt idx="428">
                  <c:v>-28.219000000000001</c:v>
                </c:pt>
                <c:pt idx="429">
                  <c:v>-28.271000000000001</c:v>
                </c:pt>
                <c:pt idx="430">
                  <c:v>-28.329000000000001</c:v>
                </c:pt>
                <c:pt idx="431">
                  <c:v>-28.381</c:v>
                </c:pt>
                <c:pt idx="432">
                  <c:v>-28.44</c:v>
                </c:pt>
                <c:pt idx="433">
                  <c:v>-28.492999999999999</c:v>
                </c:pt>
                <c:pt idx="434">
                  <c:v>-28.545999999999999</c:v>
                </c:pt>
                <c:pt idx="435">
                  <c:v>-28.599</c:v>
                </c:pt>
                <c:pt idx="436">
                  <c:v>-28.651</c:v>
                </c:pt>
                <c:pt idx="437">
                  <c:v>-28.702000000000002</c:v>
                </c:pt>
                <c:pt idx="438">
                  <c:v>-28.757999999999999</c:v>
                </c:pt>
                <c:pt idx="439">
                  <c:v>-28.815999999999999</c:v>
                </c:pt>
                <c:pt idx="440">
                  <c:v>-28.869</c:v>
                </c:pt>
                <c:pt idx="441">
                  <c:v>-28.923999999999999</c:v>
                </c:pt>
                <c:pt idx="442">
                  <c:v>-28.978000000000002</c:v>
                </c:pt>
                <c:pt idx="443">
                  <c:v>-29.027999999999999</c:v>
                </c:pt>
                <c:pt idx="444">
                  <c:v>-29.081</c:v>
                </c:pt>
                <c:pt idx="445">
                  <c:v>-29.132000000000001</c:v>
                </c:pt>
                <c:pt idx="446">
                  <c:v>-29.187999999999999</c:v>
                </c:pt>
                <c:pt idx="447">
                  <c:v>-29.241</c:v>
                </c:pt>
                <c:pt idx="448">
                  <c:v>-29.294</c:v>
                </c:pt>
                <c:pt idx="449">
                  <c:v>-29.347000000000001</c:v>
                </c:pt>
                <c:pt idx="450">
                  <c:v>-29.402999999999999</c:v>
                </c:pt>
                <c:pt idx="451">
                  <c:v>-29.457000000000001</c:v>
                </c:pt>
                <c:pt idx="452">
                  <c:v>-29.510999999999999</c:v>
                </c:pt>
                <c:pt idx="453">
                  <c:v>-29.565999999999999</c:v>
                </c:pt>
                <c:pt idx="454">
                  <c:v>-29.62</c:v>
                </c:pt>
                <c:pt idx="455">
                  <c:v>-29.672999999999998</c:v>
                </c:pt>
                <c:pt idx="456">
                  <c:v>-29.728000000000002</c:v>
                </c:pt>
                <c:pt idx="457">
                  <c:v>-29.782</c:v>
                </c:pt>
                <c:pt idx="458">
                  <c:v>-29.837</c:v>
                </c:pt>
                <c:pt idx="459">
                  <c:v>-29.893000000000001</c:v>
                </c:pt>
                <c:pt idx="460">
                  <c:v>-29.945</c:v>
                </c:pt>
                <c:pt idx="461">
                  <c:v>-30</c:v>
                </c:pt>
                <c:pt idx="462">
                  <c:v>-30.052</c:v>
                </c:pt>
                <c:pt idx="463">
                  <c:v>-30.103000000000002</c:v>
                </c:pt>
                <c:pt idx="464">
                  <c:v>-30.152999999999999</c:v>
                </c:pt>
                <c:pt idx="465">
                  <c:v>-30.206</c:v>
                </c:pt>
                <c:pt idx="466">
                  <c:v>-30.259</c:v>
                </c:pt>
                <c:pt idx="467">
                  <c:v>-30.312000000000001</c:v>
                </c:pt>
                <c:pt idx="468">
                  <c:v>-30.364999999999998</c:v>
                </c:pt>
                <c:pt idx="469">
                  <c:v>-30.416</c:v>
                </c:pt>
                <c:pt idx="470">
                  <c:v>-30.466999999999999</c:v>
                </c:pt>
                <c:pt idx="471">
                  <c:v>-30.518000000000001</c:v>
                </c:pt>
                <c:pt idx="472">
                  <c:v>-30.568999999999999</c:v>
                </c:pt>
                <c:pt idx="473">
                  <c:v>-30.62</c:v>
                </c:pt>
                <c:pt idx="474">
                  <c:v>-30.672000000000001</c:v>
                </c:pt>
                <c:pt idx="475">
                  <c:v>-30.724</c:v>
                </c:pt>
                <c:pt idx="476">
                  <c:v>-30.776</c:v>
                </c:pt>
                <c:pt idx="477">
                  <c:v>-30.829000000000001</c:v>
                </c:pt>
                <c:pt idx="478">
                  <c:v>-30.88</c:v>
                </c:pt>
                <c:pt idx="479">
                  <c:v>-30.93</c:v>
                </c:pt>
                <c:pt idx="480">
                  <c:v>-30.981000000000002</c:v>
                </c:pt>
                <c:pt idx="481">
                  <c:v>-31.030999999999999</c:v>
                </c:pt>
                <c:pt idx="482">
                  <c:v>-31.084</c:v>
                </c:pt>
                <c:pt idx="483">
                  <c:v>-31.138000000000002</c:v>
                </c:pt>
                <c:pt idx="484">
                  <c:v>-31.19</c:v>
                </c:pt>
                <c:pt idx="485">
                  <c:v>-31.241</c:v>
                </c:pt>
                <c:pt idx="486">
                  <c:v>-31.292999999999999</c:v>
                </c:pt>
                <c:pt idx="487">
                  <c:v>-31.343</c:v>
                </c:pt>
                <c:pt idx="488">
                  <c:v>-31.395</c:v>
                </c:pt>
                <c:pt idx="489">
                  <c:v>-31.446000000000002</c:v>
                </c:pt>
                <c:pt idx="490">
                  <c:v>-31.497</c:v>
                </c:pt>
                <c:pt idx="491">
                  <c:v>-31.548999999999999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131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132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7">
        <f>'Groundwater Profile Log'!C5</f>
        <v>42523</v>
      </c>
      <c r="D5" s="188">
        <f>'Groundwater Profile Log'!D5</f>
        <v>42523</v>
      </c>
      <c r="E5" s="329" t="s">
        <v>36</v>
      </c>
      <c r="F5" s="329"/>
      <c r="G5" s="330" t="str">
        <f>'Groundwater Profile Log'!G5</f>
        <v>481APS06</v>
      </c>
      <c r="H5" s="330"/>
      <c r="I5" s="189"/>
      <c r="J5" s="183"/>
      <c r="K5" s="190" t="s">
        <v>22</v>
      </c>
      <c r="L5" s="330" t="str">
        <f>'Groundwater Profile Log'!L5</f>
        <v>Peri Pump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tr">
        <f>'Groundwater Profile Log'!C6:D6</f>
        <v>Marietta, GA</v>
      </c>
      <c r="D6" s="332"/>
      <c r="E6" s="191"/>
      <c r="F6" s="192" t="s">
        <v>53</v>
      </c>
      <c r="G6" s="320" t="str">
        <f>'Groundwater Profile Log'!G6</f>
        <v>ZCRQT7052</v>
      </c>
      <c r="H6" s="320"/>
      <c r="I6" s="191"/>
      <c r="J6" s="183"/>
      <c r="K6" s="190" t="s">
        <v>33</v>
      </c>
      <c r="L6" s="319">
        <f>'Groundwater Profile Log'!L6:M6</f>
        <v>36.247967000000003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69.295365000000004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">
        <v>130</v>
      </c>
      <c r="D8" s="320"/>
      <c r="E8" s="191"/>
      <c r="F8" s="190" t="s">
        <v>38</v>
      </c>
      <c r="G8" s="321">
        <f ca="1">AVERAGE(E14:E36)</f>
        <v>-9.9834999999999994</v>
      </c>
      <c r="H8" s="321"/>
      <c r="I8" s="191"/>
      <c r="J8" s="183"/>
      <c r="K8" s="194" t="s">
        <v>23</v>
      </c>
      <c r="L8" s="318" t="s">
        <v>85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-12</v>
      </c>
      <c r="C14" s="228" t="str">
        <f ca="1">IF( 'Sample 1'!$B$50=0,"",CELL("contents",OFFSET( 'Sample 1'!$B$1,( 'Sample 1'!$B$50-1),4)))</f>
        <v>06/03/2020:09:11:15</v>
      </c>
      <c r="D14" s="229">
        <f ca="1">IF( 'Sample 1'!$B$50=0,"",CELL("contents",OFFSET( 'Sample 1'!$B$1,( 'Sample 1'!$B$50-1),5)))</f>
        <v>800</v>
      </c>
      <c r="E14" s="230">
        <f ca="1">IF( 'Sample 1'!$B$50=0,"", 'Sample 1'!E$14)</f>
        <v>-10.205</v>
      </c>
      <c r="F14" s="229">
        <f ca="1">IF( 'Sample 1'!$B$50=0,"",CELL("contents",OFFSET( 'Sample 1'!$B$1,( 'Sample 1'!$B$50-1),6)))</f>
        <v>332</v>
      </c>
      <c r="G14" s="230">
        <f ca="1">IF( 'Sample 1'!$B$50=0,"",CELL("contents",OFFSET( 'Sample 1'!$B$1,( 'Sample 1'!$B$50-1),8)))</f>
        <v>1.54</v>
      </c>
      <c r="H14" s="230">
        <f ca="1">IF( 'Sample 1'!$B$50=0,"",CELL("contents",OFFSET( 'Sample 1'!$B$1,( 'Sample 1'!$B$50-1),10)))</f>
        <v>6.23</v>
      </c>
      <c r="I14" s="231">
        <f ca="1">IF( 'Sample 1'!$B$50=0,"",CELL("contents",OFFSET( 'Sample 1'!$B$1,( 'Sample 1'!$B$50-1),12)))</f>
        <v>-116</v>
      </c>
      <c r="J14" s="314" t="str">
        <f ca="1">IF('Sample 1'!$B$50=0,"",IF(CELL("contents",OFFSET('Sample 1'!$B$1,('Sample 1'!$B$50-1),18))="","",CELL("contents",OFFSET('Sample 1'!$B$1,('Sample 1'!$B$50-1),18))))</f>
        <v xml:space="preserve">PT is 1 hr &amp; 5 min 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-24</v>
      </c>
      <c r="C15" s="228" t="str">
        <f ca="1">IF( 'Sample 2'!$B$50=0,"",CELL("contents",OFFSET( 'Sample 2'!$B$1,( 'Sample 2'!$B$50-1),4)))</f>
        <v>06/03/2020:12:14:19</v>
      </c>
      <c r="D15" s="229">
        <f ca="1">IF( 'Sample 2'!$B$50=0,"",CELL("contents",OFFSET( 'Sample 2'!$B$1,( 'Sample 2'!$B$50-1),5)))</f>
        <v>400</v>
      </c>
      <c r="E15" s="230">
        <f ca="1">IF( 'Sample 2'!$B$50=0,"", 'Sample 2'!$E$14)</f>
        <v>-9.7620000000000005</v>
      </c>
      <c r="F15" s="229">
        <f ca="1">IF( 'Sample 2'!$B$50=0,"",CELL("contents",OFFSET( 'Sample 2'!$B$1,( 'Sample 2'!$B$50-1),6)))</f>
        <v>312</v>
      </c>
      <c r="G15" s="230">
        <f ca="1">IF( 'Sample 2'!$B$50=0,"",CELL("contents",OFFSET( 'Sample 2'!$B$1,( 'Sample 2'!$B$50-1),8)))</f>
        <v>2.61</v>
      </c>
      <c r="H15" s="230">
        <f ca="1">IF( 'Sample 2'!$B$50=0,"",CELL("contents",OFFSET( 'Sample 2'!$B$1,( 'Sample 2'!$B$50-1),10)))</f>
        <v>6.41</v>
      </c>
      <c r="I15" s="231">
        <f ca="1">IF( 'Sample 2'!$B$50=0,"",CELL("contents",OFFSET( 'Sample 2'!$B$1,( 'Sample 2'!$B$50-1),12)))</f>
        <v>46</v>
      </c>
      <c r="J15" s="314" t="str">
        <f ca="1">IF('Sample 2'!$B$50=0,"",IF(CELL("contents",OFFSET('Sample 2'!$B$1,('Sample 2'!$B$50-1),18))="","",CELL("contents",OFFSET('Sample 2'!$B$1,('Sample 2'!$B$50-1),18))))</f>
        <v xml:space="preserve">PT is 1 hr &amp; 27 min // Pulled sample at 400 mL as PT &gt; 1 hr 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 t="str">
        <f ca="1">IF( 'Sample 3'!$B$50=0,"",-ABS( 'Sample 3'!$D$14))</f>
        <v/>
      </c>
      <c r="C16" s="228" t="str">
        <f ca="1">IF( 'Sample 3'!$B$50=0,"",CELL("contents",OFFSET( 'Sample 3'!$B$1,( 'Sample 3'!$B$50-1),4)))</f>
        <v/>
      </c>
      <c r="D16" s="229" t="str">
        <f ca="1">IF( 'Sample 3'!$B$50=0,"",CELL("contents",OFFSET( 'Sample 3'!$B$1,( 'Sample 3'!$B$50-1),5)))</f>
        <v/>
      </c>
      <c r="E16" s="230" t="str">
        <f ca="1">IF( 'Sample 3'!$B$50=0,"", 'Sample 3'!$E$14)</f>
        <v/>
      </c>
      <c r="F16" s="229" t="str">
        <f ca="1">IF( 'Sample 3'!$B$50=0,"",CELL("contents",OFFSET( 'Sample 3'!$B$1,( 'Sample 3'!$B$50-1),6)))</f>
        <v/>
      </c>
      <c r="G16" s="230" t="str">
        <f ca="1">IF( 'Sample 3'!$B$50=0,"",CELL("contents",OFFSET( 'Sample 3'!$B$1,( 'Sample 3'!$B$50-1),8)))</f>
        <v/>
      </c>
      <c r="H16" s="230" t="str">
        <f ca="1">IF( 'Sample 3'!$B$50=0,"",CELL("contents",OFFSET( 'Sample 3'!$B$1,( 'Sample 3'!$B$50-1),10)))</f>
        <v/>
      </c>
      <c r="I16" s="231" t="str">
        <f ca="1">IF( 'Sample 3'!$B$50=0,"",CELL("contents",OFFSET( 'Sample 3'!$B$1,( 'Sample 3'!$B$50-1),12)))</f>
        <v/>
      </c>
      <c r="J16" s="314" t="str">
        <f ca="1">IF('Sample 3'!$B$50=0,"",IF(CELL("contents",OFFSET('Sample 3'!$B$1,('Sample 3'!$B$50-1),18))="","",CELL("contents",OFFSET('Sample 3'!$B$1,('Sample 3'!$B$50-1),18))))</f>
        <v/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14" t="str">
        <f ca="1">IF('Sample 4'!$B$50=0,"",IF(CELL("contents",OFFSET('Sample 4'!$B$1,('Sample 4'!$B$50-1),18))="","",CELL("contents",OFFSET('Sample 4'!$B$1,('Sample 4'!$B$50-1),18))))</f>
        <v/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4" t="str">
        <f ca="1">IF('Sample 5'!$B$50=0,"",IF(CELL("contents",OFFSET('Sample 5'!$B$1,('Sample 5'!$B$50-1),18))="","",CELL("contents",OFFSET('Sample 5'!$B$1,('Sample 5'!$B$50-1),18))))</f>
        <v/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5: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0" zoomScale="60" zoomScaleNormal="60" zoomScaleSheetLayoutView="75" workbookViewId="0">
      <selection activeCell="C2" sqref="C2:J3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299" t="str">
        <f>Front!M2</f>
        <v>DPT36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6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42523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7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5">
        <f>Front!L6</f>
        <v>36.247967000000003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5">
        <f>Front!L7</f>
        <v>69.295365000000004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7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0" t="s">
        <v>63</v>
      </c>
      <c r="H13" s="298" t="s">
        <v>67</v>
      </c>
      <c r="I13" s="164" t="s">
        <v>30</v>
      </c>
      <c r="J13" s="303" t="s">
        <v>39</v>
      </c>
      <c r="K13" s="301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-4.9000000000000004</v>
      </c>
      <c r="D16" s="173" t="s">
        <v>83</v>
      </c>
      <c r="E16" s="302">
        <f>IF(ISNUMBER(C16), LOOKUP(D16,{"IK Decreased When Hammer Stopped","IK Increased When Hammer Stopped","No Change When Hammer Stopped"},{1,2,3}), "")</f>
        <v>3</v>
      </c>
      <c r="F16" s="173">
        <v>143.73769999999999</v>
      </c>
      <c r="G16" s="174">
        <v>60</v>
      </c>
      <c r="H16" s="174">
        <v>3.4962</v>
      </c>
      <c r="I16" s="173" t="s">
        <v>84</v>
      </c>
      <c r="J16" s="174" t="s">
        <v>85</v>
      </c>
      <c r="K16" s="302">
        <f>IF(ISNUMBER(C16),LOOKUP(J16,{"Broken Down Hole equipment","NA","Reached Target Depth","ROP Dropped Below Threshold","Sudden Hard Refusal"},{7,11,8,9,10}),"")</f>
        <v>11</v>
      </c>
      <c r="L16" s="283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</v>
      </c>
      <c r="D17" s="173" t="s">
        <v>83</v>
      </c>
      <c r="E17" s="302">
        <f>IF(ISNUMBER(C17), LOOKUP(D17,{"IK Decreased When Hammer Stopped","IK Increased When Hammer Stopped","No Change When Hammer Stopped"},{1,2,3}), "")</f>
        <v>3</v>
      </c>
      <c r="F17" s="307">
        <v>114.4943</v>
      </c>
      <c r="G17" s="174">
        <v>60</v>
      </c>
      <c r="H17" s="174">
        <v>2.375</v>
      </c>
      <c r="I17" s="173" t="s">
        <v>86</v>
      </c>
      <c r="J17" s="174" t="s">
        <v>85</v>
      </c>
      <c r="K17" s="302">
        <f>IF(ISNUMBER(C17),LOOKUP(J17,{"Broken Down Hole equipment","NA","Reached Target Depth","ROP Dropped Below Threshold","Sudden Hard Refusal"},{7,11,8,9,10}),"")</f>
        <v>11</v>
      </c>
      <c r="L17" s="283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-12</v>
      </c>
      <c r="D18" s="173" t="s">
        <v>87</v>
      </c>
      <c r="E18" s="302">
        <f>IF(ISNUMBER(C18), LOOKUP(D18,{"IK Decreased When Hammer Stopped","IK Increased When Hammer Stopped","No Change When Hammer Stopped"},{1,2,3}), "")</f>
        <v>1</v>
      </c>
      <c r="F18" s="307">
        <v>94.111900000000006</v>
      </c>
      <c r="G18" s="174">
        <v>60</v>
      </c>
      <c r="H18" s="174">
        <v>1.8427</v>
      </c>
      <c r="I18" s="173" t="s">
        <v>88</v>
      </c>
      <c r="J18" s="174" t="s">
        <v>85</v>
      </c>
      <c r="K18" s="302">
        <f>IF(ISNUMBER(C18),LOOKUP(J18,{"Broken Down Hole equipment","NA","Reached Target Depth","ROP Dropped Below Threshold","Sudden Hard Refusal"},{7,11,8,9,10}),"")</f>
        <v>11</v>
      </c>
      <c r="L18" s="283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-15</v>
      </c>
      <c r="D19" s="173" t="s">
        <v>87</v>
      </c>
      <c r="E19" s="302">
        <f>IF(ISNUMBER(C19), LOOKUP(D19,{"IK Decreased When Hammer Stopped","IK Increased When Hammer Stopped","No Change When Hammer Stopped"},{1,2,3}), "")</f>
        <v>1</v>
      </c>
      <c r="F19" s="307">
        <v>98.778800000000004</v>
      </c>
      <c r="G19" s="174">
        <v>60</v>
      </c>
      <c r="H19" s="174">
        <v>1.9583999999999999</v>
      </c>
      <c r="I19" s="173" t="s">
        <v>89</v>
      </c>
      <c r="J19" s="174" t="s">
        <v>85</v>
      </c>
      <c r="K19" s="302">
        <f>IF(ISNUMBER(C19),LOOKUP(J19,{"Broken Down Hole equipment","NA","Reached Target Depth","ROP Dropped Below Threshold","Sudden Hard Refusal"},{7,11,8,9,10}),"")</f>
        <v>11</v>
      </c>
      <c r="L19" s="283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-17.993400000000001</v>
      </c>
      <c r="D20" s="173" t="s">
        <v>87</v>
      </c>
      <c r="E20" s="302">
        <f>IF(ISNUMBER(C20), LOOKUP(D20,{"IK Decreased When Hammer Stopped","IK Increased When Hammer Stopped","No Change When Hammer Stopped"},{1,2,3}), "")</f>
        <v>1</v>
      </c>
      <c r="F20" s="307">
        <v>82.097700000000003</v>
      </c>
      <c r="G20" s="174">
        <v>60</v>
      </c>
      <c r="H20" s="174">
        <v>1.5593999999999999</v>
      </c>
      <c r="I20" s="173" t="s">
        <v>90</v>
      </c>
      <c r="J20" s="174" t="s">
        <v>85</v>
      </c>
      <c r="K20" s="302">
        <f>IF(ISNUMBER(C20),LOOKUP(J20,{"Broken Down Hole equipment","NA","Reached Target Depth","ROP Dropped Below Threshold","Sudden Hard Refusal"},{7,11,8,9,10}),"")</f>
        <v>11</v>
      </c>
      <c r="L20" s="283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-18.511700000000001</v>
      </c>
      <c r="D21" s="173" t="s">
        <v>87</v>
      </c>
      <c r="E21" s="302">
        <f>IF(ISNUMBER(C21), LOOKUP(D21,{"IK Decreased When Hammer Stopped","IK Increased When Hammer Stopped","No Change When Hammer Stopped"},{1,2,3}), "")</f>
        <v>1</v>
      </c>
      <c r="F21" s="307">
        <v>86.522300000000001</v>
      </c>
      <c r="G21" s="174">
        <v>60</v>
      </c>
      <c r="H21" s="174">
        <v>1.6614</v>
      </c>
      <c r="I21" s="173" t="s">
        <v>91</v>
      </c>
      <c r="J21" s="174" t="s">
        <v>85</v>
      </c>
      <c r="K21" s="302">
        <f>IF(ISNUMBER(C21),LOOKUP(J21,{"Broken Down Hole equipment","NA","Reached Target Depth","ROP Dropped Below Threshold","Sudden Hard Refusal"},{7,11,8,9,10}),"")</f>
        <v>11</v>
      </c>
      <c r="L21" s="283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-19</v>
      </c>
      <c r="D22" s="173" t="s">
        <v>87</v>
      </c>
      <c r="E22" s="302">
        <f>IF(ISNUMBER(C22), LOOKUP(D22,{"IK Decreased When Hammer Stopped","IK Increased When Hammer Stopped","No Change When Hammer Stopped"},{1,2,3}), "")</f>
        <v>1</v>
      </c>
      <c r="F22" s="307">
        <v>43.314799999999998</v>
      </c>
      <c r="G22" s="174">
        <v>60</v>
      </c>
      <c r="H22" s="174">
        <v>0.75819999999999999</v>
      </c>
      <c r="I22" s="173" t="s">
        <v>92</v>
      </c>
      <c r="J22" s="174" t="s">
        <v>85</v>
      </c>
      <c r="K22" s="302">
        <f>IF(ISNUMBER(C22),LOOKUP(J22,{"Broken Down Hole equipment","NA","Reached Target Depth","ROP Dropped Below Threshold","Sudden Hard Refusal"},{7,11,8,9,10}),"")</f>
        <v>11</v>
      </c>
      <c r="L22" s="283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-20</v>
      </c>
      <c r="D23" s="173" t="s">
        <v>87</v>
      </c>
      <c r="E23" s="302">
        <f>IF(ISNUMBER(C23), LOOKUP(D23,{"IK Decreased When Hammer Stopped","IK Increased When Hammer Stopped","No Change When Hammer Stopped"},{1,2,3}), "")</f>
        <v>1</v>
      </c>
      <c r="F23" s="307">
        <v>51.668399999999998</v>
      </c>
      <c r="G23" s="174">
        <v>60</v>
      </c>
      <c r="H23" s="174">
        <v>0.91869999999999996</v>
      </c>
      <c r="I23" s="173" t="s">
        <v>93</v>
      </c>
      <c r="J23" s="174" t="s">
        <v>85</v>
      </c>
      <c r="K23" s="302">
        <f>IF(ISNUMBER(C23),LOOKUP(J23,{"Broken Down Hole equipment","NA","Reached Target Depth","ROP Dropped Below Threshold","Sudden Hard Refusal"},{7,11,8,9,10}),"")</f>
        <v>11</v>
      </c>
      <c r="L23" s="283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-20.876899999999999</v>
      </c>
      <c r="D24" s="173" t="s">
        <v>87</v>
      </c>
      <c r="E24" s="302">
        <f>IF(ISNUMBER(C24), LOOKUP(D24,{"IK Decreased When Hammer Stopped","IK Increased When Hammer Stopped","No Change When Hammer Stopped"},{1,2,3}), "")</f>
        <v>1</v>
      </c>
      <c r="F24" s="307">
        <v>14.1271</v>
      </c>
      <c r="G24" s="174">
        <v>60</v>
      </c>
      <c r="H24" s="174">
        <v>0.23580000000000001</v>
      </c>
      <c r="I24" s="173" t="s">
        <v>94</v>
      </c>
      <c r="J24" s="174" t="s">
        <v>85</v>
      </c>
      <c r="K24" s="302">
        <f>IF(ISNUMBER(C24),LOOKUP(J24,{"Broken Down Hole equipment","NA","Reached Target Depth","ROP Dropped Below Threshold","Sudden Hard Refusal"},{7,11,8,9,10}),"")</f>
        <v>11</v>
      </c>
      <c r="L24" s="283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-21.9</v>
      </c>
      <c r="D25" s="173" t="s">
        <v>83</v>
      </c>
      <c r="E25" s="302">
        <f>IF(ISNUMBER(C25), LOOKUP(D25,{"IK Decreased When Hammer Stopped","IK Increased When Hammer Stopped","No Change When Hammer Stopped"},{1,2,3}), "")</f>
        <v>3</v>
      </c>
      <c r="F25" s="307">
        <v>29.1236</v>
      </c>
      <c r="G25" s="174">
        <v>60</v>
      </c>
      <c r="H25" s="174">
        <v>0.4975</v>
      </c>
      <c r="I25" s="173" t="s">
        <v>95</v>
      </c>
      <c r="J25" s="174" t="s">
        <v>85</v>
      </c>
      <c r="K25" s="302">
        <f>IF(ISNUMBER(C25),LOOKUP(J25,{"Broken Down Hole equipment","NA","Reached Target Depth","ROP Dropped Below Threshold","Sudden Hard Refusal"},{7,11,8,9,10}),"")</f>
        <v>11</v>
      </c>
      <c r="L25" s="283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-22.1</v>
      </c>
      <c r="D26" s="173" t="s">
        <v>83</v>
      </c>
      <c r="E26" s="302">
        <f>IF(ISNUMBER(C26), LOOKUP(D26,{"IK Decreased When Hammer Stopped","IK Increased When Hammer Stopped","No Change When Hammer Stopped"},{1,2,3}), "")</f>
        <v>3</v>
      </c>
      <c r="F26" s="307">
        <v>45.304099999999998</v>
      </c>
      <c r="G26" s="174">
        <v>60</v>
      </c>
      <c r="H26" s="174">
        <v>0.79590000000000005</v>
      </c>
      <c r="I26" s="173" t="s">
        <v>96</v>
      </c>
      <c r="J26" s="174" t="s">
        <v>85</v>
      </c>
      <c r="K26" s="302">
        <f>IF(ISNUMBER(C26),LOOKUP(J26,{"Broken Down Hole equipment","NA","Reached Target Depth","ROP Dropped Below Threshold","Sudden Hard Refusal"},{7,11,8,9,10}),"")</f>
        <v>11</v>
      </c>
      <c r="L26" s="283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-22.4177</v>
      </c>
      <c r="D27" s="173" t="s">
        <v>87</v>
      </c>
      <c r="E27" s="302">
        <f>IF(ISNUMBER(C27), LOOKUP(D27,{"IK Decreased When Hammer Stopped","IK Increased When Hammer Stopped","No Change When Hammer Stopped"},{1,2,3}), "")</f>
        <v>1</v>
      </c>
      <c r="F27" s="307">
        <v>48.939500000000002</v>
      </c>
      <c r="G27" s="174">
        <v>60</v>
      </c>
      <c r="H27" s="174">
        <v>0.86560000000000004</v>
      </c>
      <c r="I27" s="173" t="s">
        <v>97</v>
      </c>
      <c r="J27" s="174" t="s">
        <v>85</v>
      </c>
      <c r="K27" s="302">
        <f>IF(ISNUMBER(C27),LOOKUP(J27,{"Broken Down Hole equipment","NA","Reached Target Depth","ROP Dropped Below Threshold","Sudden Hard Refusal"},{7,11,8,9,10}),"")</f>
        <v>11</v>
      </c>
      <c r="L27" s="283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-23.0154</v>
      </c>
      <c r="D28" s="173" t="s">
        <v>87</v>
      </c>
      <c r="E28" s="302">
        <f>IF(ISNUMBER(C28), LOOKUP(D28,{"IK Decreased When Hammer Stopped","IK Increased When Hammer Stopped","No Change When Hammer Stopped"},{1,2,3}), "")</f>
        <v>1</v>
      </c>
      <c r="F28" s="307">
        <v>23.6204</v>
      </c>
      <c r="G28" s="174">
        <v>60</v>
      </c>
      <c r="H28" s="174">
        <v>0.39989999999999998</v>
      </c>
      <c r="I28" s="173" t="s">
        <v>98</v>
      </c>
      <c r="J28" s="174" t="s">
        <v>85</v>
      </c>
      <c r="K28" s="302">
        <f>IF(ISNUMBER(C28),LOOKUP(J28,{"Broken Down Hole equipment","NA","Reached Target Depth","ROP Dropped Below Threshold","Sudden Hard Refusal"},{7,11,8,9,10}),"")</f>
        <v>11</v>
      </c>
      <c r="L28" s="283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-23.5396</v>
      </c>
      <c r="D29" s="173" t="s">
        <v>87</v>
      </c>
      <c r="E29" s="302">
        <f>IF(ISNUMBER(C29), LOOKUP(D29,{"IK Decreased When Hammer Stopped","IK Increased When Hammer Stopped","No Change When Hammer Stopped"},{1,2,3}), "")</f>
        <v>1</v>
      </c>
      <c r="F29" s="307">
        <v>94.582599999999999</v>
      </c>
      <c r="G29" s="174">
        <v>60</v>
      </c>
      <c r="H29" s="174">
        <v>1.8542000000000001</v>
      </c>
      <c r="I29" s="173" t="s">
        <v>99</v>
      </c>
      <c r="J29" s="174" t="s">
        <v>85</v>
      </c>
      <c r="K29" s="302">
        <f>IF(ISNUMBER(C29),LOOKUP(J29,{"Broken Down Hole equipment","NA","Reached Target Depth","ROP Dropped Below Threshold","Sudden Hard Refusal"},{7,11,8,9,10}),"")</f>
        <v>11</v>
      </c>
      <c r="L29" s="283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-24.020600000000002</v>
      </c>
      <c r="D30" s="173" t="s">
        <v>87</v>
      </c>
      <c r="E30" s="302">
        <f>IF(ISNUMBER(C30), LOOKUP(D30,{"IK Decreased When Hammer Stopped","IK Increased When Hammer Stopped","No Change When Hammer Stopped"},{1,2,3}), "")</f>
        <v>1</v>
      </c>
      <c r="F30" s="307">
        <v>97.643900000000002</v>
      </c>
      <c r="G30" s="174">
        <v>60</v>
      </c>
      <c r="H30" s="174">
        <v>1.9298999999999999</v>
      </c>
      <c r="I30" s="173" t="s">
        <v>100</v>
      </c>
      <c r="J30" s="174" t="s">
        <v>85</v>
      </c>
      <c r="K30" s="302">
        <f>IF(ISNUMBER(C30),LOOKUP(J30,{"Broken Down Hole equipment","NA","Reached Target Depth","ROP Dropped Below Threshold","Sudden Hard Refusal"},{7,11,8,9,10}),"")</f>
        <v>11</v>
      </c>
      <c r="L30" s="283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-24</v>
      </c>
      <c r="D31" s="173" t="s">
        <v>87</v>
      </c>
      <c r="E31" s="302">
        <f>IF(ISNUMBER(C31), LOOKUP(D31,{"IK Decreased When Hammer Stopped","IK Increased When Hammer Stopped","No Change When Hammer Stopped"},{1,2,3}), "")</f>
        <v>1</v>
      </c>
      <c r="F31" s="307">
        <v>98.143299999999996</v>
      </c>
      <c r="G31" s="174">
        <v>60</v>
      </c>
      <c r="H31" s="174">
        <v>1.9423999999999999</v>
      </c>
      <c r="I31" s="173" t="s">
        <v>101</v>
      </c>
      <c r="J31" s="174" t="s">
        <v>85</v>
      </c>
      <c r="K31" s="302">
        <f>IF(ISNUMBER(C31),LOOKUP(J31,{"Broken Down Hole equipment","NA","Reached Target Depth","ROP Dropped Below Threshold","Sudden Hard Refusal"},{7,11,8,9,10}),"")</f>
        <v>11</v>
      </c>
      <c r="L31" s="283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-24.9</v>
      </c>
      <c r="D32" s="173" t="s">
        <v>83</v>
      </c>
      <c r="E32" s="302">
        <f>IF(ISNUMBER(C32), LOOKUP(D32,{"IK Decreased When Hammer Stopped","IK Increased When Hammer Stopped","No Change When Hammer Stopped"},{1,2,3}), "")</f>
        <v>3</v>
      </c>
      <c r="F32" s="307">
        <v>0.40510000000000002</v>
      </c>
      <c r="G32" s="174">
        <v>60</v>
      </c>
      <c r="H32" s="174">
        <v>6.6E-3</v>
      </c>
      <c r="I32" s="173" t="s">
        <v>102</v>
      </c>
      <c r="J32" s="174" t="s">
        <v>85</v>
      </c>
      <c r="K32" s="302">
        <f>IF(ISNUMBER(C32),LOOKUP(J32,{"Broken Down Hole equipment","NA","Reached Target Depth","ROP Dropped Below Threshold","Sudden Hard Refusal"},{7,11,8,9,10}),"")</f>
        <v>11</v>
      </c>
      <c r="L32" s="283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>
        <v>-30</v>
      </c>
      <c r="D33" s="173" t="s">
        <v>83</v>
      </c>
      <c r="E33" s="302">
        <f>IF(ISNUMBER(C33), LOOKUP(D33,{"IK Decreased When Hammer Stopped","IK Increased When Hammer Stopped","No Change When Hammer Stopped"},{1,2,3}), "")</f>
        <v>3</v>
      </c>
      <c r="F33" s="307">
        <v>51.249299999999998</v>
      </c>
      <c r="G33" s="174">
        <v>60</v>
      </c>
      <c r="H33" s="174">
        <v>0.91049999999999998</v>
      </c>
      <c r="I33" s="173" t="s">
        <v>103</v>
      </c>
      <c r="J33" s="174" t="s">
        <v>85</v>
      </c>
      <c r="K33" s="302">
        <f>IF(ISNUMBER(C33),LOOKUP(J33,{"Broken Down Hole equipment","NA","Reached Target Depth","ROP Dropped Below Threshold","Sudden Hard Refusal"},{7,11,8,9,10}),"")</f>
        <v>11</v>
      </c>
      <c r="L33" s="283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>
        <v>-31.549399999999999</v>
      </c>
      <c r="D34" s="173" t="s">
        <v>83</v>
      </c>
      <c r="E34" s="302">
        <f>IF(ISNUMBER(C34), LOOKUP(D34,{"IK Decreased When Hammer Stopped","IK Increased When Hammer Stopped","No Change When Hammer Stopped"},{1,2,3}), "")</f>
        <v>3</v>
      </c>
      <c r="F34" s="307">
        <v>31.058599999999998</v>
      </c>
      <c r="G34" s="174">
        <v>60</v>
      </c>
      <c r="H34" s="174">
        <v>0.53220000000000001</v>
      </c>
      <c r="I34" s="173" t="s">
        <v>104</v>
      </c>
      <c r="J34" s="174" t="s">
        <v>129</v>
      </c>
      <c r="K34" s="302">
        <v>9</v>
      </c>
      <c r="L34" s="283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2" t="str">
        <f>IF(ISNUMBER(C35), LOOKUP(D35,{"IK Decreased When Hammer Stopped","IK Increased When Hammer Stopped","No Change When Hammer Stopped"},{1,2,3}), "")</f>
        <v/>
      </c>
      <c r="F35" s="281"/>
      <c r="G35" s="174"/>
      <c r="H35" s="282"/>
      <c r="I35" s="280"/>
      <c r="J35" s="252"/>
      <c r="K35" s="302" t="str">
        <f>IF(ISNUMBER(C35),LOOKUP(J35,{"Broken Down Hole equipment","NA","Reached Target Depth","ROP Dropped Below Threshold","Sudden Hard Refusal"},{7,11,8,9,10}),"")</f>
        <v/>
      </c>
      <c r="L35" s="284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2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3"/>
      <c r="K36" s="302" t="str">
        <f>IF(ISNUMBER(C36),LOOKUP(J36,{"Broken Down Hole equipment","NA","Reached Target Depth","ROP Dropped Below Threshold","Sudden Hard Refusal"},{7,11,8,9,10}),"")</f>
        <v/>
      </c>
      <c r="L36" s="255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2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3"/>
      <c r="K37" s="302" t="str">
        <f>IF(ISNUMBER(C37),LOOKUP(J37,{"Broken Down Hole equipment","NA","Reached Target Depth","ROP Dropped Below Threshold","Sudden Hard Refusal"},{7,11,8,9,10}),"")</f>
        <v/>
      </c>
      <c r="L37" s="255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2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3"/>
      <c r="K38" s="302" t="str">
        <f>IF(ISNUMBER(C38),LOOKUP(J38,{"Broken Down Hole equipment","NA","Reached Target Depth","ROP Dropped Below Threshold","Sudden Hard Refusal"},{7,11,8,9,10}),"")</f>
        <v/>
      </c>
      <c r="L38" s="255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2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3"/>
      <c r="K39" s="302" t="str">
        <f>IF(ISNUMBER(C39),LOOKUP(J39,{"Broken Down Hole equipment","NA","Reached Target Depth","ROP Dropped Below Threshold","Sudden Hard Refusal"},{7,11,8,9,10}),"")</f>
        <v/>
      </c>
      <c r="L39" s="255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2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3"/>
      <c r="K40" s="302" t="str">
        <f>IF(ISNUMBER(C40),LOOKUP(J40,{"Broken Down Hole equipment","NA","Reached Target Depth","ROP Dropped Below Threshold","Sudden Hard Refusal"},{7,11,8,9,10}),"")</f>
        <v/>
      </c>
      <c r="L40" s="255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2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3"/>
      <c r="K41" s="302" t="str">
        <f>IF(ISNUMBER(C41),LOOKUP(J41,{"Broken Down Hole equipment","NA","Reached Target Depth","ROP Dropped Below Threshold","Sudden Hard Refusal"},{7,11,8,9,10}),"")</f>
        <v/>
      </c>
      <c r="L41" s="255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2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3"/>
      <c r="K42" s="302" t="str">
        <f>IF(ISNUMBER(C42),LOOKUP(J42,{"Broken Down Hole equipment","NA","Reached Target Depth","ROP Dropped Below Threshold","Sudden Hard Refusal"},{7,11,8,9,10}),"")</f>
        <v/>
      </c>
      <c r="L42" s="255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2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3"/>
      <c r="K43" s="302" t="str">
        <f>IF(ISNUMBER(C43),LOOKUP(J43,{"Broken Down Hole equipment","NA","Reached Target Depth","ROP Dropped Below Threshold","Sudden Hard Refusal"},{7,11,8,9,10}),"")</f>
        <v/>
      </c>
      <c r="L43" s="255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2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3"/>
      <c r="K44" s="302" t="str">
        <f>IF(ISNUMBER(C44),LOOKUP(J44,{"Broken Down Hole equipment","NA","Reached Target Depth","ROP Dropped Below Threshold","Sudden Hard Refusal"},{7,11,8,9,10}),"")</f>
        <v/>
      </c>
      <c r="L44" s="255"/>
      <c r="M44" s="14"/>
    </row>
    <row r="45" spans="1:13" s="10" customFormat="1" ht="39.950000000000003" customHeight="1" x14ac:dyDescent="0.2">
      <c r="B45" s="73"/>
      <c r="C45" s="248"/>
      <c r="D45" s="249"/>
      <c r="E45" s="302" t="str">
        <f>IF(ISNUMBER(C45), LOOKUP(D45,{"IK Decreased When Hammer Stopped","IK Increased When Hammer Stopped","No Change When Hammer Stopped"},{1,2,3}), "")</f>
        <v/>
      </c>
      <c r="F45" s="251"/>
      <c r="G45" s="250"/>
      <c r="H45" s="250"/>
      <c r="I45" s="250"/>
      <c r="J45" s="254"/>
      <c r="K45" s="302" t="str">
        <f>IF(ISNUMBER(C45),LOOKUP(J45,{"Broken Down Hole equipment","NA","Reached Target Depth","ROP Dropped Below Threshold","Sudden Hard Refusal"},{7,11,8,9,10}),"")</f>
        <v/>
      </c>
      <c r="L45" s="255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AFP6\APS\MSTJV\[DPT36_Groundwater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33 K35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20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21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22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23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87" t="s">
        <v>82</v>
      </c>
      <c r="D2" s="391"/>
      <c r="E2" s="277"/>
      <c r="F2" s="337" t="s">
        <v>26</v>
      </c>
      <c r="G2" s="337"/>
      <c r="H2" s="337"/>
      <c r="I2" s="337"/>
      <c r="J2" s="338" t="s">
        <v>14</v>
      </c>
      <c r="K2" s="338"/>
      <c r="L2" s="338"/>
      <c r="M2" s="387" t="s">
        <v>81</v>
      </c>
      <c r="N2" s="388"/>
      <c r="O2" s="171"/>
      <c r="P2" s="50" t="s">
        <v>13</v>
      </c>
    </row>
    <row r="3" spans="1:16" s="46" customFormat="1" ht="12.95" customHeight="1" x14ac:dyDescent="0.25">
      <c r="A3" s="45"/>
      <c r="B3" s="334"/>
      <c r="C3" s="392"/>
      <c r="D3" s="392"/>
      <c r="E3" s="278"/>
      <c r="F3" s="344"/>
      <c r="G3" s="344"/>
      <c r="H3" s="344"/>
      <c r="I3" s="344"/>
      <c r="J3" s="339"/>
      <c r="K3" s="339"/>
      <c r="L3" s="339"/>
      <c r="M3" s="389"/>
      <c r="N3" s="390"/>
      <c r="O3" s="172"/>
      <c r="P3" s="47"/>
    </row>
    <row r="4" spans="1:16" s="46" customFormat="1" ht="30.6" customHeight="1" x14ac:dyDescent="0.25">
      <c r="A4" s="45"/>
      <c r="B4" s="183"/>
      <c r="C4" s="279" t="s">
        <v>42</v>
      </c>
      <c r="D4" s="279" t="s">
        <v>43</v>
      </c>
      <c r="E4" s="183"/>
      <c r="F4" s="344"/>
      <c r="G4" s="344"/>
      <c r="H4" s="344"/>
      <c r="I4" s="344"/>
      <c r="J4" s="393"/>
      <c r="K4" s="393"/>
      <c r="L4" s="393"/>
      <c r="M4" s="393"/>
      <c r="N4" s="393"/>
      <c r="O4" s="172"/>
      <c r="P4" s="47"/>
    </row>
    <row r="5" spans="1:16" ht="30.75" customHeight="1" x14ac:dyDescent="0.2">
      <c r="A5" s="44"/>
      <c r="B5" s="187" t="s">
        <v>44</v>
      </c>
      <c r="C5" s="306">
        <v>42523</v>
      </c>
      <c r="D5" s="306">
        <v>42523</v>
      </c>
      <c r="E5" s="329" t="s">
        <v>36</v>
      </c>
      <c r="F5" s="329"/>
      <c r="G5" s="387" t="s">
        <v>77</v>
      </c>
      <c r="H5" s="394"/>
      <c r="I5" s="189"/>
      <c r="J5" s="183"/>
      <c r="K5" s="190" t="s">
        <v>22</v>
      </c>
      <c r="L5" s="387" t="s">
        <v>80</v>
      </c>
      <c r="M5" s="39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7" t="s">
        <v>78</v>
      </c>
      <c r="H6" s="394"/>
      <c r="I6" s="191"/>
      <c r="J6" s="183"/>
      <c r="K6" s="190" t="s">
        <v>33</v>
      </c>
      <c r="L6" s="385">
        <v>36.247967000000003</v>
      </c>
      <c r="M6" s="386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7">
        <v>206201008</v>
      </c>
      <c r="D7" s="394"/>
      <c r="E7" s="191"/>
      <c r="F7" s="190" t="s">
        <v>20</v>
      </c>
      <c r="G7" s="387" t="s">
        <v>79</v>
      </c>
      <c r="H7" s="394"/>
      <c r="I7" s="191"/>
      <c r="J7" s="193"/>
      <c r="K7" s="194" t="s">
        <v>37</v>
      </c>
      <c r="L7" s="385">
        <v>69.295365000000004</v>
      </c>
      <c r="M7" s="386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7" t="s">
        <v>76</v>
      </c>
      <c r="D8" s="394"/>
      <c r="E8" s="191"/>
      <c r="F8" s="190" t="s">
        <v>38</v>
      </c>
      <c r="G8" s="397">
        <v>-10</v>
      </c>
      <c r="H8" s="398"/>
      <c r="I8" s="191"/>
      <c r="J8" s="183"/>
      <c r="K8" s="194" t="s">
        <v>23</v>
      </c>
      <c r="L8" s="387">
        <v>1</v>
      </c>
      <c r="M8" s="39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9" t="s">
        <v>10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60" zoomScaleNormal="60" zoomScaleSheetLayoutView="75" workbookViewId="0">
      <selection activeCell="J17" sqref="J17:M17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DPT-36</v>
      </c>
      <c r="L4" s="365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42523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0" t="str">
        <f>'Groundwater Profile Log'!L5</f>
        <v>Peri Pump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0">
        <f>Front!L6</f>
        <v>36.247967000000003</v>
      </c>
      <c r="L8" s="370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0">
        <f>Front!L7</f>
        <v>69.295365000000004</v>
      </c>
      <c r="L9" s="370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0" t="s">
        <v>128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1" t="s">
        <v>74</v>
      </c>
      <c r="H13" s="136"/>
      <c r="I13" s="168"/>
      <c r="J13" s="371" t="s">
        <v>1</v>
      </c>
      <c r="K13" s="372"/>
      <c r="L13" s="372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-31.549374</v>
      </c>
      <c r="D16" s="173" t="s">
        <v>106</v>
      </c>
      <c r="E16" s="137"/>
      <c r="F16" s="173" t="s">
        <v>105</v>
      </c>
      <c r="G16" s="304">
        <f>IF(ISNUMBER(C16),LOOKUP(F16,{"Could Not Produce Water","Equipment Issue","Yield Deemed Too Slow"},{4,5,6}),"")</f>
        <v>6</v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4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4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4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4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4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4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4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4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4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4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4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4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4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4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4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4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4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4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4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4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4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4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4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4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4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4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4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4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4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4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AFP6\APS\MSTJV\[DPT36_Groundwater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3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122</v>
      </c>
      <c r="B1" t="s">
        <v>123</v>
      </c>
      <c r="C1" t="s">
        <v>124</v>
      </c>
      <c r="D1" t="s">
        <v>125</v>
      </c>
      <c r="E1" t="s">
        <v>45</v>
      </c>
      <c r="F1" t="s">
        <v>126</v>
      </c>
      <c r="G1" t="s">
        <v>127</v>
      </c>
      <c r="H1" t="s">
        <v>62</v>
      </c>
    </row>
    <row r="2" spans="1:8" x14ac:dyDescent="0.2">
      <c r="A2">
        <v>1706.8320000000001</v>
      </c>
      <c r="B2">
        <v>-0.36099999999999999</v>
      </c>
      <c r="C2">
        <v>-0.36</v>
      </c>
      <c r="D2">
        <v>0</v>
      </c>
      <c r="E2">
        <v>143.82300000000001</v>
      </c>
      <c r="F2">
        <v>60</v>
      </c>
      <c r="G2">
        <v>60.317999999999998</v>
      </c>
      <c r="H2">
        <v>4.0744000000000007</v>
      </c>
    </row>
    <row r="3" spans="1:8" x14ac:dyDescent="0.2">
      <c r="A3">
        <v>1707.761</v>
      </c>
      <c r="B3">
        <v>-0.41399999999999998</v>
      </c>
      <c r="C3">
        <v>-0.41199999999999998</v>
      </c>
      <c r="D3">
        <v>5.5780000000000003</v>
      </c>
      <c r="E3">
        <v>142.86600000000001</v>
      </c>
      <c r="F3">
        <v>60</v>
      </c>
      <c r="G3">
        <v>60.366999999999997</v>
      </c>
      <c r="H3">
        <v>4.0282</v>
      </c>
    </row>
    <row r="4" spans="1:8" x14ac:dyDescent="0.2">
      <c r="A4">
        <v>1708.6869999999999</v>
      </c>
      <c r="B4">
        <v>-0.49099999999999999</v>
      </c>
      <c r="C4">
        <v>-0.48699999999999999</v>
      </c>
      <c r="D4">
        <v>8.1620000000000008</v>
      </c>
      <c r="E4">
        <v>144.642</v>
      </c>
      <c r="F4">
        <v>60</v>
      </c>
      <c r="G4">
        <v>60.386000000000003</v>
      </c>
      <c r="H4">
        <v>4.1052000000000008</v>
      </c>
    </row>
    <row r="5" spans="1:8" x14ac:dyDescent="0.2">
      <c r="A5">
        <v>1709.0029999999999</v>
      </c>
      <c r="B5">
        <v>-0.54900000000000004</v>
      </c>
      <c r="C5">
        <v>-0.54400000000000004</v>
      </c>
      <c r="D5">
        <v>18.018000000000001</v>
      </c>
      <c r="E5">
        <v>144.37799999999999</v>
      </c>
      <c r="F5">
        <v>60</v>
      </c>
      <c r="G5">
        <v>60.363999999999997</v>
      </c>
      <c r="H5">
        <v>4.0898000000000003</v>
      </c>
    </row>
    <row r="6" spans="1:8" x14ac:dyDescent="0.2">
      <c r="A6">
        <v>1709.3140000000001</v>
      </c>
      <c r="B6">
        <v>-0.628</v>
      </c>
      <c r="C6">
        <v>-0.622</v>
      </c>
      <c r="D6">
        <v>24.966000000000001</v>
      </c>
      <c r="E6">
        <v>144.49100000000001</v>
      </c>
      <c r="F6">
        <v>60</v>
      </c>
      <c r="G6">
        <v>60.296999999999997</v>
      </c>
      <c r="H6">
        <v>4.0909000000000004</v>
      </c>
    </row>
    <row r="7" spans="1:8" x14ac:dyDescent="0.2">
      <c r="A7">
        <v>1709.623</v>
      </c>
      <c r="B7">
        <v>-0.73</v>
      </c>
      <c r="C7">
        <v>-0.72199999999999998</v>
      </c>
      <c r="D7">
        <v>32.356000000000002</v>
      </c>
      <c r="E7">
        <v>144.429</v>
      </c>
      <c r="F7">
        <v>60</v>
      </c>
      <c r="G7">
        <v>60.259</v>
      </c>
      <c r="H7">
        <v>4.0832000000000006</v>
      </c>
    </row>
    <row r="8" spans="1:8" x14ac:dyDescent="0.2">
      <c r="A8">
        <v>1709.934</v>
      </c>
      <c r="B8">
        <v>-0.85199999999999998</v>
      </c>
      <c r="C8">
        <v>-0.84199999999999997</v>
      </c>
      <c r="D8">
        <v>38.567</v>
      </c>
      <c r="E8">
        <v>143.96</v>
      </c>
      <c r="F8">
        <v>60</v>
      </c>
      <c r="G8">
        <v>60.146999999999998</v>
      </c>
      <c r="H8">
        <v>4.0556999999999999</v>
      </c>
    </row>
    <row r="9" spans="1:8" x14ac:dyDescent="0.2">
      <c r="A9">
        <v>1710.2449999999999</v>
      </c>
      <c r="B9">
        <v>-0.98</v>
      </c>
      <c r="C9">
        <v>-0.96699999999999997</v>
      </c>
      <c r="D9">
        <v>40.380000000000003</v>
      </c>
      <c r="E9">
        <v>144.11600000000001</v>
      </c>
      <c r="F9">
        <v>60</v>
      </c>
      <c r="G9">
        <v>60.186999999999998</v>
      </c>
      <c r="H9">
        <v>4.0556999999999999</v>
      </c>
    </row>
    <row r="10" spans="1:8" x14ac:dyDescent="0.2">
      <c r="A10">
        <v>1710.556</v>
      </c>
      <c r="B10">
        <v>-1.1080000000000001</v>
      </c>
      <c r="C10">
        <v>-1.093</v>
      </c>
      <c r="D10">
        <v>40.442</v>
      </c>
      <c r="E10">
        <v>144.09200000000001</v>
      </c>
      <c r="F10">
        <v>60</v>
      </c>
      <c r="G10">
        <v>60.151000000000003</v>
      </c>
      <c r="H10">
        <v>4.0480000000000009</v>
      </c>
    </row>
    <row r="11" spans="1:8" x14ac:dyDescent="0.2">
      <c r="A11">
        <v>1710.8630000000001</v>
      </c>
      <c r="B11">
        <v>-1.236</v>
      </c>
      <c r="C11">
        <v>-1.2190000000000001</v>
      </c>
      <c r="D11">
        <v>41.036000000000001</v>
      </c>
      <c r="E11">
        <v>145.45400000000001</v>
      </c>
      <c r="F11">
        <v>60</v>
      </c>
      <c r="G11">
        <v>60.188000000000002</v>
      </c>
      <c r="H11">
        <v>4.1040999999999999</v>
      </c>
    </row>
    <row r="12" spans="1:8" x14ac:dyDescent="0.2">
      <c r="A12">
        <v>1711.172</v>
      </c>
      <c r="B12">
        <v>-1.363</v>
      </c>
      <c r="C12">
        <v>-1.3440000000000001</v>
      </c>
      <c r="D12">
        <v>40.390999999999998</v>
      </c>
      <c r="E12">
        <v>146.17500000000001</v>
      </c>
      <c r="F12">
        <v>60</v>
      </c>
      <c r="G12">
        <v>60.167000000000002</v>
      </c>
      <c r="H12">
        <v>4.1305000000000005</v>
      </c>
    </row>
    <row r="13" spans="1:8" x14ac:dyDescent="0.2">
      <c r="A13">
        <v>1711.48</v>
      </c>
      <c r="B13">
        <v>-1.4890000000000001</v>
      </c>
      <c r="C13">
        <v>-1.468</v>
      </c>
      <c r="D13">
        <v>40.152999999999999</v>
      </c>
      <c r="E13">
        <v>144.65</v>
      </c>
      <c r="F13">
        <v>60</v>
      </c>
      <c r="G13">
        <v>60.16</v>
      </c>
      <c r="H13">
        <v>4.0546000000000006</v>
      </c>
    </row>
    <row r="14" spans="1:8" x14ac:dyDescent="0.2">
      <c r="A14">
        <v>1711.787</v>
      </c>
      <c r="B14">
        <v>-1.615</v>
      </c>
      <c r="C14">
        <v>-1.5920000000000001</v>
      </c>
      <c r="D14">
        <v>40.392000000000003</v>
      </c>
      <c r="E14">
        <v>143.54</v>
      </c>
      <c r="F14">
        <v>60</v>
      </c>
      <c r="G14">
        <v>60.137</v>
      </c>
      <c r="H14">
        <v>3.9984999999999999</v>
      </c>
    </row>
    <row r="15" spans="1:8" x14ac:dyDescent="0.2">
      <c r="A15">
        <v>1712.0940000000001</v>
      </c>
      <c r="B15">
        <v>-1.742</v>
      </c>
      <c r="C15">
        <v>-1.716</v>
      </c>
      <c r="D15">
        <v>40.445999999999998</v>
      </c>
      <c r="E15">
        <v>143.57300000000001</v>
      </c>
      <c r="F15">
        <v>60</v>
      </c>
      <c r="G15">
        <v>60.152000000000001</v>
      </c>
      <c r="H15">
        <v>3.9930000000000003</v>
      </c>
    </row>
    <row r="16" spans="1:8" x14ac:dyDescent="0.2">
      <c r="A16">
        <v>1712.4</v>
      </c>
      <c r="B16">
        <v>-1.8680000000000001</v>
      </c>
      <c r="C16">
        <v>-1.84</v>
      </c>
      <c r="D16">
        <v>40.564</v>
      </c>
      <c r="E16">
        <v>143.821</v>
      </c>
      <c r="F16">
        <v>60</v>
      </c>
      <c r="G16">
        <v>60.119</v>
      </c>
      <c r="H16">
        <v>3.9984999999999999</v>
      </c>
    </row>
    <row r="17" spans="1:8" x14ac:dyDescent="0.2">
      <c r="A17">
        <v>1712.7070000000001</v>
      </c>
      <c r="B17">
        <v>-1.994</v>
      </c>
      <c r="C17">
        <v>-1.964</v>
      </c>
      <c r="D17">
        <v>40.290999999999997</v>
      </c>
      <c r="E17">
        <v>145.07499999999999</v>
      </c>
      <c r="F17">
        <v>60</v>
      </c>
      <c r="G17">
        <v>60.103999999999999</v>
      </c>
      <c r="H17">
        <v>4.0480000000000009</v>
      </c>
    </row>
    <row r="18" spans="1:8" x14ac:dyDescent="0.2">
      <c r="A18">
        <v>1713.019</v>
      </c>
      <c r="B18">
        <v>-2.1190000000000002</v>
      </c>
      <c r="C18">
        <v>-2.0870000000000002</v>
      </c>
      <c r="D18">
        <v>39.423999999999999</v>
      </c>
      <c r="E18">
        <v>146.00200000000001</v>
      </c>
      <c r="F18">
        <v>60</v>
      </c>
      <c r="G18">
        <v>60.076999999999998</v>
      </c>
      <c r="H18">
        <v>4.0832000000000006</v>
      </c>
    </row>
    <row r="19" spans="1:8" x14ac:dyDescent="0.2">
      <c r="A19">
        <v>1713.3340000000001</v>
      </c>
      <c r="B19">
        <v>-2.2450000000000001</v>
      </c>
      <c r="C19">
        <v>-2.21</v>
      </c>
      <c r="D19">
        <v>39.090000000000003</v>
      </c>
      <c r="E19">
        <v>146.398</v>
      </c>
      <c r="F19">
        <v>60</v>
      </c>
      <c r="G19">
        <v>60.014000000000003</v>
      </c>
      <c r="H19">
        <v>4.0952999999999999</v>
      </c>
    </row>
    <row r="20" spans="1:8" x14ac:dyDescent="0.2">
      <c r="A20">
        <v>1713.645</v>
      </c>
      <c r="B20">
        <v>-2.37</v>
      </c>
      <c r="C20">
        <v>-2.3319999999999999</v>
      </c>
      <c r="D20">
        <v>39.442</v>
      </c>
      <c r="E20">
        <v>146.01599999999999</v>
      </c>
      <c r="F20">
        <v>60</v>
      </c>
      <c r="G20">
        <v>60.018999999999998</v>
      </c>
      <c r="H20">
        <v>4.0711000000000004</v>
      </c>
    </row>
    <row r="21" spans="1:8" x14ac:dyDescent="0.2">
      <c r="A21">
        <v>1713.9570000000001</v>
      </c>
      <c r="B21">
        <v>-2.4929999999999999</v>
      </c>
      <c r="C21">
        <v>-2.4540000000000002</v>
      </c>
      <c r="D21">
        <v>38.963999999999999</v>
      </c>
      <c r="E21">
        <v>145.429</v>
      </c>
      <c r="F21">
        <v>60</v>
      </c>
      <c r="G21">
        <v>60.015999999999998</v>
      </c>
      <c r="H21">
        <v>4.0381</v>
      </c>
    </row>
    <row r="22" spans="1:8" x14ac:dyDescent="0.2">
      <c r="A22">
        <v>1714.269</v>
      </c>
      <c r="B22">
        <v>-2.6150000000000002</v>
      </c>
      <c r="C22">
        <v>-2.5739999999999998</v>
      </c>
      <c r="D22">
        <v>38.408999999999999</v>
      </c>
      <c r="E22">
        <v>146.89099999999999</v>
      </c>
      <c r="F22">
        <v>60</v>
      </c>
      <c r="G22">
        <v>60.063000000000002</v>
      </c>
      <c r="H22">
        <v>4.0986000000000002</v>
      </c>
    </row>
    <row r="23" spans="1:8" x14ac:dyDescent="0.2">
      <c r="A23">
        <v>1714.585</v>
      </c>
      <c r="B23">
        <v>-2.7349999999999999</v>
      </c>
      <c r="C23">
        <v>-2.6920000000000002</v>
      </c>
      <c r="D23">
        <v>37.316000000000003</v>
      </c>
      <c r="E23">
        <v>147.29400000000001</v>
      </c>
      <c r="F23">
        <v>60</v>
      </c>
      <c r="G23">
        <v>60.131</v>
      </c>
      <c r="H23">
        <v>4.1107000000000005</v>
      </c>
    </row>
    <row r="24" spans="1:8" x14ac:dyDescent="0.2">
      <c r="A24">
        <v>1714.9010000000001</v>
      </c>
      <c r="B24">
        <v>-2.8530000000000002</v>
      </c>
      <c r="C24">
        <v>-2.8069999999999999</v>
      </c>
      <c r="D24">
        <v>36.439</v>
      </c>
      <c r="E24">
        <v>146.262</v>
      </c>
      <c r="F24">
        <v>60</v>
      </c>
      <c r="G24">
        <v>60.103000000000002</v>
      </c>
      <c r="H24">
        <v>4.0579000000000001</v>
      </c>
    </row>
    <row r="25" spans="1:8" x14ac:dyDescent="0.2">
      <c r="A25">
        <v>1715.212</v>
      </c>
      <c r="B25">
        <v>-2.9660000000000002</v>
      </c>
      <c r="C25">
        <v>-2.919</v>
      </c>
      <c r="D25">
        <v>35.941000000000003</v>
      </c>
      <c r="E25">
        <v>144.22399999999999</v>
      </c>
      <c r="F25">
        <v>60</v>
      </c>
      <c r="G25">
        <v>60.040999999999997</v>
      </c>
      <c r="H25">
        <v>3.9622000000000002</v>
      </c>
    </row>
    <row r="26" spans="1:8" x14ac:dyDescent="0.2">
      <c r="A26">
        <v>1715.5239999999999</v>
      </c>
      <c r="B26">
        <v>-3.077</v>
      </c>
      <c r="C26">
        <v>-3.0270000000000001</v>
      </c>
      <c r="D26">
        <v>34.877000000000002</v>
      </c>
      <c r="E26">
        <v>145.887</v>
      </c>
      <c r="F26">
        <v>60</v>
      </c>
      <c r="G26">
        <v>60.045999999999999</v>
      </c>
      <c r="H26">
        <v>4.0304000000000002</v>
      </c>
    </row>
    <row r="27" spans="1:8" x14ac:dyDescent="0.2">
      <c r="A27">
        <v>1715.835</v>
      </c>
      <c r="B27">
        <v>-3.1859999999999999</v>
      </c>
      <c r="C27">
        <v>-3.1339999999999999</v>
      </c>
      <c r="D27">
        <v>34.268999999999998</v>
      </c>
      <c r="E27">
        <v>146.113</v>
      </c>
      <c r="F27">
        <v>60</v>
      </c>
      <c r="G27">
        <v>60.058</v>
      </c>
      <c r="H27">
        <v>4.0348000000000006</v>
      </c>
    </row>
    <row r="28" spans="1:8" x14ac:dyDescent="0.2">
      <c r="A28">
        <v>1716.1489999999999</v>
      </c>
      <c r="B28">
        <v>-3.2919999999999998</v>
      </c>
      <c r="C28">
        <v>-3.2389999999999999</v>
      </c>
      <c r="D28">
        <v>33.347000000000001</v>
      </c>
      <c r="E28">
        <v>145.095</v>
      </c>
      <c r="F28">
        <v>60</v>
      </c>
      <c r="G28">
        <v>60.100999999999999</v>
      </c>
      <c r="H28">
        <v>3.9842000000000004</v>
      </c>
    </row>
    <row r="29" spans="1:8" x14ac:dyDescent="0.2">
      <c r="A29">
        <v>1716.461</v>
      </c>
      <c r="B29">
        <v>-3.3969999999999998</v>
      </c>
      <c r="C29">
        <v>-3.3420000000000001</v>
      </c>
      <c r="D29">
        <v>32.988999999999997</v>
      </c>
      <c r="E29">
        <v>144.821</v>
      </c>
      <c r="F29">
        <v>60</v>
      </c>
      <c r="G29">
        <v>60.093000000000004</v>
      </c>
      <c r="H29">
        <v>3.9677000000000007</v>
      </c>
    </row>
    <row r="30" spans="1:8" x14ac:dyDescent="0.2">
      <c r="A30">
        <v>1716.7739999999999</v>
      </c>
      <c r="B30">
        <v>-3.5009999999999999</v>
      </c>
      <c r="C30">
        <v>-3.444</v>
      </c>
      <c r="D30">
        <v>32.676000000000002</v>
      </c>
      <c r="E30">
        <v>145.55199999999999</v>
      </c>
      <c r="F30">
        <v>60</v>
      </c>
      <c r="G30">
        <v>60.033000000000001</v>
      </c>
      <c r="H30">
        <v>3.9941</v>
      </c>
    </row>
    <row r="31" spans="1:8" x14ac:dyDescent="0.2">
      <c r="A31">
        <v>1717.0830000000001</v>
      </c>
      <c r="B31">
        <v>-3.605</v>
      </c>
      <c r="C31">
        <v>-3.5459999999999998</v>
      </c>
      <c r="D31">
        <v>32.904000000000003</v>
      </c>
      <c r="E31">
        <v>145.13</v>
      </c>
      <c r="F31">
        <v>60</v>
      </c>
      <c r="G31">
        <v>60.082999999999998</v>
      </c>
      <c r="H31">
        <v>3.9710000000000001</v>
      </c>
    </row>
    <row r="32" spans="1:8" x14ac:dyDescent="0.2">
      <c r="A32">
        <v>1717.395</v>
      </c>
      <c r="B32">
        <v>-3.7069999999999999</v>
      </c>
      <c r="C32">
        <v>-3.6459999999999999</v>
      </c>
      <c r="D32">
        <v>32.212000000000003</v>
      </c>
      <c r="E32">
        <v>145.762</v>
      </c>
      <c r="F32">
        <v>60</v>
      </c>
      <c r="G32">
        <v>60.09</v>
      </c>
      <c r="H32">
        <v>3.9930000000000003</v>
      </c>
    </row>
    <row r="33" spans="1:8" x14ac:dyDescent="0.2">
      <c r="A33">
        <v>1717.701</v>
      </c>
      <c r="B33">
        <v>-3.8069999999999999</v>
      </c>
      <c r="C33">
        <v>-3.7440000000000002</v>
      </c>
      <c r="D33">
        <v>32.125</v>
      </c>
      <c r="E33">
        <v>146.67599999999999</v>
      </c>
      <c r="F33">
        <v>60</v>
      </c>
      <c r="G33">
        <v>60.073999999999998</v>
      </c>
      <c r="H33">
        <v>4.0282</v>
      </c>
    </row>
    <row r="34" spans="1:8" x14ac:dyDescent="0.2">
      <c r="A34">
        <v>1718.0070000000001</v>
      </c>
      <c r="B34">
        <v>-3.9049999999999998</v>
      </c>
      <c r="C34">
        <v>-3.84</v>
      </c>
      <c r="D34">
        <v>31.373000000000001</v>
      </c>
      <c r="E34">
        <v>146.12100000000001</v>
      </c>
      <c r="F34">
        <v>60</v>
      </c>
      <c r="G34">
        <v>60.055999999999997</v>
      </c>
      <c r="H34">
        <v>3.9996000000000005</v>
      </c>
    </row>
    <row r="35" spans="1:8" x14ac:dyDescent="0.2">
      <c r="A35">
        <v>1718.3140000000001</v>
      </c>
      <c r="B35">
        <v>-4.0010000000000003</v>
      </c>
      <c r="C35">
        <v>-3.9340000000000002</v>
      </c>
      <c r="D35">
        <v>30.539000000000001</v>
      </c>
      <c r="E35">
        <v>145.358</v>
      </c>
      <c r="F35">
        <v>60</v>
      </c>
      <c r="G35">
        <v>60.073</v>
      </c>
      <c r="H35">
        <v>3.9611000000000005</v>
      </c>
    </row>
    <row r="36" spans="1:8" x14ac:dyDescent="0.2">
      <c r="A36">
        <v>1718.62</v>
      </c>
      <c r="B36">
        <v>-4.0940000000000003</v>
      </c>
      <c r="C36">
        <v>-4.0259999999999998</v>
      </c>
      <c r="D36">
        <v>30.042000000000002</v>
      </c>
      <c r="E36">
        <v>145.95400000000001</v>
      </c>
      <c r="F36">
        <v>60</v>
      </c>
      <c r="G36">
        <v>60.081000000000003</v>
      </c>
      <c r="H36">
        <v>3.9831000000000003</v>
      </c>
    </row>
    <row r="37" spans="1:8" x14ac:dyDescent="0.2">
      <c r="A37">
        <v>1718.932</v>
      </c>
      <c r="B37">
        <v>-4.1870000000000003</v>
      </c>
      <c r="C37">
        <v>-4.117</v>
      </c>
      <c r="D37">
        <v>29.131</v>
      </c>
      <c r="E37">
        <v>147.18899999999999</v>
      </c>
      <c r="F37">
        <v>60</v>
      </c>
      <c r="G37">
        <v>60.113</v>
      </c>
      <c r="H37">
        <v>4.0326000000000004</v>
      </c>
    </row>
    <row r="38" spans="1:8" x14ac:dyDescent="0.2">
      <c r="A38">
        <v>1719.2439999999999</v>
      </c>
      <c r="B38">
        <v>-4.2789999999999999</v>
      </c>
      <c r="C38">
        <v>-4.2069999999999999</v>
      </c>
      <c r="D38">
        <v>28.998000000000001</v>
      </c>
      <c r="E38">
        <v>146.46700000000001</v>
      </c>
      <c r="F38">
        <v>60</v>
      </c>
      <c r="G38">
        <v>60.124000000000002</v>
      </c>
      <c r="H38">
        <v>3.9963000000000002</v>
      </c>
    </row>
    <row r="39" spans="1:8" x14ac:dyDescent="0.2">
      <c r="A39">
        <v>1719.557</v>
      </c>
      <c r="B39">
        <v>-4.3710000000000004</v>
      </c>
      <c r="C39">
        <v>-4.298</v>
      </c>
      <c r="D39">
        <v>28.794</v>
      </c>
      <c r="E39">
        <v>145.84800000000001</v>
      </c>
      <c r="F39">
        <v>60</v>
      </c>
      <c r="G39">
        <v>60.15</v>
      </c>
      <c r="H39">
        <v>3.9655000000000005</v>
      </c>
    </row>
    <row r="40" spans="1:8" x14ac:dyDescent="0.2">
      <c r="A40">
        <v>1719.866</v>
      </c>
      <c r="B40">
        <v>-4.4619999999999997</v>
      </c>
      <c r="C40">
        <v>-4.3869999999999996</v>
      </c>
      <c r="D40">
        <v>29.012</v>
      </c>
      <c r="E40">
        <v>145.53</v>
      </c>
      <c r="F40">
        <v>60</v>
      </c>
      <c r="G40">
        <v>60.155999999999999</v>
      </c>
      <c r="H40">
        <v>3.9468000000000005</v>
      </c>
    </row>
    <row r="41" spans="1:8" x14ac:dyDescent="0.2">
      <c r="A41">
        <v>1720.171</v>
      </c>
      <c r="B41">
        <v>-4.5529999999999999</v>
      </c>
      <c r="C41">
        <v>-4.476</v>
      </c>
      <c r="D41">
        <v>29.234000000000002</v>
      </c>
      <c r="E41">
        <v>146.19800000000001</v>
      </c>
      <c r="F41">
        <v>60</v>
      </c>
      <c r="G41">
        <v>60.22</v>
      </c>
      <c r="H41">
        <v>3.9710000000000001</v>
      </c>
    </row>
    <row r="42" spans="1:8" x14ac:dyDescent="0.2">
      <c r="A42">
        <v>1720.4770000000001</v>
      </c>
      <c r="B42">
        <v>-4.6420000000000003</v>
      </c>
      <c r="C42">
        <v>-4.5640000000000001</v>
      </c>
      <c r="D42">
        <v>28.602</v>
      </c>
      <c r="E42">
        <v>145.38200000000001</v>
      </c>
      <c r="F42">
        <v>60</v>
      </c>
      <c r="G42">
        <v>60.279000000000003</v>
      </c>
      <c r="H42">
        <v>3.9314</v>
      </c>
    </row>
    <row r="43" spans="1:8" x14ac:dyDescent="0.2">
      <c r="A43">
        <v>1720.7829999999999</v>
      </c>
      <c r="B43">
        <v>-4.7270000000000003</v>
      </c>
      <c r="C43">
        <v>-4.6479999999999997</v>
      </c>
      <c r="D43">
        <v>27.323</v>
      </c>
      <c r="E43">
        <v>145.35</v>
      </c>
      <c r="F43">
        <v>60</v>
      </c>
      <c r="G43">
        <v>60.313000000000002</v>
      </c>
      <c r="H43">
        <v>3.927</v>
      </c>
    </row>
    <row r="44" spans="1:8" x14ac:dyDescent="0.2">
      <c r="A44">
        <v>1721.0889999999999</v>
      </c>
      <c r="B44">
        <v>-4.806</v>
      </c>
      <c r="C44">
        <v>-4.7249999999999996</v>
      </c>
      <c r="D44">
        <v>25.341999999999999</v>
      </c>
      <c r="E44">
        <v>143.47499999999999</v>
      </c>
      <c r="F44">
        <v>60</v>
      </c>
      <c r="G44">
        <v>60.29</v>
      </c>
      <c r="H44">
        <v>3.8434000000000004</v>
      </c>
    </row>
    <row r="45" spans="1:8" x14ac:dyDescent="0.2">
      <c r="A45">
        <v>1721.394</v>
      </c>
      <c r="B45">
        <v>-4.8769999999999998</v>
      </c>
      <c r="C45">
        <v>-4.7949999999999999</v>
      </c>
      <c r="D45">
        <v>22.806000000000001</v>
      </c>
      <c r="E45">
        <v>142.72999999999999</v>
      </c>
      <c r="F45">
        <v>60</v>
      </c>
      <c r="G45">
        <v>60.338000000000001</v>
      </c>
      <c r="H45">
        <v>3.8082000000000007</v>
      </c>
    </row>
    <row r="46" spans="1:8" x14ac:dyDescent="0.2">
      <c r="A46">
        <v>1721.702</v>
      </c>
      <c r="B46">
        <v>-4.931</v>
      </c>
      <c r="C46">
        <v>-4.8479999999999999</v>
      </c>
      <c r="D46">
        <v>17.431999999999999</v>
      </c>
      <c r="E46">
        <v>143.053</v>
      </c>
      <c r="F46">
        <v>60</v>
      </c>
      <c r="G46">
        <v>60.326000000000001</v>
      </c>
      <c r="H46">
        <v>3.8192000000000004</v>
      </c>
    </row>
    <row r="47" spans="1:8" x14ac:dyDescent="0.2">
      <c r="A47">
        <v>1722.3219999999999</v>
      </c>
      <c r="B47">
        <v>-4.984</v>
      </c>
      <c r="C47">
        <v>-4.9000000000000004</v>
      </c>
      <c r="D47">
        <v>8.3379999999999992</v>
      </c>
      <c r="E47">
        <v>145.017</v>
      </c>
      <c r="F47">
        <v>60</v>
      </c>
      <c r="G47">
        <v>60.134999999999998</v>
      </c>
      <c r="H47">
        <v>3.9006000000000003</v>
      </c>
    </row>
    <row r="48" spans="1:8" x14ac:dyDescent="0.2">
      <c r="A48">
        <v>1774.98</v>
      </c>
      <c r="B48">
        <v>-4.9729999999999999</v>
      </c>
      <c r="C48">
        <v>-4.9729999999999999</v>
      </c>
      <c r="D48">
        <v>0</v>
      </c>
      <c r="E48">
        <v>144.45099999999999</v>
      </c>
      <c r="F48">
        <v>60</v>
      </c>
      <c r="G48">
        <v>60.313000000000002</v>
      </c>
      <c r="H48">
        <v>3.8731000000000004</v>
      </c>
    </row>
    <row r="49" spans="1:8" x14ac:dyDescent="0.2">
      <c r="A49">
        <v>1775.5920000000001</v>
      </c>
      <c r="B49">
        <v>-5.0410000000000004</v>
      </c>
      <c r="C49">
        <v>-5.0410000000000004</v>
      </c>
      <c r="D49">
        <v>11.06</v>
      </c>
      <c r="E49">
        <v>144.88300000000001</v>
      </c>
      <c r="F49">
        <v>60</v>
      </c>
      <c r="G49">
        <v>60.146999999999998</v>
      </c>
      <c r="H49">
        <v>3.8874</v>
      </c>
    </row>
    <row r="50" spans="1:8" x14ac:dyDescent="0.2">
      <c r="A50">
        <v>1776.2059999999999</v>
      </c>
      <c r="B50">
        <v>-5.1219999999999999</v>
      </c>
      <c r="C50">
        <v>-5.1210000000000004</v>
      </c>
      <c r="D50">
        <v>13.073</v>
      </c>
      <c r="E50">
        <v>143.315</v>
      </c>
      <c r="F50">
        <v>60</v>
      </c>
      <c r="G50">
        <v>60.100999999999999</v>
      </c>
      <c r="H50">
        <v>3.8181000000000003</v>
      </c>
    </row>
    <row r="51" spans="1:8" x14ac:dyDescent="0.2">
      <c r="A51">
        <v>1776.8209999999999</v>
      </c>
      <c r="B51">
        <v>-5.2050000000000001</v>
      </c>
      <c r="C51">
        <v>-5.2050000000000001</v>
      </c>
      <c r="D51">
        <v>13.545</v>
      </c>
      <c r="E51">
        <v>141.208</v>
      </c>
      <c r="F51">
        <v>60</v>
      </c>
      <c r="G51">
        <v>61.118000000000002</v>
      </c>
      <c r="H51">
        <v>3.7268000000000003</v>
      </c>
    </row>
    <row r="52" spans="1:8" x14ac:dyDescent="0.2">
      <c r="A52">
        <v>1777.434</v>
      </c>
      <c r="B52">
        <v>-5.282</v>
      </c>
      <c r="C52">
        <v>-5.282</v>
      </c>
      <c r="D52">
        <v>12.621</v>
      </c>
      <c r="E52">
        <v>134.642</v>
      </c>
      <c r="F52">
        <v>60</v>
      </c>
      <c r="G52">
        <v>61.360999999999997</v>
      </c>
      <c r="H52">
        <v>3.4628000000000005</v>
      </c>
    </row>
    <row r="53" spans="1:8" x14ac:dyDescent="0.2">
      <c r="A53">
        <v>1778.047</v>
      </c>
      <c r="B53">
        <v>-5.3570000000000002</v>
      </c>
      <c r="C53">
        <v>-5.3559999999999999</v>
      </c>
      <c r="D53">
        <v>12.079000000000001</v>
      </c>
      <c r="E53">
        <v>132.30000000000001</v>
      </c>
      <c r="F53">
        <v>60</v>
      </c>
      <c r="G53">
        <v>61.201000000000001</v>
      </c>
      <c r="H53">
        <v>3.3704000000000005</v>
      </c>
    </row>
    <row r="54" spans="1:8" x14ac:dyDescent="0.2">
      <c r="A54">
        <v>1778.665</v>
      </c>
      <c r="B54">
        <v>-5.4340000000000002</v>
      </c>
      <c r="C54">
        <v>-5.4329999999999998</v>
      </c>
      <c r="D54">
        <v>12.493</v>
      </c>
      <c r="E54">
        <v>129.749</v>
      </c>
      <c r="F54">
        <v>60</v>
      </c>
      <c r="G54">
        <v>61.756999999999998</v>
      </c>
      <c r="H54">
        <v>3.2725000000000004</v>
      </c>
    </row>
    <row r="55" spans="1:8" x14ac:dyDescent="0.2">
      <c r="A55">
        <v>1779.2860000000001</v>
      </c>
      <c r="B55">
        <v>-5.516</v>
      </c>
      <c r="C55">
        <v>-5.5149999999999997</v>
      </c>
      <c r="D55">
        <v>13.236000000000001</v>
      </c>
      <c r="E55">
        <v>123.901</v>
      </c>
      <c r="F55">
        <v>60</v>
      </c>
      <c r="G55">
        <v>62.32</v>
      </c>
      <c r="H55">
        <v>3.0591000000000004</v>
      </c>
    </row>
    <row r="56" spans="1:8" x14ac:dyDescent="0.2">
      <c r="A56">
        <v>1779.902</v>
      </c>
      <c r="B56">
        <v>-5.6</v>
      </c>
      <c r="C56">
        <v>-5.5990000000000002</v>
      </c>
      <c r="D56">
        <v>13.547000000000001</v>
      </c>
      <c r="E56">
        <v>122.047</v>
      </c>
      <c r="F56">
        <v>60</v>
      </c>
      <c r="G56">
        <v>64.218000000000004</v>
      </c>
      <c r="H56">
        <v>2.9908999999999999</v>
      </c>
    </row>
    <row r="57" spans="1:8" x14ac:dyDescent="0.2">
      <c r="A57">
        <v>1780.5150000000001</v>
      </c>
      <c r="B57">
        <v>-5.6879999999999997</v>
      </c>
      <c r="C57">
        <v>-5.6870000000000003</v>
      </c>
      <c r="D57">
        <v>14.349</v>
      </c>
      <c r="E57">
        <v>114.20099999999999</v>
      </c>
      <c r="F57">
        <v>60</v>
      </c>
      <c r="G57">
        <v>63.170999999999999</v>
      </c>
      <c r="H57">
        <v>2.7258000000000004</v>
      </c>
    </row>
    <row r="58" spans="1:8" x14ac:dyDescent="0.2">
      <c r="A58">
        <v>1781.126</v>
      </c>
      <c r="B58">
        <v>-5.7779999999999996</v>
      </c>
      <c r="C58">
        <v>-5.7770000000000001</v>
      </c>
      <c r="D58">
        <v>14.738</v>
      </c>
      <c r="E58">
        <v>117.726</v>
      </c>
      <c r="F58">
        <v>60</v>
      </c>
      <c r="G58">
        <v>63.231000000000002</v>
      </c>
      <c r="H58">
        <v>2.8391000000000002</v>
      </c>
    </row>
    <row r="59" spans="1:8" x14ac:dyDescent="0.2">
      <c r="A59">
        <v>1781.749</v>
      </c>
      <c r="B59">
        <v>-5.8680000000000003</v>
      </c>
      <c r="C59">
        <v>-5.867</v>
      </c>
      <c r="D59">
        <v>14.435</v>
      </c>
      <c r="E59">
        <v>123.661</v>
      </c>
      <c r="F59">
        <v>60</v>
      </c>
      <c r="G59">
        <v>61.984999999999999</v>
      </c>
      <c r="H59">
        <v>3.0382000000000002</v>
      </c>
    </row>
    <row r="60" spans="1:8" x14ac:dyDescent="0.2">
      <c r="A60">
        <v>1782.3710000000001</v>
      </c>
      <c r="B60">
        <v>-5.9560000000000004</v>
      </c>
      <c r="C60">
        <v>-5.9550000000000001</v>
      </c>
      <c r="D60">
        <v>14.129</v>
      </c>
      <c r="E60">
        <v>128.79400000000001</v>
      </c>
      <c r="F60">
        <v>60</v>
      </c>
      <c r="G60">
        <v>62.258000000000003</v>
      </c>
      <c r="H60">
        <v>3.2175000000000002</v>
      </c>
    </row>
    <row r="61" spans="1:8" x14ac:dyDescent="0.2">
      <c r="A61">
        <v>1782.991</v>
      </c>
      <c r="B61">
        <v>-6.0389999999999997</v>
      </c>
      <c r="C61">
        <v>-6.0380000000000003</v>
      </c>
      <c r="D61">
        <v>13.425000000000001</v>
      </c>
      <c r="E61">
        <v>126.852</v>
      </c>
      <c r="F61">
        <v>60</v>
      </c>
      <c r="G61">
        <v>62.637</v>
      </c>
      <c r="H61">
        <v>3.1449000000000003</v>
      </c>
    </row>
    <row r="62" spans="1:8" x14ac:dyDescent="0.2">
      <c r="A62">
        <v>1783.6110000000001</v>
      </c>
      <c r="B62">
        <v>-6.1189999999999998</v>
      </c>
      <c r="C62">
        <v>-6.117</v>
      </c>
      <c r="D62">
        <v>12.801</v>
      </c>
      <c r="E62">
        <v>120.444</v>
      </c>
      <c r="F62">
        <v>60</v>
      </c>
      <c r="G62">
        <v>64.082999999999998</v>
      </c>
      <c r="H62">
        <v>2.9194</v>
      </c>
    </row>
    <row r="63" spans="1:8" x14ac:dyDescent="0.2">
      <c r="A63">
        <v>1784.2260000000001</v>
      </c>
      <c r="B63">
        <v>-6.2</v>
      </c>
      <c r="C63">
        <v>-6.1980000000000004</v>
      </c>
      <c r="D63">
        <v>13.176</v>
      </c>
      <c r="E63">
        <v>97.293999999999997</v>
      </c>
      <c r="F63">
        <v>60</v>
      </c>
      <c r="G63">
        <v>67.497</v>
      </c>
      <c r="H63">
        <v>2.1956000000000002</v>
      </c>
    </row>
    <row r="64" spans="1:8" x14ac:dyDescent="0.2">
      <c r="A64">
        <v>1784.8420000000001</v>
      </c>
      <c r="B64">
        <v>-6.2839999999999998</v>
      </c>
      <c r="C64">
        <v>-6.282</v>
      </c>
      <c r="D64">
        <v>13.608000000000001</v>
      </c>
      <c r="E64">
        <v>67.471000000000004</v>
      </c>
      <c r="F64">
        <v>60</v>
      </c>
      <c r="G64">
        <v>70.097999999999999</v>
      </c>
      <c r="H64">
        <v>1.4113</v>
      </c>
    </row>
    <row r="65" spans="1:8" x14ac:dyDescent="0.2">
      <c r="A65">
        <v>1785.463</v>
      </c>
      <c r="B65">
        <v>-6.3710000000000004</v>
      </c>
      <c r="C65">
        <v>-6.3689999999999998</v>
      </c>
      <c r="D65">
        <v>14.061</v>
      </c>
      <c r="E65">
        <v>46.296999999999997</v>
      </c>
      <c r="F65">
        <v>60</v>
      </c>
      <c r="G65">
        <v>69.331000000000003</v>
      </c>
      <c r="H65">
        <v>0.92620000000000002</v>
      </c>
    </row>
    <row r="66" spans="1:8" x14ac:dyDescent="0.2">
      <c r="A66">
        <v>1786.0840000000001</v>
      </c>
      <c r="B66">
        <v>-6.4610000000000003</v>
      </c>
      <c r="C66">
        <v>-6.4589999999999996</v>
      </c>
      <c r="D66">
        <v>14.417</v>
      </c>
      <c r="E66">
        <v>38.892000000000003</v>
      </c>
      <c r="F66">
        <v>60</v>
      </c>
      <c r="G66">
        <v>68.302999999999997</v>
      </c>
      <c r="H66">
        <v>0.76670000000000005</v>
      </c>
    </row>
    <row r="67" spans="1:8" x14ac:dyDescent="0.2">
      <c r="A67">
        <v>1786.71</v>
      </c>
      <c r="B67">
        <v>-6.5519999999999996</v>
      </c>
      <c r="C67">
        <v>-6.55</v>
      </c>
      <c r="D67">
        <v>14.493</v>
      </c>
      <c r="E67">
        <v>56.151000000000003</v>
      </c>
      <c r="F67">
        <v>60</v>
      </c>
      <c r="G67">
        <v>66.837000000000003</v>
      </c>
      <c r="H67">
        <v>1.1429</v>
      </c>
    </row>
    <row r="68" spans="1:8" x14ac:dyDescent="0.2">
      <c r="A68">
        <v>1787.335</v>
      </c>
      <c r="B68">
        <v>-6.6420000000000003</v>
      </c>
      <c r="C68">
        <v>-6.64</v>
      </c>
      <c r="D68">
        <v>14.417</v>
      </c>
      <c r="E68">
        <v>82.975999999999999</v>
      </c>
      <c r="F68">
        <v>60</v>
      </c>
      <c r="G68">
        <v>65.284000000000006</v>
      </c>
      <c r="H68">
        <v>1.7952000000000001</v>
      </c>
    </row>
    <row r="69" spans="1:8" x14ac:dyDescent="0.2">
      <c r="A69">
        <v>1787.9549999999999</v>
      </c>
      <c r="B69">
        <v>-6.7329999999999997</v>
      </c>
      <c r="C69">
        <v>-6.7309999999999999</v>
      </c>
      <c r="D69">
        <v>14.678000000000001</v>
      </c>
      <c r="E69">
        <v>93.231999999999999</v>
      </c>
      <c r="F69">
        <v>60</v>
      </c>
      <c r="G69">
        <v>65.022999999999996</v>
      </c>
      <c r="H69">
        <v>2.0691000000000002</v>
      </c>
    </row>
    <row r="70" spans="1:8" x14ac:dyDescent="0.2">
      <c r="A70">
        <v>1788.567</v>
      </c>
      <c r="B70">
        <v>-6.8259999999999996</v>
      </c>
      <c r="C70">
        <v>-6.8239999999999998</v>
      </c>
      <c r="D70">
        <v>15.148999999999999</v>
      </c>
      <c r="E70">
        <v>92.442999999999998</v>
      </c>
      <c r="F70">
        <v>60</v>
      </c>
      <c r="G70">
        <v>66.363</v>
      </c>
      <c r="H70">
        <v>2.0460000000000003</v>
      </c>
    </row>
    <row r="71" spans="1:8" x14ac:dyDescent="0.2">
      <c r="A71">
        <v>1789.183</v>
      </c>
      <c r="B71">
        <v>-6.9210000000000003</v>
      </c>
      <c r="C71">
        <v>-6.9180000000000001</v>
      </c>
      <c r="D71">
        <v>15.404999999999999</v>
      </c>
      <c r="E71">
        <v>100.22799999999999</v>
      </c>
      <c r="F71">
        <v>60</v>
      </c>
      <c r="G71">
        <v>64.52</v>
      </c>
      <c r="H71">
        <v>2.2637999999999998</v>
      </c>
    </row>
    <row r="72" spans="1:8" x14ac:dyDescent="0.2">
      <c r="A72">
        <v>1789.8050000000001</v>
      </c>
      <c r="B72">
        <v>-7.0179999999999998</v>
      </c>
      <c r="C72">
        <v>-7.0149999999999997</v>
      </c>
      <c r="D72">
        <v>15.584</v>
      </c>
      <c r="E72">
        <v>107.60599999999999</v>
      </c>
      <c r="F72">
        <v>60</v>
      </c>
      <c r="G72">
        <v>63.527000000000001</v>
      </c>
      <c r="H72">
        <v>2.4805000000000001</v>
      </c>
    </row>
    <row r="73" spans="1:8" x14ac:dyDescent="0.2">
      <c r="A73">
        <v>1790.4280000000001</v>
      </c>
      <c r="B73">
        <v>-7.117</v>
      </c>
      <c r="C73">
        <v>-7.1150000000000002</v>
      </c>
      <c r="D73">
        <v>15.917999999999999</v>
      </c>
      <c r="E73">
        <v>121.30800000000001</v>
      </c>
      <c r="F73">
        <v>60</v>
      </c>
      <c r="G73">
        <v>61.725000000000001</v>
      </c>
      <c r="H73">
        <v>2.9161000000000001</v>
      </c>
    </row>
    <row r="74" spans="1:8" x14ac:dyDescent="0.2">
      <c r="A74">
        <v>1791.0519999999999</v>
      </c>
      <c r="B74">
        <v>-7.2160000000000002</v>
      </c>
      <c r="C74">
        <v>-7.2130000000000001</v>
      </c>
      <c r="D74">
        <v>15.819000000000001</v>
      </c>
      <c r="E74">
        <v>134.93199999999999</v>
      </c>
      <c r="F74">
        <v>60</v>
      </c>
      <c r="G74">
        <v>61.366</v>
      </c>
      <c r="H74">
        <v>3.3968000000000003</v>
      </c>
    </row>
    <row r="75" spans="1:8" x14ac:dyDescent="0.2">
      <c r="A75">
        <v>1791.6759999999999</v>
      </c>
      <c r="B75">
        <v>-7.3109999999999999</v>
      </c>
      <c r="C75">
        <v>-7.3079999999999998</v>
      </c>
      <c r="D75">
        <v>15.114000000000001</v>
      </c>
      <c r="E75">
        <v>143.46299999999999</v>
      </c>
      <c r="F75">
        <v>60</v>
      </c>
      <c r="G75">
        <v>60.091000000000001</v>
      </c>
      <c r="H75">
        <v>3.7257000000000002</v>
      </c>
    </row>
    <row r="76" spans="1:8" x14ac:dyDescent="0.2">
      <c r="A76">
        <v>1792.296</v>
      </c>
      <c r="B76">
        <v>-7.399</v>
      </c>
      <c r="C76">
        <v>-7.3959999999999999</v>
      </c>
      <c r="D76">
        <v>14.28</v>
      </c>
      <c r="E76">
        <v>149.869</v>
      </c>
      <c r="F76">
        <v>60</v>
      </c>
      <c r="G76">
        <v>59.914999999999999</v>
      </c>
      <c r="H76">
        <v>3.9875000000000003</v>
      </c>
    </row>
    <row r="77" spans="1:8" x14ac:dyDescent="0.2">
      <c r="A77">
        <v>1792.9159999999999</v>
      </c>
      <c r="B77">
        <v>-7.4850000000000003</v>
      </c>
      <c r="C77">
        <v>-7.4809999999999999</v>
      </c>
      <c r="D77">
        <v>13.746</v>
      </c>
      <c r="E77">
        <v>148.22399999999999</v>
      </c>
      <c r="F77">
        <v>60</v>
      </c>
      <c r="G77">
        <v>60.183</v>
      </c>
      <c r="H77">
        <v>3.9138000000000002</v>
      </c>
    </row>
    <row r="78" spans="1:8" x14ac:dyDescent="0.2">
      <c r="A78">
        <v>1793.54</v>
      </c>
      <c r="B78">
        <v>-7.5739999999999998</v>
      </c>
      <c r="C78">
        <v>-7.57</v>
      </c>
      <c r="D78">
        <v>14.231999999999999</v>
      </c>
      <c r="E78">
        <v>151.22200000000001</v>
      </c>
      <c r="F78">
        <v>60</v>
      </c>
      <c r="G78">
        <v>59.828000000000003</v>
      </c>
      <c r="H78">
        <v>4.0369999999999999</v>
      </c>
    </row>
    <row r="79" spans="1:8" x14ac:dyDescent="0.2">
      <c r="A79">
        <v>1794.163</v>
      </c>
      <c r="B79">
        <v>-7.67</v>
      </c>
      <c r="C79">
        <v>-7.6660000000000004</v>
      </c>
      <c r="D79">
        <v>15.417</v>
      </c>
      <c r="E79">
        <v>151.29400000000001</v>
      </c>
      <c r="F79">
        <v>60</v>
      </c>
      <c r="G79">
        <v>59.786000000000001</v>
      </c>
      <c r="H79">
        <v>4.0359000000000007</v>
      </c>
    </row>
    <row r="80" spans="1:8" x14ac:dyDescent="0.2">
      <c r="A80">
        <v>1794.787</v>
      </c>
      <c r="B80">
        <v>-7.7679999999999998</v>
      </c>
      <c r="C80">
        <v>-7.7640000000000002</v>
      </c>
      <c r="D80">
        <v>15.638999999999999</v>
      </c>
      <c r="E80">
        <v>151.703</v>
      </c>
      <c r="F80">
        <v>60</v>
      </c>
      <c r="G80">
        <v>59.616</v>
      </c>
      <c r="H80">
        <v>4.0491000000000001</v>
      </c>
    </row>
    <row r="81" spans="1:8" x14ac:dyDescent="0.2">
      <c r="A81">
        <v>1795.4159999999999</v>
      </c>
      <c r="B81">
        <v>-7.8630000000000004</v>
      </c>
      <c r="C81">
        <v>-7.859</v>
      </c>
      <c r="D81">
        <v>15.127000000000001</v>
      </c>
      <c r="E81">
        <v>151.071</v>
      </c>
      <c r="F81">
        <v>60</v>
      </c>
      <c r="G81">
        <v>59.908999999999999</v>
      </c>
      <c r="H81">
        <v>4.0172000000000008</v>
      </c>
    </row>
    <row r="82" spans="1:8" x14ac:dyDescent="0.2">
      <c r="A82">
        <v>1796.0309999999999</v>
      </c>
      <c r="B82">
        <v>-7.9560000000000004</v>
      </c>
      <c r="C82">
        <v>-7.952</v>
      </c>
      <c r="D82">
        <v>15.071999999999999</v>
      </c>
      <c r="E82">
        <v>151.827</v>
      </c>
      <c r="F82">
        <v>60</v>
      </c>
      <c r="G82">
        <v>59.856000000000002</v>
      </c>
      <c r="H82">
        <v>4.0447000000000006</v>
      </c>
    </row>
    <row r="83" spans="1:8" x14ac:dyDescent="0.2">
      <c r="A83">
        <v>1796.652</v>
      </c>
      <c r="B83">
        <v>-8.0440000000000005</v>
      </c>
      <c r="C83">
        <v>-8.0399999999999991</v>
      </c>
      <c r="D83">
        <v>14.179</v>
      </c>
      <c r="E83">
        <v>151.696</v>
      </c>
      <c r="F83">
        <v>60</v>
      </c>
      <c r="G83">
        <v>59.905999999999999</v>
      </c>
      <c r="H83">
        <v>4.0348000000000006</v>
      </c>
    </row>
    <row r="84" spans="1:8" x14ac:dyDescent="0.2">
      <c r="A84">
        <v>1797.269</v>
      </c>
      <c r="B84">
        <v>-8.1270000000000007</v>
      </c>
      <c r="C84">
        <v>-8.1229999999999993</v>
      </c>
      <c r="D84">
        <v>13.49</v>
      </c>
      <c r="E84">
        <v>151.94900000000001</v>
      </c>
      <c r="F84">
        <v>60</v>
      </c>
      <c r="G84">
        <v>59.795000000000002</v>
      </c>
      <c r="H84">
        <v>4.0414000000000003</v>
      </c>
    </row>
    <row r="85" spans="1:8" x14ac:dyDescent="0.2">
      <c r="A85">
        <v>1797.8910000000001</v>
      </c>
      <c r="B85">
        <v>-8.2110000000000003</v>
      </c>
      <c r="C85">
        <v>-8.2059999999999995</v>
      </c>
      <c r="D85">
        <v>13.433</v>
      </c>
      <c r="E85">
        <v>150.78899999999999</v>
      </c>
      <c r="F85">
        <v>60</v>
      </c>
      <c r="G85">
        <v>59.664999999999999</v>
      </c>
      <c r="H85">
        <v>3.9875000000000003</v>
      </c>
    </row>
    <row r="86" spans="1:8" x14ac:dyDescent="0.2">
      <c r="A86">
        <v>1798.518</v>
      </c>
      <c r="B86">
        <v>-8.298</v>
      </c>
      <c r="C86">
        <v>-8.2940000000000005</v>
      </c>
      <c r="D86">
        <v>13.958</v>
      </c>
      <c r="E86">
        <v>150.17699999999999</v>
      </c>
      <c r="F86">
        <v>60</v>
      </c>
      <c r="G86">
        <v>60.31</v>
      </c>
      <c r="H86">
        <v>3.9578000000000002</v>
      </c>
    </row>
    <row r="87" spans="1:8" x14ac:dyDescent="0.2">
      <c r="A87">
        <v>1799.1420000000001</v>
      </c>
      <c r="B87">
        <v>-8.391</v>
      </c>
      <c r="C87">
        <v>-8.3870000000000005</v>
      </c>
      <c r="D87">
        <v>14.882</v>
      </c>
      <c r="E87">
        <v>139.88499999999999</v>
      </c>
      <c r="F87">
        <v>60</v>
      </c>
      <c r="G87">
        <v>62.006</v>
      </c>
      <c r="H87">
        <v>3.5387000000000004</v>
      </c>
    </row>
    <row r="88" spans="1:8" x14ac:dyDescent="0.2">
      <c r="A88">
        <v>1799.7619999999999</v>
      </c>
      <c r="B88">
        <v>-8.4870000000000001</v>
      </c>
      <c r="C88">
        <v>-8.4819999999999993</v>
      </c>
      <c r="D88">
        <v>15.423999999999999</v>
      </c>
      <c r="E88">
        <v>129.328</v>
      </c>
      <c r="F88">
        <v>60</v>
      </c>
      <c r="G88">
        <v>63.502000000000002</v>
      </c>
      <c r="H88">
        <v>3.1471000000000005</v>
      </c>
    </row>
    <row r="89" spans="1:8" x14ac:dyDescent="0.2">
      <c r="A89">
        <v>1800.3820000000001</v>
      </c>
      <c r="B89">
        <v>-8.5830000000000002</v>
      </c>
      <c r="C89">
        <v>-8.5779999999999994</v>
      </c>
      <c r="D89">
        <v>15.379</v>
      </c>
      <c r="E89">
        <v>120.30200000000001</v>
      </c>
      <c r="F89">
        <v>60</v>
      </c>
      <c r="G89">
        <v>63.064</v>
      </c>
      <c r="H89">
        <v>2.8380000000000005</v>
      </c>
    </row>
    <row r="90" spans="1:8" x14ac:dyDescent="0.2">
      <c r="A90">
        <v>1801.0050000000001</v>
      </c>
      <c r="B90">
        <v>-8.6760000000000002</v>
      </c>
      <c r="C90">
        <v>-8.6709999999999994</v>
      </c>
      <c r="D90">
        <v>15.028</v>
      </c>
      <c r="E90">
        <v>122.916</v>
      </c>
      <c r="F90">
        <v>60</v>
      </c>
      <c r="G90">
        <v>62.183999999999997</v>
      </c>
      <c r="H90">
        <v>2.9216000000000002</v>
      </c>
    </row>
    <row r="91" spans="1:8" x14ac:dyDescent="0.2">
      <c r="A91">
        <v>1801.636</v>
      </c>
      <c r="B91">
        <v>-8.7669999999999995</v>
      </c>
      <c r="C91">
        <v>-8.7620000000000005</v>
      </c>
      <c r="D91">
        <v>14.305999999999999</v>
      </c>
      <c r="E91">
        <v>125.78700000000001</v>
      </c>
      <c r="F91">
        <v>60</v>
      </c>
      <c r="G91">
        <v>62.238</v>
      </c>
      <c r="H91">
        <v>3.0151000000000003</v>
      </c>
    </row>
    <row r="92" spans="1:8" x14ac:dyDescent="0.2">
      <c r="A92">
        <v>1802.2660000000001</v>
      </c>
      <c r="B92">
        <v>-8.8539999999999992</v>
      </c>
      <c r="C92">
        <v>-8.8490000000000002</v>
      </c>
      <c r="D92">
        <v>13.807</v>
      </c>
      <c r="E92">
        <v>128.15199999999999</v>
      </c>
      <c r="F92">
        <v>60</v>
      </c>
      <c r="G92">
        <v>62.692</v>
      </c>
      <c r="H92">
        <v>3.0931999999999999</v>
      </c>
    </row>
    <row r="93" spans="1:8" x14ac:dyDescent="0.2">
      <c r="A93">
        <v>1802.89</v>
      </c>
      <c r="B93">
        <v>-8.9369999999999994</v>
      </c>
      <c r="C93">
        <v>-8.9320000000000004</v>
      </c>
      <c r="D93">
        <v>13.366</v>
      </c>
      <c r="E93">
        <v>124.262</v>
      </c>
      <c r="F93">
        <v>60</v>
      </c>
      <c r="G93">
        <v>62.667999999999999</v>
      </c>
      <c r="H93">
        <v>2.9579000000000004</v>
      </c>
    </row>
    <row r="94" spans="1:8" x14ac:dyDescent="0.2">
      <c r="A94">
        <v>1803.5039999999999</v>
      </c>
      <c r="B94">
        <v>-9.0180000000000007</v>
      </c>
      <c r="C94">
        <v>-9.0120000000000005</v>
      </c>
      <c r="D94">
        <v>13.061</v>
      </c>
      <c r="E94">
        <v>122.054</v>
      </c>
      <c r="F94">
        <v>60</v>
      </c>
      <c r="G94">
        <v>62.853999999999999</v>
      </c>
      <c r="H94">
        <v>2.8820000000000006</v>
      </c>
    </row>
    <row r="95" spans="1:8" x14ac:dyDescent="0.2">
      <c r="A95">
        <v>1804.124</v>
      </c>
      <c r="B95">
        <v>-9.0960000000000001</v>
      </c>
      <c r="C95">
        <v>-9.0909999999999993</v>
      </c>
      <c r="D95">
        <v>12.635999999999999</v>
      </c>
      <c r="E95">
        <v>120.014</v>
      </c>
      <c r="F95">
        <v>60</v>
      </c>
      <c r="G95">
        <v>62.820999999999998</v>
      </c>
      <c r="H95">
        <v>2.8127</v>
      </c>
    </row>
    <row r="96" spans="1:8" x14ac:dyDescent="0.2">
      <c r="A96">
        <v>1804.7470000000001</v>
      </c>
      <c r="B96">
        <v>-9.1750000000000007</v>
      </c>
      <c r="C96">
        <v>-9.1690000000000005</v>
      </c>
      <c r="D96">
        <v>12.616</v>
      </c>
      <c r="E96">
        <v>120.389</v>
      </c>
      <c r="F96">
        <v>60</v>
      </c>
      <c r="G96">
        <v>63.332999999999998</v>
      </c>
      <c r="H96">
        <v>2.8226</v>
      </c>
    </row>
    <row r="97" spans="1:8" x14ac:dyDescent="0.2">
      <c r="A97">
        <v>1805.3610000000001</v>
      </c>
      <c r="B97">
        <v>-9.2530000000000001</v>
      </c>
      <c r="C97">
        <v>-9.2469999999999999</v>
      </c>
      <c r="D97">
        <v>12.736000000000001</v>
      </c>
      <c r="E97">
        <v>116.852</v>
      </c>
      <c r="F97">
        <v>60</v>
      </c>
      <c r="G97">
        <v>63.713999999999999</v>
      </c>
      <c r="H97">
        <v>2.7071000000000001</v>
      </c>
    </row>
    <row r="98" spans="1:8" x14ac:dyDescent="0.2">
      <c r="A98">
        <v>1805.9860000000001</v>
      </c>
      <c r="B98">
        <v>-9.3290000000000006</v>
      </c>
      <c r="C98">
        <v>-9.3230000000000004</v>
      </c>
      <c r="D98">
        <v>12.125999999999999</v>
      </c>
      <c r="E98">
        <v>116.658</v>
      </c>
      <c r="F98">
        <v>60</v>
      </c>
      <c r="G98">
        <v>63.756</v>
      </c>
      <c r="H98">
        <v>2.6983000000000001</v>
      </c>
    </row>
    <row r="99" spans="1:8" x14ac:dyDescent="0.2">
      <c r="A99">
        <v>1806.605</v>
      </c>
      <c r="B99">
        <v>-9.4019999999999992</v>
      </c>
      <c r="C99">
        <v>-9.3960000000000008</v>
      </c>
      <c r="D99">
        <v>11.763</v>
      </c>
      <c r="E99">
        <v>115.66200000000001</v>
      </c>
      <c r="F99">
        <v>60</v>
      </c>
      <c r="G99">
        <v>63.826999999999998</v>
      </c>
      <c r="H99">
        <v>2.6653000000000002</v>
      </c>
    </row>
    <row r="100" spans="1:8" x14ac:dyDescent="0.2">
      <c r="A100">
        <v>1807.229</v>
      </c>
      <c r="B100">
        <v>-9.4719999999999995</v>
      </c>
      <c r="C100">
        <v>-9.4659999999999993</v>
      </c>
      <c r="D100">
        <v>11.24</v>
      </c>
      <c r="E100">
        <v>114.486</v>
      </c>
      <c r="F100">
        <v>60</v>
      </c>
      <c r="G100">
        <v>63.588999999999999</v>
      </c>
      <c r="H100">
        <v>2.6268000000000002</v>
      </c>
    </row>
    <row r="101" spans="1:8" x14ac:dyDescent="0.2">
      <c r="A101">
        <v>1807.848</v>
      </c>
      <c r="B101">
        <v>-9.5399999999999991</v>
      </c>
      <c r="C101">
        <v>-9.5329999999999995</v>
      </c>
      <c r="D101">
        <v>10.877000000000001</v>
      </c>
      <c r="E101">
        <v>109.238</v>
      </c>
      <c r="F101">
        <v>60</v>
      </c>
      <c r="G101">
        <v>64.366</v>
      </c>
      <c r="H101">
        <v>2.4651000000000005</v>
      </c>
    </row>
    <row r="102" spans="1:8" x14ac:dyDescent="0.2">
      <c r="A102">
        <v>1808.4739999999999</v>
      </c>
      <c r="B102">
        <v>-9.6050000000000004</v>
      </c>
      <c r="C102">
        <v>-9.5990000000000002</v>
      </c>
      <c r="D102">
        <v>10.397</v>
      </c>
      <c r="E102">
        <v>104.86499999999999</v>
      </c>
      <c r="F102">
        <v>60</v>
      </c>
      <c r="G102">
        <v>64.802000000000007</v>
      </c>
      <c r="H102">
        <v>2.3353000000000006</v>
      </c>
    </row>
    <row r="103" spans="1:8" x14ac:dyDescent="0.2">
      <c r="A103">
        <v>1809.095</v>
      </c>
      <c r="B103">
        <v>-9.6649999999999991</v>
      </c>
      <c r="C103">
        <v>-9.6590000000000007</v>
      </c>
      <c r="D103">
        <v>9.69</v>
      </c>
      <c r="E103">
        <v>105.605</v>
      </c>
      <c r="F103">
        <v>60</v>
      </c>
      <c r="G103">
        <v>64.298000000000002</v>
      </c>
      <c r="H103">
        <v>2.3551000000000002</v>
      </c>
    </row>
    <row r="104" spans="1:8" x14ac:dyDescent="0.2">
      <c r="A104">
        <v>1809.72</v>
      </c>
      <c r="B104">
        <v>-9.7200000000000006</v>
      </c>
      <c r="C104">
        <v>-9.7140000000000004</v>
      </c>
      <c r="D104">
        <v>8.83</v>
      </c>
      <c r="E104">
        <v>105.38800000000001</v>
      </c>
      <c r="F104">
        <v>60</v>
      </c>
      <c r="G104">
        <v>64.278999999999996</v>
      </c>
      <c r="H104">
        <v>2.3473999999999999</v>
      </c>
    </row>
    <row r="105" spans="1:8" x14ac:dyDescent="0.2">
      <c r="A105">
        <v>1810.3420000000001</v>
      </c>
      <c r="B105">
        <v>-9.7710000000000008</v>
      </c>
      <c r="C105">
        <v>-9.7650000000000006</v>
      </c>
      <c r="D105">
        <v>8.14</v>
      </c>
      <c r="E105">
        <v>104.449</v>
      </c>
      <c r="F105">
        <v>60</v>
      </c>
      <c r="G105">
        <v>65.191999999999993</v>
      </c>
      <c r="H105">
        <v>2.3199000000000001</v>
      </c>
    </row>
    <row r="106" spans="1:8" x14ac:dyDescent="0.2">
      <c r="A106">
        <v>1811.28</v>
      </c>
      <c r="B106">
        <v>-9.8409999999999993</v>
      </c>
      <c r="C106">
        <v>-9.8339999999999996</v>
      </c>
      <c r="D106">
        <v>7.4089999999999998</v>
      </c>
      <c r="E106">
        <v>116.715</v>
      </c>
      <c r="F106">
        <v>60</v>
      </c>
      <c r="G106">
        <v>62.414000000000001</v>
      </c>
      <c r="H106">
        <v>2.6862000000000004</v>
      </c>
    </row>
    <row r="107" spans="1:8" x14ac:dyDescent="0.2">
      <c r="A107">
        <v>1812.2170000000001</v>
      </c>
      <c r="B107">
        <v>-9.8979999999999997</v>
      </c>
      <c r="C107">
        <v>-9.891</v>
      </c>
      <c r="D107">
        <v>6.0789999999999997</v>
      </c>
      <c r="E107">
        <v>129.27000000000001</v>
      </c>
      <c r="F107">
        <v>60</v>
      </c>
      <c r="G107">
        <v>62.531999999999996</v>
      </c>
      <c r="H107">
        <v>3.0965000000000003</v>
      </c>
    </row>
    <row r="108" spans="1:8" x14ac:dyDescent="0.2">
      <c r="A108">
        <v>1813.462</v>
      </c>
      <c r="B108">
        <v>-9.9510000000000005</v>
      </c>
      <c r="C108">
        <v>-9.9440000000000008</v>
      </c>
      <c r="D108">
        <v>4.2939999999999996</v>
      </c>
      <c r="E108">
        <v>135.80600000000001</v>
      </c>
      <c r="F108">
        <v>60</v>
      </c>
      <c r="G108">
        <v>60.787999999999997</v>
      </c>
      <c r="H108">
        <v>3.3253000000000004</v>
      </c>
    </row>
    <row r="109" spans="1:8" x14ac:dyDescent="0.2">
      <c r="A109">
        <v>1814.7059999999999</v>
      </c>
      <c r="B109">
        <v>-10.007</v>
      </c>
      <c r="C109">
        <v>-10</v>
      </c>
      <c r="D109">
        <v>4.4619999999999997</v>
      </c>
      <c r="E109">
        <v>140.43799999999999</v>
      </c>
      <c r="F109">
        <v>60</v>
      </c>
      <c r="G109">
        <v>61.029000000000003</v>
      </c>
      <c r="H109">
        <v>3.4947000000000004</v>
      </c>
    </row>
    <row r="110" spans="1:8" x14ac:dyDescent="0.2">
      <c r="A110">
        <v>1902.126</v>
      </c>
      <c r="B110">
        <v>-10.053000000000001</v>
      </c>
      <c r="C110">
        <v>-10.053000000000001</v>
      </c>
      <c r="D110">
        <v>0</v>
      </c>
      <c r="E110">
        <v>104.108</v>
      </c>
      <c r="F110">
        <v>60</v>
      </c>
      <c r="G110">
        <v>64.808999999999997</v>
      </c>
      <c r="H110">
        <v>2.3045000000000004</v>
      </c>
    </row>
    <row r="111" spans="1:8" x14ac:dyDescent="0.2">
      <c r="A111">
        <v>1904.002</v>
      </c>
      <c r="B111">
        <v>-10.127000000000001</v>
      </c>
      <c r="C111">
        <v>-10.125</v>
      </c>
      <c r="D111">
        <v>3.8839999999999999</v>
      </c>
      <c r="E111">
        <v>115.628</v>
      </c>
      <c r="F111">
        <v>60</v>
      </c>
      <c r="G111">
        <v>63.771000000000001</v>
      </c>
      <c r="H111">
        <v>2.6477000000000004</v>
      </c>
    </row>
    <row r="112" spans="1:8" x14ac:dyDescent="0.2">
      <c r="A112">
        <v>1904.625</v>
      </c>
      <c r="B112">
        <v>-10.19</v>
      </c>
      <c r="C112">
        <v>-10.186999999999999</v>
      </c>
      <c r="D112">
        <v>9.875</v>
      </c>
      <c r="E112">
        <v>115.342</v>
      </c>
      <c r="F112">
        <v>60</v>
      </c>
      <c r="G112">
        <v>64.739999999999995</v>
      </c>
      <c r="H112">
        <v>2.6389</v>
      </c>
    </row>
    <row r="113" spans="1:8" x14ac:dyDescent="0.2">
      <c r="A113">
        <v>1905.252</v>
      </c>
      <c r="B113">
        <v>-10.254</v>
      </c>
      <c r="C113">
        <v>-10.250999999999999</v>
      </c>
      <c r="D113">
        <v>10.206</v>
      </c>
      <c r="E113">
        <v>112.23099999999999</v>
      </c>
      <c r="F113">
        <v>60</v>
      </c>
      <c r="G113">
        <v>64.974000000000004</v>
      </c>
      <c r="H113">
        <v>2.5432000000000001</v>
      </c>
    </row>
    <row r="114" spans="1:8" x14ac:dyDescent="0.2">
      <c r="A114">
        <v>1905.8720000000001</v>
      </c>
      <c r="B114">
        <v>-10.319000000000001</v>
      </c>
      <c r="C114">
        <v>-10.314</v>
      </c>
      <c r="D114">
        <v>10.244</v>
      </c>
      <c r="E114">
        <v>109.238</v>
      </c>
      <c r="F114">
        <v>60</v>
      </c>
      <c r="G114">
        <v>64.882999999999996</v>
      </c>
      <c r="H114">
        <v>2.4540999999999999</v>
      </c>
    </row>
    <row r="115" spans="1:8" x14ac:dyDescent="0.2">
      <c r="A115">
        <v>1906.4829999999999</v>
      </c>
      <c r="B115">
        <v>-10.385</v>
      </c>
      <c r="C115">
        <v>-10.38</v>
      </c>
      <c r="D115">
        <v>10.67</v>
      </c>
      <c r="E115">
        <v>102.239</v>
      </c>
      <c r="F115">
        <v>60</v>
      </c>
      <c r="G115">
        <v>65.908000000000001</v>
      </c>
      <c r="H115">
        <v>2.2505999999999999</v>
      </c>
    </row>
    <row r="116" spans="1:8" x14ac:dyDescent="0.2">
      <c r="A116">
        <v>1907.095</v>
      </c>
      <c r="B116">
        <v>-10.45</v>
      </c>
      <c r="C116">
        <v>-10.444000000000001</v>
      </c>
      <c r="D116">
        <v>10.507</v>
      </c>
      <c r="E116">
        <v>101.047</v>
      </c>
      <c r="F116">
        <v>60</v>
      </c>
      <c r="G116">
        <v>64.816999999999993</v>
      </c>
      <c r="H116">
        <v>2.2176</v>
      </c>
    </row>
    <row r="117" spans="1:8" x14ac:dyDescent="0.2">
      <c r="A117">
        <v>1907.7180000000001</v>
      </c>
      <c r="B117">
        <v>-10.513999999999999</v>
      </c>
      <c r="C117">
        <v>-10.507</v>
      </c>
      <c r="D117">
        <v>10.115</v>
      </c>
      <c r="E117">
        <v>109.738</v>
      </c>
      <c r="F117">
        <v>60</v>
      </c>
      <c r="G117">
        <v>64.332999999999998</v>
      </c>
      <c r="H117">
        <v>2.4684000000000004</v>
      </c>
    </row>
    <row r="118" spans="1:8" x14ac:dyDescent="0.2">
      <c r="A118">
        <v>1908.3389999999999</v>
      </c>
      <c r="B118">
        <v>-10.576000000000001</v>
      </c>
      <c r="C118">
        <v>-10.568</v>
      </c>
      <c r="D118">
        <v>9.85</v>
      </c>
      <c r="E118">
        <v>103.581</v>
      </c>
      <c r="F118">
        <v>60</v>
      </c>
      <c r="G118">
        <v>65.774000000000001</v>
      </c>
      <c r="H118">
        <v>2.2891000000000004</v>
      </c>
    </row>
    <row r="119" spans="1:8" x14ac:dyDescent="0.2">
      <c r="A119">
        <v>1908.963</v>
      </c>
      <c r="B119">
        <v>-10.635</v>
      </c>
      <c r="C119">
        <v>-10.627000000000001</v>
      </c>
      <c r="D119">
        <v>9.3829999999999991</v>
      </c>
      <c r="E119">
        <v>97.290999999999997</v>
      </c>
      <c r="F119">
        <v>60</v>
      </c>
      <c r="G119">
        <v>66.548000000000002</v>
      </c>
      <c r="H119">
        <v>2.1131000000000002</v>
      </c>
    </row>
    <row r="120" spans="1:8" x14ac:dyDescent="0.2">
      <c r="A120">
        <v>1909.588</v>
      </c>
      <c r="B120">
        <v>-10.693</v>
      </c>
      <c r="C120">
        <v>-10.683999999999999</v>
      </c>
      <c r="D120">
        <v>9.1310000000000002</v>
      </c>
      <c r="E120">
        <v>90.972999999999999</v>
      </c>
      <c r="F120">
        <v>60</v>
      </c>
      <c r="G120">
        <v>66.954999999999998</v>
      </c>
      <c r="H120">
        <v>1.9437</v>
      </c>
    </row>
    <row r="121" spans="1:8" x14ac:dyDescent="0.2">
      <c r="A121">
        <v>1910.21</v>
      </c>
      <c r="B121">
        <v>-10.750999999999999</v>
      </c>
      <c r="C121">
        <v>-10.74</v>
      </c>
      <c r="D121">
        <v>9.08</v>
      </c>
      <c r="E121">
        <v>90.007999999999996</v>
      </c>
      <c r="F121">
        <v>60</v>
      </c>
      <c r="G121">
        <v>64.021000000000001</v>
      </c>
      <c r="H121">
        <v>1.9184000000000001</v>
      </c>
    </row>
    <row r="122" spans="1:8" x14ac:dyDescent="0.2">
      <c r="A122">
        <v>1910.828</v>
      </c>
      <c r="B122">
        <v>-10.805999999999999</v>
      </c>
      <c r="C122">
        <v>-10.795</v>
      </c>
      <c r="D122">
        <v>8.9030000000000005</v>
      </c>
      <c r="E122">
        <v>110.161</v>
      </c>
      <c r="F122">
        <v>60</v>
      </c>
      <c r="G122">
        <v>62.209000000000003</v>
      </c>
      <c r="H122">
        <v>2.4815999999999998</v>
      </c>
    </row>
    <row r="123" spans="1:8" x14ac:dyDescent="0.2">
      <c r="A123">
        <v>1911.442</v>
      </c>
      <c r="B123">
        <v>-10.862</v>
      </c>
      <c r="C123">
        <v>-10.85</v>
      </c>
      <c r="D123">
        <v>8.9030000000000005</v>
      </c>
      <c r="E123">
        <v>118.21899999999999</v>
      </c>
      <c r="F123">
        <v>60</v>
      </c>
      <c r="G123">
        <v>63.234000000000002</v>
      </c>
      <c r="H123">
        <v>2.7290999999999999</v>
      </c>
    </row>
    <row r="124" spans="1:8" x14ac:dyDescent="0.2">
      <c r="A124">
        <v>1912.056</v>
      </c>
      <c r="B124">
        <v>-10.917999999999999</v>
      </c>
      <c r="C124">
        <v>-10.904999999999999</v>
      </c>
      <c r="D124">
        <v>8.9629999999999992</v>
      </c>
      <c r="E124">
        <v>117.03</v>
      </c>
      <c r="F124">
        <v>60</v>
      </c>
      <c r="G124">
        <v>64.522999999999996</v>
      </c>
      <c r="H124">
        <v>2.6917000000000004</v>
      </c>
    </row>
    <row r="125" spans="1:8" x14ac:dyDescent="0.2">
      <c r="A125">
        <v>1912.674</v>
      </c>
      <c r="B125">
        <v>-10.975</v>
      </c>
      <c r="C125">
        <v>-10.961</v>
      </c>
      <c r="D125">
        <v>9.1180000000000003</v>
      </c>
      <c r="E125">
        <v>111.261</v>
      </c>
      <c r="F125">
        <v>60</v>
      </c>
      <c r="G125">
        <v>64.426000000000002</v>
      </c>
      <c r="H125">
        <v>2.5146000000000002</v>
      </c>
    </row>
    <row r="126" spans="1:8" x14ac:dyDescent="0.2">
      <c r="A126">
        <v>1913.297</v>
      </c>
      <c r="B126">
        <v>-11.032999999999999</v>
      </c>
      <c r="C126">
        <v>-11.019</v>
      </c>
      <c r="D126">
        <v>9.2439999999999998</v>
      </c>
      <c r="E126">
        <v>109.91800000000001</v>
      </c>
      <c r="F126">
        <v>60</v>
      </c>
      <c r="G126">
        <v>64.760000000000005</v>
      </c>
      <c r="H126">
        <v>2.4739000000000004</v>
      </c>
    </row>
    <row r="127" spans="1:8" x14ac:dyDescent="0.2">
      <c r="A127">
        <v>1913.9190000000001</v>
      </c>
      <c r="B127">
        <v>-11.09</v>
      </c>
      <c r="C127">
        <v>-11.074999999999999</v>
      </c>
      <c r="D127">
        <v>9.0180000000000007</v>
      </c>
      <c r="E127">
        <v>109.858</v>
      </c>
      <c r="F127">
        <v>60</v>
      </c>
      <c r="G127">
        <v>64.498999999999995</v>
      </c>
      <c r="H127">
        <v>2.4717000000000002</v>
      </c>
    </row>
    <row r="128" spans="1:8" x14ac:dyDescent="0.2">
      <c r="A128">
        <v>1914.5429999999999</v>
      </c>
      <c r="B128">
        <v>-11.147</v>
      </c>
      <c r="C128">
        <v>-11.131</v>
      </c>
      <c r="D128">
        <v>8.9809999999999999</v>
      </c>
      <c r="E128">
        <v>107.462</v>
      </c>
      <c r="F128">
        <v>60</v>
      </c>
      <c r="G128">
        <v>64.858000000000004</v>
      </c>
      <c r="H128">
        <v>2.4013</v>
      </c>
    </row>
    <row r="129" spans="1:8" x14ac:dyDescent="0.2">
      <c r="A129">
        <v>1915.1679999999999</v>
      </c>
      <c r="B129">
        <v>-11.206</v>
      </c>
      <c r="C129">
        <v>-11.19</v>
      </c>
      <c r="D129">
        <v>9.4090000000000007</v>
      </c>
      <c r="E129">
        <v>102.065</v>
      </c>
      <c r="F129">
        <v>60</v>
      </c>
      <c r="G129">
        <v>65.126999999999995</v>
      </c>
      <c r="H129">
        <v>2.2462</v>
      </c>
    </row>
    <row r="130" spans="1:8" x14ac:dyDescent="0.2">
      <c r="A130">
        <v>1915.7909999999999</v>
      </c>
      <c r="B130">
        <v>-11.268000000000001</v>
      </c>
      <c r="C130">
        <v>-11.25</v>
      </c>
      <c r="D130">
        <v>9.7200000000000006</v>
      </c>
      <c r="E130">
        <v>96.885999999999996</v>
      </c>
      <c r="F130">
        <v>60</v>
      </c>
      <c r="G130">
        <v>66.293999999999997</v>
      </c>
      <c r="H130">
        <v>2.1021000000000001</v>
      </c>
    </row>
    <row r="131" spans="1:8" x14ac:dyDescent="0.2">
      <c r="A131">
        <v>1916.4179999999999</v>
      </c>
      <c r="B131">
        <v>-11.327999999999999</v>
      </c>
      <c r="C131">
        <v>-11.31</v>
      </c>
      <c r="D131">
        <v>9.4849999999999994</v>
      </c>
      <c r="E131">
        <v>93.307000000000002</v>
      </c>
      <c r="F131">
        <v>60</v>
      </c>
      <c r="G131">
        <v>66.3</v>
      </c>
      <c r="H131">
        <v>2.0053000000000001</v>
      </c>
    </row>
    <row r="132" spans="1:8" x14ac:dyDescent="0.2">
      <c r="A132">
        <v>1917.0419999999999</v>
      </c>
      <c r="B132">
        <v>-11.385999999999999</v>
      </c>
      <c r="C132">
        <v>-11.366</v>
      </c>
      <c r="D132">
        <v>9.0869999999999997</v>
      </c>
      <c r="E132">
        <v>88.412000000000006</v>
      </c>
      <c r="F132">
        <v>60</v>
      </c>
      <c r="G132">
        <v>67.227000000000004</v>
      </c>
      <c r="H132">
        <v>1.8766</v>
      </c>
    </row>
    <row r="133" spans="1:8" x14ac:dyDescent="0.2">
      <c r="A133">
        <v>1917.6679999999999</v>
      </c>
      <c r="B133">
        <v>-11.44</v>
      </c>
      <c r="C133">
        <v>-11.42</v>
      </c>
      <c r="D133">
        <v>8.4920000000000009</v>
      </c>
      <c r="E133">
        <v>90.168000000000006</v>
      </c>
      <c r="F133">
        <v>60</v>
      </c>
      <c r="G133">
        <v>66.150000000000006</v>
      </c>
      <c r="H133">
        <v>1.9217000000000002</v>
      </c>
    </row>
    <row r="134" spans="1:8" x14ac:dyDescent="0.2">
      <c r="A134">
        <v>1918.2909999999999</v>
      </c>
      <c r="B134">
        <v>-11.491</v>
      </c>
      <c r="C134">
        <v>-11.47</v>
      </c>
      <c r="D134">
        <v>8.1270000000000007</v>
      </c>
      <c r="E134">
        <v>95.510999999999996</v>
      </c>
      <c r="F134">
        <v>60</v>
      </c>
      <c r="G134">
        <v>64.760000000000005</v>
      </c>
      <c r="H134">
        <v>2.0647000000000002</v>
      </c>
    </row>
    <row r="135" spans="1:8" x14ac:dyDescent="0.2">
      <c r="A135">
        <v>1919.23</v>
      </c>
      <c r="B135">
        <v>-11.565</v>
      </c>
      <c r="C135">
        <v>-11.542999999999999</v>
      </c>
      <c r="D135">
        <v>7.74</v>
      </c>
      <c r="E135">
        <v>96.578000000000003</v>
      </c>
      <c r="F135">
        <v>60</v>
      </c>
      <c r="G135">
        <v>65.911000000000001</v>
      </c>
      <c r="H135">
        <v>2.0933000000000002</v>
      </c>
    </row>
    <row r="136" spans="1:8" x14ac:dyDescent="0.2">
      <c r="A136">
        <v>1920.1679999999999</v>
      </c>
      <c r="B136">
        <v>-11.637</v>
      </c>
      <c r="C136">
        <v>-11.615</v>
      </c>
      <c r="D136">
        <v>7.6280000000000001</v>
      </c>
      <c r="E136">
        <v>101.55500000000001</v>
      </c>
      <c r="F136">
        <v>60</v>
      </c>
      <c r="G136">
        <v>64.852999999999994</v>
      </c>
      <c r="H136">
        <v>2.2319</v>
      </c>
    </row>
    <row r="137" spans="1:8" x14ac:dyDescent="0.2">
      <c r="A137">
        <v>1921.1010000000001</v>
      </c>
      <c r="B137">
        <v>-11.71</v>
      </c>
      <c r="C137">
        <v>-11.686</v>
      </c>
      <c r="D137">
        <v>7.6760000000000002</v>
      </c>
      <c r="E137">
        <v>106.209</v>
      </c>
      <c r="F137">
        <v>60</v>
      </c>
      <c r="G137">
        <v>64.584000000000003</v>
      </c>
      <c r="H137">
        <v>2.3650000000000002</v>
      </c>
    </row>
    <row r="138" spans="1:8" x14ac:dyDescent="0.2">
      <c r="A138">
        <v>1922.039</v>
      </c>
      <c r="B138">
        <v>-11.779</v>
      </c>
      <c r="C138">
        <v>-11.754</v>
      </c>
      <c r="D138">
        <v>7.25</v>
      </c>
      <c r="E138">
        <v>110.503</v>
      </c>
      <c r="F138">
        <v>60</v>
      </c>
      <c r="G138">
        <v>63.475999999999999</v>
      </c>
      <c r="H138">
        <v>2.4915000000000003</v>
      </c>
    </row>
    <row r="139" spans="1:8" x14ac:dyDescent="0.2">
      <c r="A139">
        <v>1922.973</v>
      </c>
      <c r="B139">
        <v>-11.843999999999999</v>
      </c>
      <c r="C139">
        <v>-11.819000000000001</v>
      </c>
      <c r="D139">
        <v>6.9189999999999996</v>
      </c>
      <c r="E139">
        <v>119.77200000000001</v>
      </c>
      <c r="F139">
        <v>60</v>
      </c>
      <c r="G139">
        <v>63.104999999999997</v>
      </c>
      <c r="H139">
        <v>2.7775000000000003</v>
      </c>
    </row>
    <row r="140" spans="1:8" x14ac:dyDescent="0.2">
      <c r="A140">
        <v>1923.91</v>
      </c>
      <c r="B140">
        <v>-11.907999999999999</v>
      </c>
      <c r="C140">
        <v>-11.881</v>
      </c>
      <c r="D140">
        <v>6.657</v>
      </c>
      <c r="E140">
        <v>127.048</v>
      </c>
      <c r="F140">
        <v>60</v>
      </c>
      <c r="G140">
        <v>61.898000000000003</v>
      </c>
      <c r="H140">
        <v>3.0173000000000001</v>
      </c>
    </row>
    <row r="141" spans="1:8" x14ac:dyDescent="0.2">
      <c r="A141">
        <v>1924.845</v>
      </c>
      <c r="B141">
        <v>-11.97</v>
      </c>
      <c r="C141">
        <v>-11.942</v>
      </c>
      <c r="D141">
        <v>6.5510000000000002</v>
      </c>
      <c r="E141">
        <v>128.08000000000001</v>
      </c>
      <c r="F141">
        <v>60</v>
      </c>
      <c r="G141">
        <v>61.981000000000002</v>
      </c>
      <c r="H141">
        <v>3.0525000000000002</v>
      </c>
    </row>
    <row r="142" spans="1:8" x14ac:dyDescent="0.2">
      <c r="A142">
        <v>1925.768</v>
      </c>
      <c r="B142">
        <v>-12.028</v>
      </c>
      <c r="C142">
        <v>-12</v>
      </c>
      <c r="D142">
        <v>6.242</v>
      </c>
      <c r="E142">
        <v>130.22200000000001</v>
      </c>
      <c r="F142">
        <v>60</v>
      </c>
      <c r="G142">
        <v>61.883000000000003</v>
      </c>
      <c r="H142">
        <v>3.1262000000000003</v>
      </c>
    </row>
    <row r="143" spans="1:8" x14ac:dyDescent="0.2">
      <c r="A143">
        <v>10090.49</v>
      </c>
      <c r="B143">
        <v>-12.058</v>
      </c>
      <c r="C143">
        <v>-12.057</v>
      </c>
      <c r="D143">
        <v>0</v>
      </c>
      <c r="E143">
        <v>139.95500000000001</v>
      </c>
      <c r="F143">
        <v>60</v>
      </c>
      <c r="G143">
        <v>59.898000000000003</v>
      </c>
      <c r="H143">
        <v>3.4771000000000005</v>
      </c>
    </row>
    <row r="144" spans="1:8" x14ac:dyDescent="0.2">
      <c r="A144">
        <v>10091.423000000001</v>
      </c>
      <c r="B144">
        <v>-12.112</v>
      </c>
      <c r="C144">
        <v>-12.111000000000001</v>
      </c>
      <c r="D144">
        <v>5.7850000000000001</v>
      </c>
      <c r="E144">
        <v>143.33799999999999</v>
      </c>
      <c r="F144">
        <v>60</v>
      </c>
      <c r="G144">
        <v>59.38</v>
      </c>
      <c r="H144">
        <v>3.6058000000000003</v>
      </c>
    </row>
    <row r="145" spans="1:8" x14ac:dyDescent="0.2">
      <c r="A145">
        <v>10092.359</v>
      </c>
      <c r="B145">
        <v>-12.167</v>
      </c>
      <c r="C145">
        <v>-12.164</v>
      </c>
      <c r="D145">
        <v>5.7469999999999999</v>
      </c>
      <c r="E145">
        <v>143.90199999999999</v>
      </c>
      <c r="F145">
        <v>60</v>
      </c>
      <c r="G145">
        <v>59.758000000000003</v>
      </c>
      <c r="H145">
        <v>3.6278000000000001</v>
      </c>
    </row>
    <row r="146" spans="1:8" x14ac:dyDescent="0.2">
      <c r="A146">
        <v>10093.294</v>
      </c>
      <c r="B146">
        <v>-12.224</v>
      </c>
      <c r="C146">
        <v>-12.221</v>
      </c>
      <c r="D146">
        <v>6.0140000000000002</v>
      </c>
      <c r="E146">
        <v>132.637</v>
      </c>
      <c r="F146">
        <v>60</v>
      </c>
      <c r="G146">
        <v>61.554000000000002</v>
      </c>
      <c r="H146">
        <v>3.2098000000000004</v>
      </c>
    </row>
    <row r="147" spans="1:8" x14ac:dyDescent="0.2">
      <c r="A147">
        <v>10094.231</v>
      </c>
      <c r="B147">
        <v>-12.284000000000001</v>
      </c>
      <c r="C147">
        <v>-12.28</v>
      </c>
      <c r="D147">
        <v>6.3140000000000001</v>
      </c>
      <c r="E147">
        <v>117.54</v>
      </c>
      <c r="F147">
        <v>60</v>
      </c>
      <c r="G147">
        <v>63.91</v>
      </c>
      <c r="H147">
        <v>2.7071000000000001</v>
      </c>
    </row>
    <row r="148" spans="1:8" x14ac:dyDescent="0.2">
      <c r="A148">
        <v>10095.166999999999</v>
      </c>
      <c r="B148">
        <v>-12.35</v>
      </c>
      <c r="C148">
        <v>-12.345000000000001</v>
      </c>
      <c r="D148">
        <v>6.9790000000000001</v>
      </c>
      <c r="E148">
        <v>104.28700000000001</v>
      </c>
      <c r="F148">
        <v>60</v>
      </c>
      <c r="G148">
        <v>63.167000000000002</v>
      </c>
      <c r="H148">
        <v>2.3089000000000004</v>
      </c>
    </row>
    <row r="149" spans="1:8" x14ac:dyDescent="0.2">
      <c r="A149">
        <v>10096.101000000001</v>
      </c>
      <c r="B149">
        <v>-12.423</v>
      </c>
      <c r="C149">
        <v>-12.417</v>
      </c>
      <c r="D149">
        <v>7.69</v>
      </c>
      <c r="E149">
        <v>128.404</v>
      </c>
      <c r="F149">
        <v>60</v>
      </c>
      <c r="G149">
        <v>59.328000000000003</v>
      </c>
      <c r="H149">
        <v>3.0635000000000003</v>
      </c>
    </row>
    <row r="150" spans="1:8" x14ac:dyDescent="0.2">
      <c r="A150">
        <v>10097.031999999999</v>
      </c>
      <c r="B150">
        <v>-12.497</v>
      </c>
      <c r="C150">
        <v>-12.489000000000001</v>
      </c>
      <c r="D150">
        <v>7.7789999999999999</v>
      </c>
      <c r="E150">
        <v>145.73599999999999</v>
      </c>
      <c r="F150">
        <v>60</v>
      </c>
      <c r="G150">
        <v>59.435000000000002</v>
      </c>
      <c r="H150">
        <v>3.6993000000000005</v>
      </c>
    </row>
    <row r="151" spans="1:8" x14ac:dyDescent="0.2">
      <c r="A151">
        <v>10097.967000000001</v>
      </c>
      <c r="B151">
        <v>-12.568</v>
      </c>
      <c r="C151">
        <v>-12.56</v>
      </c>
      <c r="D151">
        <v>7.5270000000000001</v>
      </c>
      <c r="E151">
        <v>141.96600000000001</v>
      </c>
      <c r="F151">
        <v>60</v>
      </c>
      <c r="G151">
        <v>59.923999999999999</v>
      </c>
      <c r="H151">
        <v>3.5530000000000004</v>
      </c>
    </row>
    <row r="152" spans="1:8" x14ac:dyDescent="0.2">
      <c r="A152">
        <v>10098.896000000001</v>
      </c>
      <c r="B152">
        <v>-12.641</v>
      </c>
      <c r="C152">
        <v>-12.631</v>
      </c>
      <c r="D152">
        <v>7.6509999999999998</v>
      </c>
      <c r="E152">
        <v>143.07300000000001</v>
      </c>
      <c r="F152">
        <v>60</v>
      </c>
      <c r="G152">
        <v>59.54</v>
      </c>
      <c r="H152">
        <v>3.5959000000000003</v>
      </c>
    </row>
    <row r="153" spans="1:8" x14ac:dyDescent="0.2">
      <c r="A153">
        <v>10099.816000000001</v>
      </c>
      <c r="B153">
        <v>-12.715999999999999</v>
      </c>
      <c r="C153">
        <v>-12.705</v>
      </c>
      <c r="D153">
        <v>8.0470000000000006</v>
      </c>
      <c r="E153">
        <v>141.20500000000001</v>
      </c>
      <c r="F153">
        <v>60</v>
      </c>
      <c r="G153">
        <v>59.661000000000001</v>
      </c>
      <c r="H153">
        <v>3.5244000000000004</v>
      </c>
    </row>
    <row r="154" spans="1:8" x14ac:dyDescent="0.2">
      <c r="A154">
        <v>10100.43</v>
      </c>
      <c r="B154">
        <v>-12.766999999999999</v>
      </c>
      <c r="C154">
        <v>-12.755000000000001</v>
      </c>
      <c r="D154">
        <v>8.2390000000000008</v>
      </c>
      <c r="E154">
        <v>140.261</v>
      </c>
      <c r="F154">
        <v>60</v>
      </c>
      <c r="G154">
        <v>60.262999999999998</v>
      </c>
      <c r="H154">
        <v>3.4881000000000002</v>
      </c>
    </row>
    <row r="155" spans="1:8" x14ac:dyDescent="0.2">
      <c r="A155">
        <v>10101.045</v>
      </c>
      <c r="B155">
        <v>-12.82</v>
      </c>
      <c r="C155">
        <v>-12.808</v>
      </c>
      <c r="D155">
        <v>8.5340000000000007</v>
      </c>
      <c r="E155">
        <v>128.983</v>
      </c>
      <c r="F155">
        <v>60</v>
      </c>
      <c r="G155">
        <v>61.878</v>
      </c>
      <c r="H155">
        <v>3.0833000000000004</v>
      </c>
    </row>
    <row r="156" spans="1:8" x14ac:dyDescent="0.2">
      <c r="A156">
        <v>10101.659</v>
      </c>
      <c r="B156">
        <v>-12.875</v>
      </c>
      <c r="C156">
        <v>-12.861000000000001</v>
      </c>
      <c r="D156">
        <v>8.7089999999999996</v>
      </c>
      <c r="E156">
        <v>117.46</v>
      </c>
      <c r="F156">
        <v>60</v>
      </c>
      <c r="G156">
        <v>63.289000000000001</v>
      </c>
      <c r="H156">
        <v>2.7049000000000003</v>
      </c>
    </row>
    <row r="157" spans="1:8" x14ac:dyDescent="0.2">
      <c r="A157">
        <v>10102.272999999999</v>
      </c>
      <c r="B157">
        <v>-12.928000000000001</v>
      </c>
      <c r="C157">
        <v>-12.914</v>
      </c>
      <c r="D157">
        <v>8.6319999999999997</v>
      </c>
      <c r="E157">
        <v>125.58199999999999</v>
      </c>
      <c r="F157">
        <v>60</v>
      </c>
      <c r="G157">
        <v>59.545000000000002</v>
      </c>
      <c r="H157">
        <v>2.9678</v>
      </c>
    </row>
    <row r="158" spans="1:8" x14ac:dyDescent="0.2">
      <c r="A158">
        <v>10102.884</v>
      </c>
      <c r="B158">
        <v>-12.981</v>
      </c>
      <c r="C158">
        <v>-12.965999999999999</v>
      </c>
      <c r="D158">
        <v>8.407</v>
      </c>
      <c r="E158">
        <v>137.66300000000001</v>
      </c>
      <c r="F158">
        <v>60</v>
      </c>
      <c r="G158">
        <v>59.869</v>
      </c>
      <c r="H158">
        <v>3.3913000000000006</v>
      </c>
    </row>
    <row r="159" spans="1:8" x14ac:dyDescent="0.2">
      <c r="A159">
        <v>10103.498</v>
      </c>
      <c r="B159">
        <v>-13.032999999999999</v>
      </c>
      <c r="C159">
        <v>-13.018000000000001</v>
      </c>
      <c r="D159">
        <v>8.4369999999999994</v>
      </c>
      <c r="E159">
        <v>142.506</v>
      </c>
      <c r="F159">
        <v>60</v>
      </c>
      <c r="G159">
        <v>59.664000000000001</v>
      </c>
      <c r="H159">
        <v>3.5739000000000005</v>
      </c>
    </row>
    <row r="160" spans="1:8" x14ac:dyDescent="0.2">
      <c r="A160">
        <v>10104.111000000001</v>
      </c>
      <c r="B160">
        <v>-13.086</v>
      </c>
      <c r="C160">
        <v>-13.069000000000001</v>
      </c>
      <c r="D160">
        <v>8.4469999999999992</v>
      </c>
      <c r="E160">
        <v>143.72399999999999</v>
      </c>
      <c r="F160">
        <v>60</v>
      </c>
      <c r="G160">
        <v>60.073999999999998</v>
      </c>
      <c r="H160">
        <v>3.6212</v>
      </c>
    </row>
    <row r="161" spans="1:8" x14ac:dyDescent="0.2">
      <c r="A161">
        <v>10104.726000000001</v>
      </c>
      <c r="B161">
        <v>-13.137</v>
      </c>
      <c r="C161">
        <v>-13.12</v>
      </c>
      <c r="D161">
        <v>8.2799999999999994</v>
      </c>
      <c r="E161">
        <v>141.11699999999999</v>
      </c>
      <c r="F161">
        <v>60</v>
      </c>
      <c r="G161">
        <v>59.874000000000002</v>
      </c>
      <c r="H161">
        <v>3.5211000000000006</v>
      </c>
    </row>
    <row r="162" spans="1:8" x14ac:dyDescent="0.2">
      <c r="A162">
        <v>10105.35</v>
      </c>
      <c r="B162">
        <v>-13.19</v>
      </c>
      <c r="C162">
        <v>-13.172000000000001</v>
      </c>
      <c r="D162">
        <v>8.2289999999999992</v>
      </c>
      <c r="E162">
        <v>139.68100000000001</v>
      </c>
      <c r="F162">
        <v>60</v>
      </c>
      <c r="G162">
        <v>59.607999999999997</v>
      </c>
      <c r="H162">
        <v>3.4661</v>
      </c>
    </row>
    <row r="163" spans="1:8" x14ac:dyDescent="0.2">
      <c r="A163">
        <v>10105.984</v>
      </c>
      <c r="B163">
        <v>-13.243</v>
      </c>
      <c r="C163">
        <v>-13.224</v>
      </c>
      <c r="D163">
        <v>8.3249999999999993</v>
      </c>
      <c r="E163">
        <v>126.423</v>
      </c>
      <c r="F163">
        <v>60</v>
      </c>
      <c r="G163">
        <v>62.433</v>
      </c>
      <c r="H163">
        <v>2.9964000000000004</v>
      </c>
    </row>
    <row r="164" spans="1:8" x14ac:dyDescent="0.2">
      <c r="A164">
        <v>10106.598</v>
      </c>
      <c r="B164">
        <v>-13.301</v>
      </c>
      <c r="C164">
        <v>-13.281000000000001</v>
      </c>
      <c r="D164">
        <v>9.2759999999999998</v>
      </c>
      <c r="E164">
        <v>112.887</v>
      </c>
      <c r="F164">
        <v>60</v>
      </c>
      <c r="G164">
        <v>63.904000000000003</v>
      </c>
      <c r="H164">
        <v>2.5630000000000002</v>
      </c>
    </row>
    <row r="165" spans="1:8" x14ac:dyDescent="0.2">
      <c r="A165">
        <v>10107.218000000001</v>
      </c>
      <c r="B165">
        <v>-13.364000000000001</v>
      </c>
      <c r="C165">
        <v>-13.343</v>
      </c>
      <c r="D165">
        <v>9.9770000000000003</v>
      </c>
      <c r="E165">
        <v>125.997</v>
      </c>
      <c r="F165">
        <v>60</v>
      </c>
      <c r="G165">
        <v>59.784999999999997</v>
      </c>
      <c r="H165">
        <v>2.9821</v>
      </c>
    </row>
    <row r="166" spans="1:8" x14ac:dyDescent="0.2">
      <c r="A166">
        <v>10107.843999999999</v>
      </c>
      <c r="B166">
        <v>-13.429</v>
      </c>
      <c r="C166">
        <v>-13.407</v>
      </c>
      <c r="D166">
        <v>10.234999999999999</v>
      </c>
      <c r="E166">
        <v>139.02799999999999</v>
      </c>
      <c r="F166">
        <v>60</v>
      </c>
      <c r="G166">
        <v>59.387</v>
      </c>
      <c r="H166">
        <v>3.4419000000000004</v>
      </c>
    </row>
    <row r="167" spans="1:8" x14ac:dyDescent="0.2">
      <c r="A167">
        <v>10108.473</v>
      </c>
      <c r="B167">
        <v>-13.493</v>
      </c>
      <c r="C167">
        <v>-13.47</v>
      </c>
      <c r="D167">
        <v>10.007999999999999</v>
      </c>
      <c r="E167">
        <v>146.41399999999999</v>
      </c>
      <c r="F167">
        <v>60</v>
      </c>
      <c r="G167">
        <v>58.972999999999999</v>
      </c>
      <c r="H167">
        <v>3.7268000000000003</v>
      </c>
    </row>
    <row r="168" spans="1:8" x14ac:dyDescent="0.2">
      <c r="A168">
        <v>10109.097</v>
      </c>
      <c r="B168">
        <v>-13.552</v>
      </c>
      <c r="C168">
        <v>-13.529</v>
      </c>
      <c r="D168">
        <v>9.3960000000000008</v>
      </c>
      <c r="E168">
        <v>149.089</v>
      </c>
      <c r="F168">
        <v>60</v>
      </c>
      <c r="G168">
        <v>58.892000000000003</v>
      </c>
      <c r="H168">
        <v>3.8335000000000004</v>
      </c>
    </row>
    <row r="169" spans="1:8" x14ac:dyDescent="0.2">
      <c r="A169">
        <v>10109.709999999999</v>
      </c>
      <c r="B169">
        <v>-13.61</v>
      </c>
      <c r="C169">
        <v>-13.585000000000001</v>
      </c>
      <c r="D169">
        <v>9.1980000000000004</v>
      </c>
      <c r="E169">
        <v>149.60499999999999</v>
      </c>
      <c r="F169">
        <v>60</v>
      </c>
      <c r="G169">
        <v>58.878</v>
      </c>
      <c r="H169">
        <v>3.8555000000000001</v>
      </c>
    </row>
    <row r="170" spans="1:8" x14ac:dyDescent="0.2">
      <c r="A170">
        <v>10110.322</v>
      </c>
      <c r="B170">
        <v>-13.664999999999999</v>
      </c>
      <c r="C170">
        <v>-13.64</v>
      </c>
      <c r="D170">
        <v>8.9239999999999995</v>
      </c>
      <c r="E170">
        <v>150.03399999999999</v>
      </c>
      <c r="F170">
        <v>60</v>
      </c>
      <c r="G170">
        <v>58.899000000000001</v>
      </c>
      <c r="H170">
        <v>3.8731000000000004</v>
      </c>
    </row>
    <row r="171" spans="1:8" x14ac:dyDescent="0.2">
      <c r="A171">
        <v>10110.937</v>
      </c>
      <c r="B171">
        <v>-13.718</v>
      </c>
      <c r="C171">
        <v>-13.692</v>
      </c>
      <c r="D171">
        <v>8.4789999999999992</v>
      </c>
      <c r="E171">
        <v>144.40600000000001</v>
      </c>
      <c r="F171">
        <v>60</v>
      </c>
      <c r="G171">
        <v>60.45</v>
      </c>
      <c r="H171">
        <v>3.6476000000000002</v>
      </c>
    </row>
    <row r="172" spans="1:8" x14ac:dyDescent="0.2">
      <c r="A172">
        <v>10111.549999999999</v>
      </c>
      <c r="B172">
        <v>-13.771000000000001</v>
      </c>
      <c r="C172">
        <v>-13.744999999999999</v>
      </c>
      <c r="D172">
        <v>8.593</v>
      </c>
      <c r="E172">
        <v>132.76499999999999</v>
      </c>
      <c r="F172">
        <v>60</v>
      </c>
      <c r="G172">
        <v>61.811999999999998</v>
      </c>
      <c r="H172">
        <v>3.2153000000000005</v>
      </c>
    </row>
    <row r="173" spans="1:8" x14ac:dyDescent="0.2">
      <c r="A173">
        <v>10112.164000000001</v>
      </c>
      <c r="B173">
        <v>-13.824</v>
      </c>
      <c r="C173">
        <v>-13.795999999999999</v>
      </c>
      <c r="D173">
        <v>8.3829999999999991</v>
      </c>
      <c r="E173">
        <v>115.13</v>
      </c>
      <c r="F173">
        <v>60</v>
      </c>
      <c r="G173">
        <v>63.781999999999996</v>
      </c>
      <c r="H173">
        <v>2.6322999999999999</v>
      </c>
    </row>
    <row r="174" spans="1:8" x14ac:dyDescent="0.2">
      <c r="A174">
        <v>10112.778</v>
      </c>
      <c r="B174">
        <v>-13.875999999999999</v>
      </c>
      <c r="C174">
        <v>-13.848000000000001</v>
      </c>
      <c r="D174">
        <v>8.4540000000000006</v>
      </c>
      <c r="E174">
        <v>104.261</v>
      </c>
      <c r="F174">
        <v>60</v>
      </c>
      <c r="G174">
        <v>63.966000000000001</v>
      </c>
      <c r="H174">
        <v>2.3089000000000004</v>
      </c>
    </row>
    <row r="175" spans="1:8" x14ac:dyDescent="0.2">
      <c r="A175">
        <v>10113.392</v>
      </c>
      <c r="B175">
        <v>-13.928000000000001</v>
      </c>
      <c r="C175">
        <v>-13.898999999999999</v>
      </c>
      <c r="D175">
        <v>8.2899999999999991</v>
      </c>
      <c r="E175">
        <v>97.364999999999995</v>
      </c>
      <c r="F175">
        <v>60</v>
      </c>
      <c r="G175">
        <v>63.805999999999997</v>
      </c>
      <c r="H175">
        <v>2.1153000000000004</v>
      </c>
    </row>
    <row r="176" spans="1:8" x14ac:dyDescent="0.2">
      <c r="A176">
        <v>10114.004999999999</v>
      </c>
      <c r="B176">
        <v>-13.98</v>
      </c>
      <c r="C176">
        <v>-13.95</v>
      </c>
      <c r="D176">
        <v>8.359</v>
      </c>
      <c r="E176">
        <v>100.923</v>
      </c>
      <c r="F176">
        <v>60</v>
      </c>
      <c r="G176">
        <v>61.314999999999998</v>
      </c>
      <c r="H176">
        <v>2.2143000000000002</v>
      </c>
    </row>
    <row r="177" spans="1:8" x14ac:dyDescent="0.2">
      <c r="A177">
        <v>10114.619000000001</v>
      </c>
      <c r="B177">
        <v>-14.031000000000001</v>
      </c>
      <c r="C177">
        <v>-14</v>
      </c>
      <c r="D177">
        <v>8.1219999999999999</v>
      </c>
      <c r="E177">
        <v>124.736</v>
      </c>
      <c r="F177">
        <v>60</v>
      </c>
      <c r="G177">
        <v>59.773000000000003</v>
      </c>
      <c r="H177">
        <v>2.9392000000000005</v>
      </c>
    </row>
    <row r="178" spans="1:8" x14ac:dyDescent="0.2">
      <c r="A178">
        <v>10115.232</v>
      </c>
      <c r="B178">
        <v>-14.082000000000001</v>
      </c>
      <c r="C178">
        <v>-14.05</v>
      </c>
      <c r="D178">
        <v>8.173</v>
      </c>
      <c r="E178">
        <v>134.636</v>
      </c>
      <c r="F178">
        <v>60</v>
      </c>
      <c r="G178">
        <v>59.848999999999997</v>
      </c>
      <c r="H178">
        <v>3.2813000000000003</v>
      </c>
    </row>
    <row r="179" spans="1:8" x14ac:dyDescent="0.2">
      <c r="A179">
        <v>10115.843000000001</v>
      </c>
      <c r="B179">
        <v>-14.132</v>
      </c>
      <c r="C179">
        <v>-14.1</v>
      </c>
      <c r="D179">
        <v>8.1690000000000005</v>
      </c>
      <c r="E179">
        <v>138.143</v>
      </c>
      <c r="F179">
        <v>60</v>
      </c>
      <c r="G179">
        <v>59.923000000000002</v>
      </c>
      <c r="H179">
        <v>3.4089000000000005</v>
      </c>
    </row>
    <row r="180" spans="1:8" x14ac:dyDescent="0.2">
      <c r="A180">
        <v>10116.762000000001</v>
      </c>
      <c r="B180">
        <v>-14.206</v>
      </c>
      <c r="C180">
        <v>-14.172000000000001</v>
      </c>
      <c r="D180">
        <v>7.8470000000000004</v>
      </c>
      <c r="E180">
        <v>139.738</v>
      </c>
      <c r="F180">
        <v>60</v>
      </c>
      <c r="G180">
        <v>59.963999999999999</v>
      </c>
      <c r="H180">
        <v>3.4683000000000002</v>
      </c>
    </row>
    <row r="181" spans="1:8" x14ac:dyDescent="0.2">
      <c r="A181">
        <v>10117.684999999999</v>
      </c>
      <c r="B181">
        <v>-14.273999999999999</v>
      </c>
      <c r="C181">
        <v>-14.24</v>
      </c>
      <c r="D181">
        <v>7.2910000000000004</v>
      </c>
      <c r="E181">
        <v>116.77800000000001</v>
      </c>
      <c r="F181">
        <v>60</v>
      </c>
      <c r="G181">
        <v>63.078000000000003</v>
      </c>
      <c r="H181">
        <v>2.6829000000000001</v>
      </c>
    </row>
    <row r="182" spans="1:8" x14ac:dyDescent="0.2">
      <c r="A182">
        <v>10118.605</v>
      </c>
      <c r="B182">
        <v>-14.342000000000001</v>
      </c>
      <c r="C182">
        <v>-14.307</v>
      </c>
      <c r="D182">
        <v>7.3010000000000002</v>
      </c>
      <c r="E182">
        <v>107.277</v>
      </c>
      <c r="F182">
        <v>60</v>
      </c>
      <c r="G182">
        <v>63.813000000000002</v>
      </c>
      <c r="H182">
        <v>2.3957999999999999</v>
      </c>
    </row>
    <row r="183" spans="1:8" x14ac:dyDescent="0.2">
      <c r="A183">
        <v>10119.522000000001</v>
      </c>
      <c r="B183">
        <v>-14.412000000000001</v>
      </c>
      <c r="C183">
        <v>-14.375999999999999</v>
      </c>
      <c r="D183">
        <v>7.5359999999999996</v>
      </c>
      <c r="E183">
        <v>124.982</v>
      </c>
      <c r="F183">
        <v>60</v>
      </c>
      <c r="G183">
        <v>59.834000000000003</v>
      </c>
      <c r="H183">
        <v>2.9480000000000004</v>
      </c>
    </row>
    <row r="184" spans="1:8" x14ac:dyDescent="0.2">
      <c r="A184">
        <v>10120.445</v>
      </c>
      <c r="B184">
        <v>-14.481999999999999</v>
      </c>
      <c r="C184">
        <v>-14.444000000000001</v>
      </c>
      <c r="D184">
        <v>7.4340000000000002</v>
      </c>
      <c r="E184">
        <v>140.4</v>
      </c>
      <c r="F184">
        <v>60</v>
      </c>
      <c r="G184">
        <v>59.323</v>
      </c>
      <c r="H184">
        <v>3.4936000000000003</v>
      </c>
    </row>
    <row r="185" spans="1:8" x14ac:dyDescent="0.2">
      <c r="A185">
        <v>10121.373</v>
      </c>
      <c r="B185">
        <v>-14.553000000000001</v>
      </c>
      <c r="C185">
        <v>-14.513999999999999</v>
      </c>
      <c r="D185">
        <v>7.51</v>
      </c>
      <c r="E185">
        <v>141.96700000000001</v>
      </c>
      <c r="F185">
        <v>60</v>
      </c>
      <c r="G185">
        <v>59.113999999999997</v>
      </c>
      <c r="H185">
        <v>3.5530000000000004</v>
      </c>
    </row>
    <row r="186" spans="1:8" x14ac:dyDescent="0.2">
      <c r="A186">
        <v>10122.31</v>
      </c>
      <c r="B186">
        <v>-14.622</v>
      </c>
      <c r="C186">
        <v>-14.583</v>
      </c>
      <c r="D186">
        <v>7.3220000000000001</v>
      </c>
      <c r="E186">
        <v>143.58000000000001</v>
      </c>
      <c r="F186">
        <v>60</v>
      </c>
      <c r="G186">
        <v>59.374000000000002</v>
      </c>
      <c r="H186">
        <v>3.6146000000000003</v>
      </c>
    </row>
    <row r="187" spans="1:8" x14ac:dyDescent="0.2">
      <c r="A187">
        <v>10123.245000000001</v>
      </c>
      <c r="B187">
        <v>-14.686999999999999</v>
      </c>
      <c r="C187">
        <v>-14.646000000000001</v>
      </c>
      <c r="D187">
        <v>6.8179999999999996</v>
      </c>
      <c r="E187">
        <v>126.136</v>
      </c>
      <c r="F187">
        <v>60</v>
      </c>
      <c r="G187">
        <v>62.005000000000003</v>
      </c>
      <c r="H187">
        <v>2.9864999999999999</v>
      </c>
    </row>
    <row r="188" spans="1:8" x14ac:dyDescent="0.2">
      <c r="A188">
        <v>10124.184999999999</v>
      </c>
      <c r="B188">
        <v>-14.749000000000001</v>
      </c>
      <c r="C188">
        <v>-14.707000000000001</v>
      </c>
      <c r="D188">
        <v>6.4450000000000003</v>
      </c>
      <c r="E188">
        <v>109.035</v>
      </c>
      <c r="F188">
        <v>60</v>
      </c>
      <c r="G188">
        <v>63.152000000000001</v>
      </c>
      <c r="H188">
        <v>2.4475000000000002</v>
      </c>
    </row>
    <row r="189" spans="1:8" x14ac:dyDescent="0.2">
      <c r="A189">
        <v>10125.125</v>
      </c>
      <c r="B189">
        <v>-14.808</v>
      </c>
      <c r="C189">
        <v>-14.765000000000001</v>
      </c>
      <c r="D189">
        <v>6.2039999999999997</v>
      </c>
      <c r="E189">
        <v>106.197</v>
      </c>
      <c r="F189">
        <v>60</v>
      </c>
      <c r="G189">
        <v>63.484000000000002</v>
      </c>
      <c r="H189">
        <v>2.3650000000000002</v>
      </c>
    </row>
    <row r="190" spans="1:8" x14ac:dyDescent="0.2">
      <c r="A190">
        <v>10126.061</v>
      </c>
      <c r="B190">
        <v>-14.863</v>
      </c>
      <c r="C190">
        <v>-14.82</v>
      </c>
      <c r="D190">
        <v>5.8479999999999999</v>
      </c>
      <c r="E190">
        <v>125.56399999999999</v>
      </c>
      <c r="F190">
        <v>60</v>
      </c>
      <c r="G190">
        <v>59.098999999999997</v>
      </c>
      <c r="H190">
        <v>2.9678</v>
      </c>
    </row>
    <row r="191" spans="1:8" x14ac:dyDescent="0.2">
      <c r="A191">
        <v>10127.304</v>
      </c>
      <c r="B191">
        <v>-14.928000000000001</v>
      </c>
      <c r="C191">
        <v>-14.884</v>
      </c>
      <c r="D191">
        <v>5.1369999999999996</v>
      </c>
      <c r="E191">
        <v>147.191</v>
      </c>
      <c r="F191">
        <v>60</v>
      </c>
      <c r="G191">
        <v>58.539000000000001</v>
      </c>
      <c r="H191">
        <v>3.7576000000000001</v>
      </c>
    </row>
    <row r="192" spans="1:8" x14ac:dyDescent="0.2">
      <c r="A192">
        <v>10128.550999999999</v>
      </c>
      <c r="B192">
        <v>-14.989000000000001</v>
      </c>
      <c r="C192">
        <v>-14.944000000000001</v>
      </c>
      <c r="D192">
        <v>4.8369999999999997</v>
      </c>
      <c r="E192">
        <v>148.40899999999999</v>
      </c>
      <c r="F192">
        <v>60</v>
      </c>
      <c r="G192">
        <v>58.533000000000001</v>
      </c>
      <c r="H192">
        <v>3.806</v>
      </c>
    </row>
    <row r="193" spans="1:8" x14ac:dyDescent="0.2">
      <c r="A193">
        <v>10129.802</v>
      </c>
      <c r="B193">
        <v>-15.045999999999999</v>
      </c>
      <c r="C193">
        <v>-15</v>
      </c>
      <c r="D193">
        <v>4.4550000000000001</v>
      </c>
      <c r="E193">
        <v>150.58000000000001</v>
      </c>
      <c r="F193">
        <v>60</v>
      </c>
      <c r="G193">
        <v>58.378999999999998</v>
      </c>
      <c r="H193">
        <v>3.8951000000000002</v>
      </c>
    </row>
    <row r="194" spans="1:8" x14ac:dyDescent="0.2">
      <c r="A194">
        <v>10251.413</v>
      </c>
      <c r="B194">
        <v>-15.061</v>
      </c>
      <c r="C194">
        <v>-15.061</v>
      </c>
      <c r="D194">
        <v>0</v>
      </c>
      <c r="E194">
        <v>150.30799999999999</v>
      </c>
      <c r="F194">
        <v>60</v>
      </c>
      <c r="G194">
        <v>56.939</v>
      </c>
      <c r="H194">
        <v>3.8841000000000006</v>
      </c>
    </row>
    <row r="195" spans="1:8" x14ac:dyDescent="0.2">
      <c r="A195">
        <v>10252.638000000001</v>
      </c>
      <c r="B195">
        <v>-15.122</v>
      </c>
      <c r="C195">
        <v>-15.122</v>
      </c>
      <c r="D195">
        <v>5.0330000000000004</v>
      </c>
      <c r="E195">
        <v>148.96100000000001</v>
      </c>
      <c r="F195">
        <v>60</v>
      </c>
      <c r="G195">
        <v>57.726999999999997</v>
      </c>
      <c r="H195">
        <v>3.8290999999999999</v>
      </c>
    </row>
    <row r="196" spans="1:8" x14ac:dyDescent="0.2">
      <c r="A196">
        <v>10253.558000000001</v>
      </c>
      <c r="B196">
        <v>-15.173</v>
      </c>
      <c r="C196">
        <v>-15.173</v>
      </c>
      <c r="D196">
        <v>5.4880000000000004</v>
      </c>
      <c r="E196">
        <v>145.589</v>
      </c>
      <c r="F196">
        <v>60</v>
      </c>
      <c r="G196">
        <v>57.636000000000003</v>
      </c>
      <c r="H196">
        <v>3.6938000000000004</v>
      </c>
    </row>
    <row r="197" spans="1:8" x14ac:dyDescent="0.2">
      <c r="A197">
        <v>10254.491</v>
      </c>
      <c r="B197">
        <v>-15.223000000000001</v>
      </c>
      <c r="C197">
        <v>-15.223000000000001</v>
      </c>
      <c r="D197">
        <v>5.3470000000000004</v>
      </c>
      <c r="E197">
        <v>145.917</v>
      </c>
      <c r="F197">
        <v>60</v>
      </c>
      <c r="G197">
        <v>57.514000000000003</v>
      </c>
      <c r="H197">
        <v>3.7070000000000003</v>
      </c>
    </row>
    <row r="198" spans="1:8" x14ac:dyDescent="0.2">
      <c r="A198">
        <v>10255.748</v>
      </c>
      <c r="B198">
        <v>-15.276999999999999</v>
      </c>
      <c r="C198">
        <v>-15.276999999999999</v>
      </c>
      <c r="D198">
        <v>4.3</v>
      </c>
      <c r="E198">
        <v>148.148</v>
      </c>
      <c r="F198">
        <v>60</v>
      </c>
      <c r="G198">
        <v>57.500999999999998</v>
      </c>
      <c r="H198">
        <v>3.7961000000000005</v>
      </c>
    </row>
    <row r="199" spans="1:8" x14ac:dyDescent="0.2">
      <c r="A199">
        <v>10256.977000000001</v>
      </c>
      <c r="B199">
        <v>-15.34</v>
      </c>
      <c r="C199">
        <v>-15.339</v>
      </c>
      <c r="D199">
        <v>5.0819999999999999</v>
      </c>
      <c r="E199">
        <v>145.47499999999999</v>
      </c>
      <c r="F199">
        <v>60</v>
      </c>
      <c r="G199">
        <v>57.478000000000002</v>
      </c>
      <c r="H199">
        <v>3.6894000000000005</v>
      </c>
    </row>
    <row r="200" spans="1:8" x14ac:dyDescent="0.2">
      <c r="A200">
        <v>10257.897000000001</v>
      </c>
      <c r="B200">
        <v>-15.393000000000001</v>
      </c>
      <c r="C200">
        <v>-15.391999999999999</v>
      </c>
      <c r="D200">
        <v>5.7949999999999999</v>
      </c>
      <c r="E200">
        <v>144.059</v>
      </c>
      <c r="F200">
        <v>60</v>
      </c>
      <c r="G200">
        <v>57.951999999999998</v>
      </c>
      <c r="H200">
        <v>3.6333000000000002</v>
      </c>
    </row>
    <row r="201" spans="1:8" x14ac:dyDescent="0.2">
      <c r="A201">
        <v>10258.816999999999</v>
      </c>
      <c r="B201">
        <v>-15.446</v>
      </c>
      <c r="C201">
        <v>-15.445</v>
      </c>
      <c r="D201">
        <v>5.7030000000000003</v>
      </c>
      <c r="E201">
        <v>142.87299999999999</v>
      </c>
      <c r="F201">
        <v>60</v>
      </c>
      <c r="G201">
        <v>57.581000000000003</v>
      </c>
      <c r="H201">
        <v>3.5882000000000005</v>
      </c>
    </row>
    <row r="202" spans="1:8" x14ac:dyDescent="0.2">
      <c r="A202">
        <v>10259.736999999999</v>
      </c>
      <c r="B202">
        <v>-15.497</v>
      </c>
      <c r="C202">
        <v>-15.496</v>
      </c>
      <c r="D202">
        <v>5.5659999999999998</v>
      </c>
      <c r="E202">
        <v>141.84100000000001</v>
      </c>
      <c r="F202">
        <v>60</v>
      </c>
      <c r="G202">
        <v>57.716999999999999</v>
      </c>
      <c r="H202">
        <v>3.5486000000000004</v>
      </c>
    </row>
    <row r="203" spans="1:8" x14ac:dyDescent="0.2">
      <c r="A203">
        <v>10260.655000000001</v>
      </c>
      <c r="B203">
        <v>-15.55</v>
      </c>
      <c r="C203">
        <v>-15.548999999999999</v>
      </c>
      <c r="D203">
        <v>5.7240000000000002</v>
      </c>
      <c r="E203">
        <v>139.09899999999999</v>
      </c>
      <c r="F203">
        <v>60</v>
      </c>
      <c r="G203">
        <v>58.002000000000002</v>
      </c>
      <c r="H203">
        <v>3.4452000000000003</v>
      </c>
    </row>
    <row r="204" spans="1:8" x14ac:dyDescent="0.2">
      <c r="A204">
        <v>10261.575000000001</v>
      </c>
      <c r="B204">
        <v>-15.6</v>
      </c>
      <c r="C204">
        <v>-15.599</v>
      </c>
      <c r="D204">
        <v>5.4589999999999996</v>
      </c>
      <c r="E204">
        <v>141.27500000000001</v>
      </c>
      <c r="F204">
        <v>60</v>
      </c>
      <c r="G204">
        <v>58.101999999999997</v>
      </c>
      <c r="H204">
        <v>3.5266000000000002</v>
      </c>
    </row>
    <row r="205" spans="1:8" x14ac:dyDescent="0.2">
      <c r="A205">
        <v>10262.499</v>
      </c>
      <c r="B205">
        <v>-15.651</v>
      </c>
      <c r="C205">
        <v>-15.65</v>
      </c>
      <c r="D205">
        <v>5.5140000000000002</v>
      </c>
      <c r="E205">
        <v>138.851</v>
      </c>
      <c r="F205">
        <v>60</v>
      </c>
      <c r="G205">
        <v>58.372</v>
      </c>
      <c r="H205">
        <v>3.4353000000000007</v>
      </c>
    </row>
    <row r="206" spans="1:8" x14ac:dyDescent="0.2">
      <c r="A206">
        <v>10263.425999999999</v>
      </c>
      <c r="B206">
        <v>-15.705</v>
      </c>
      <c r="C206">
        <v>-15.702999999999999</v>
      </c>
      <c r="D206">
        <v>5.7919999999999998</v>
      </c>
      <c r="E206">
        <v>139.88499999999999</v>
      </c>
      <c r="F206">
        <v>60</v>
      </c>
      <c r="G206">
        <v>58.228000000000002</v>
      </c>
      <c r="H206">
        <v>3.4738000000000002</v>
      </c>
    </row>
    <row r="207" spans="1:8" x14ac:dyDescent="0.2">
      <c r="A207">
        <v>10264.346</v>
      </c>
      <c r="B207">
        <v>-15.762</v>
      </c>
      <c r="C207">
        <v>-15.76</v>
      </c>
      <c r="D207">
        <v>6.2</v>
      </c>
      <c r="E207">
        <v>137.95099999999999</v>
      </c>
      <c r="F207">
        <v>60</v>
      </c>
      <c r="G207">
        <v>58.274999999999999</v>
      </c>
      <c r="H207">
        <v>3.4023000000000003</v>
      </c>
    </row>
    <row r="208" spans="1:8" x14ac:dyDescent="0.2">
      <c r="A208">
        <v>10265.266</v>
      </c>
      <c r="B208">
        <v>-15.824</v>
      </c>
      <c r="C208">
        <v>-15.821999999999999</v>
      </c>
      <c r="D208">
        <v>6.6609999999999996</v>
      </c>
      <c r="E208">
        <v>134.97999999999999</v>
      </c>
      <c r="F208">
        <v>60</v>
      </c>
      <c r="G208">
        <v>58.351999999999997</v>
      </c>
      <c r="H208">
        <v>3.2934000000000005</v>
      </c>
    </row>
    <row r="209" spans="1:8" x14ac:dyDescent="0.2">
      <c r="A209">
        <v>10266.187</v>
      </c>
      <c r="B209">
        <v>-15.887</v>
      </c>
      <c r="C209">
        <v>-15.885</v>
      </c>
      <c r="D209">
        <v>6.8330000000000002</v>
      </c>
      <c r="E209">
        <v>134.30699999999999</v>
      </c>
      <c r="F209">
        <v>60</v>
      </c>
      <c r="G209">
        <v>58.752000000000002</v>
      </c>
      <c r="H209">
        <v>3.2692000000000001</v>
      </c>
    </row>
    <row r="210" spans="1:8" x14ac:dyDescent="0.2">
      <c r="A210">
        <v>10267.124</v>
      </c>
      <c r="B210">
        <v>-15.952999999999999</v>
      </c>
      <c r="C210">
        <v>-15.95</v>
      </c>
      <c r="D210">
        <v>6.9950000000000001</v>
      </c>
      <c r="E210">
        <v>106.626</v>
      </c>
      <c r="F210">
        <v>60</v>
      </c>
      <c r="G210">
        <v>63.405000000000001</v>
      </c>
      <c r="H210">
        <v>2.3771000000000004</v>
      </c>
    </row>
    <row r="211" spans="1:8" x14ac:dyDescent="0.2">
      <c r="A211">
        <v>10268.058000000001</v>
      </c>
      <c r="B211">
        <v>-16.02</v>
      </c>
      <c r="C211">
        <v>-16.016999999999999</v>
      </c>
      <c r="D211">
        <v>7.14</v>
      </c>
      <c r="E211">
        <v>97.283000000000001</v>
      </c>
      <c r="F211">
        <v>60</v>
      </c>
      <c r="G211">
        <v>58.779000000000003</v>
      </c>
      <c r="H211">
        <v>2.1131000000000002</v>
      </c>
    </row>
    <row r="212" spans="1:8" x14ac:dyDescent="0.2">
      <c r="A212">
        <v>10268.993</v>
      </c>
      <c r="B212">
        <v>-16.087</v>
      </c>
      <c r="C212">
        <v>-16.084</v>
      </c>
      <c r="D212">
        <v>7.1470000000000002</v>
      </c>
      <c r="E212">
        <v>137.06899999999999</v>
      </c>
      <c r="F212">
        <v>60</v>
      </c>
      <c r="G212">
        <v>57.180999999999997</v>
      </c>
      <c r="H212">
        <v>3.3693000000000004</v>
      </c>
    </row>
    <row r="213" spans="1:8" x14ac:dyDescent="0.2">
      <c r="A213">
        <v>10269.924999999999</v>
      </c>
      <c r="B213">
        <v>-16.152999999999999</v>
      </c>
      <c r="C213">
        <v>-16.149999999999999</v>
      </c>
      <c r="D213">
        <v>7.1520000000000001</v>
      </c>
      <c r="E213">
        <v>147.417</v>
      </c>
      <c r="F213">
        <v>60</v>
      </c>
      <c r="G213">
        <v>57.51</v>
      </c>
      <c r="H213">
        <v>3.7664000000000004</v>
      </c>
    </row>
    <row r="214" spans="1:8" x14ac:dyDescent="0.2">
      <c r="A214">
        <v>10270.862999999999</v>
      </c>
      <c r="B214">
        <v>-16.218</v>
      </c>
      <c r="C214">
        <v>-16.215</v>
      </c>
      <c r="D214">
        <v>6.9260000000000002</v>
      </c>
      <c r="E214">
        <v>145.488</v>
      </c>
      <c r="F214">
        <v>60</v>
      </c>
      <c r="G214">
        <v>58.015000000000001</v>
      </c>
      <c r="H214">
        <v>3.6894000000000005</v>
      </c>
    </row>
    <row r="215" spans="1:8" x14ac:dyDescent="0.2">
      <c r="A215">
        <v>10271.795</v>
      </c>
      <c r="B215">
        <v>-16.274999999999999</v>
      </c>
      <c r="C215">
        <v>-16.271999999999998</v>
      </c>
      <c r="D215">
        <v>6.0330000000000004</v>
      </c>
      <c r="E215">
        <v>130.05000000000001</v>
      </c>
      <c r="F215">
        <v>60</v>
      </c>
      <c r="G215">
        <v>58.908999999999999</v>
      </c>
      <c r="H215">
        <v>3.1196000000000002</v>
      </c>
    </row>
    <row r="216" spans="1:8" x14ac:dyDescent="0.2">
      <c r="A216">
        <v>10272.712</v>
      </c>
      <c r="B216">
        <v>-16.331</v>
      </c>
      <c r="C216">
        <v>-16.327000000000002</v>
      </c>
      <c r="D216">
        <v>6.0910000000000002</v>
      </c>
      <c r="E216">
        <v>135.327</v>
      </c>
      <c r="F216">
        <v>60</v>
      </c>
      <c r="G216">
        <v>58.478999999999999</v>
      </c>
      <c r="H216">
        <v>3.3066</v>
      </c>
    </row>
    <row r="217" spans="1:8" x14ac:dyDescent="0.2">
      <c r="A217">
        <v>10273.618</v>
      </c>
      <c r="B217">
        <v>-16.393000000000001</v>
      </c>
      <c r="C217">
        <v>-16.39</v>
      </c>
      <c r="D217">
        <v>6.8570000000000002</v>
      </c>
      <c r="E217">
        <v>107.595</v>
      </c>
      <c r="F217">
        <v>60</v>
      </c>
      <c r="G217">
        <v>62.697000000000003</v>
      </c>
      <c r="H217">
        <v>2.4056999999999999</v>
      </c>
    </row>
    <row r="218" spans="1:8" x14ac:dyDescent="0.2">
      <c r="A218">
        <v>10274.539000000001</v>
      </c>
      <c r="B218">
        <v>-16.457999999999998</v>
      </c>
      <c r="C218">
        <v>-16.454000000000001</v>
      </c>
      <c r="D218">
        <v>6.9980000000000002</v>
      </c>
      <c r="E218">
        <v>82.35</v>
      </c>
      <c r="F218">
        <v>60</v>
      </c>
      <c r="G218">
        <v>65.14</v>
      </c>
      <c r="H218">
        <v>1.7215</v>
      </c>
    </row>
    <row r="219" spans="1:8" x14ac:dyDescent="0.2">
      <c r="A219">
        <v>10275.459000000001</v>
      </c>
      <c r="B219">
        <v>-16.524999999999999</v>
      </c>
      <c r="C219">
        <v>-16.521000000000001</v>
      </c>
      <c r="D219">
        <v>7.282</v>
      </c>
      <c r="E219">
        <v>109.6</v>
      </c>
      <c r="F219">
        <v>60</v>
      </c>
      <c r="G219">
        <v>58.491999999999997</v>
      </c>
      <c r="H219">
        <v>2.4640000000000004</v>
      </c>
    </row>
    <row r="220" spans="1:8" x14ac:dyDescent="0.2">
      <c r="A220">
        <v>10276.379000000001</v>
      </c>
      <c r="B220">
        <v>-16.593</v>
      </c>
      <c r="C220">
        <v>-16.588999999999999</v>
      </c>
      <c r="D220">
        <v>7.3470000000000004</v>
      </c>
      <c r="E220">
        <v>127.694</v>
      </c>
      <c r="F220">
        <v>60</v>
      </c>
      <c r="G220">
        <v>59.192</v>
      </c>
      <c r="H220">
        <v>3.0393000000000003</v>
      </c>
    </row>
    <row r="221" spans="1:8" x14ac:dyDescent="0.2">
      <c r="A221">
        <v>10277.299000000001</v>
      </c>
      <c r="B221">
        <v>-16.655999999999999</v>
      </c>
      <c r="C221">
        <v>-16.652000000000001</v>
      </c>
      <c r="D221">
        <v>6.8869999999999996</v>
      </c>
      <c r="E221">
        <v>130.53800000000001</v>
      </c>
      <c r="F221">
        <v>60</v>
      </c>
      <c r="G221">
        <v>57.942999999999998</v>
      </c>
      <c r="H221">
        <v>3.1372</v>
      </c>
    </row>
    <row r="222" spans="1:8" x14ac:dyDescent="0.2">
      <c r="A222">
        <v>10278.218999999999</v>
      </c>
      <c r="B222">
        <v>-16.719000000000001</v>
      </c>
      <c r="C222">
        <v>-16.715</v>
      </c>
      <c r="D222">
        <v>6.819</v>
      </c>
      <c r="E222">
        <v>134.44900000000001</v>
      </c>
      <c r="F222">
        <v>60</v>
      </c>
      <c r="G222">
        <v>58.969000000000001</v>
      </c>
      <c r="H222">
        <v>3.2747000000000002</v>
      </c>
    </row>
    <row r="223" spans="1:8" x14ac:dyDescent="0.2">
      <c r="A223">
        <v>10279.14</v>
      </c>
      <c r="B223">
        <v>-16.789000000000001</v>
      </c>
      <c r="C223">
        <v>-16.783999999999999</v>
      </c>
      <c r="D223">
        <v>7.5439999999999996</v>
      </c>
      <c r="E223">
        <v>106.649</v>
      </c>
      <c r="F223">
        <v>60</v>
      </c>
      <c r="G223">
        <v>62.99</v>
      </c>
      <c r="H223">
        <v>2.3771000000000004</v>
      </c>
    </row>
    <row r="224" spans="1:8" x14ac:dyDescent="0.2">
      <c r="A224">
        <v>10280.06</v>
      </c>
      <c r="B224">
        <v>-16.861999999999998</v>
      </c>
      <c r="C224">
        <v>-16.858000000000001</v>
      </c>
      <c r="D224">
        <v>7.9779999999999998</v>
      </c>
      <c r="E224">
        <v>81.772999999999996</v>
      </c>
      <c r="F224">
        <v>60</v>
      </c>
      <c r="G224">
        <v>63.767000000000003</v>
      </c>
      <c r="H224">
        <v>1.7072000000000003</v>
      </c>
    </row>
    <row r="225" spans="1:8" x14ac:dyDescent="0.2">
      <c r="A225">
        <v>10280.98</v>
      </c>
      <c r="B225">
        <v>-16.934000000000001</v>
      </c>
      <c r="C225">
        <v>-16.928999999999998</v>
      </c>
      <c r="D225">
        <v>7.7510000000000003</v>
      </c>
      <c r="E225">
        <v>117.245</v>
      </c>
      <c r="F225">
        <v>60</v>
      </c>
      <c r="G225">
        <v>58.125999999999998</v>
      </c>
      <c r="H225">
        <v>2.6983000000000001</v>
      </c>
    </row>
    <row r="226" spans="1:8" x14ac:dyDescent="0.2">
      <c r="A226">
        <v>10281.898999999999</v>
      </c>
      <c r="B226">
        <v>-17.004000000000001</v>
      </c>
      <c r="C226">
        <v>-16.998999999999999</v>
      </c>
      <c r="D226">
        <v>7.6449999999999996</v>
      </c>
      <c r="E226">
        <v>136.23099999999999</v>
      </c>
      <c r="F226">
        <v>60</v>
      </c>
      <c r="G226">
        <v>58.122</v>
      </c>
      <c r="H226">
        <v>3.3396000000000003</v>
      </c>
    </row>
    <row r="227" spans="1:8" x14ac:dyDescent="0.2">
      <c r="A227">
        <v>10282.819</v>
      </c>
      <c r="B227">
        <v>-17.074000000000002</v>
      </c>
      <c r="C227">
        <v>-17.068999999999999</v>
      </c>
      <c r="D227">
        <v>7.5780000000000003</v>
      </c>
      <c r="E227">
        <v>138.85499999999999</v>
      </c>
      <c r="F227">
        <v>60</v>
      </c>
      <c r="G227">
        <v>58.296999999999997</v>
      </c>
      <c r="H227">
        <v>3.4353000000000007</v>
      </c>
    </row>
    <row r="228" spans="1:8" x14ac:dyDescent="0.2">
      <c r="A228">
        <v>10283.737999999999</v>
      </c>
      <c r="B228">
        <v>-17.140999999999998</v>
      </c>
      <c r="C228">
        <v>-17.135999999999999</v>
      </c>
      <c r="D228">
        <v>7.3029999999999999</v>
      </c>
      <c r="E228">
        <v>127.789</v>
      </c>
      <c r="F228">
        <v>60</v>
      </c>
      <c r="G228">
        <v>62.776000000000003</v>
      </c>
      <c r="H228">
        <v>3.0426000000000002</v>
      </c>
    </row>
    <row r="229" spans="1:8" x14ac:dyDescent="0.2">
      <c r="A229">
        <v>10284.66</v>
      </c>
      <c r="B229">
        <v>-17.204000000000001</v>
      </c>
      <c r="C229">
        <v>-17.198</v>
      </c>
      <c r="D229">
        <v>6.7519999999999998</v>
      </c>
      <c r="E229">
        <v>92.593000000000004</v>
      </c>
      <c r="F229">
        <v>60</v>
      </c>
      <c r="G229">
        <v>63.244</v>
      </c>
      <c r="H229">
        <v>1.9866000000000001</v>
      </c>
    </row>
    <row r="230" spans="1:8" x14ac:dyDescent="0.2">
      <c r="A230">
        <v>10285.593999999999</v>
      </c>
      <c r="B230">
        <v>-17.262</v>
      </c>
      <c r="C230">
        <v>-17.256</v>
      </c>
      <c r="D230">
        <v>6.194</v>
      </c>
      <c r="E230">
        <v>84.397999999999996</v>
      </c>
      <c r="F230">
        <v>60</v>
      </c>
      <c r="G230">
        <v>64.400000000000006</v>
      </c>
      <c r="H230">
        <v>1.7732000000000003</v>
      </c>
    </row>
    <row r="231" spans="1:8" x14ac:dyDescent="0.2">
      <c r="A231">
        <v>10286.529</v>
      </c>
      <c r="B231">
        <v>-17.321000000000002</v>
      </c>
      <c r="C231">
        <v>-17.315000000000001</v>
      </c>
      <c r="D231">
        <v>6.3049999999999997</v>
      </c>
      <c r="E231">
        <v>100.422</v>
      </c>
      <c r="F231">
        <v>60</v>
      </c>
      <c r="G231">
        <v>57.649000000000001</v>
      </c>
      <c r="H231">
        <v>2.2000000000000002</v>
      </c>
    </row>
    <row r="232" spans="1:8" x14ac:dyDescent="0.2">
      <c r="A232">
        <v>10287.463</v>
      </c>
      <c r="B232">
        <v>-17.382000000000001</v>
      </c>
      <c r="C232">
        <v>-17.376000000000001</v>
      </c>
      <c r="D232">
        <v>6.4960000000000004</v>
      </c>
      <c r="E232">
        <v>134.852</v>
      </c>
      <c r="F232">
        <v>60</v>
      </c>
      <c r="G232">
        <v>57.649000000000001</v>
      </c>
      <c r="H232">
        <v>3.2890000000000006</v>
      </c>
    </row>
    <row r="233" spans="1:8" x14ac:dyDescent="0.2">
      <c r="A233">
        <v>10288.398999999999</v>
      </c>
      <c r="B233">
        <v>-17.442</v>
      </c>
      <c r="C233">
        <v>-17.434999999999999</v>
      </c>
      <c r="D233">
        <v>6.3659999999999997</v>
      </c>
      <c r="E233">
        <v>137.90600000000001</v>
      </c>
      <c r="F233">
        <v>60</v>
      </c>
      <c r="G233">
        <v>58.253</v>
      </c>
      <c r="H233">
        <v>3.4001000000000006</v>
      </c>
    </row>
    <row r="234" spans="1:8" x14ac:dyDescent="0.2">
      <c r="A234">
        <v>10289.335999999999</v>
      </c>
      <c r="B234">
        <v>-17.501000000000001</v>
      </c>
      <c r="C234">
        <v>-17.495000000000001</v>
      </c>
      <c r="D234">
        <v>6.3559999999999999</v>
      </c>
      <c r="E234">
        <v>136.72999999999999</v>
      </c>
      <c r="F234">
        <v>60</v>
      </c>
      <c r="G234">
        <v>59.341999999999999</v>
      </c>
      <c r="H234">
        <v>3.3572000000000002</v>
      </c>
    </row>
    <row r="235" spans="1:8" x14ac:dyDescent="0.2">
      <c r="A235">
        <v>10290.271000000001</v>
      </c>
      <c r="B235">
        <v>-17.559000000000001</v>
      </c>
      <c r="C235">
        <v>-17.552</v>
      </c>
      <c r="D235">
        <v>6.133</v>
      </c>
      <c r="E235">
        <v>130.43600000000001</v>
      </c>
      <c r="F235">
        <v>60</v>
      </c>
      <c r="G235">
        <v>59.112000000000002</v>
      </c>
      <c r="H235">
        <v>3.1328</v>
      </c>
    </row>
    <row r="236" spans="1:8" x14ac:dyDescent="0.2">
      <c r="A236">
        <v>10291.205</v>
      </c>
      <c r="B236">
        <v>-17.614999999999998</v>
      </c>
      <c r="C236">
        <v>-17.608000000000001</v>
      </c>
      <c r="D236">
        <v>5.9640000000000004</v>
      </c>
      <c r="E236">
        <v>104.482</v>
      </c>
      <c r="F236">
        <v>60</v>
      </c>
      <c r="G236">
        <v>63.392000000000003</v>
      </c>
      <c r="H236">
        <v>2.3155000000000001</v>
      </c>
    </row>
    <row r="237" spans="1:8" x14ac:dyDescent="0.2">
      <c r="A237">
        <v>10292.138999999999</v>
      </c>
      <c r="B237">
        <v>-17.670000000000002</v>
      </c>
      <c r="C237">
        <v>-17.663</v>
      </c>
      <c r="D237">
        <v>5.891</v>
      </c>
      <c r="E237">
        <v>86.962999999999994</v>
      </c>
      <c r="F237">
        <v>60</v>
      </c>
      <c r="G237">
        <v>62.600999999999999</v>
      </c>
      <c r="H237">
        <v>1.8392000000000002</v>
      </c>
    </row>
    <row r="238" spans="1:8" x14ac:dyDescent="0.2">
      <c r="A238">
        <v>10293.048000000001</v>
      </c>
      <c r="B238">
        <v>-17.727</v>
      </c>
      <c r="C238">
        <v>-17.72</v>
      </c>
      <c r="D238">
        <v>6.2510000000000003</v>
      </c>
      <c r="E238">
        <v>121.449</v>
      </c>
      <c r="F238">
        <v>60</v>
      </c>
      <c r="G238">
        <v>57.997999999999998</v>
      </c>
      <c r="H238">
        <v>2.8325000000000005</v>
      </c>
    </row>
    <row r="239" spans="1:8" x14ac:dyDescent="0.2">
      <c r="A239">
        <v>10293.968999999999</v>
      </c>
      <c r="B239">
        <v>-17.783999999999999</v>
      </c>
      <c r="C239">
        <v>-17.776</v>
      </c>
      <c r="D239">
        <v>6.1529999999999996</v>
      </c>
      <c r="E239">
        <v>145.083</v>
      </c>
      <c r="F239">
        <v>60</v>
      </c>
      <c r="G239">
        <v>58.441000000000003</v>
      </c>
      <c r="H239">
        <v>3.6739999999999999</v>
      </c>
    </row>
    <row r="240" spans="1:8" x14ac:dyDescent="0.2">
      <c r="A240">
        <v>10294.888999999999</v>
      </c>
      <c r="B240">
        <v>-17.838000000000001</v>
      </c>
      <c r="C240">
        <v>-17.829999999999998</v>
      </c>
      <c r="D240">
        <v>5.8579999999999997</v>
      </c>
      <c r="E240">
        <v>142.154</v>
      </c>
      <c r="F240">
        <v>60</v>
      </c>
      <c r="G240">
        <v>58.65</v>
      </c>
      <c r="H240">
        <v>3.5607000000000002</v>
      </c>
    </row>
    <row r="241" spans="1:8" x14ac:dyDescent="0.2">
      <c r="A241">
        <v>10295.808999999999</v>
      </c>
      <c r="B241">
        <v>-17.89</v>
      </c>
      <c r="C241">
        <v>-17.882000000000001</v>
      </c>
      <c r="D241">
        <v>5.6440000000000001</v>
      </c>
      <c r="E241">
        <v>144.81100000000001</v>
      </c>
      <c r="F241">
        <v>60</v>
      </c>
      <c r="G241">
        <v>59.298999999999999</v>
      </c>
      <c r="H241">
        <v>3.6630000000000003</v>
      </c>
    </row>
    <row r="242" spans="1:8" x14ac:dyDescent="0.2">
      <c r="A242">
        <v>10299.208000000001</v>
      </c>
      <c r="B242">
        <v>-17.943000000000001</v>
      </c>
      <c r="C242">
        <v>-17.934999999999999</v>
      </c>
      <c r="D242">
        <v>1.554</v>
      </c>
      <c r="E242">
        <v>80.616</v>
      </c>
      <c r="F242">
        <v>60</v>
      </c>
      <c r="G242">
        <v>63.845999999999997</v>
      </c>
      <c r="H242">
        <v>1.6786000000000001</v>
      </c>
    </row>
    <row r="243" spans="1:8" x14ac:dyDescent="0.2">
      <c r="A243">
        <v>10307.237999999999</v>
      </c>
      <c r="B243">
        <v>-17.992999999999999</v>
      </c>
      <c r="C243">
        <v>-17.986000000000001</v>
      </c>
      <c r="D243">
        <v>0.63100000000000001</v>
      </c>
      <c r="E243">
        <v>114.54</v>
      </c>
      <c r="F243">
        <v>60</v>
      </c>
      <c r="G243">
        <v>58.764000000000003</v>
      </c>
      <c r="H243">
        <v>2.6135999999999999</v>
      </c>
    </row>
    <row r="244" spans="1:8" x14ac:dyDescent="0.2">
      <c r="A244">
        <v>10323.078</v>
      </c>
      <c r="B244">
        <v>-18.052</v>
      </c>
      <c r="C244">
        <v>-18.045000000000002</v>
      </c>
      <c r="D244">
        <v>0.372</v>
      </c>
      <c r="E244">
        <v>126.733</v>
      </c>
      <c r="F244">
        <v>60</v>
      </c>
      <c r="G244">
        <v>59.34</v>
      </c>
      <c r="H244">
        <v>3.0063000000000004</v>
      </c>
    </row>
    <row r="245" spans="1:8" x14ac:dyDescent="0.2">
      <c r="A245">
        <v>10324.61</v>
      </c>
      <c r="B245">
        <v>-18.108000000000001</v>
      </c>
      <c r="C245">
        <v>-18.100000000000001</v>
      </c>
      <c r="D245">
        <v>3.6139999999999999</v>
      </c>
      <c r="E245">
        <v>133.83099999999999</v>
      </c>
      <c r="F245">
        <v>60</v>
      </c>
      <c r="G245">
        <v>58.866</v>
      </c>
      <c r="H245">
        <v>3.2526999999999999</v>
      </c>
    </row>
    <row r="246" spans="1:8" x14ac:dyDescent="0.2">
      <c r="A246">
        <v>10326.146000000001</v>
      </c>
      <c r="B246">
        <v>-18.167999999999999</v>
      </c>
      <c r="C246">
        <v>-18.16</v>
      </c>
      <c r="D246">
        <v>3.9140000000000001</v>
      </c>
      <c r="E246">
        <v>123.59</v>
      </c>
      <c r="F246">
        <v>60</v>
      </c>
      <c r="G246">
        <v>60.357999999999997</v>
      </c>
      <c r="H246">
        <v>2.9018000000000002</v>
      </c>
    </row>
    <row r="247" spans="1:8" x14ac:dyDescent="0.2">
      <c r="A247">
        <v>10327.677</v>
      </c>
      <c r="B247">
        <v>-18.23</v>
      </c>
      <c r="C247">
        <v>-18.222000000000001</v>
      </c>
      <c r="D247">
        <v>4.0289999999999999</v>
      </c>
      <c r="E247">
        <v>115.45699999999999</v>
      </c>
      <c r="F247">
        <v>60</v>
      </c>
      <c r="G247">
        <v>60.561</v>
      </c>
      <c r="H247">
        <v>2.6422000000000003</v>
      </c>
    </row>
    <row r="248" spans="1:8" x14ac:dyDescent="0.2">
      <c r="A248">
        <v>10328.905000000001</v>
      </c>
      <c r="B248">
        <v>-18.28</v>
      </c>
      <c r="C248">
        <v>-18.271999999999998</v>
      </c>
      <c r="D248">
        <v>4.0890000000000004</v>
      </c>
      <c r="E248">
        <v>116.38800000000001</v>
      </c>
      <c r="F248">
        <v>60</v>
      </c>
      <c r="G248">
        <v>60.521999999999998</v>
      </c>
      <c r="H248">
        <v>2.6708000000000003</v>
      </c>
    </row>
    <row r="249" spans="1:8" x14ac:dyDescent="0.2">
      <c r="A249">
        <v>10330.441999999999</v>
      </c>
      <c r="B249">
        <v>-18.343</v>
      </c>
      <c r="C249">
        <v>-18.334</v>
      </c>
      <c r="D249">
        <v>4.0510000000000002</v>
      </c>
      <c r="E249">
        <v>114.74299999999999</v>
      </c>
      <c r="F249">
        <v>60</v>
      </c>
      <c r="G249">
        <v>61.331000000000003</v>
      </c>
      <c r="H249">
        <v>2.6202000000000005</v>
      </c>
    </row>
    <row r="250" spans="1:8" x14ac:dyDescent="0.2">
      <c r="A250">
        <v>10331.986000000001</v>
      </c>
      <c r="B250">
        <v>-18.405000000000001</v>
      </c>
      <c r="C250">
        <v>-18.396999999999998</v>
      </c>
      <c r="D250">
        <v>4.0309999999999997</v>
      </c>
      <c r="E250">
        <v>116.527</v>
      </c>
      <c r="F250">
        <v>60</v>
      </c>
      <c r="G250">
        <v>61.289000000000001</v>
      </c>
      <c r="H250">
        <v>2.6752000000000002</v>
      </c>
    </row>
    <row r="251" spans="1:8" x14ac:dyDescent="0.2">
      <c r="A251">
        <v>10333.235000000001</v>
      </c>
      <c r="B251">
        <v>-18.456</v>
      </c>
      <c r="C251">
        <v>-18.446999999999999</v>
      </c>
      <c r="D251">
        <v>4.0670000000000002</v>
      </c>
      <c r="E251">
        <v>112.77800000000001</v>
      </c>
      <c r="F251">
        <v>60</v>
      </c>
      <c r="G251">
        <v>61.156999999999996</v>
      </c>
      <c r="H251">
        <v>2.5597000000000003</v>
      </c>
    </row>
    <row r="252" spans="1:8" x14ac:dyDescent="0.2">
      <c r="A252">
        <v>10334.796</v>
      </c>
      <c r="B252">
        <v>-18.512</v>
      </c>
      <c r="C252">
        <v>-18.503</v>
      </c>
      <c r="D252">
        <v>3.5459999999999998</v>
      </c>
      <c r="E252">
        <v>109.038</v>
      </c>
      <c r="F252">
        <v>60</v>
      </c>
      <c r="G252">
        <v>60.741999999999997</v>
      </c>
      <c r="H252">
        <v>2.4475000000000002</v>
      </c>
    </row>
    <row r="253" spans="1:8" x14ac:dyDescent="0.2">
      <c r="A253">
        <v>10365.445</v>
      </c>
      <c r="B253">
        <v>-18.564</v>
      </c>
      <c r="C253">
        <v>-18.555</v>
      </c>
      <c r="D253">
        <v>0.17100000000000001</v>
      </c>
      <c r="E253">
        <v>116.962</v>
      </c>
      <c r="F253">
        <v>60</v>
      </c>
      <c r="G253">
        <v>60.878999999999998</v>
      </c>
      <c r="H253">
        <v>2.6895000000000002</v>
      </c>
    </row>
    <row r="254" spans="1:8" x14ac:dyDescent="0.2">
      <c r="A254">
        <v>10367.314</v>
      </c>
      <c r="B254">
        <v>-18.614999999999998</v>
      </c>
      <c r="C254">
        <v>-18.606000000000002</v>
      </c>
      <c r="D254">
        <v>2.7029999999999998</v>
      </c>
      <c r="E254">
        <v>111.14400000000001</v>
      </c>
      <c r="F254">
        <v>60</v>
      </c>
      <c r="G254">
        <v>60.481000000000002</v>
      </c>
      <c r="H254">
        <v>2.5102000000000002</v>
      </c>
    </row>
    <row r="255" spans="1:8" x14ac:dyDescent="0.2">
      <c r="A255">
        <v>10368.871999999999</v>
      </c>
      <c r="B255">
        <v>-18.667999999999999</v>
      </c>
      <c r="C255">
        <v>-18.658999999999999</v>
      </c>
      <c r="D255">
        <v>3.399</v>
      </c>
      <c r="E255">
        <v>108.63800000000001</v>
      </c>
      <c r="F255">
        <v>60</v>
      </c>
      <c r="G255">
        <v>61.948999999999998</v>
      </c>
      <c r="H255">
        <v>2.4365000000000001</v>
      </c>
    </row>
    <row r="256" spans="1:8" x14ac:dyDescent="0.2">
      <c r="A256">
        <v>10370.433000000001</v>
      </c>
      <c r="B256">
        <v>-18.722999999999999</v>
      </c>
      <c r="C256">
        <v>-18.713999999999999</v>
      </c>
      <c r="D256">
        <v>3.5179999999999998</v>
      </c>
      <c r="E256">
        <v>105.648</v>
      </c>
      <c r="F256">
        <v>60</v>
      </c>
      <c r="G256">
        <v>62.210999999999999</v>
      </c>
      <c r="H256">
        <v>2.3485</v>
      </c>
    </row>
    <row r="257" spans="1:8" x14ac:dyDescent="0.2">
      <c r="A257">
        <v>10371.989</v>
      </c>
      <c r="B257">
        <v>-18.774000000000001</v>
      </c>
      <c r="C257">
        <v>-18.765000000000001</v>
      </c>
      <c r="D257">
        <v>3.286</v>
      </c>
      <c r="E257">
        <v>104.129</v>
      </c>
      <c r="F257">
        <v>60</v>
      </c>
      <c r="G257">
        <v>61.284999999999997</v>
      </c>
      <c r="H257">
        <v>2.3045000000000004</v>
      </c>
    </row>
    <row r="258" spans="1:8" x14ac:dyDescent="0.2">
      <c r="A258">
        <v>10373.86</v>
      </c>
      <c r="B258">
        <v>-18.834</v>
      </c>
      <c r="C258">
        <v>-18.824000000000002</v>
      </c>
      <c r="D258">
        <v>3.1659999999999999</v>
      </c>
      <c r="E258">
        <v>108.485</v>
      </c>
      <c r="F258">
        <v>60</v>
      </c>
      <c r="G258">
        <v>60.786000000000001</v>
      </c>
      <c r="H258">
        <v>2.431</v>
      </c>
    </row>
    <row r="259" spans="1:8" x14ac:dyDescent="0.2">
      <c r="A259">
        <v>10375.714</v>
      </c>
      <c r="B259">
        <v>-18.891999999999999</v>
      </c>
      <c r="C259">
        <v>-18.882000000000001</v>
      </c>
      <c r="D259">
        <v>3.157</v>
      </c>
      <c r="E259">
        <v>108.791</v>
      </c>
      <c r="F259">
        <v>60</v>
      </c>
      <c r="G259">
        <v>60.633000000000003</v>
      </c>
      <c r="H259">
        <v>2.4409000000000001</v>
      </c>
    </row>
    <row r="260" spans="1:8" x14ac:dyDescent="0.2">
      <c r="A260">
        <v>10377.555</v>
      </c>
      <c r="B260">
        <v>-18.952000000000002</v>
      </c>
      <c r="C260">
        <v>-18.942</v>
      </c>
      <c r="D260">
        <v>3.2250000000000001</v>
      </c>
      <c r="E260">
        <v>109.56</v>
      </c>
      <c r="F260">
        <v>60</v>
      </c>
      <c r="G260">
        <v>60.805999999999997</v>
      </c>
      <c r="H260">
        <v>2.4628999999999999</v>
      </c>
    </row>
    <row r="261" spans="1:8" x14ac:dyDescent="0.2">
      <c r="A261">
        <v>10379.397999999999</v>
      </c>
      <c r="B261">
        <v>-19.010000000000002</v>
      </c>
      <c r="C261">
        <v>-19</v>
      </c>
      <c r="D261">
        <v>3.157</v>
      </c>
      <c r="E261">
        <v>129.71600000000001</v>
      </c>
      <c r="F261">
        <v>60</v>
      </c>
      <c r="G261">
        <v>58.212000000000003</v>
      </c>
      <c r="H261">
        <v>3.1086000000000005</v>
      </c>
    </row>
    <row r="262" spans="1:8" x14ac:dyDescent="0.2">
      <c r="A262">
        <v>10850.769</v>
      </c>
      <c r="B262">
        <v>-19.053999999999998</v>
      </c>
      <c r="C262">
        <v>-19.056000000000001</v>
      </c>
      <c r="D262">
        <v>0</v>
      </c>
      <c r="E262">
        <v>84.661000000000001</v>
      </c>
      <c r="F262">
        <v>60</v>
      </c>
      <c r="G262">
        <v>63.485999999999997</v>
      </c>
      <c r="H262">
        <v>1.7798000000000003</v>
      </c>
    </row>
    <row r="263" spans="1:8" x14ac:dyDescent="0.2">
      <c r="A263">
        <v>10853.556</v>
      </c>
      <c r="B263">
        <v>-19.106999999999999</v>
      </c>
      <c r="C263">
        <v>-19.111000000000001</v>
      </c>
      <c r="D263">
        <v>1.9750000000000001</v>
      </c>
      <c r="E263">
        <v>127.35899999999999</v>
      </c>
      <c r="F263">
        <v>60</v>
      </c>
      <c r="G263">
        <v>58.292999999999999</v>
      </c>
      <c r="H263">
        <v>3.0272000000000001</v>
      </c>
    </row>
    <row r="264" spans="1:8" x14ac:dyDescent="0.2">
      <c r="A264">
        <v>10855.705</v>
      </c>
      <c r="B264">
        <v>-19.164000000000001</v>
      </c>
      <c r="C264">
        <v>-19.170000000000002</v>
      </c>
      <c r="D264">
        <v>2.7480000000000002</v>
      </c>
      <c r="E264">
        <v>150.88</v>
      </c>
      <c r="F264">
        <v>60</v>
      </c>
      <c r="G264">
        <v>57.231999999999999</v>
      </c>
      <c r="H264">
        <v>3.9072000000000005</v>
      </c>
    </row>
    <row r="265" spans="1:8" x14ac:dyDescent="0.2">
      <c r="A265">
        <v>10857.540999999999</v>
      </c>
      <c r="B265">
        <v>-19.219000000000001</v>
      </c>
      <c r="C265">
        <v>-19.225999999999999</v>
      </c>
      <c r="D265">
        <v>3.0529999999999999</v>
      </c>
      <c r="E265">
        <v>150.65600000000001</v>
      </c>
      <c r="F265">
        <v>60</v>
      </c>
      <c r="G265">
        <v>57.375999999999998</v>
      </c>
      <c r="H265">
        <v>3.8984000000000005</v>
      </c>
    </row>
    <row r="266" spans="1:8" x14ac:dyDescent="0.2">
      <c r="A266">
        <v>10859.688</v>
      </c>
      <c r="B266">
        <v>-19.273</v>
      </c>
      <c r="C266">
        <v>-19.282</v>
      </c>
      <c r="D266">
        <v>2.629</v>
      </c>
      <c r="E266">
        <v>144.03399999999999</v>
      </c>
      <c r="F266">
        <v>60</v>
      </c>
      <c r="G266">
        <v>57.825000000000003</v>
      </c>
      <c r="H266">
        <v>3.6333000000000002</v>
      </c>
    </row>
    <row r="267" spans="1:8" x14ac:dyDescent="0.2">
      <c r="A267">
        <v>10861.526</v>
      </c>
      <c r="B267">
        <v>-19.323</v>
      </c>
      <c r="C267">
        <v>-19.334</v>
      </c>
      <c r="D267">
        <v>2.8250000000000002</v>
      </c>
      <c r="E267">
        <v>134.88399999999999</v>
      </c>
      <c r="F267">
        <v>60</v>
      </c>
      <c r="G267">
        <v>58.67</v>
      </c>
      <c r="H267">
        <v>3.2901000000000002</v>
      </c>
    </row>
    <row r="268" spans="1:8" x14ac:dyDescent="0.2">
      <c r="A268">
        <v>10869.003000000001</v>
      </c>
      <c r="B268">
        <v>-19.378</v>
      </c>
      <c r="C268">
        <v>-19.39</v>
      </c>
      <c r="D268">
        <v>0.749</v>
      </c>
      <c r="E268">
        <v>103.916</v>
      </c>
      <c r="F268">
        <v>60</v>
      </c>
      <c r="G268">
        <v>60.966000000000001</v>
      </c>
      <c r="H268">
        <v>2.2989999999999999</v>
      </c>
    </row>
    <row r="269" spans="1:8" x14ac:dyDescent="0.2">
      <c r="A269">
        <v>10870.87</v>
      </c>
      <c r="B269">
        <v>-19.43</v>
      </c>
      <c r="C269">
        <v>-19.443999999999999</v>
      </c>
      <c r="D269">
        <v>2.8860000000000001</v>
      </c>
      <c r="E269">
        <v>99.161000000000001</v>
      </c>
      <c r="F269">
        <v>60</v>
      </c>
      <c r="G269">
        <v>61.81</v>
      </c>
      <c r="H269">
        <v>2.1648000000000001</v>
      </c>
    </row>
    <row r="270" spans="1:8" x14ac:dyDescent="0.2">
      <c r="A270">
        <v>10872.745000000001</v>
      </c>
      <c r="B270">
        <v>-19.48</v>
      </c>
      <c r="C270">
        <v>-19.495999999999999</v>
      </c>
      <c r="D270">
        <v>2.7770000000000001</v>
      </c>
      <c r="E270">
        <v>104.873</v>
      </c>
      <c r="F270">
        <v>60</v>
      </c>
      <c r="G270">
        <v>60.832999999999998</v>
      </c>
      <c r="H270">
        <v>2.3265000000000002</v>
      </c>
    </row>
    <row r="271" spans="1:8" x14ac:dyDescent="0.2">
      <c r="A271">
        <v>10874.866</v>
      </c>
      <c r="B271">
        <v>-19.536000000000001</v>
      </c>
      <c r="C271">
        <v>-19.553000000000001</v>
      </c>
      <c r="D271">
        <v>2.7</v>
      </c>
      <c r="E271">
        <v>108.52500000000001</v>
      </c>
      <c r="F271">
        <v>60</v>
      </c>
      <c r="G271">
        <v>60.892000000000003</v>
      </c>
      <c r="H271">
        <v>2.4321000000000002</v>
      </c>
    </row>
    <row r="272" spans="1:8" x14ac:dyDescent="0.2">
      <c r="A272">
        <v>10877.029</v>
      </c>
      <c r="B272">
        <v>-19.588999999999999</v>
      </c>
      <c r="C272">
        <v>-19.609000000000002</v>
      </c>
      <c r="D272">
        <v>2.5489999999999999</v>
      </c>
      <c r="E272">
        <v>105.751</v>
      </c>
      <c r="F272">
        <v>60</v>
      </c>
      <c r="G272">
        <v>60.945</v>
      </c>
      <c r="H272">
        <v>2.3517999999999999</v>
      </c>
    </row>
    <row r="273" spans="1:8" x14ac:dyDescent="0.2">
      <c r="A273">
        <v>10885.744000000001</v>
      </c>
      <c r="B273">
        <v>-19.643000000000001</v>
      </c>
      <c r="C273">
        <v>-19.664000000000001</v>
      </c>
      <c r="D273">
        <v>0.63600000000000001</v>
      </c>
      <c r="E273">
        <v>97.534999999999997</v>
      </c>
      <c r="F273">
        <v>60</v>
      </c>
      <c r="G273">
        <v>61.465000000000003</v>
      </c>
      <c r="H273">
        <v>2.1197000000000004</v>
      </c>
    </row>
    <row r="274" spans="1:8" x14ac:dyDescent="0.2">
      <c r="A274">
        <v>10888.241</v>
      </c>
      <c r="B274">
        <v>-19.7</v>
      </c>
      <c r="C274">
        <v>-19.724</v>
      </c>
      <c r="D274">
        <v>2.3940000000000001</v>
      </c>
      <c r="E274">
        <v>120.032</v>
      </c>
      <c r="F274">
        <v>60</v>
      </c>
      <c r="G274">
        <v>59.426000000000002</v>
      </c>
      <c r="H274">
        <v>2.7863000000000002</v>
      </c>
    </row>
    <row r="275" spans="1:8" x14ac:dyDescent="0.2">
      <c r="A275">
        <v>10890.111000000001</v>
      </c>
      <c r="B275">
        <v>-19.751999999999999</v>
      </c>
      <c r="C275">
        <v>-19.777000000000001</v>
      </c>
      <c r="D275">
        <v>2.8559999999999999</v>
      </c>
      <c r="E275">
        <v>118.72199999999999</v>
      </c>
      <c r="F275">
        <v>60</v>
      </c>
      <c r="G275">
        <v>60.180999999999997</v>
      </c>
      <c r="H275">
        <v>2.7445000000000004</v>
      </c>
    </row>
    <row r="276" spans="1:8" x14ac:dyDescent="0.2">
      <c r="A276">
        <v>10891.978999999999</v>
      </c>
      <c r="B276">
        <v>-19.805</v>
      </c>
      <c r="C276">
        <v>-19.832000000000001</v>
      </c>
      <c r="D276">
        <v>2.9470000000000001</v>
      </c>
      <c r="E276">
        <v>98.704999999999998</v>
      </c>
      <c r="F276">
        <v>60</v>
      </c>
      <c r="G276">
        <v>62.433</v>
      </c>
      <c r="H276">
        <v>2.1516000000000002</v>
      </c>
    </row>
    <row r="277" spans="1:8" x14ac:dyDescent="0.2">
      <c r="A277">
        <v>10893.81</v>
      </c>
      <c r="B277">
        <v>-19.856999999999999</v>
      </c>
      <c r="C277">
        <v>-19.885000000000002</v>
      </c>
      <c r="D277">
        <v>2.907</v>
      </c>
      <c r="E277">
        <v>86.093000000000004</v>
      </c>
      <c r="F277">
        <v>60</v>
      </c>
      <c r="G277">
        <v>63.674999999999997</v>
      </c>
      <c r="H277">
        <v>1.8161000000000003</v>
      </c>
    </row>
    <row r="278" spans="1:8" x14ac:dyDescent="0.2">
      <c r="A278">
        <v>10895.648999999999</v>
      </c>
      <c r="B278">
        <v>-19.908999999999999</v>
      </c>
      <c r="C278">
        <v>-19.939</v>
      </c>
      <c r="D278">
        <v>2.931</v>
      </c>
      <c r="E278">
        <v>79.730999999999995</v>
      </c>
      <c r="F278">
        <v>60</v>
      </c>
      <c r="G278">
        <v>63.954999999999998</v>
      </c>
      <c r="H278">
        <v>1.6566000000000001</v>
      </c>
    </row>
    <row r="279" spans="1:8" x14ac:dyDescent="0.2">
      <c r="A279">
        <v>10897.52</v>
      </c>
      <c r="B279">
        <v>-19.968</v>
      </c>
      <c r="C279">
        <v>-20</v>
      </c>
      <c r="D279">
        <v>3.2440000000000002</v>
      </c>
      <c r="E279">
        <v>88.578999999999994</v>
      </c>
      <c r="F279">
        <v>60</v>
      </c>
      <c r="G279">
        <v>62.701000000000001</v>
      </c>
      <c r="H279">
        <v>1.881</v>
      </c>
    </row>
    <row r="280" spans="1:8" x14ac:dyDescent="0.2">
      <c r="A280">
        <v>11059.798000000001</v>
      </c>
      <c r="B280">
        <v>-20.052</v>
      </c>
      <c r="C280">
        <v>-20.052</v>
      </c>
      <c r="D280">
        <v>0</v>
      </c>
      <c r="E280">
        <v>115.377</v>
      </c>
      <c r="F280">
        <v>60</v>
      </c>
      <c r="G280">
        <v>60.908999999999999</v>
      </c>
      <c r="H280">
        <v>2.64</v>
      </c>
    </row>
    <row r="281" spans="1:8" x14ac:dyDescent="0.2">
      <c r="A281">
        <v>11061.958000000001</v>
      </c>
      <c r="B281">
        <v>-20.106999999999999</v>
      </c>
      <c r="C281">
        <v>-20.108000000000001</v>
      </c>
      <c r="D281">
        <v>2.58</v>
      </c>
      <c r="E281">
        <v>108.18300000000001</v>
      </c>
      <c r="F281">
        <v>60</v>
      </c>
      <c r="G281">
        <v>61.619</v>
      </c>
      <c r="H281">
        <v>2.4222000000000001</v>
      </c>
    </row>
    <row r="282" spans="1:8" x14ac:dyDescent="0.2">
      <c r="A282">
        <v>11063.826999999999</v>
      </c>
      <c r="B282">
        <v>-20.16</v>
      </c>
      <c r="C282">
        <v>-20.16</v>
      </c>
      <c r="D282">
        <v>2.8220000000000001</v>
      </c>
      <c r="E282">
        <v>93.537999999999997</v>
      </c>
      <c r="F282">
        <v>60</v>
      </c>
      <c r="G282">
        <v>63.015999999999998</v>
      </c>
      <c r="H282">
        <v>2.0119000000000002</v>
      </c>
    </row>
    <row r="283" spans="1:8" x14ac:dyDescent="0.2">
      <c r="A283">
        <v>11065.705</v>
      </c>
      <c r="B283">
        <v>-20.215</v>
      </c>
      <c r="C283">
        <v>-20.216000000000001</v>
      </c>
      <c r="D283">
        <v>2.976</v>
      </c>
      <c r="E283">
        <v>91.805999999999997</v>
      </c>
      <c r="F283">
        <v>60</v>
      </c>
      <c r="G283">
        <v>63.463000000000001</v>
      </c>
      <c r="H283">
        <v>1.9657</v>
      </c>
    </row>
    <row r="284" spans="1:8" x14ac:dyDescent="0.2">
      <c r="A284">
        <v>11067.578</v>
      </c>
      <c r="B284">
        <v>-20.268999999999998</v>
      </c>
      <c r="C284">
        <v>-20.27</v>
      </c>
      <c r="D284">
        <v>2.8809999999999998</v>
      </c>
      <c r="E284">
        <v>97.42</v>
      </c>
      <c r="F284">
        <v>60</v>
      </c>
      <c r="G284">
        <v>63.127000000000002</v>
      </c>
      <c r="H284">
        <v>2.1164000000000001</v>
      </c>
    </row>
    <row r="285" spans="1:8" x14ac:dyDescent="0.2">
      <c r="A285">
        <v>11069.449000000001</v>
      </c>
      <c r="B285">
        <v>-20.326000000000001</v>
      </c>
      <c r="C285">
        <v>-20.327999999999999</v>
      </c>
      <c r="D285">
        <v>3.0710000000000002</v>
      </c>
      <c r="E285">
        <v>101.779</v>
      </c>
      <c r="F285">
        <v>60</v>
      </c>
      <c r="G285">
        <v>62.82</v>
      </c>
      <c r="H285">
        <v>2.2385000000000002</v>
      </c>
    </row>
    <row r="286" spans="1:8" x14ac:dyDescent="0.2">
      <c r="A286">
        <v>11071.32</v>
      </c>
      <c r="B286">
        <v>-20.385000000000002</v>
      </c>
      <c r="C286">
        <v>-20.385999999999999</v>
      </c>
      <c r="D286">
        <v>3.1349999999999998</v>
      </c>
      <c r="E286">
        <v>92.867000000000004</v>
      </c>
      <c r="F286">
        <v>60</v>
      </c>
      <c r="G286">
        <v>62.893999999999998</v>
      </c>
      <c r="H286">
        <v>1.9932000000000003</v>
      </c>
    </row>
    <row r="287" spans="1:8" x14ac:dyDescent="0.2">
      <c r="A287">
        <v>11073.189</v>
      </c>
      <c r="B287">
        <v>-20.443000000000001</v>
      </c>
      <c r="C287">
        <v>-20.445</v>
      </c>
      <c r="D287">
        <v>3.1309999999999998</v>
      </c>
      <c r="E287">
        <v>39.290999999999997</v>
      </c>
      <c r="F287">
        <v>60</v>
      </c>
      <c r="G287">
        <v>67.81</v>
      </c>
      <c r="H287">
        <v>0.75130000000000008</v>
      </c>
    </row>
    <row r="288" spans="1:8" x14ac:dyDescent="0.2">
      <c r="A288">
        <v>11075.07</v>
      </c>
      <c r="B288">
        <v>-20.501999999999999</v>
      </c>
      <c r="C288">
        <v>-20.504000000000001</v>
      </c>
      <c r="D288">
        <v>3.149</v>
      </c>
      <c r="E288">
        <v>26.824999999999999</v>
      </c>
      <c r="F288">
        <v>60</v>
      </c>
      <c r="G288">
        <v>67.525999999999996</v>
      </c>
      <c r="H288">
        <v>0.50160000000000005</v>
      </c>
    </row>
    <row r="289" spans="1:8" x14ac:dyDescent="0.2">
      <c r="A289">
        <v>11076.944</v>
      </c>
      <c r="B289">
        <v>-20.556999999999999</v>
      </c>
      <c r="C289">
        <v>-20.56</v>
      </c>
      <c r="D289">
        <v>2.9689999999999999</v>
      </c>
      <c r="E289">
        <v>18.001999999999999</v>
      </c>
      <c r="F289">
        <v>60</v>
      </c>
      <c r="G289">
        <v>68.248999999999995</v>
      </c>
      <c r="H289">
        <v>0.3322</v>
      </c>
    </row>
    <row r="290" spans="1:8" x14ac:dyDescent="0.2">
      <c r="A290">
        <v>11078.816000000001</v>
      </c>
      <c r="B290">
        <v>-20.61</v>
      </c>
      <c r="C290">
        <v>-20.613</v>
      </c>
      <c r="D290">
        <v>2.8450000000000002</v>
      </c>
      <c r="E290">
        <v>22.286000000000001</v>
      </c>
      <c r="F290">
        <v>60</v>
      </c>
      <c r="G290">
        <v>67.385000000000005</v>
      </c>
      <c r="H290">
        <v>0.41470000000000001</v>
      </c>
    </row>
    <row r="291" spans="1:8" x14ac:dyDescent="0.2">
      <c r="A291">
        <v>11080.684999999999</v>
      </c>
      <c r="B291">
        <v>-20.661999999999999</v>
      </c>
      <c r="C291">
        <v>-20.666</v>
      </c>
      <c r="D291">
        <v>2.8130000000000002</v>
      </c>
      <c r="E291">
        <v>33.063000000000002</v>
      </c>
      <c r="F291">
        <v>60</v>
      </c>
      <c r="G291">
        <v>66.772000000000006</v>
      </c>
      <c r="H291">
        <v>0.62480000000000002</v>
      </c>
    </row>
    <row r="292" spans="1:8" x14ac:dyDescent="0.2">
      <c r="A292">
        <v>11082.556</v>
      </c>
      <c r="B292">
        <v>-20.716000000000001</v>
      </c>
      <c r="C292">
        <v>-20.719000000000001</v>
      </c>
      <c r="D292">
        <v>2.87</v>
      </c>
      <c r="E292">
        <v>134.75800000000001</v>
      </c>
      <c r="F292">
        <v>60</v>
      </c>
      <c r="G292">
        <v>57.518999999999998</v>
      </c>
      <c r="H292">
        <v>3.2857000000000003</v>
      </c>
    </row>
    <row r="293" spans="1:8" x14ac:dyDescent="0.2">
      <c r="A293">
        <v>11084.421</v>
      </c>
      <c r="B293">
        <v>-20.768000000000001</v>
      </c>
      <c r="C293">
        <v>-20.771999999999998</v>
      </c>
      <c r="D293">
        <v>2.8069999999999999</v>
      </c>
      <c r="E293">
        <v>151.559</v>
      </c>
      <c r="F293">
        <v>60</v>
      </c>
      <c r="G293">
        <v>57.228999999999999</v>
      </c>
      <c r="H293">
        <v>3.9358</v>
      </c>
    </row>
    <row r="294" spans="1:8" x14ac:dyDescent="0.2">
      <c r="A294">
        <v>11086.563</v>
      </c>
      <c r="B294">
        <v>-20.823</v>
      </c>
      <c r="C294">
        <v>-20.827000000000002</v>
      </c>
      <c r="D294">
        <v>2.5790000000000002</v>
      </c>
      <c r="E294">
        <v>151.22499999999999</v>
      </c>
      <c r="F294">
        <v>60</v>
      </c>
      <c r="G294">
        <v>57.335000000000001</v>
      </c>
      <c r="H294">
        <v>3.9215000000000004</v>
      </c>
    </row>
    <row r="295" spans="1:8" x14ac:dyDescent="0.2">
      <c r="A295">
        <v>11088.708000000001</v>
      </c>
      <c r="B295">
        <v>-20.876999999999999</v>
      </c>
      <c r="C295">
        <v>-20.881</v>
      </c>
      <c r="D295">
        <v>2.5289999999999999</v>
      </c>
      <c r="E295">
        <v>150.85400000000001</v>
      </c>
      <c r="F295">
        <v>60</v>
      </c>
      <c r="G295">
        <v>57.128</v>
      </c>
      <c r="H295">
        <v>3.9061000000000003</v>
      </c>
    </row>
    <row r="296" spans="1:8" x14ac:dyDescent="0.2">
      <c r="A296">
        <v>11117.842000000001</v>
      </c>
      <c r="B296">
        <v>-20.927</v>
      </c>
      <c r="C296">
        <v>-20.931999999999999</v>
      </c>
      <c r="D296">
        <v>0.17399999999999999</v>
      </c>
      <c r="E296">
        <v>67.533000000000001</v>
      </c>
      <c r="F296">
        <v>60</v>
      </c>
      <c r="G296">
        <v>59.018999999999998</v>
      </c>
      <c r="H296">
        <v>1.3651000000000002</v>
      </c>
    </row>
    <row r="297" spans="1:8" x14ac:dyDescent="0.2">
      <c r="A297">
        <v>11119.691999999999</v>
      </c>
      <c r="B297">
        <v>-20.983000000000001</v>
      </c>
      <c r="C297">
        <v>-20.988</v>
      </c>
      <c r="D297">
        <v>3.0310000000000001</v>
      </c>
      <c r="E297">
        <v>144.09</v>
      </c>
      <c r="F297">
        <v>60</v>
      </c>
      <c r="G297">
        <v>58.594999999999999</v>
      </c>
      <c r="H297">
        <v>3.6344000000000003</v>
      </c>
    </row>
    <row r="298" spans="1:8" x14ac:dyDescent="0.2">
      <c r="A298">
        <v>11121.221</v>
      </c>
      <c r="B298">
        <v>-21.042000000000002</v>
      </c>
      <c r="C298">
        <v>-21.047000000000001</v>
      </c>
      <c r="D298">
        <v>3.86</v>
      </c>
      <c r="E298">
        <v>139.54900000000001</v>
      </c>
      <c r="F298">
        <v>60</v>
      </c>
      <c r="G298">
        <v>58.773000000000003</v>
      </c>
      <c r="H298">
        <v>3.4617</v>
      </c>
    </row>
    <row r="299" spans="1:8" x14ac:dyDescent="0.2">
      <c r="A299">
        <v>11122.752</v>
      </c>
      <c r="B299">
        <v>-21.100999999999999</v>
      </c>
      <c r="C299">
        <v>-21.106000000000002</v>
      </c>
      <c r="D299">
        <v>3.887</v>
      </c>
      <c r="E299">
        <v>136.02500000000001</v>
      </c>
      <c r="F299">
        <v>60</v>
      </c>
      <c r="G299">
        <v>58.97</v>
      </c>
      <c r="H299">
        <v>3.3319000000000001</v>
      </c>
    </row>
    <row r="300" spans="1:8" x14ac:dyDescent="0.2">
      <c r="A300">
        <v>11124.304</v>
      </c>
      <c r="B300">
        <v>-21.161000000000001</v>
      </c>
      <c r="C300">
        <v>-21.167000000000002</v>
      </c>
      <c r="D300">
        <v>3.8849999999999998</v>
      </c>
      <c r="E300">
        <v>128.37200000000001</v>
      </c>
      <c r="F300">
        <v>60</v>
      </c>
      <c r="G300">
        <v>59.494999999999997</v>
      </c>
      <c r="H300">
        <v>3.0624000000000002</v>
      </c>
    </row>
    <row r="301" spans="1:8" x14ac:dyDescent="0.2">
      <c r="A301">
        <v>11125.859</v>
      </c>
      <c r="B301">
        <v>-21.222000000000001</v>
      </c>
      <c r="C301">
        <v>-21.228000000000002</v>
      </c>
      <c r="D301">
        <v>3.9420000000000002</v>
      </c>
      <c r="E301">
        <v>122.77</v>
      </c>
      <c r="F301">
        <v>60</v>
      </c>
      <c r="G301">
        <v>59.625</v>
      </c>
      <c r="H301">
        <v>2.8754</v>
      </c>
    </row>
    <row r="302" spans="1:8" x14ac:dyDescent="0.2">
      <c r="A302">
        <v>11127.403</v>
      </c>
      <c r="B302">
        <v>-21.28</v>
      </c>
      <c r="C302">
        <v>-21.286999999999999</v>
      </c>
      <c r="D302">
        <v>3.8010000000000002</v>
      </c>
      <c r="E302">
        <v>136.476</v>
      </c>
      <c r="F302">
        <v>60</v>
      </c>
      <c r="G302">
        <v>58.037999999999997</v>
      </c>
      <c r="H302">
        <v>3.3484000000000003</v>
      </c>
    </row>
    <row r="303" spans="1:8" x14ac:dyDescent="0.2">
      <c r="A303">
        <v>11128.965</v>
      </c>
      <c r="B303">
        <v>-21.338000000000001</v>
      </c>
      <c r="C303">
        <v>-21.344999999999999</v>
      </c>
      <c r="D303">
        <v>3.7130000000000001</v>
      </c>
      <c r="E303">
        <v>144.43</v>
      </c>
      <c r="F303">
        <v>60</v>
      </c>
      <c r="G303">
        <v>57.915999999999997</v>
      </c>
      <c r="H303">
        <v>3.6487000000000003</v>
      </c>
    </row>
    <row r="304" spans="1:8" x14ac:dyDescent="0.2">
      <c r="A304">
        <v>11130.503000000001</v>
      </c>
      <c r="B304">
        <v>-21.393999999999998</v>
      </c>
      <c r="C304">
        <v>-21.401</v>
      </c>
      <c r="D304">
        <v>3.6389999999999998</v>
      </c>
      <c r="E304">
        <v>144.155</v>
      </c>
      <c r="F304">
        <v>60</v>
      </c>
      <c r="G304">
        <v>57.796999999999997</v>
      </c>
      <c r="H304">
        <v>3.6377000000000002</v>
      </c>
    </row>
    <row r="305" spans="1:8" x14ac:dyDescent="0.2">
      <c r="A305">
        <v>11132.061</v>
      </c>
      <c r="B305">
        <v>-21.451000000000001</v>
      </c>
      <c r="C305">
        <v>-21.457999999999998</v>
      </c>
      <c r="D305">
        <v>3.68</v>
      </c>
      <c r="E305">
        <v>144.50899999999999</v>
      </c>
      <c r="F305">
        <v>60</v>
      </c>
      <c r="G305">
        <v>57.465000000000003</v>
      </c>
      <c r="H305">
        <v>3.6509</v>
      </c>
    </row>
    <row r="306" spans="1:8" x14ac:dyDescent="0.2">
      <c r="A306">
        <v>11133.605</v>
      </c>
      <c r="B306">
        <v>-21.506</v>
      </c>
      <c r="C306">
        <v>-21.513000000000002</v>
      </c>
      <c r="D306">
        <v>3.569</v>
      </c>
      <c r="E306">
        <v>101.646</v>
      </c>
      <c r="F306">
        <v>60</v>
      </c>
      <c r="G306">
        <v>63.686</v>
      </c>
      <c r="H306">
        <v>2.2341000000000002</v>
      </c>
    </row>
    <row r="307" spans="1:8" x14ac:dyDescent="0.2">
      <c r="A307">
        <v>11135.45</v>
      </c>
      <c r="B307">
        <v>-21.565000000000001</v>
      </c>
      <c r="C307">
        <v>-21.573</v>
      </c>
      <c r="D307">
        <v>3.222</v>
      </c>
      <c r="E307">
        <v>61.668999999999997</v>
      </c>
      <c r="F307">
        <v>60</v>
      </c>
      <c r="G307">
        <v>65.444999999999993</v>
      </c>
      <c r="H307">
        <v>1.2309000000000001</v>
      </c>
    </row>
    <row r="308" spans="1:8" x14ac:dyDescent="0.2">
      <c r="A308">
        <v>11137.289000000001</v>
      </c>
      <c r="B308">
        <v>-21.622</v>
      </c>
      <c r="C308">
        <v>-21.63</v>
      </c>
      <c r="D308">
        <v>3.12</v>
      </c>
      <c r="E308">
        <v>46.526000000000003</v>
      </c>
      <c r="F308">
        <v>60</v>
      </c>
      <c r="G308">
        <v>66.253</v>
      </c>
      <c r="H308">
        <v>0.90090000000000003</v>
      </c>
    </row>
    <row r="309" spans="1:8" x14ac:dyDescent="0.2">
      <c r="A309">
        <v>11139.13</v>
      </c>
      <c r="B309">
        <v>-21.675999999999998</v>
      </c>
      <c r="C309">
        <v>-21.684999999999999</v>
      </c>
      <c r="D309">
        <v>2.9710000000000001</v>
      </c>
      <c r="E309">
        <v>99.566999999999993</v>
      </c>
      <c r="F309">
        <v>60</v>
      </c>
      <c r="G309">
        <v>58.326999999999998</v>
      </c>
      <c r="H309">
        <v>2.1758000000000002</v>
      </c>
    </row>
    <row r="310" spans="1:8" x14ac:dyDescent="0.2">
      <c r="A310">
        <v>11140.968000000001</v>
      </c>
      <c r="B310">
        <v>-21.73</v>
      </c>
      <c r="C310">
        <v>-21.739000000000001</v>
      </c>
      <c r="D310">
        <v>2.9510000000000001</v>
      </c>
      <c r="E310">
        <v>147.12200000000001</v>
      </c>
      <c r="F310">
        <v>60</v>
      </c>
      <c r="G310">
        <v>56.863</v>
      </c>
      <c r="H310">
        <v>3.7543000000000002</v>
      </c>
    </row>
    <row r="311" spans="1:8" x14ac:dyDescent="0.2">
      <c r="A311">
        <v>11142.805</v>
      </c>
      <c r="B311">
        <v>-21.783999999999999</v>
      </c>
      <c r="C311">
        <v>-21.792999999999999</v>
      </c>
      <c r="D311">
        <v>2.9390000000000001</v>
      </c>
      <c r="E311">
        <v>153.78200000000001</v>
      </c>
      <c r="F311">
        <v>60</v>
      </c>
      <c r="G311">
        <v>56.389000000000003</v>
      </c>
      <c r="H311">
        <v>4.0293000000000001</v>
      </c>
    </row>
    <row r="312" spans="1:8" x14ac:dyDescent="0.2">
      <c r="A312">
        <v>11144.644</v>
      </c>
      <c r="B312">
        <v>-21.835000000000001</v>
      </c>
      <c r="C312">
        <v>-21.844000000000001</v>
      </c>
      <c r="D312">
        <v>2.8069999999999999</v>
      </c>
      <c r="E312">
        <v>156.048</v>
      </c>
      <c r="F312">
        <v>60</v>
      </c>
      <c r="G312">
        <v>56.305</v>
      </c>
      <c r="H312">
        <v>4.1272000000000002</v>
      </c>
    </row>
    <row r="313" spans="1:8" x14ac:dyDescent="0.2">
      <c r="A313">
        <v>11146.788</v>
      </c>
      <c r="B313">
        <v>-21.890999999999998</v>
      </c>
      <c r="C313">
        <v>-21.9</v>
      </c>
      <c r="D313">
        <v>2.59</v>
      </c>
      <c r="E313">
        <v>155.155</v>
      </c>
      <c r="F313">
        <v>60</v>
      </c>
      <c r="G313">
        <v>56.356999999999999</v>
      </c>
      <c r="H313">
        <v>4.0876000000000001</v>
      </c>
    </row>
    <row r="314" spans="1:8" x14ac:dyDescent="0.2">
      <c r="A314">
        <v>11225.493</v>
      </c>
      <c r="B314">
        <v>-21.952999999999999</v>
      </c>
      <c r="C314">
        <v>-21.969000000000001</v>
      </c>
      <c r="D314">
        <v>0</v>
      </c>
      <c r="E314">
        <v>119.93600000000001</v>
      </c>
      <c r="F314">
        <v>60</v>
      </c>
      <c r="G314">
        <v>65.600999999999999</v>
      </c>
      <c r="H314">
        <v>2.7829999999999999</v>
      </c>
    </row>
    <row r="315" spans="1:8" x14ac:dyDescent="0.2">
      <c r="A315">
        <v>11242.746999999999</v>
      </c>
      <c r="B315">
        <v>-22.003</v>
      </c>
      <c r="C315">
        <v>-22.035</v>
      </c>
      <c r="D315">
        <v>0.38100000000000001</v>
      </c>
      <c r="E315">
        <v>136.85599999999999</v>
      </c>
      <c r="F315">
        <v>60</v>
      </c>
      <c r="G315">
        <v>59.558</v>
      </c>
      <c r="H315">
        <v>3.3616000000000001</v>
      </c>
    </row>
    <row r="316" spans="1:8" x14ac:dyDescent="0.2">
      <c r="A316">
        <v>11244.907999999999</v>
      </c>
      <c r="B316">
        <v>-22.053000000000001</v>
      </c>
      <c r="C316">
        <v>-22.1</v>
      </c>
      <c r="D316">
        <v>3.0259999999999998</v>
      </c>
      <c r="E316">
        <v>96.936999999999998</v>
      </c>
      <c r="F316">
        <v>60</v>
      </c>
      <c r="G316">
        <v>65.786000000000001</v>
      </c>
      <c r="H316">
        <v>2.1032000000000002</v>
      </c>
    </row>
    <row r="317" spans="1:8" x14ac:dyDescent="0.2">
      <c r="A317">
        <v>11399.334999999999</v>
      </c>
      <c r="B317">
        <v>-22.152000000000001</v>
      </c>
      <c r="C317">
        <v>-22.151</v>
      </c>
      <c r="D317">
        <v>0</v>
      </c>
      <c r="E317">
        <v>131.416</v>
      </c>
      <c r="F317">
        <v>60</v>
      </c>
      <c r="G317">
        <v>59.293999999999997</v>
      </c>
      <c r="H317">
        <v>3.1669</v>
      </c>
    </row>
    <row r="318" spans="1:8" x14ac:dyDescent="0.2">
      <c r="A318">
        <v>11401.492</v>
      </c>
      <c r="B318">
        <v>-22.204999999999998</v>
      </c>
      <c r="C318">
        <v>-22.204000000000001</v>
      </c>
      <c r="D318">
        <v>2.4460000000000002</v>
      </c>
      <c r="E318">
        <v>88.453000000000003</v>
      </c>
      <c r="F318">
        <v>60</v>
      </c>
      <c r="G318">
        <v>65.393000000000001</v>
      </c>
      <c r="H318">
        <v>1.8777000000000001</v>
      </c>
    </row>
    <row r="319" spans="1:8" x14ac:dyDescent="0.2">
      <c r="A319">
        <v>11403.338</v>
      </c>
      <c r="B319">
        <v>-22.256</v>
      </c>
      <c r="C319">
        <v>-22.254000000000001</v>
      </c>
      <c r="D319">
        <v>2.6949999999999998</v>
      </c>
      <c r="E319">
        <v>66.215999999999994</v>
      </c>
      <c r="F319">
        <v>60</v>
      </c>
      <c r="G319">
        <v>66.796999999999997</v>
      </c>
      <c r="H319">
        <v>1.3343000000000003</v>
      </c>
    </row>
    <row r="320" spans="1:8" x14ac:dyDescent="0.2">
      <c r="A320">
        <v>11405.172</v>
      </c>
      <c r="B320">
        <v>-22.306000000000001</v>
      </c>
      <c r="C320">
        <v>-22.303999999999998</v>
      </c>
      <c r="D320">
        <v>2.7189999999999999</v>
      </c>
      <c r="E320">
        <v>112.617</v>
      </c>
      <c r="F320">
        <v>60</v>
      </c>
      <c r="G320">
        <v>60.985999999999997</v>
      </c>
      <c r="H320">
        <v>2.5553000000000003</v>
      </c>
    </row>
    <row r="321" spans="1:8" x14ac:dyDescent="0.2">
      <c r="A321">
        <v>11407.316000000001</v>
      </c>
      <c r="B321">
        <v>-22.363</v>
      </c>
      <c r="C321">
        <v>-22.36</v>
      </c>
      <c r="D321">
        <v>2.637</v>
      </c>
      <c r="E321">
        <v>130.54</v>
      </c>
      <c r="F321">
        <v>60</v>
      </c>
      <c r="G321">
        <v>60.191000000000003</v>
      </c>
      <c r="H321">
        <v>3.1372</v>
      </c>
    </row>
    <row r="322" spans="1:8" x14ac:dyDescent="0.2">
      <c r="A322">
        <v>11409.46</v>
      </c>
      <c r="B322">
        <v>-22.417999999999999</v>
      </c>
      <c r="C322">
        <v>-22.414000000000001</v>
      </c>
      <c r="D322">
        <v>2.5169999999999999</v>
      </c>
      <c r="E322">
        <v>135.25399999999999</v>
      </c>
      <c r="F322">
        <v>60</v>
      </c>
      <c r="G322">
        <v>59.216000000000001</v>
      </c>
      <c r="H322">
        <v>3.3033000000000006</v>
      </c>
    </row>
    <row r="323" spans="1:8" x14ac:dyDescent="0.2">
      <c r="A323">
        <v>11419.634</v>
      </c>
      <c r="B323">
        <v>-22.468</v>
      </c>
      <c r="C323">
        <v>-22.463999999999999</v>
      </c>
      <c r="D323">
        <v>0.49</v>
      </c>
      <c r="E323">
        <v>48.305</v>
      </c>
      <c r="F323">
        <v>60</v>
      </c>
      <c r="G323">
        <v>66.778000000000006</v>
      </c>
      <c r="H323">
        <v>0.93830000000000002</v>
      </c>
    </row>
    <row r="324" spans="1:8" x14ac:dyDescent="0.2">
      <c r="A324">
        <v>11422.749</v>
      </c>
      <c r="B324">
        <v>-22.521000000000001</v>
      </c>
      <c r="C324">
        <v>-22.516999999999999</v>
      </c>
      <c r="D324">
        <v>1.6890000000000001</v>
      </c>
      <c r="E324">
        <v>119.503</v>
      </c>
      <c r="F324">
        <v>60</v>
      </c>
      <c r="G324">
        <v>60.722999999999999</v>
      </c>
      <c r="H324">
        <v>2.7698</v>
      </c>
    </row>
    <row r="325" spans="1:8" x14ac:dyDescent="0.2">
      <c r="A325">
        <v>11424.308000000001</v>
      </c>
      <c r="B325">
        <v>-22.574999999999999</v>
      </c>
      <c r="C325">
        <v>-22.57</v>
      </c>
      <c r="D325">
        <v>3.419</v>
      </c>
      <c r="E325">
        <v>116.976</v>
      </c>
      <c r="F325">
        <v>60</v>
      </c>
      <c r="G325">
        <v>61.107999999999997</v>
      </c>
      <c r="H325">
        <v>2.6895000000000002</v>
      </c>
    </row>
    <row r="326" spans="1:8" x14ac:dyDescent="0.2">
      <c r="A326">
        <v>11425.864</v>
      </c>
      <c r="B326">
        <v>-22.626999999999999</v>
      </c>
      <c r="C326">
        <v>-22.620999999999999</v>
      </c>
      <c r="D326">
        <v>3.298</v>
      </c>
      <c r="E326">
        <v>114.831</v>
      </c>
      <c r="F326">
        <v>60</v>
      </c>
      <c r="G326">
        <v>61.875</v>
      </c>
      <c r="H326">
        <v>2.6224000000000003</v>
      </c>
    </row>
    <row r="327" spans="1:8" x14ac:dyDescent="0.2">
      <c r="A327">
        <v>11427.742</v>
      </c>
      <c r="B327">
        <v>-22.686</v>
      </c>
      <c r="C327">
        <v>-22.68</v>
      </c>
      <c r="D327">
        <v>3.1160000000000001</v>
      </c>
      <c r="E327">
        <v>108.417</v>
      </c>
      <c r="F327">
        <v>60</v>
      </c>
      <c r="G327">
        <v>62.154000000000003</v>
      </c>
      <c r="H327">
        <v>2.4299000000000004</v>
      </c>
    </row>
    <row r="328" spans="1:8" x14ac:dyDescent="0.2">
      <c r="A328">
        <v>11429.609</v>
      </c>
      <c r="B328">
        <v>-22.741</v>
      </c>
      <c r="C328">
        <v>-22.734000000000002</v>
      </c>
      <c r="D328">
        <v>2.8969999999999998</v>
      </c>
      <c r="E328">
        <v>123.22</v>
      </c>
      <c r="F328">
        <v>60</v>
      </c>
      <c r="G328">
        <v>59.3</v>
      </c>
      <c r="H328">
        <v>2.8896999999999999</v>
      </c>
    </row>
    <row r="329" spans="1:8" x14ac:dyDescent="0.2">
      <c r="A329">
        <v>11431.481</v>
      </c>
      <c r="B329">
        <v>-22.795999999999999</v>
      </c>
      <c r="C329">
        <v>-22.789000000000001</v>
      </c>
      <c r="D329">
        <v>2.9209999999999998</v>
      </c>
      <c r="E329">
        <v>128.69200000000001</v>
      </c>
      <c r="F329">
        <v>60</v>
      </c>
      <c r="G329">
        <v>60.537999999999997</v>
      </c>
      <c r="H329">
        <v>3.0734000000000004</v>
      </c>
    </row>
    <row r="330" spans="1:8" x14ac:dyDescent="0.2">
      <c r="A330">
        <v>11433.351000000001</v>
      </c>
      <c r="B330">
        <v>-22.853999999999999</v>
      </c>
      <c r="C330">
        <v>-22.844999999999999</v>
      </c>
      <c r="D330">
        <v>3.0350000000000001</v>
      </c>
      <c r="E330">
        <v>131.66800000000001</v>
      </c>
      <c r="F330">
        <v>60</v>
      </c>
      <c r="G330">
        <v>59.122999999999998</v>
      </c>
      <c r="H330">
        <v>3.1757000000000004</v>
      </c>
    </row>
    <row r="331" spans="1:8" x14ac:dyDescent="0.2">
      <c r="A331">
        <v>11435.221</v>
      </c>
      <c r="B331">
        <v>-22.908999999999999</v>
      </c>
      <c r="C331">
        <v>-22.9</v>
      </c>
      <c r="D331">
        <v>2.923</v>
      </c>
      <c r="E331">
        <v>143.51300000000001</v>
      </c>
      <c r="F331">
        <v>60</v>
      </c>
      <c r="G331">
        <v>58.091999999999999</v>
      </c>
      <c r="H331">
        <v>3.6124000000000001</v>
      </c>
    </row>
    <row r="332" spans="1:8" x14ac:dyDescent="0.2">
      <c r="A332">
        <v>11437.093999999999</v>
      </c>
      <c r="B332">
        <v>-22.963000000000001</v>
      </c>
      <c r="C332">
        <v>-22.952999999999999</v>
      </c>
      <c r="D332">
        <v>2.8450000000000002</v>
      </c>
      <c r="E332">
        <v>147.39500000000001</v>
      </c>
      <c r="F332">
        <v>60</v>
      </c>
      <c r="G332">
        <v>57.890999999999998</v>
      </c>
      <c r="H332">
        <v>3.7653000000000003</v>
      </c>
    </row>
    <row r="333" spans="1:8" x14ac:dyDescent="0.2">
      <c r="A333">
        <v>11439.253000000001</v>
      </c>
      <c r="B333">
        <v>-23.015000000000001</v>
      </c>
      <c r="C333">
        <v>-23.006</v>
      </c>
      <c r="D333">
        <v>2.4180000000000001</v>
      </c>
      <c r="E333">
        <v>104.738</v>
      </c>
      <c r="F333">
        <v>60</v>
      </c>
      <c r="G333">
        <v>65.739000000000004</v>
      </c>
      <c r="H333">
        <v>2.3221000000000003</v>
      </c>
    </row>
    <row r="334" spans="1:8" x14ac:dyDescent="0.2">
      <c r="A334">
        <v>11450.04</v>
      </c>
      <c r="B334">
        <v>-23.067</v>
      </c>
      <c r="C334">
        <v>-23.056000000000001</v>
      </c>
      <c r="D334">
        <v>0.47099999999999997</v>
      </c>
      <c r="E334">
        <v>138.739</v>
      </c>
      <c r="F334">
        <v>60</v>
      </c>
      <c r="G334">
        <v>58.042999999999999</v>
      </c>
      <c r="H334">
        <v>3.4309000000000007</v>
      </c>
    </row>
    <row r="335" spans="1:8" x14ac:dyDescent="0.2">
      <c r="A335">
        <v>11451.907999999999</v>
      </c>
      <c r="B335">
        <v>-23.117999999999999</v>
      </c>
      <c r="C335">
        <v>-23.106999999999999</v>
      </c>
      <c r="D335">
        <v>2.7160000000000002</v>
      </c>
      <c r="E335">
        <v>148.55099999999999</v>
      </c>
      <c r="F335">
        <v>60</v>
      </c>
      <c r="G335">
        <v>57.284999999999997</v>
      </c>
      <c r="H335">
        <v>3.8126000000000007</v>
      </c>
    </row>
    <row r="336" spans="1:8" x14ac:dyDescent="0.2">
      <c r="A336">
        <v>11453.767</v>
      </c>
      <c r="B336">
        <v>-23.170999999999999</v>
      </c>
      <c r="C336">
        <v>-23.158999999999999</v>
      </c>
      <c r="D336">
        <v>2.8010000000000002</v>
      </c>
      <c r="E336">
        <v>150.57</v>
      </c>
      <c r="F336">
        <v>60</v>
      </c>
      <c r="G336">
        <v>57.220999999999997</v>
      </c>
      <c r="H336">
        <v>3.8951000000000002</v>
      </c>
    </row>
    <row r="337" spans="1:8" x14ac:dyDescent="0.2">
      <c r="A337">
        <v>11455.608</v>
      </c>
      <c r="B337">
        <v>-23.224</v>
      </c>
      <c r="C337">
        <v>-23.212</v>
      </c>
      <c r="D337">
        <v>2.8420000000000001</v>
      </c>
      <c r="E337">
        <v>150.44300000000001</v>
      </c>
      <c r="F337">
        <v>60</v>
      </c>
      <c r="G337">
        <v>57.316000000000003</v>
      </c>
      <c r="H337">
        <v>3.8896000000000002</v>
      </c>
    </row>
    <row r="338" spans="1:8" x14ac:dyDescent="0.2">
      <c r="A338">
        <v>11457.445</v>
      </c>
      <c r="B338">
        <v>-23.274999999999999</v>
      </c>
      <c r="C338">
        <v>-23.262</v>
      </c>
      <c r="D338">
        <v>2.766</v>
      </c>
      <c r="E338">
        <v>150.07900000000001</v>
      </c>
      <c r="F338">
        <v>60</v>
      </c>
      <c r="G338">
        <v>57.183999999999997</v>
      </c>
      <c r="H338">
        <v>3.8742000000000001</v>
      </c>
    </row>
    <row r="339" spans="1:8" x14ac:dyDescent="0.2">
      <c r="A339">
        <v>11459.288</v>
      </c>
      <c r="B339">
        <v>-23.326000000000001</v>
      </c>
      <c r="C339">
        <v>-23.312999999999999</v>
      </c>
      <c r="D339">
        <v>2.766</v>
      </c>
      <c r="E339">
        <v>150.399</v>
      </c>
      <c r="F339">
        <v>60</v>
      </c>
      <c r="G339">
        <v>57.165999999999997</v>
      </c>
      <c r="H339">
        <v>3.8874</v>
      </c>
    </row>
    <row r="340" spans="1:8" x14ac:dyDescent="0.2">
      <c r="A340">
        <v>11461.145</v>
      </c>
      <c r="B340">
        <v>-23.379000000000001</v>
      </c>
      <c r="C340">
        <v>-23.364999999999998</v>
      </c>
      <c r="D340">
        <v>2.7789999999999999</v>
      </c>
      <c r="E340">
        <v>149.845</v>
      </c>
      <c r="F340">
        <v>60</v>
      </c>
      <c r="G340">
        <v>56.866</v>
      </c>
      <c r="H340">
        <v>3.8654000000000002</v>
      </c>
    </row>
    <row r="341" spans="1:8" x14ac:dyDescent="0.2">
      <c r="A341">
        <v>11463.01</v>
      </c>
      <c r="B341">
        <v>-23.431000000000001</v>
      </c>
      <c r="C341">
        <v>-23.417000000000002</v>
      </c>
      <c r="D341">
        <v>2.7989999999999999</v>
      </c>
      <c r="E341">
        <v>150.536</v>
      </c>
      <c r="F341">
        <v>60</v>
      </c>
      <c r="G341">
        <v>56.786999999999999</v>
      </c>
      <c r="H341">
        <v>3.8929000000000005</v>
      </c>
    </row>
    <row r="342" spans="1:8" x14ac:dyDescent="0.2">
      <c r="A342">
        <v>11464.85</v>
      </c>
      <c r="B342">
        <v>-23.486000000000001</v>
      </c>
      <c r="C342">
        <v>-23.471</v>
      </c>
      <c r="D342">
        <v>2.9350000000000001</v>
      </c>
      <c r="E342">
        <v>150.71199999999999</v>
      </c>
      <c r="F342">
        <v>60</v>
      </c>
      <c r="G342">
        <v>56.936</v>
      </c>
      <c r="H342">
        <v>3.9006000000000003</v>
      </c>
    </row>
    <row r="343" spans="1:8" x14ac:dyDescent="0.2">
      <c r="A343">
        <v>11467.031999999999</v>
      </c>
      <c r="B343">
        <v>-23.54</v>
      </c>
      <c r="C343">
        <v>-23.524000000000001</v>
      </c>
      <c r="D343">
        <v>2.4340000000000002</v>
      </c>
      <c r="E343">
        <v>148.66999999999999</v>
      </c>
      <c r="F343">
        <v>60</v>
      </c>
      <c r="G343">
        <v>56.906999999999996</v>
      </c>
      <c r="H343">
        <v>3.8170000000000006</v>
      </c>
    </row>
    <row r="344" spans="1:8" x14ac:dyDescent="0.2">
      <c r="A344">
        <v>11481.489</v>
      </c>
      <c r="B344">
        <v>-23.591000000000001</v>
      </c>
      <c r="C344">
        <v>-23.574999999999999</v>
      </c>
      <c r="D344">
        <v>0.35199999999999998</v>
      </c>
      <c r="E344">
        <v>147.18299999999999</v>
      </c>
      <c r="F344">
        <v>60</v>
      </c>
      <c r="G344">
        <v>57.104999999999997</v>
      </c>
      <c r="H344">
        <v>3.7576000000000001</v>
      </c>
    </row>
    <row r="345" spans="1:8" x14ac:dyDescent="0.2">
      <c r="A345">
        <v>11483.668</v>
      </c>
      <c r="B345">
        <v>-23.65</v>
      </c>
      <c r="C345">
        <v>-23.632999999999999</v>
      </c>
      <c r="D345">
        <v>2.6549999999999998</v>
      </c>
      <c r="E345">
        <v>143.10300000000001</v>
      </c>
      <c r="F345">
        <v>60</v>
      </c>
      <c r="G345">
        <v>57.485999999999997</v>
      </c>
      <c r="H345">
        <v>3.5970000000000004</v>
      </c>
    </row>
    <row r="346" spans="1:8" x14ac:dyDescent="0.2">
      <c r="A346">
        <v>11485.527</v>
      </c>
      <c r="B346">
        <v>-23.701000000000001</v>
      </c>
      <c r="C346">
        <v>-23.684000000000001</v>
      </c>
      <c r="D346">
        <v>2.7450000000000001</v>
      </c>
      <c r="E346">
        <v>142.55000000000001</v>
      </c>
      <c r="F346">
        <v>60</v>
      </c>
      <c r="G346">
        <v>57.497999999999998</v>
      </c>
      <c r="H346">
        <v>3.5750000000000002</v>
      </c>
    </row>
    <row r="347" spans="1:8" x14ac:dyDescent="0.2">
      <c r="A347">
        <v>11487.397999999999</v>
      </c>
      <c r="B347">
        <v>-23.751999999999999</v>
      </c>
      <c r="C347">
        <v>-23.734000000000002</v>
      </c>
      <c r="D347">
        <v>2.6779999999999999</v>
      </c>
      <c r="E347">
        <v>139.50700000000001</v>
      </c>
      <c r="F347">
        <v>60</v>
      </c>
      <c r="G347">
        <v>57.847000000000001</v>
      </c>
      <c r="H347">
        <v>3.4595000000000002</v>
      </c>
    </row>
    <row r="348" spans="1:8" x14ac:dyDescent="0.2">
      <c r="A348">
        <v>11489.267</v>
      </c>
      <c r="B348">
        <v>-23.803999999999998</v>
      </c>
      <c r="C348">
        <v>-23.786000000000001</v>
      </c>
      <c r="D348">
        <v>2.7869999999999999</v>
      </c>
      <c r="E348">
        <v>126.483</v>
      </c>
      <c r="F348">
        <v>60</v>
      </c>
      <c r="G348">
        <v>59.86</v>
      </c>
      <c r="H348">
        <v>2.9986000000000002</v>
      </c>
    </row>
    <row r="349" spans="1:8" x14ac:dyDescent="0.2">
      <c r="A349">
        <v>11491.137000000001</v>
      </c>
      <c r="B349">
        <v>-23.856999999999999</v>
      </c>
      <c r="C349">
        <v>-23.838999999999999</v>
      </c>
      <c r="D349">
        <v>2.8010000000000002</v>
      </c>
      <c r="E349">
        <v>119.91200000000001</v>
      </c>
      <c r="F349">
        <v>60</v>
      </c>
      <c r="G349">
        <v>59.779000000000003</v>
      </c>
      <c r="H349">
        <v>2.7829999999999999</v>
      </c>
    </row>
    <row r="350" spans="1:8" x14ac:dyDescent="0.2">
      <c r="A350">
        <v>11492.992</v>
      </c>
      <c r="B350">
        <v>-23.911000000000001</v>
      </c>
      <c r="C350">
        <v>-23.890999999999998</v>
      </c>
      <c r="D350">
        <v>2.8490000000000002</v>
      </c>
      <c r="E350">
        <v>133.929</v>
      </c>
      <c r="F350">
        <v>60</v>
      </c>
      <c r="G350">
        <v>57.94</v>
      </c>
      <c r="H350">
        <v>3.2560000000000002</v>
      </c>
    </row>
    <row r="351" spans="1:8" x14ac:dyDescent="0.2">
      <c r="A351">
        <v>11494.864</v>
      </c>
      <c r="B351">
        <v>-23.966000000000001</v>
      </c>
      <c r="C351">
        <v>-23.946000000000002</v>
      </c>
      <c r="D351">
        <v>2.9119999999999999</v>
      </c>
      <c r="E351">
        <v>144.00299999999999</v>
      </c>
      <c r="F351">
        <v>60</v>
      </c>
      <c r="G351">
        <v>57.344999999999999</v>
      </c>
      <c r="H351">
        <v>3.6311000000000004</v>
      </c>
    </row>
    <row r="352" spans="1:8" x14ac:dyDescent="0.2">
      <c r="A352">
        <v>11496.731</v>
      </c>
      <c r="B352">
        <v>-24.021000000000001</v>
      </c>
      <c r="C352">
        <v>-24</v>
      </c>
      <c r="D352">
        <v>2.8929999999999998</v>
      </c>
      <c r="E352">
        <v>146.63</v>
      </c>
      <c r="F352">
        <v>60</v>
      </c>
      <c r="G352">
        <v>57.051000000000002</v>
      </c>
      <c r="H352">
        <v>3.7345000000000002</v>
      </c>
    </row>
    <row r="353" spans="1:8" x14ac:dyDescent="0.2">
      <c r="A353">
        <v>17683.215</v>
      </c>
      <c r="B353">
        <v>-24.05</v>
      </c>
      <c r="C353">
        <v>-24.048999999999999</v>
      </c>
      <c r="D353">
        <v>0</v>
      </c>
      <c r="E353">
        <v>138.58600000000001</v>
      </c>
      <c r="F353">
        <v>60</v>
      </c>
      <c r="G353">
        <v>57.500999999999998</v>
      </c>
      <c r="H353">
        <v>3.4254000000000002</v>
      </c>
    </row>
    <row r="354" spans="1:8" x14ac:dyDescent="0.2">
      <c r="A354">
        <v>17686.022000000001</v>
      </c>
      <c r="B354">
        <v>-24.102</v>
      </c>
      <c r="C354">
        <v>-24.1</v>
      </c>
      <c r="D354">
        <v>1.8149999999999999</v>
      </c>
      <c r="E354">
        <v>146.01599999999999</v>
      </c>
      <c r="F354">
        <v>60</v>
      </c>
      <c r="G354">
        <v>57.014000000000003</v>
      </c>
      <c r="H354">
        <v>3.7103000000000006</v>
      </c>
    </row>
    <row r="355" spans="1:8" x14ac:dyDescent="0.2">
      <c r="A355">
        <v>17689.457999999999</v>
      </c>
      <c r="B355">
        <v>-24.152999999999999</v>
      </c>
      <c r="C355">
        <v>-24.15</v>
      </c>
      <c r="D355">
        <v>1.452</v>
      </c>
      <c r="E355">
        <v>150.85599999999999</v>
      </c>
      <c r="F355">
        <v>60</v>
      </c>
      <c r="G355">
        <v>56.698</v>
      </c>
      <c r="H355">
        <v>3.9061000000000003</v>
      </c>
    </row>
    <row r="356" spans="1:8" x14ac:dyDescent="0.2">
      <c r="A356">
        <v>17692.002</v>
      </c>
      <c r="B356">
        <v>-24.207999999999998</v>
      </c>
      <c r="C356">
        <v>-24.202999999999999</v>
      </c>
      <c r="D356">
        <v>2.1019999999999999</v>
      </c>
      <c r="E356">
        <v>149.95500000000001</v>
      </c>
      <c r="F356">
        <v>60</v>
      </c>
      <c r="G356">
        <v>56.981999999999999</v>
      </c>
      <c r="H356">
        <v>3.8698000000000001</v>
      </c>
    </row>
    <row r="357" spans="1:8" x14ac:dyDescent="0.2">
      <c r="A357">
        <v>17694.241999999998</v>
      </c>
      <c r="B357">
        <v>-24.263000000000002</v>
      </c>
      <c r="C357">
        <v>-24.257999999999999</v>
      </c>
      <c r="D357">
        <v>2.4430000000000001</v>
      </c>
      <c r="E357">
        <v>142.631</v>
      </c>
      <c r="F357">
        <v>60</v>
      </c>
      <c r="G357">
        <v>57.892000000000003</v>
      </c>
      <c r="H357">
        <v>3.5783000000000005</v>
      </c>
    </row>
    <row r="358" spans="1:8" x14ac:dyDescent="0.2">
      <c r="A358">
        <v>17696.491000000002</v>
      </c>
      <c r="B358">
        <v>-24.315999999999999</v>
      </c>
      <c r="C358">
        <v>-24.309000000000001</v>
      </c>
      <c r="D358">
        <v>2.2810000000000001</v>
      </c>
      <c r="E358">
        <v>131.774</v>
      </c>
      <c r="F358">
        <v>60</v>
      </c>
      <c r="G358">
        <v>58.598999999999997</v>
      </c>
      <c r="H358">
        <v>3.1801000000000004</v>
      </c>
    </row>
    <row r="359" spans="1:8" x14ac:dyDescent="0.2">
      <c r="A359">
        <v>17699.371999999999</v>
      </c>
      <c r="B359">
        <v>-24.37</v>
      </c>
      <c r="C359">
        <v>-24.363</v>
      </c>
      <c r="D359">
        <v>1.8480000000000001</v>
      </c>
      <c r="E359">
        <v>137.005</v>
      </c>
      <c r="F359">
        <v>60</v>
      </c>
      <c r="G359">
        <v>57.741</v>
      </c>
      <c r="H359">
        <v>3.3671000000000002</v>
      </c>
    </row>
    <row r="360" spans="1:8" x14ac:dyDescent="0.2">
      <c r="A360">
        <v>17702.571</v>
      </c>
      <c r="B360">
        <v>-24.423999999999999</v>
      </c>
      <c r="C360">
        <v>-24.414999999999999</v>
      </c>
      <c r="D360">
        <v>1.639</v>
      </c>
      <c r="E360">
        <v>150.43100000000001</v>
      </c>
      <c r="F360">
        <v>60</v>
      </c>
      <c r="G360">
        <v>57.040999999999997</v>
      </c>
      <c r="H360">
        <v>3.8885000000000005</v>
      </c>
    </row>
    <row r="361" spans="1:8" x14ac:dyDescent="0.2">
      <c r="A361">
        <v>17705.134999999998</v>
      </c>
      <c r="B361">
        <v>-24.475000000000001</v>
      </c>
      <c r="C361">
        <v>-24.465</v>
      </c>
      <c r="D361">
        <v>1.9590000000000001</v>
      </c>
      <c r="E361">
        <v>134.37799999999999</v>
      </c>
      <c r="F361">
        <v>60</v>
      </c>
      <c r="G361">
        <v>58.557000000000002</v>
      </c>
      <c r="H361">
        <v>3.2725000000000004</v>
      </c>
    </row>
    <row r="362" spans="1:8" x14ac:dyDescent="0.2">
      <c r="A362">
        <v>17707.062999999998</v>
      </c>
      <c r="B362">
        <v>-24.535</v>
      </c>
      <c r="C362">
        <v>-24.524000000000001</v>
      </c>
      <c r="D362">
        <v>3.048</v>
      </c>
      <c r="E362">
        <v>130.67099999999999</v>
      </c>
      <c r="F362">
        <v>60</v>
      </c>
      <c r="G362">
        <v>58.98</v>
      </c>
      <c r="H362">
        <v>3.1415999999999999</v>
      </c>
    </row>
    <row r="363" spans="1:8" x14ac:dyDescent="0.2">
      <c r="A363">
        <v>17708.976999999999</v>
      </c>
      <c r="B363">
        <v>-24.588999999999999</v>
      </c>
      <c r="C363">
        <v>-24.577000000000002</v>
      </c>
      <c r="D363">
        <v>2.7570000000000001</v>
      </c>
      <c r="E363">
        <v>99.858999999999995</v>
      </c>
      <c r="F363">
        <v>60</v>
      </c>
      <c r="G363">
        <v>62.694000000000003</v>
      </c>
      <c r="H363">
        <v>2.1846000000000001</v>
      </c>
    </row>
    <row r="364" spans="1:8" x14ac:dyDescent="0.2">
      <c r="A364">
        <v>17710.904999999999</v>
      </c>
      <c r="B364">
        <v>-24.643999999999998</v>
      </c>
      <c r="C364">
        <v>-24.631</v>
      </c>
      <c r="D364">
        <v>2.8079999999999998</v>
      </c>
      <c r="E364">
        <v>114.746</v>
      </c>
      <c r="F364">
        <v>60</v>
      </c>
      <c r="G364">
        <v>60.68</v>
      </c>
      <c r="H364">
        <v>2.6202000000000005</v>
      </c>
    </row>
    <row r="365" spans="1:8" x14ac:dyDescent="0.2">
      <c r="A365">
        <v>17713.472000000002</v>
      </c>
      <c r="B365">
        <v>-24.696999999999999</v>
      </c>
      <c r="C365">
        <v>-24.683</v>
      </c>
      <c r="D365">
        <v>2.036</v>
      </c>
      <c r="E365">
        <v>75.156999999999996</v>
      </c>
      <c r="F365">
        <v>60</v>
      </c>
      <c r="G365">
        <v>65.423000000000002</v>
      </c>
      <c r="H365">
        <v>1.5444</v>
      </c>
    </row>
    <row r="366" spans="1:8" x14ac:dyDescent="0.2">
      <c r="A366">
        <v>17716.034</v>
      </c>
      <c r="B366">
        <v>-24.756</v>
      </c>
      <c r="C366">
        <v>-24.741</v>
      </c>
      <c r="D366">
        <v>2.2570000000000001</v>
      </c>
      <c r="E366">
        <v>51.845999999999997</v>
      </c>
      <c r="F366">
        <v>60</v>
      </c>
      <c r="G366">
        <v>65.28</v>
      </c>
      <c r="H366">
        <v>1.0142000000000002</v>
      </c>
    </row>
    <row r="367" spans="1:8" x14ac:dyDescent="0.2">
      <c r="A367">
        <v>17718.27</v>
      </c>
      <c r="B367">
        <v>-24.811</v>
      </c>
      <c r="C367">
        <v>-24.795000000000002</v>
      </c>
      <c r="D367">
        <v>2.3919999999999999</v>
      </c>
      <c r="E367">
        <v>38.265999999999998</v>
      </c>
      <c r="F367">
        <v>60</v>
      </c>
      <c r="G367">
        <v>66.525000000000006</v>
      </c>
      <c r="H367">
        <v>0.73040000000000005</v>
      </c>
    </row>
    <row r="368" spans="1:8" x14ac:dyDescent="0.2">
      <c r="A368">
        <v>17720.506000000001</v>
      </c>
      <c r="B368">
        <v>-24.864999999999998</v>
      </c>
      <c r="C368">
        <v>-24.847999999999999</v>
      </c>
      <c r="D368">
        <v>2.3740000000000001</v>
      </c>
      <c r="E368">
        <v>16.891999999999999</v>
      </c>
      <c r="F368">
        <v>60</v>
      </c>
      <c r="G368">
        <v>67.724000000000004</v>
      </c>
      <c r="H368">
        <v>0.31130000000000002</v>
      </c>
    </row>
    <row r="369" spans="1:8" x14ac:dyDescent="0.2">
      <c r="A369">
        <v>17722.751</v>
      </c>
      <c r="B369">
        <v>-24.919</v>
      </c>
      <c r="C369">
        <v>-24.9</v>
      </c>
      <c r="D369">
        <v>2.3330000000000002</v>
      </c>
      <c r="E369">
        <v>1.585</v>
      </c>
      <c r="F369">
        <v>60</v>
      </c>
      <c r="G369">
        <v>68.239000000000004</v>
      </c>
      <c r="H369">
        <v>2.86E-2</v>
      </c>
    </row>
    <row r="370" spans="1:8" x14ac:dyDescent="0.2">
      <c r="A370">
        <v>18042.477999999999</v>
      </c>
      <c r="B370">
        <v>-24.952999999999999</v>
      </c>
      <c r="C370">
        <v>-24.952999999999999</v>
      </c>
      <c r="D370">
        <v>0</v>
      </c>
      <c r="E370">
        <v>6.101</v>
      </c>
      <c r="F370">
        <v>60</v>
      </c>
      <c r="G370">
        <v>69.709000000000003</v>
      </c>
      <c r="H370">
        <v>0.11110000000000002</v>
      </c>
    </row>
    <row r="371" spans="1:8" x14ac:dyDescent="0.2">
      <c r="A371">
        <v>18044.666000000001</v>
      </c>
      <c r="B371">
        <v>-25.009</v>
      </c>
      <c r="C371">
        <v>-25.01</v>
      </c>
      <c r="D371">
        <v>2.5670000000000002</v>
      </c>
      <c r="E371">
        <v>19.5</v>
      </c>
      <c r="F371">
        <v>60</v>
      </c>
      <c r="G371">
        <v>69.108000000000004</v>
      </c>
      <c r="H371">
        <v>0.36080000000000007</v>
      </c>
    </row>
    <row r="372" spans="1:8" x14ac:dyDescent="0.2">
      <c r="A372">
        <v>18046.226999999999</v>
      </c>
      <c r="B372">
        <v>-25.061</v>
      </c>
      <c r="C372">
        <v>-25.061</v>
      </c>
      <c r="D372">
        <v>3.3159999999999998</v>
      </c>
      <c r="E372">
        <v>34.011000000000003</v>
      </c>
      <c r="F372">
        <v>60</v>
      </c>
      <c r="G372">
        <v>68.626999999999995</v>
      </c>
      <c r="H372">
        <v>0.64460000000000006</v>
      </c>
    </row>
    <row r="373" spans="1:8" x14ac:dyDescent="0.2">
      <c r="A373">
        <v>18048.417000000001</v>
      </c>
      <c r="B373">
        <v>-25.113</v>
      </c>
      <c r="C373">
        <v>-25.113</v>
      </c>
      <c r="D373">
        <v>2.3809999999999998</v>
      </c>
      <c r="E373">
        <v>30.943999999999999</v>
      </c>
      <c r="F373">
        <v>60</v>
      </c>
      <c r="G373">
        <v>68.972999999999999</v>
      </c>
      <c r="H373">
        <v>0.58300000000000007</v>
      </c>
    </row>
    <row r="374" spans="1:8" x14ac:dyDescent="0.2">
      <c r="A374">
        <v>18051.541000000001</v>
      </c>
      <c r="B374">
        <v>-25.167999999999999</v>
      </c>
      <c r="C374">
        <v>-25.169</v>
      </c>
      <c r="D374">
        <v>1.7809999999999999</v>
      </c>
      <c r="E374">
        <v>81.56</v>
      </c>
      <c r="F374">
        <v>60</v>
      </c>
      <c r="G374">
        <v>62.046999999999997</v>
      </c>
      <c r="H374">
        <v>1.7017</v>
      </c>
    </row>
    <row r="375" spans="1:8" x14ac:dyDescent="0.2">
      <c r="A375">
        <v>18054.067999999999</v>
      </c>
      <c r="B375">
        <v>-25.219000000000001</v>
      </c>
      <c r="C375">
        <v>-25.221</v>
      </c>
      <c r="D375">
        <v>2.0449999999999999</v>
      </c>
      <c r="E375">
        <v>145.417</v>
      </c>
      <c r="F375">
        <v>60</v>
      </c>
      <c r="G375">
        <v>59.844000000000001</v>
      </c>
      <c r="H375">
        <v>3.6872000000000003</v>
      </c>
    </row>
    <row r="376" spans="1:8" x14ac:dyDescent="0.2">
      <c r="A376">
        <v>18057.267</v>
      </c>
      <c r="B376">
        <v>-25.27</v>
      </c>
      <c r="C376">
        <v>-25.271999999999998</v>
      </c>
      <c r="D376">
        <v>1.597</v>
      </c>
      <c r="E376">
        <v>129.11699999999999</v>
      </c>
      <c r="F376">
        <v>60</v>
      </c>
      <c r="G376">
        <v>61.573999999999998</v>
      </c>
      <c r="H376">
        <v>3.0877000000000003</v>
      </c>
    </row>
    <row r="377" spans="1:8" x14ac:dyDescent="0.2">
      <c r="A377">
        <v>18060.478999999999</v>
      </c>
      <c r="B377">
        <v>-25.323</v>
      </c>
      <c r="C377">
        <v>-25.324999999999999</v>
      </c>
      <c r="D377">
        <v>1.6539999999999999</v>
      </c>
      <c r="E377">
        <v>119.899</v>
      </c>
      <c r="F377">
        <v>60</v>
      </c>
      <c r="G377">
        <v>61.973999999999997</v>
      </c>
      <c r="H377">
        <v>2.7819000000000003</v>
      </c>
    </row>
    <row r="378" spans="1:8" x14ac:dyDescent="0.2">
      <c r="A378">
        <v>18063.373</v>
      </c>
      <c r="B378">
        <v>-25.375</v>
      </c>
      <c r="C378">
        <v>-25.376999999999999</v>
      </c>
      <c r="D378">
        <v>1.804</v>
      </c>
      <c r="E378">
        <v>66.212999999999994</v>
      </c>
      <c r="F378">
        <v>60</v>
      </c>
      <c r="G378">
        <v>67.167000000000002</v>
      </c>
      <c r="H378">
        <v>1.3343000000000003</v>
      </c>
    </row>
    <row r="379" spans="1:8" x14ac:dyDescent="0.2">
      <c r="A379">
        <v>18065.923999999999</v>
      </c>
      <c r="B379">
        <v>-25.436</v>
      </c>
      <c r="C379">
        <v>-25.437999999999999</v>
      </c>
      <c r="D379">
        <v>2.3919999999999999</v>
      </c>
      <c r="E379">
        <v>51.47</v>
      </c>
      <c r="F379">
        <v>60</v>
      </c>
      <c r="G379">
        <v>67.116</v>
      </c>
      <c r="H379">
        <v>1.0065000000000002</v>
      </c>
    </row>
    <row r="380" spans="1:8" x14ac:dyDescent="0.2">
      <c r="A380">
        <v>18067.522000000001</v>
      </c>
      <c r="B380">
        <v>-25.489000000000001</v>
      </c>
      <c r="C380">
        <v>-25.492000000000001</v>
      </c>
      <c r="D380">
        <v>3.335</v>
      </c>
      <c r="E380">
        <v>101.70699999999999</v>
      </c>
      <c r="F380">
        <v>60</v>
      </c>
      <c r="G380">
        <v>60.847999999999999</v>
      </c>
      <c r="H380">
        <v>2.2363</v>
      </c>
    </row>
    <row r="381" spans="1:8" x14ac:dyDescent="0.2">
      <c r="A381">
        <v>18069.128000000001</v>
      </c>
      <c r="B381">
        <v>-25.545999999999999</v>
      </c>
      <c r="C381">
        <v>-25.548999999999999</v>
      </c>
      <c r="D381">
        <v>3.6</v>
      </c>
      <c r="E381">
        <v>132.803</v>
      </c>
      <c r="F381">
        <v>60</v>
      </c>
      <c r="G381">
        <v>61.177</v>
      </c>
      <c r="H381">
        <v>3.2164000000000001</v>
      </c>
    </row>
    <row r="382" spans="1:8" x14ac:dyDescent="0.2">
      <c r="A382">
        <v>18070.731</v>
      </c>
      <c r="B382">
        <v>-25.597999999999999</v>
      </c>
      <c r="C382">
        <v>-25.602</v>
      </c>
      <c r="D382">
        <v>3.266</v>
      </c>
      <c r="E382">
        <v>110.023</v>
      </c>
      <c r="F382">
        <v>60</v>
      </c>
      <c r="G382">
        <v>63.475999999999999</v>
      </c>
      <c r="H382">
        <v>2.4771999999999998</v>
      </c>
    </row>
    <row r="383" spans="1:8" x14ac:dyDescent="0.2">
      <c r="A383">
        <v>18073.289000000001</v>
      </c>
      <c r="B383">
        <v>-25.651</v>
      </c>
      <c r="C383">
        <v>-25.654</v>
      </c>
      <c r="D383">
        <v>2.052</v>
      </c>
      <c r="E383">
        <v>85.936000000000007</v>
      </c>
      <c r="F383">
        <v>60</v>
      </c>
      <c r="G383">
        <v>65.025000000000006</v>
      </c>
      <c r="H383">
        <v>1.8128</v>
      </c>
    </row>
    <row r="384" spans="1:8" x14ac:dyDescent="0.2">
      <c r="A384">
        <v>18076.167000000001</v>
      </c>
      <c r="B384">
        <v>-25.704999999999998</v>
      </c>
      <c r="C384">
        <v>-25.707999999999998</v>
      </c>
      <c r="D384">
        <v>1.879</v>
      </c>
      <c r="E384">
        <v>93.745999999999995</v>
      </c>
      <c r="F384">
        <v>60</v>
      </c>
      <c r="G384">
        <v>64.581999999999994</v>
      </c>
      <c r="H384">
        <v>2.0174000000000003</v>
      </c>
    </row>
    <row r="385" spans="1:8" x14ac:dyDescent="0.2">
      <c r="A385">
        <v>18080.846000000001</v>
      </c>
      <c r="B385">
        <v>-25.757999999999999</v>
      </c>
      <c r="C385">
        <v>-25.762</v>
      </c>
      <c r="D385">
        <v>1.1439999999999999</v>
      </c>
      <c r="E385">
        <v>87.98</v>
      </c>
      <c r="F385">
        <v>60</v>
      </c>
      <c r="G385">
        <v>66.043000000000006</v>
      </c>
      <c r="H385">
        <v>1.8656000000000001</v>
      </c>
    </row>
    <row r="386" spans="1:8" x14ac:dyDescent="0.2">
      <c r="A386">
        <v>18087.219000000001</v>
      </c>
      <c r="B386">
        <v>-25.814</v>
      </c>
      <c r="C386">
        <v>-25.818000000000001</v>
      </c>
      <c r="D386">
        <v>0.879</v>
      </c>
      <c r="E386">
        <v>59.695999999999998</v>
      </c>
      <c r="F386">
        <v>60</v>
      </c>
      <c r="G386">
        <v>65.418000000000006</v>
      </c>
      <c r="H386">
        <v>1.1869000000000001</v>
      </c>
    </row>
    <row r="387" spans="1:8" x14ac:dyDescent="0.2">
      <c r="A387">
        <v>18089.769</v>
      </c>
      <c r="B387">
        <v>-25.866</v>
      </c>
      <c r="C387">
        <v>-25.87</v>
      </c>
      <c r="D387">
        <v>2.0630000000000002</v>
      </c>
      <c r="E387">
        <v>69.590999999999994</v>
      </c>
      <c r="F387">
        <v>60</v>
      </c>
      <c r="G387">
        <v>65.653999999999996</v>
      </c>
      <c r="H387">
        <v>1.4124000000000001</v>
      </c>
    </row>
    <row r="388" spans="1:8" x14ac:dyDescent="0.2">
      <c r="A388">
        <v>18093.893</v>
      </c>
      <c r="B388">
        <v>-25.917000000000002</v>
      </c>
      <c r="C388">
        <v>-25.920999999999999</v>
      </c>
      <c r="D388">
        <v>1.234</v>
      </c>
      <c r="E388">
        <v>101.7</v>
      </c>
      <c r="F388">
        <v>60</v>
      </c>
      <c r="G388">
        <v>62.936999999999998</v>
      </c>
      <c r="H388">
        <v>2.2363</v>
      </c>
    </row>
    <row r="389" spans="1:8" x14ac:dyDescent="0.2">
      <c r="A389">
        <v>18096.103999999999</v>
      </c>
      <c r="B389">
        <v>-25.974</v>
      </c>
      <c r="C389">
        <v>-25.978999999999999</v>
      </c>
      <c r="D389">
        <v>2.613</v>
      </c>
      <c r="E389">
        <v>123.90300000000001</v>
      </c>
      <c r="F389">
        <v>60</v>
      </c>
      <c r="G389">
        <v>60.19</v>
      </c>
      <c r="H389">
        <v>2.9117000000000002</v>
      </c>
    </row>
    <row r="390" spans="1:8" x14ac:dyDescent="0.2">
      <c r="A390">
        <v>18097.71</v>
      </c>
      <c r="B390">
        <v>-26.027000000000001</v>
      </c>
      <c r="C390">
        <v>-26.032</v>
      </c>
      <c r="D390">
        <v>3.2919999999999998</v>
      </c>
      <c r="E390">
        <v>144.624</v>
      </c>
      <c r="F390">
        <v>60</v>
      </c>
      <c r="G390">
        <v>58.853999999999999</v>
      </c>
      <c r="H390">
        <v>3.6553000000000004</v>
      </c>
    </row>
    <row r="391" spans="1:8" x14ac:dyDescent="0.2">
      <c r="A391">
        <v>18100.282999999999</v>
      </c>
      <c r="B391">
        <v>-26.079000000000001</v>
      </c>
      <c r="C391">
        <v>-26.085000000000001</v>
      </c>
      <c r="D391">
        <v>2.0550000000000002</v>
      </c>
      <c r="E391">
        <v>137.79300000000001</v>
      </c>
      <c r="F391">
        <v>60</v>
      </c>
      <c r="G391">
        <v>60.402000000000001</v>
      </c>
      <c r="H391">
        <v>3.3968000000000003</v>
      </c>
    </row>
    <row r="392" spans="1:8" x14ac:dyDescent="0.2">
      <c r="A392">
        <v>18103.490000000002</v>
      </c>
      <c r="B392">
        <v>-26.132999999999999</v>
      </c>
      <c r="C392">
        <v>-26.138000000000002</v>
      </c>
      <c r="D392">
        <v>1.6679999999999999</v>
      </c>
      <c r="E392">
        <v>105.81100000000001</v>
      </c>
      <c r="F392">
        <v>60</v>
      </c>
      <c r="G392">
        <v>62.648000000000003</v>
      </c>
      <c r="H392">
        <v>2.3529</v>
      </c>
    </row>
    <row r="393" spans="1:8" x14ac:dyDescent="0.2">
      <c r="A393">
        <v>18106.376</v>
      </c>
      <c r="B393">
        <v>-26.184999999999999</v>
      </c>
      <c r="C393">
        <v>-26.190999999999999</v>
      </c>
      <c r="D393">
        <v>1.835</v>
      </c>
      <c r="E393">
        <v>67.884</v>
      </c>
      <c r="F393">
        <v>60</v>
      </c>
      <c r="G393">
        <v>65.966999999999999</v>
      </c>
      <c r="H393">
        <v>1.3728</v>
      </c>
    </row>
    <row r="394" spans="1:8" x14ac:dyDescent="0.2">
      <c r="A394">
        <v>18109.900000000001</v>
      </c>
      <c r="B394">
        <v>-26.236000000000001</v>
      </c>
      <c r="C394">
        <v>-26.242999999999999</v>
      </c>
      <c r="D394">
        <v>1.4550000000000001</v>
      </c>
      <c r="E394">
        <v>44.667000000000002</v>
      </c>
      <c r="F394">
        <v>60</v>
      </c>
      <c r="G394">
        <v>66.335999999999999</v>
      </c>
      <c r="H394">
        <v>0.86240000000000006</v>
      </c>
    </row>
    <row r="395" spans="1:8" x14ac:dyDescent="0.2">
      <c r="A395">
        <v>18111.498</v>
      </c>
      <c r="B395">
        <v>-26.286999999999999</v>
      </c>
      <c r="C395">
        <v>-26.292999999999999</v>
      </c>
      <c r="D395">
        <v>3.153</v>
      </c>
      <c r="E395">
        <v>58.436999999999998</v>
      </c>
      <c r="F395">
        <v>60</v>
      </c>
      <c r="G395">
        <v>65.156999999999996</v>
      </c>
      <c r="H395">
        <v>1.1583000000000001</v>
      </c>
    </row>
    <row r="396" spans="1:8" x14ac:dyDescent="0.2">
      <c r="A396">
        <v>18112.780999999999</v>
      </c>
      <c r="B396">
        <v>-26.338000000000001</v>
      </c>
      <c r="C396">
        <v>-26.344999999999999</v>
      </c>
      <c r="D396">
        <v>4.0620000000000003</v>
      </c>
      <c r="E396">
        <v>79.614999999999995</v>
      </c>
      <c r="F396">
        <v>60</v>
      </c>
      <c r="G396">
        <v>65.733000000000004</v>
      </c>
      <c r="H396">
        <v>1.6533</v>
      </c>
    </row>
    <row r="397" spans="1:8" x14ac:dyDescent="0.2">
      <c r="A397">
        <v>18114.382000000001</v>
      </c>
      <c r="B397">
        <v>-26.4</v>
      </c>
      <c r="C397">
        <v>-26.407</v>
      </c>
      <c r="D397">
        <v>3.8679999999999999</v>
      </c>
      <c r="E397">
        <v>47.14</v>
      </c>
      <c r="F397">
        <v>60</v>
      </c>
      <c r="G397">
        <v>67.45</v>
      </c>
      <c r="H397">
        <v>0.91410000000000002</v>
      </c>
    </row>
    <row r="398" spans="1:8" x14ac:dyDescent="0.2">
      <c r="A398">
        <v>18115.983</v>
      </c>
      <c r="B398">
        <v>-26.462</v>
      </c>
      <c r="C398">
        <v>-26.469000000000001</v>
      </c>
      <c r="D398">
        <v>3.9009999999999998</v>
      </c>
      <c r="E398">
        <v>30.763999999999999</v>
      </c>
      <c r="F398">
        <v>60</v>
      </c>
      <c r="G398">
        <v>68.138000000000005</v>
      </c>
      <c r="H398">
        <v>0.5797000000000001</v>
      </c>
    </row>
    <row r="399" spans="1:8" x14ac:dyDescent="0.2">
      <c r="A399">
        <v>18117.591</v>
      </c>
      <c r="B399">
        <v>-26.518000000000001</v>
      </c>
      <c r="C399">
        <v>-26.524999999999999</v>
      </c>
      <c r="D399">
        <v>3.4689999999999999</v>
      </c>
      <c r="E399">
        <v>37.024000000000001</v>
      </c>
      <c r="F399">
        <v>60</v>
      </c>
      <c r="G399">
        <v>64.649000000000001</v>
      </c>
      <c r="H399">
        <v>0.70510000000000006</v>
      </c>
    </row>
    <row r="400" spans="1:8" x14ac:dyDescent="0.2">
      <c r="A400">
        <v>18119.198</v>
      </c>
      <c r="B400">
        <v>-26.582000000000001</v>
      </c>
      <c r="C400">
        <v>-26.588999999999999</v>
      </c>
      <c r="D400">
        <v>3.9940000000000002</v>
      </c>
      <c r="E400">
        <v>132.22800000000001</v>
      </c>
      <c r="F400">
        <v>60</v>
      </c>
      <c r="G400">
        <v>58.161999999999999</v>
      </c>
      <c r="H400">
        <v>3.1955</v>
      </c>
    </row>
    <row r="401" spans="1:8" x14ac:dyDescent="0.2">
      <c r="A401">
        <v>18120.484</v>
      </c>
      <c r="B401">
        <v>-26.632000000000001</v>
      </c>
      <c r="C401">
        <v>-26.64</v>
      </c>
      <c r="D401">
        <v>3.9180000000000001</v>
      </c>
      <c r="E401">
        <v>144.66300000000001</v>
      </c>
      <c r="F401">
        <v>60</v>
      </c>
      <c r="G401">
        <v>58.795999999999999</v>
      </c>
      <c r="H401">
        <v>3.6575000000000006</v>
      </c>
    </row>
    <row r="402" spans="1:8" x14ac:dyDescent="0.2">
      <c r="A402">
        <v>18122.082999999999</v>
      </c>
      <c r="B402">
        <v>-26.684999999999999</v>
      </c>
      <c r="C402">
        <v>-26.693000000000001</v>
      </c>
      <c r="D402">
        <v>3.33</v>
      </c>
      <c r="E402">
        <v>102.21299999999999</v>
      </c>
      <c r="F402">
        <v>60</v>
      </c>
      <c r="G402">
        <v>64.998999999999995</v>
      </c>
      <c r="H402">
        <v>2.2505999999999999</v>
      </c>
    </row>
    <row r="403" spans="1:8" x14ac:dyDescent="0.2">
      <c r="A403">
        <v>18124.002</v>
      </c>
      <c r="B403">
        <v>-26.744</v>
      </c>
      <c r="C403">
        <v>-26.751999999999999</v>
      </c>
      <c r="D403">
        <v>3.085</v>
      </c>
      <c r="E403">
        <v>56.531999999999996</v>
      </c>
      <c r="F403">
        <v>60</v>
      </c>
      <c r="G403">
        <v>63.427</v>
      </c>
      <c r="H403">
        <v>1.1165</v>
      </c>
    </row>
    <row r="404" spans="1:8" x14ac:dyDescent="0.2">
      <c r="A404">
        <v>18125.601999999999</v>
      </c>
      <c r="B404">
        <v>-26.795999999999999</v>
      </c>
      <c r="C404">
        <v>-26.805</v>
      </c>
      <c r="D404">
        <v>3.2839999999999998</v>
      </c>
      <c r="E404">
        <v>64.825000000000003</v>
      </c>
      <c r="F404">
        <v>60</v>
      </c>
      <c r="G404">
        <v>66.831999999999994</v>
      </c>
      <c r="H404">
        <v>1.3024</v>
      </c>
    </row>
    <row r="405" spans="1:8" x14ac:dyDescent="0.2">
      <c r="A405">
        <v>18128.156999999999</v>
      </c>
      <c r="B405">
        <v>-26.846</v>
      </c>
      <c r="C405">
        <v>-26.855</v>
      </c>
      <c r="D405">
        <v>1.9730000000000001</v>
      </c>
      <c r="E405">
        <v>25.946999999999999</v>
      </c>
      <c r="F405">
        <v>60</v>
      </c>
      <c r="G405">
        <v>67.796000000000006</v>
      </c>
      <c r="H405">
        <v>0.48510000000000003</v>
      </c>
    </row>
    <row r="406" spans="1:8" x14ac:dyDescent="0.2">
      <c r="A406">
        <v>18130.077000000001</v>
      </c>
      <c r="B406">
        <v>-26.899000000000001</v>
      </c>
      <c r="C406">
        <v>-26.908999999999999</v>
      </c>
      <c r="D406">
        <v>2.7850000000000001</v>
      </c>
      <c r="E406">
        <v>26.792999999999999</v>
      </c>
      <c r="F406">
        <v>60</v>
      </c>
      <c r="G406">
        <v>67.063000000000002</v>
      </c>
      <c r="H406">
        <v>0.50160000000000005</v>
      </c>
    </row>
    <row r="407" spans="1:8" x14ac:dyDescent="0.2">
      <c r="A407">
        <v>18132.963</v>
      </c>
      <c r="B407">
        <v>-26.954999999999998</v>
      </c>
      <c r="C407">
        <v>-26.965</v>
      </c>
      <c r="D407">
        <v>1.9490000000000001</v>
      </c>
      <c r="E407">
        <v>22.54</v>
      </c>
      <c r="F407">
        <v>60</v>
      </c>
      <c r="G407">
        <v>67.569000000000003</v>
      </c>
      <c r="H407">
        <v>0.41910000000000003</v>
      </c>
    </row>
    <row r="408" spans="1:8" x14ac:dyDescent="0.2">
      <c r="A408">
        <v>18135.841</v>
      </c>
      <c r="B408">
        <v>-27.007000000000001</v>
      </c>
      <c r="C408">
        <v>-27.016999999999999</v>
      </c>
      <c r="D408">
        <v>1.8109999999999999</v>
      </c>
      <c r="E408">
        <v>24.997</v>
      </c>
      <c r="F408">
        <v>60</v>
      </c>
      <c r="G408">
        <v>67.771000000000001</v>
      </c>
      <c r="H408">
        <v>0.46640000000000004</v>
      </c>
    </row>
    <row r="409" spans="1:8" x14ac:dyDescent="0.2">
      <c r="A409">
        <v>18149.312999999998</v>
      </c>
      <c r="B409">
        <v>-27.068999999999999</v>
      </c>
      <c r="C409">
        <v>-27.079000000000001</v>
      </c>
      <c r="D409">
        <v>0.46300000000000002</v>
      </c>
      <c r="E409">
        <v>30.295999999999999</v>
      </c>
      <c r="F409">
        <v>60</v>
      </c>
      <c r="G409">
        <v>66.674000000000007</v>
      </c>
      <c r="H409">
        <v>0.56980000000000008</v>
      </c>
    </row>
    <row r="410" spans="1:8" x14ac:dyDescent="0.2">
      <c r="A410">
        <v>18150.919000000002</v>
      </c>
      <c r="B410">
        <v>-27.126000000000001</v>
      </c>
      <c r="C410">
        <v>-27.135999999999999</v>
      </c>
      <c r="D410">
        <v>3.5529999999999999</v>
      </c>
      <c r="E410">
        <v>81.745000000000005</v>
      </c>
      <c r="F410">
        <v>60</v>
      </c>
      <c r="G410">
        <v>62.698999999999998</v>
      </c>
      <c r="H410">
        <v>1.7061000000000002</v>
      </c>
    </row>
    <row r="411" spans="1:8" x14ac:dyDescent="0.2">
      <c r="A411">
        <v>18152.524000000001</v>
      </c>
      <c r="B411">
        <v>-27.178999999999998</v>
      </c>
      <c r="C411">
        <v>-27.189</v>
      </c>
      <c r="D411">
        <v>3.2810000000000001</v>
      </c>
      <c r="E411">
        <v>76.131</v>
      </c>
      <c r="F411">
        <v>60</v>
      </c>
      <c r="G411">
        <v>65.930000000000007</v>
      </c>
      <c r="H411">
        <v>1.5686</v>
      </c>
    </row>
    <row r="412" spans="1:8" x14ac:dyDescent="0.2">
      <c r="A412">
        <v>18154.131000000001</v>
      </c>
      <c r="B412">
        <v>-27.23</v>
      </c>
      <c r="C412">
        <v>-27.24</v>
      </c>
      <c r="D412">
        <v>3.194</v>
      </c>
      <c r="E412">
        <v>73.370999999999995</v>
      </c>
      <c r="F412">
        <v>60</v>
      </c>
      <c r="G412">
        <v>64.843999999999994</v>
      </c>
      <c r="H412">
        <v>1.5015000000000001</v>
      </c>
    </row>
    <row r="413" spans="1:8" x14ac:dyDescent="0.2">
      <c r="A413">
        <v>18155.735000000001</v>
      </c>
      <c r="B413">
        <v>-27.28</v>
      </c>
      <c r="C413">
        <v>-27.291</v>
      </c>
      <c r="D413">
        <v>3.1349999999999998</v>
      </c>
      <c r="E413">
        <v>94.793000000000006</v>
      </c>
      <c r="F413">
        <v>60</v>
      </c>
      <c r="G413">
        <v>62.768000000000001</v>
      </c>
      <c r="H413">
        <v>2.0449000000000002</v>
      </c>
    </row>
    <row r="414" spans="1:8" x14ac:dyDescent="0.2">
      <c r="A414">
        <v>18157.653999999999</v>
      </c>
      <c r="B414">
        <v>-27.334</v>
      </c>
      <c r="C414">
        <v>-27.344999999999999</v>
      </c>
      <c r="D414">
        <v>2.8380000000000001</v>
      </c>
      <c r="E414">
        <v>93.781000000000006</v>
      </c>
      <c r="F414">
        <v>60</v>
      </c>
      <c r="G414">
        <v>64.962000000000003</v>
      </c>
      <c r="H414">
        <v>2.0185</v>
      </c>
    </row>
    <row r="415" spans="1:8" x14ac:dyDescent="0.2">
      <c r="A415">
        <v>18159.254000000001</v>
      </c>
      <c r="B415">
        <v>-27.388999999999999</v>
      </c>
      <c r="C415">
        <v>-27.4</v>
      </c>
      <c r="D415">
        <v>3.4540000000000002</v>
      </c>
      <c r="E415">
        <v>35.53</v>
      </c>
      <c r="F415">
        <v>60</v>
      </c>
      <c r="G415">
        <v>67.614000000000004</v>
      </c>
      <c r="H415">
        <v>0.67430000000000001</v>
      </c>
    </row>
    <row r="416" spans="1:8" x14ac:dyDescent="0.2">
      <c r="A416">
        <v>18160.850999999999</v>
      </c>
      <c r="B416">
        <v>-27.443000000000001</v>
      </c>
      <c r="C416">
        <v>-27.454999999999998</v>
      </c>
      <c r="D416">
        <v>3.4119999999999999</v>
      </c>
      <c r="E416">
        <v>22.215</v>
      </c>
      <c r="F416">
        <v>60</v>
      </c>
      <c r="G416">
        <v>67.772000000000006</v>
      </c>
      <c r="H416">
        <v>0.41250000000000003</v>
      </c>
    </row>
    <row r="417" spans="1:8" x14ac:dyDescent="0.2">
      <c r="A417">
        <v>18162.45</v>
      </c>
      <c r="B417">
        <v>-27.495000000000001</v>
      </c>
      <c r="C417">
        <v>-27.507000000000001</v>
      </c>
      <c r="D417">
        <v>3.2829999999999999</v>
      </c>
      <c r="E417">
        <v>12.32</v>
      </c>
      <c r="F417">
        <v>60</v>
      </c>
      <c r="G417">
        <v>68.411000000000001</v>
      </c>
      <c r="H417">
        <v>0.22550000000000001</v>
      </c>
    </row>
    <row r="418" spans="1:8" x14ac:dyDescent="0.2">
      <c r="A418">
        <v>18164.046999999999</v>
      </c>
      <c r="B418">
        <v>-27.55</v>
      </c>
      <c r="C418">
        <v>-27.562000000000001</v>
      </c>
      <c r="D418">
        <v>3.4049999999999998</v>
      </c>
      <c r="E418">
        <v>8.2460000000000004</v>
      </c>
      <c r="F418">
        <v>60</v>
      </c>
      <c r="G418">
        <v>67.932000000000002</v>
      </c>
      <c r="H418">
        <v>0.15070000000000003</v>
      </c>
    </row>
    <row r="419" spans="1:8" x14ac:dyDescent="0.2">
      <c r="A419">
        <v>18165.644</v>
      </c>
      <c r="B419">
        <v>-27.602</v>
      </c>
      <c r="C419">
        <v>-27.614000000000001</v>
      </c>
      <c r="D419">
        <v>3.2970000000000002</v>
      </c>
      <c r="E419">
        <v>10.504</v>
      </c>
      <c r="F419">
        <v>60</v>
      </c>
      <c r="G419">
        <v>68.212000000000003</v>
      </c>
      <c r="H419">
        <v>0.19140000000000001</v>
      </c>
    </row>
    <row r="420" spans="1:8" x14ac:dyDescent="0.2">
      <c r="A420">
        <v>18167.566999999999</v>
      </c>
      <c r="B420">
        <v>-27.661000000000001</v>
      </c>
      <c r="C420">
        <v>-27.672999999999998</v>
      </c>
      <c r="D420">
        <v>3.0649999999999999</v>
      </c>
      <c r="E420">
        <v>7.8090000000000002</v>
      </c>
      <c r="F420">
        <v>60</v>
      </c>
      <c r="G420">
        <v>68.272000000000006</v>
      </c>
      <c r="H420">
        <v>0.14190000000000003</v>
      </c>
    </row>
    <row r="421" spans="1:8" x14ac:dyDescent="0.2">
      <c r="A421">
        <v>18169.493999999999</v>
      </c>
      <c r="B421">
        <v>-27.716999999999999</v>
      </c>
      <c r="C421">
        <v>-27.73</v>
      </c>
      <c r="D421">
        <v>2.9289999999999998</v>
      </c>
      <c r="E421">
        <v>12.222</v>
      </c>
      <c r="F421">
        <v>60</v>
      </c>
      <c r="G421">
        <v>68.363</v>
      </c>
      <c r="H421">
        <v>0.22330000000000003</v>
      </c>
    </row>
    <row r="422" spans="1:8" x14ac:dyDescent="0.2">
      <c r="A422">
        <v>18171.421999999999</v>
      </c>
      <c r="B422">
        <v>-27.771999999999998</v>
      </c>
      <c r="C422">
        <v>-27.785</v>
      </c>
      <c r="D422">
        <v>2.8740000000000001</v>
      </c>
      <c r="E422">
        <v>21.428000000000001</v>
      </c>
      <c r="F422">
        <v>60</v>
      </c>
      <c r="G422">
        <v>67.888000000000005</v>
      </c>
      <c r="H422">
        <v>0.3982</v>
      </c>
    </row>
    <row r="423" spans="1:8" x14ac:dyDescent="0.2">
      <c r="A423">
        <v>18173.348999999998</v>
      </c>
      <c r="B423">
        <v>-27.827000000000002</v>
      </c>
      <c r="C423">
        <v>-27.84</v>
      </c>
      <c r="D423">
        <v>2.8639999999999999</v>
      </c>
      <c r="E423">
        <v>22.795999999999999</v>
      </c>
      <c r="F423">
        <v>60</v>
      </c>
      <c r="G423">
        <v>67.745999999999995</v>
      </c>
      <c r="H423">
        <v>0.42350000000000004</v>
      </c>
    </row>
    <row r="424" spans="1:8" x14ac:dyDescent="0.2">
      <c r="A424">
        <v>18175.59</v>
      </c>
      <c r="B424">
        <v>-27.881</v>
      </c>
      <c r="C424">
        <v>-27.895</v>
      </c>
      <c r="D424">
        <v>2.4380000000000002</v>
      </c>
      <c r="E424">
        <v>24.925000000000001</v>
      </c>
      <c r="F424">
        <v>60</v>
      </c>
      <c r="G424">
        <v>67.611000000000004</v>
      </c>
      <c r="H424">
        <v>0.46530000000000005</v>
      </c>
    </row>
    <row r="425" spans="1:8" x14ac:dyDescent="0.2">
      <c r="A425">
        <v>18177.507000000001</v>
      </c>
      <c r="B425">
        <v>-27.934999999999999</v>
      </c>
      <c r="C425">
        <v>-27.949000000000002</v>
      </c>
      <c r="D425">
        <v>2.8319999999999999</v>
      </c>
      <c r="E425">
        <v>34.229999999999997</v>
      </c>
      <c r="F425">
        <v>60</v>
      </c>
      <c r="G425">
        <v>67.334000000000003</v>
      </c>
      <c r="H425">
        <v>0.64900000000000002</v>
      </c>
    </row>
    <row r="426" spans="1:8" x14ac:dyDescent="0.2">
      <c r="A426">
        <v>18179.748</v>
      </c>
      <c r="B426">
        <v>-27.992999999999999</v>
      </c>
      <c r="C426">
        <v>-28.007000000000001</v>
      </c>
      <c r="D426">
        <v>2.58</v>
      </c>
      <c r="E426">
        <v>25.827000000000002</v>
      </c>
      <c r="F426">
        <v>60</v>
      </c>
      <c r="G426">
        <v>67.777000000000001</v>
      </c>
      <c r="H426">
        <v>0.48290000000000005</v>
      </c>
    </row>
    <row r="427" spans="1:8" x14ac:dyDescent="0.2">
      <c r="A427">
        <v>18181.669000000002</v>
      </c>
      <c r="B427">
        <v>-28.048999999999999</v>
      </c>
      <c r="C427">
        <v>-28.064</v>
      </c>
      <c r="D427">
        <v>2.9470000000000001</v>
      </c>
      <c r="E427">
        <v>30.707000000000001</v>
      </c>
      <c r="F427">
        <v>60</v>
      </c>
      <c r="G427">
        <v>67.421000000000006</v>
      </c>
      <c r="H427">
        <v>0.57860000000000011</v>
      </c>
    </row>
    <row r="428" spans="1:8" x14ac:dyDescent="0.2">
      <c r="A428">
        <v>18183.587</v>
      </c>
      <c r="B428">
        <v>-28.1</v>
      </c>
      <c r="C428">
        <v>-28.114999999999998</v>
      </c>
      <c r="D428">
        <v>2.6760000000000002</v>
      </c>
      <c r="E428">
        <v>33.731000000000002</v>
      </c>
      <c r="F428">
        <v>60</v>
      </c>
      <c r="G428">
        <v>67.332999999999998</v>
      </c>
      <c r="H428">
        <v>0.6391</v>
      </c>
    </row>
    <row r="429" spans="1:8" x14ac:dyDescent="0.2">
      <c r="A429">
        <v>18185.512999999999</v>
      </c>
      <c r="B429">
        <v>-28.152000000000001</v>
      </c>
      <c r="C429">
        <v>-28.167000000000002</v>
      </c>
      <c r="D429">
        <v>2.7029999999999998</v>
      </c>
      <c r="E429">
        <v>34.497999999999998</v>
      </c>
      <c r="F429">
        <v>60</v>
      </c>
      <c r="G429">
        <v>67.399000000000001</v>
      </c>
      <c r="H429">
        <v>0.65449999999999997</v>
      </c>
    </row>
    <row r="430" spans="1:8" x14ac:dyDescent="0.2">
      <c r="A430">
        <v>18187.441999999999</v>
      </c>
      <c r="B430">
        <v>-28.204000000000001</v>
      </c>
      <c r="C430">
        <v>-28.219000000000001</v>
      </c>
      <c r="D430">
        <v>2.6749999999999998</v>
      </c>
      <c r="E430">
        <v>36.951999999999998</v>
      </c>
      <c r="F430">
        <v>60</v>
      </c>
      <c r="G430">
        <v>67.161000000000001</v>
      </c>
      <c r="H430">
        <v>0.70400000000000007</v>
      </c>
    </row>
    <row r="431" spans="1:8" x14ac:dyDescent="0.2">
      <c r="A431">
        <v>18189.368999999999</v>
      </c>
      <c r="B431">
        <v>-28.254999999999999</v>
      </c>
      <c r="C431">
        <v>-28.271000000000001</v>
      </c>
      <c r="D431">
        <v>2.6880000000000002</v>
      </c>
      <c r="E431">
        <v>33.39</v>
      </c>
      <c r="F431">
        <v>60</v>
      </c>
      <c r="G431">
        <v>67.566999999999993</v>
      </c>
      <c r="H431">
        <v>0.63139999999999996</v>
      </c>
    </row>
    <row r="432" spans="1:8" x14ac:dyDescent="0.2">
      <c r="A432">
        <v>18191.300999999999</v>
      </c>
      <c r="B432">
        <v>-28.312999999999999</v>
      </c>
      <c r="C432">
        <v>-28.329000000000001</v>
      </c>
      <c r="D432">
        <v>3.0289999999999999</v>
      </c>
      <c r="E432">
        <v>34.045999999999999</v>
      </c>
      <c r="F432">
        <v>60</v>
      </c>
      <c r="G432">
        <v>67.308999999999997</v>
      </c>
      <c r="H432">
        <v>0.64460000000000006</v>
      </c>
    </row>
    <row r="433" spans="1:8" x14ac:dyDescent="0.2">
      <c r="A433">
        <v>18193.234</v>
      </c>
      <c r="B433">
        <v>-28.364999999999998</v>
      </c>
      <c r="C433">
        <v>-28.381</v>
      </c>
      <c r="D433">
        <v>2.6789999999999998</v>
      </c>
      <c r="E433">
        <v>33.756</v>
      </c>
      <c r="F433">
        <v>60</v>
      </c>
      <c r="G433">
        <v>67.319999999999993</v>
      </c>
      <c r="H433">
        <v>0.6391</v>
      </c>
    </row>
    <row r="434" spans="1:8" x14ac:dyDescent="0.2">
      <c r="A434">
        <v>18195.159</v>
      </c>
      <c r="B434">
        <v>-28.423999999999999</v>
      </c>
      <c r="C434">
        <v>-28.44</v>
      </c>
      <c r="D434">
        <v>3.0590000000000002</v>
      </c>
      <c r="E434">
        <v>34.774999999999999</v>
      </c>
      <c r="F434">
        <v>60</v>
      </c>
      <c r="G434">
        <v>67.489000000000004</v>
      </c>
      <c r="H434">
        <v>0.66</v>
      </c>
    </row>
    <row r="435" spans="1:8" x14ac:dyDescent="0.2">
      <c r="A435">
        <v>18197.087</v>
      </c>
      <c r="B435">
        <v>-28.477</v>
      </c>
      <c r="C435">
        <v>-28.492999999999999</v>
      </c>
      <c r="D435">
        <v>2.7639999999999998</v>
      </c>
      <c r="E435">
        <v>32.052</v>
      </c>
      <c r="F435">
        <v>60</v>
      </c>
      <c r="G435">
        <v>67.319000000000003</v>
      </c>
      <c r="H435">
        <v>0.60500000000000009</v>
      </c>
    </row>
    <row r="436" spans="1:8" x14ac:dyDescent="0.2">
      <c r="A436">
        <v>18199.013999999999</v>
      </c>
      <c r="B436">
        <v>-28.529</v>
      </c>
      <c r="C436">
        <v>-28.545999999999999</v>
      </c>
      <c r="D436">
        <v>2.7240000000000002</v>
      </c>
      <c r="E436">
        <v>39.113999999999997</v>
      </c>
      <c r="F436">
        <v>60</v>
      </c>
      <c r="G436">
        <v>66.941999999999993</v>
      </c>
      <c r="H436">
        <v>0.74800000000000011</v>
      </c>
    </row>
    <row r="437" spans="1:8" x14ac:dyDescent="0.2">
      <c r="A437">
        <v>18200.942999999999</v>
      </c>
      <c r="B437">
        <v>-28.582000000000001</v>
      </c>
      <c r="C437">
        <v>-28.599</v>
      </c>
      <c r="D437">
        <v>2.762</v>
      </c>
      <c r="E437">
        <v>43.289000000000001</v>
      </c>
      <c r="F437">
        <v>60</v>
      </c>
      <c r="G437">
        <v>67.067999999999998</v>
      </c>
      <c r="H437">
        <v>0.8338000000000001</v>
      </c>
    </row>
    <row r="438" spans="1:8" x14ac:dyDescent="0.2">
      <c r="A438">
        <v>18202.862000000001</v>
      </c>
      <c r="B438">
        <v>-28.634</v>
      </c>
      <c r="C438">
        <v>-28.651</v>
      </c>
      <c r="D438">
        <v>2.7290000000000001</v>
      </c>
      <c r="E438">
        <v>45.41</v>
      </c>
      <c r="F438">
        <v>60</v>
      </c>
      <c r="G438">
        <v>66.751000000000005</v>
      </c>
      <c r="H438">
        <v>0.87780000000000014</v>
      </c>
    </row>
    <row r="439" spans="1:8" x14ac:dyDescent="0.2">
      <c r="A439">
        <v>18204.788</v>
      </c>
      <c r="B439">
        <v>-28.684000000000001</v>
      </c>
      <c r="C439">
        <v>-28.702000000000002</v>
      </c>
      <c r="D439">
        <v>2.6280000000000001</v>
      </c>
      <c r="E439">
        <v>47.755000000000003</v>
      </c>
      <c r="F439">
        <v>60</v>
      </c>
      <c r="G439">
        <v>66.807000000000002</v>
      </c>
      <c r="H439">
        <v>0.92730000000000001</v>
      </c>
    </row>
    <row r="440" spans="1:8" x14ac:dyDescent="0.2">
      <c r="A440">
        <v>18207.041000000001</v>
      </c>
      <c r="B440">
        <v>-28.741</v>
      </c>
      <c r="C440">
        <v>-28.757999999999999</v>
      </c>
      <c r="D440">
        <v>2.5089999999999999</v>
      </c>
      <c r="E440">
        <v>51.515999999999998</v>
      </c>
      <c r="F440">
        <v>60</v>
      </c>
      <c r="G440">
        <v>66.495999999999995</v>
      </c>
      <c r="H440">
        <v>1.0076000000000001</v>
      </c>
    </row>
    <row r="441" spans="1:8" x14ac:dyDescent="0.2">
      <c r="A441">
        <v>18208.973000000002</v>
      </c>
      <c r="B441">
        <v>-28.797999999999998</v>
      </c>
      <c r="C441">
        <v>-28.815999999999999</v>
      </c>
      <c r="D441">
        <v>2.9620000000000002</v>
      </c>
      <c r="E441">
        <v>53.442</v>
      </c>
      <c r="F441">
        <v>60</v>
      </c>
      <c r="G441">
        <v>66.25</v>
      </c>
      <c r="H441">
        <v>1.0494000000000001</v>
      </c>
    </row>
    <row r="442" spans="1:8" x14ac:dyDescent="0.2">
      <c r="A442">
        <v>18211.228999999999</v>
      </c>
      <c r="B442">
        <v>-28.850999999999999</v>
      </c>
      <c r="C442">
        <v>-28.869</v>
      </c>
      <c r="D442">
        <v>2.3889999999999998</v>
      </c>
      <c r="E442">
        <v>56.792999999999999</v>
      </c>
      <c r="F442">
        <v>60</v>
      </c>
      <c r="G442">
        <v>66.22</v>
      </c>
      <c r="H442">
        <v>1.1220000000000001</v>
      </c>
    </row>
    <row r="443" spans="1:8" x14ac:dyDescent="0.2">
      <c r="A443">
        <v>18214.112000000001</v>
      </c>
      <c r="B443">
        <v>-28.905999999999999</v>
      </c>
      <c r="C443">
        <v>-28.923999999999999</v>
      </c>
      <c r="D443">
        <v>1.9</v>
      </c>
      <c r="E443">
        <v>63.962000000000003</v>
      </c>
      <c r="F443">
        <v>60</v>
      </c>
      <c r="G443">
        <v>65.724000000000004</v>
      </c>
      <c r="H443">
        <v>1.2826</v>
      </c>
    </row>
    <row r="444" spans="1:8" x14ac:dyDescent="0.2">
      <c r="A444">
        <v>18216.671999999999</v>
      </c>
      <c r="B444">
        <v>-28.959</v>
      </c>
      <c r="C444">
        <v>-28.978000000000002</v>
      </c>
      <c r="D444">
        <v>2.0979999999999999</v>
      </c>
      <c r="E444">
        <v>68.876000000000005</v>
      </c>
      <c r="F444">
        <v>60</v>
      </c>
      <c r="G444">
        <v>65.486000000000004</v>
      </c>
      <c r="H444">
        <v>1.3958999999999999</v>
      </c>
    </row>
    <row r="445" spans="1:8" x14ac:dyDescent="0.2">
      <c r="A445">
        <v>18218.914000000001</v>
      </c>
      <c r="B445">
        <v>-29.01</v>
      </c>
      <c r="C445">
        <v>-29.027999999999999</v>
      </c>
      <c r="D445">
        <v>2.2530000000000001</v>
      </c>
      <c r="E445">
        <v>69.435000000000002</v>
      </c>
      <c r="F445">
        <v>60</v>
      </c>
      <c r="G445">
        <v>65.308999999999997</v>
      </c>
      <c r="H445">
        <v>1.4091</v>
      </c>
    </row>
    <row r="446" spans="1:8" x14ac:dyDescent="0.2">
      <c r="A446">
        <v>18221.162</v>
      </c>
      <c r="B446">
        <v>-29.062000000000001</v>
      </c>
      <c r="C446">
        <v>-29.081</v>
      </c>
      <c r="D446">
        <v>2.343</v>
      </c>
      <c r="E446">
        <v>70.043999999999997</v>
      </c>
      <c r="F446">
        <v>60</v>
      </c>
      <c r="G446">
        <v>65.349999999999994</v>
      </c>
      <c r="H446">
        <v>1.4234000000000002</v>
      </c>
    </row>
    <row r="447" spans="1:8" x14ac:dyDescent="0.2">
      <c r="A447">
        <v>18223.401999999998</v>
      </c>
      <c r="B447">
        <v>-29.113</v>
      </c>
      <c r="C447">
        <v>-29.132000000000001</v>
      </c>
      <c r="D447">
        <v>2.29</v>
      </c>
      <c r="E447">
        <v>67.822000000000003</v>
      </c>
      <c r="F447">
        <v>60</v>
      </c>
      <c r="G447">
        <v>65.379000000000005</v>
      </c>
      <c r="H447">
        <v>1.3717000000000001</v>
      </c>
    </row>
    <row r="448" spans="1:8" x14ac:dyDescent="0.2">
      <c r="A448">
        <v>18225.654999999999</v>
      </c>
      <c r="B448">
        <v>-29.167999999999999</v>
      </c>
      <c r="C448">
        <v>-29.187999999999999</v>
      </c>
      <c r="D448">
        <v>2.4689999999999999</v>
      </c>
      <c r="E448">
        <v>66.207999999999998</v>
      </c>
      <c r="F448">
        <v>60</v>
      </c>
      <c r="G448">
        <v>65.492999999999995</v>
      </c>
      <c r="H448">
        <v>1.3343000000000003</v>
      </c>
    </row>
    <row r="449" spans="1:8" x14ac:dyDescent="0.2">
      <c r="A449">
        <v>18227.893</v>
      </c>
      <c r="B449">
        <v>-29.221</v>
      </c>
      <c r="C449">
        <v>-29.241</v>
      </c>
      <c r="D449">
        <v>2.383</v>
      </c>
      <c r="E449">
        <v>64.799000000000007</v>
      </c>
      <c r="F449">
        <v>60</v>
      </c>
      <c r="G449">
        <v>65.42</v>
      </c>
      <c r="H449">
        <v>1.3013000000000001</v>
      </c>
    </row>
    <row r="450" spans="1:8" x14ac:dyDescent="0.2">
      <c r="A450">
        <v>18230.135999999999</v>
      </c>
      <c r="B450">
        <v>-29.273</v>
      </c>
      <c r="C450">
        <v>-29.294</v>
      </c>
      <c r="D450">
        <v>2.3260000000000001</v>
      </c>
      <c r="E450">
        <v>65.34</v>
      </c>
      <c r="F450">
        <v>60</v>
      </c>
      <c r="G450">
        <v>65.552000000000007</v>
      </c>
      <c r="H450">
        <v>1.3145000000000002</v>
      </c>
    </row>
    <row r="451" spans="1:8" x14ac:dyDescent="0.2">
      <c r="A451">
        <v>18232.376</v>
      </c>
      <c r="B451">
        <v>-29.326000000000001</v>
      </c>
      <c r="C451">
        <v>-29.347000000000001</v>
      </c>
      <c r="D451">
        <v>2.38</v>
      </c>
      <c r="E451">
        <v>62.74</v>
      </c>
      <c r="F451">
        <v>60</v>
      </c>
      <c r="G451">
        <v>65.725999999999999</v>
      </c>
      <c r="H451">
        <v>1.2551000000000001</v>
      </c>
    </row>
    <row r="452" spans="1:8" x14ac:dyDescent="0.2">
      <c r="A452">
        <v>18234.933000000001</v>
      </c>
      <c r="B452">
        <v>-29.382999999999999</v>
      </c>
      <c r="C452">
        <v>-29.402999999999999</v>
      </c>
      <c r="D452">
        <v>2.2120000000000002</v>
      </c>
      <c r="E452">
        <v>57.045000000000002</v>
      </c>
      <c r="F452">
        <v>60</v>
      </c>
      <c r="G452">
        <v>66.195999999999998</v>
      </c>
      <c r="H452">
        <v>1.1274999999999999</v>
      </c>
    </row>
    <row r="453" spans="1:8" x14ac:dyDescent="0.2">
      <c r="A453">
        <v>18237.171999999999</v>
      </c>
      <c r="B453">
        <v>-29.436</v>
      </c>
      <c r="C453">
        <v>-29.457000000000001</v>
      </c>
      <c r="D453">
        <v>2.4079999999999999</v>
      </c>
      <c r="E453">
        <v>51.292000000000002</v>
      </c>
      <c r="F453">
        <v>60</v>
      </c>
      <c r="G453">
        <v>66.471999999999994</v>
      </c>
      <c r="H453">
        <v>1.0021000000000002</v>
      </c>
    </row>
    <row r="454" spans="1:8" x14ac:dyDescent="0.2">
      <c r="A454">
        <v>18239.727999999999</v>
      </c>
      <c r="B454">
        <v>-29.49</v>
      </c>
      <c r="C454">
        <v>-29.510999999999999</v>
      </c>
      <c r="D454">
        <v>2.1120000000000001</v>
      </c>
      <c r="E454">
        <v>45.790999999999997</v>
      </c>
      <c r="F454">
        <v>60</v>
      </c>
      <c r="G454">
        <v>66.685000000000002</v>
      </c>
      <c r="H454">
        <v>0.88550000000000018</v>
      </c>
    </row>
    <row r="455" spans="1:8" x14ac:dyDescent="0.2">
      <c r="A455">
        <v>18242.29</v>
      </c>
      <c r="B455">
        <v>-29.544</v>
      </c>
      <c r="C455">
        <v>-29.565999999999999</v>
      </c>
      <c r="D455">
        <v>2.1240000000000001</v>
      </c>
      <c r="E455">
        <v>42.570999999999998</v>
      </c>
      <c r="F455">
        <v>60</v>
      </c>
      <c r="G455">
        <v>66.772000000000006</v>
      </c>
      <c r="H455">
        <v>0.81840000000000002</v>
      </c>
    </row>
    <row r="456" spans="1:8" x14ac:dyDescent="0.2">
      <c r="A456">
        <v>18247.274000000001</v>
      </c>
      <c r="B456">
        <v>-29.599</v>
      </c>
      <c r="C456">
        <v>-29.62</v>
      </c>
      <c r="D456">
        <v>1.095</v>
      </c>
      <c r="E456">
        <v>43.552</v>
      </c>
      <c r="F456">
        <v>60</v>
      </c>
      <c r="G456">
        <v>66.795000000000002</v>
      </c>
      <c r="H456">
        <v>0.83930000000000005</v>
      </c>
    </row>
    <row r="457" spans="1:8" x14ac:dyDescent="0.2">
      <c r="A457">
        <v>18249.769</v>
      </c>
      <c r="B457">
        <v>-29.651</v>
      </c>
      <c r="C457">
        <v>-29.672999999999998</v>
      </c>
      <c r="D457">
        <v>2.093</v>
      </c>
      <c r="E457">
        <v>42.646999999999998</v>
      </c>
      <c r="F457">
        <v>60</v>
      </c>
      <c r="G457">
        <v>66.725999999999999</v>
      </c>
      <c r="H457">
        <v>0.82060000000000011</v>
      </c>
    </row>
    <row r="458" spans="1:8" x14ac:dyDescent="0.2">
      <c r="A458">
        <v>18252.913</v>
      </c>
      <c r="B458">
        <v>-29.706</v>
      </c>
      <c r="C458">
        <v>-29.728000000000002</v>
      </c>
      <c r="D458">
        <v>1.7549999999999999</v>
      </c>
      <c r="E458">
        <v>39.609000000000002</v>
      </c>
      <c r="F458">
        <v>60</v>
      </c>
      <c r="G458">
        <v>66.954999999999998</v>
      </c>
      <c r="H458">
        <v>0.75790000000000002</v>
      </c>
    </row>
    <row r="459" spans="1:8" x14ac:dyDescent="0.2">
      <c r="A459">
        <v>18255.808000000001</v>
      </c>
      <c r="B459">
        <v>-29.76</v>
      </c>
      <c r="C459">
        <v>-29.782</v>
      </c>
      <c r="D459">
        <v>1.885</v>
      </c>
      <c r="E459">
        <v>39.780999999999999</v>
      </c>
      <c r="F459">
        <v>60</v>
      </c>
      <c r="G459">
        <v>66.905000000000001</v>
      </c>
      <c r="H459">
        <v>0.76119999999999999</v>
      </c>
    </row>
    <row r="460" spans="1:8" x14ac:dyDescent="0.2">
      <c r="A460">
        <v>18258.376</v>
      </c>
      <c r="B460">
        <v>-29.814</v>
      </c>
      <c r="C460">
        <v>-29.837</v>
      </c>
      <c r="D460">
        <v>2.1240000000000001</v>
      </c>
      <c r="E460">
        <v>38.741</v>
      </c>
      <c r="F460">
        <v>60</v>
      </c>
      <c r="G460">
        <v>66.878</v>
      </c>
      <c r="H460">
        <v>0.74030000000000007</v>
      </c>
    </row>
    <row r="461" spans="1:8" x14ac:dyDescent="0.2">
      <c r="A461">
        <v>18261.258000000002</v>
      </c>
      <c r="B461">
        <v>-29.87</v>
      </c>
      <c r="C461">
        <v>-29.893000000000001</v>
      </c>
      <c r="D461">
        <v>1.9410000000000001</v>
      </c>
      <c r="E461">
        <v>42.930999999999997</v>
      </c>
      <c r="F461">
        <v>60</v>
      </c>
      <c r="G461">
        <v>66.742999999999995</v>
      </c>
      <c r="H461">
        <v>0.82610000000000006</v>
      </c>
    </row>
    <row r="462" spans="1:8" x14ac:dyDescent="0.2">
      <c r="A462">
        <v>18264.147000000001</v>
      </c>
      <c r="B462">
        <v>-29.922000000000001</v>
      </c>
      <c r="C462">
        <v>-29.945</v>
      </c>
      <c r="D462">
        <v>1.8129999999999999</v>
      </c>
      <c r="E462">
        <v>40.146000000000001</v>
      </c>
      <c r="F462">
        <v>60</v>
      </c>
      <c r="G462">
        <v>66.811999999999998</v>
      </c>
      <c r="H462">
        <v>0.76890000000000003</v>
      </c>
    </row>
    <row r="463" spans="1:8" x14ac:dyDescent="0.2">
      <c r="A463">
        <v>18267.679</v>
      </c>
      <c r="B463">
        <v>-29.977</v>
      </c>
      <c r="C463">
        <v>-30</v>
      </c>
      <c r="D463">
        <v>1.5529999999999999</v>
      </c>
      <c r="E463">
        <v>42.506</v>
      </c>
      <c r="F463">
        <v>60</v>
      </c>
      <c r="G463">
        <v>66.611000000000004</v>
      </c>
      <c r="H463">
        <v>0.81730000000000003</v>
      </c>
    </row>
    <row r="464" spans="1:8" x14ac:dyDescent="0.2">
      <c r="A464">
        <v>18405.261999999999</v>
      </c>
      <c r="B464">
        <v>-30.052</v>
      </c>
      <c r="C464">
        <v>-30.052</v>
      </c>
      <c r="D464">
        <v>0</v>
      </c>
      <c r="E464">
        <v>54.820999999999998</v>
      </c>
      <c r="F464">
        <v>60</v>
      </c>
      <c r="G464">
        <v>66.117999999999995</v>
      </c>
      <c r="H464">
        <v>1.0791000000000002</v>
      </c>
    </row>
    <row r="465" spans="1:8" x14ac:dyDescent="0.2">
      <c r="A465">
        <v>18408.143</v>
      </c>
      <c r="B465">
        <v>-30.103000000000002</v>
      </c>
      <c r="C465">
        <v>-30.103000000000002</v>
      </c>
      <c r="D465">
        <v>1.7709999999999999</v>
      </c>
      <c r="E465">
        <v>47.8</v>
      </c>
      <c r="F465">
        <v>60</v>
      </c>
      <c r="G465">
        <v>66.394000000000005</v>
      </c>
      <c r="H465">
        <v>0.9284</v>
      </c>
    </row>
    <row r="466" spans="1:8" x14ac:dyDescent="0.2">
      <c r="A466">
        <v>18412.637999999999</v>
      </c>
      <c r="B466">
        <v>-30.152999999999999</v>
      </c>
      <c r="C466">
        <v>-30.152999999999999</v>
      </c>
      <c r="D466">
        <v>1.1279999999999999</v>
      </c>
      <c r="E466">
        <v>31.228999999999999</v>
      </c>
      <c r="F466">
        <v>60</v>
      </c>
      <c r="G466">
        <v>67.641999999999996</v>
      </c>
      <c r="H466">
        <v>0.58850000000000013</v>
      </c>
    </row>
    <row r="467" spans="1:8" x14ac:dyDescent="0.2">
      <c r="A467">
        <v>18416.798999999999</v>
      </c>
      <c r="B467">
        <v>-30.206</v>
      </c>
      <c r="C467">
        <v>-30.206</v>
      </c>
      <c r="D467">
        <v>1.2729999999999999</v>
      </c>
      <c r="E467">
        <v>18.015999999999998</v>
      </c>
      <c r="F467">
        <v>60</v>
      </c>
      <c r="G467">
        <v>67.960999999999999</v>
      </c>
      <c r="H467">
        <v>0.3322</v>
      </c>
    </row>
    <row r="468" spans="1:8" x14ac:dyDescent="0.2">
      <c r="A468">
        <v>18421.608</v>
      </c>
      <c r="B468">
        <v>-30.259</v>
      </c>
      <c r="C468">
        <v>-30.259</v>
      </c>
      <c r="D468">
        <v>1.1040000000000001</v>
      </c>
      <c r="E468">
        <v>14.105</v>
      </c>
      <c r="F468">
        <v>60</v>
      </c>
      <c r="G468">
        <v>67.891000000000005</v>
      </c>
      <c r="H468">
        <v>0.25850000000000001</v>
      </c>
    </row>
    <row r="469" spans="1:8" x14ac:dyDescent="0.2">
      <c r="A469">
        <v>18426.096000000001</v>
      </c>
      <c r="B469">
        <v>-30.312000000000001</v>
      </c>
      <c r="C469">
        <v>-30.312000000000001</v>
      </c>
      <c r="D469">
        <v>1.179</v>
      </c>
      <c r="E469">
        <v>14.477</v>
      </c>
      <c r="F469">
        <v>60</v>
      </c>
      <c r="G469">
        <v>68.108999999999995</v>
      </c>
      <c r="H469">
        <v>0.26619999999999999</v>
      </c>
    </row>
    <row r="470" spans="1:8" x14ac:dyDescent="0.2">
      <c r="A470">
        <v>18430.592000000001</v>
      </c>
      <c r="B470">
        <v>-30.364999999999998</v>
      </c>
      <c r="C470">
        <v>-30.364999999999998</v>
      </c>
      <c r="D470">
        <v>1.165</v>
      </c>
      <c r="E470">
        <v>13.74</v>
      </c>
      <c r="F470">
        <v>60</v>
      </c>
      <c r="G470">
        <v>68.162999999999997</v>
      </c>
      <c r="H470">
        <v>0.25190000000000001</v>
      </c>
    </row>
    <row r="471" spans="1:8" x14ac:dyDescent="0.2">
      <c r="A471">
        <v>18435.091</v>
      </c>
      <c r="B471">
        <v>-30.416</v>
      </c>
      <c r="C471">
        <v>-30.416</v>
      </c>
      <c r="D471">
        <v>1.1299999999999999</v>
      </c>
      <c r="E471">
        <v>21.661999999999999</v>
      </c>
      <c r="F471">
        <v>60</v>
      </c>
      <c r="G471">
        <v>67.843999999999994</v>
      </c>
      <c r="H471">
        <v>0.40260000000000001</v>
      </c>
    </row>
    <row r="472" spans="1:8" x14ac:dyDescent="0.2">
      <c r="A472">
        <v>18439.901000000002</v>
      </c>
      <c r="B472">
        <v>-30.466999999999999</v>
      </c>
      <c r="C472">
        <v>-30.466999999999999</v>
      </c>
      <c r="D472">
        <v>1.0609999999999999</v>
      </c>
      <c r="E472">
        <v>20.895</v>
      </c>
      <c r="F472">
        <v>60</v>
      </c>
      <c r="G472">
        <v>68.132000000000005</v>
      </c>
      <c r="H472">
        <v>0.38719999999999999</v>
      </c>
    </row>
    <row r="473" spans="1:8" x14ac:dyDescent="0.2">
      <c r="A473">
        <v>18444.385999999999</v>
      </c>
      <c r="B473">
        <v>-30.518000000000001</v>
      </c>
      <c r="C473">
        <v>-30.518000000000001</v>
      </c>
      <c r="D473">
        <v>1.1379999999999999</v>
      </c>
      <c r="E473">
        <v>20.652999999999999</v>
      </c>
      <c r="F473">
        <v>60</v>
      </c>
      <c r="G473">
        <v>67.787999999999997</v>
      </c>
      <c r="H473">
        <v>0.38280000000000003</v>
      </c>
    </row>
    <row r="474" spans="1:8" x14ac:dyDescent="0.2">
      <c r="A474">
        <v>18448.881000000001</v>
      </c>
      <c r="B474">
        <v>-30.568999999999999</v>
      </c>
      <c r="C474">
        <v>-30.568999999999999</v>
      </c>
      <c r="D474">
        <v>1.1459999999999999</v>
      </c>
      <c r="E474">
        <v>22.295999999999999</v>
      </c>
      <c r="F474">
        <v>60</v>
      </c>
      <c r="G474">
        <v>67.89</v>
      </c>
      <c r="H474">
        <v>0.41470000000000001</v>
      </c>
    </row>
    <row r="475" spans="1:8" x14ac:dyDescent="0.2">
      <c r="A475">
        <v>18453.367999999999</v>
      </c>
      <c r="B475">
        <v>-30.62</v>
      </c>
      <c r="C475">
        <v>-30.62</v>
      </c>
      <c r="D475">
        <v>1.125</v>
      </c>
      <c r="E475">
        <v>26.023</v>
      </c>
      <c r="F475">
        <v>60</v>
      </c>
      <c r="G475">
        <v>67.718000000000004</v>
      </c>
      <c r="H475">
        <v>0.48620000000000002</v>
      </c>
    </row>
    <row r="476" spans="1:8" x14ac:dyDescent="0.2">
      <c r="A476">
        <v>18457.875</v>
      </c>
      <c r="B476">
        <v>-30.672000000000001</v>
      </c>
      <c r="C476">
        <v>-30.672000000000001</v>
      </c>
      <c r="D476">
        <v>1.1519999999999999</v>
      </c>
      <c r="E476">
        <v>27.38</v>
      </c>
      <c r="F476">
        <v>60</v>
      </c>
      <c r="G476">
        <v>67.712999999999994</v>
      </c>
      <c r="H476">
        <v>0.51260000000000006</v>
      </c>
    </row>
    <row r="477" spans="1:8" x14ac:dyDescent="0.2">
      <c r="A477">
        <v>18461.735000000001</v>
      </c>
      <c r="B477">
        <v>-30.724</v>
      </c>
      <c r="C477">
        <v>-30.724</v>
      </c>
      <c r="D477">
        <v>1.353</v>
      </c>
      <c r="E477">
        <v>26.45</v>
      </c>
      <c r="F477">
        <v>60</v>
      </c>
      <c r="G477">
        <v>67.813999999999993</v>
      </c>
      <c r="H477">
        <v>0.49500000000000005</v>
      </c>
    </row>
    <row r="478" spans="1:8" x14ac:dyDescent="0.2">
      <c r="A478">
        <v>18466.226999999999</v>
      </c>
      <c r="B478">
        <v>-30.776</v>
      </c>
      <c r="C478">
        <v>-30.776</v>
      </c>
      <c r="D478">
        <v>1.151</v>
      </c>
      <c r="E478">
        <v>30.882000000000001</v>
      </c>
      <c r="F478">
        <v>60</v>
      </c>
      <c r="G478">
        <v>67.715000000000003</v>
      </c>
      <c r="H478">
        <v>0.58190000000000008</v>
      </c>
    </row>
    <row r="479" spans="1:8" x14ac:dyDescent="0.2">
      <c r="A479">
        <v>18470.39</v>
      </c>
      <c r="B479">
        <v>-30.829000000000001</v>
      </c>
      <c r="C479">
        <v>-30.829000000000001</v>
      </c>
      <c r="D479">
        <v>1.286</v>
      </c>
      <c r="E479">
        <v>32.838000000000001</v>
      </c>
      <c r="F479">
        <v>60</v>
      </c>
      <c r="G479">
        <v>67.683999999999997</v>
      </c>
      <c r="H479">
        <v>0.62039999999999995</v>
      </c>
    </row>
    <row r="480" spans="1:8" x14ac:dyDescent="0.2">
      <c r="A480">
        <v>18475.526000000002</v>
      </c>
      <c r="B480">
        <v>-30.88</v>
      </c>
      <c r="C480">
        <v>-30.88</v>
      </c>
      <c r="D480">
        <v>0.997</v>
      </c>
      <c r="E480">
        <v>26.658000000000001</v>
      </c>
      <c r="F480">
        <v>60</v>
      </c>
      <c r="G480">
        <v>67.866</v>
      </c>
      <c r="H480">
        <v>0.49940000000000007</v>
      </c>
    </row>
    <row r="481" spans="1:8" x14ac:dyDescent="0.2">
      <c r="A481">
        <v>18494.772000000001</v>
      </c>
      <c r="B481">
        <v>-30.93</v>
      </c>
      <c r="C481">
        <v>-30.93</v>
      </c>
      <c r="D481">
        <v>0.26</v>
      </c>
      <c r="E481">
        <v>26.917000000000002</v>
      </c>
      <c r="F481">
        <v>60</v>
      </c>
      <c r="G481">
        <v>68.075999999999993</v>
      </c>
      <c r="H481">
        <v>0.50380000000000003</v>
      </c>
    </row>
    <row r="482" spans="1:8" x14ac:dyDescent="0.2">
      <c r="A482">
        <v>18498.29</v>
      </c>
      <c r="B482">
        <v>-30.981000000000002</v>
      </c>
      <c r="C482">
        <v>-30.981000000000002</v>
      </c>
      <c r="D482">
        <v>1.43</v>
      </c>
      <c r="E482">
        <v>24.805</v>
      </c>
      <c r="F482">
        <v>60</v>
      </c>
      <c r="G482">
        <v>68.239000000000004</v>
      </c>
      <c r="H482">
        <v>0.46310000000000001</v>
      </c>
    </row>
    <row r="483" spans="1:8" x14ac:dyDescent="0.2">
      <c r="A483">
        <v>18501.822</v>
      </c>
      <c r="B483">
        <v>-31.030999999999999</v>
      </c>
      <c r="C483">
        <v>-31.030999999999999</v>
      </c>
      <c r="D483">
        <v>1.425</v>
      </c>
      <c r="E483">
        <v>20.294</v>
      </c>
      <c r="F483">
        <v>60</v>
      </c>
      <c r="G483">
        <v>68.406000000000006</v>
      </c>
      <c r="H483">
        <v>0.37620000000000003</v>
      </c>
    </row>
    <row r="484" spans="1:8" x14ac:dyDescent="0.2">
      <c r="A484">
        <v>18505.98</v>
      </c>
      <c r="B484">
        <v>-31.084</v>
      </c>
      <c r="C484">
        <v>-31.084</v>
      </c>
      <c r="D484">
        <v>1.276</v>
      </c>
      <c r="E484">
        <v>20.91</v>
      </c>
      <c r="F484">
        <v>60</v>
      </c>
      <c r="G484">
        <v>68.349000000000004</v>
      </c>
      <c r="H484">
        <v>0.38830000000000003</v>
      </c>
    </row>
    <row r="485" spans="1:8" x14ac:dyDescent="0.2">
      <c r="A485">
        <v>18510.142</v>
      </c>
      <c r="B485">
        <v>-31.138000000000002</v>
      </c>
      <c r="C485">
        <v>-31.138000000000002</v>
      </c>
      <c r="D485">
        <v>1.2849999999999999</v>
      </c>
      <c r="E485">
        <v>20.391999999999999</v>
      </c>
      <c r="F485">
        <v>60</v>
      </c>
      <c r="G485">
        <v>68.391999999999996</v>
      </c>
      <c r="H485">
        <v>0.37840000000000001</v>
      </c>
    </row>
    <row r="486" spans="1:8" x14ac:dyDescent="0.2">
      <c r="A486">
        <v>18514.004000000001</v>
      </c>
      <c r="B486">
        <v>-31.19</v>
      </c>
      <c r="C486">
        <v>-31.19</v>
      </c>
      <c r="D486">
        <v>1.35</v>
      </c>
      <c r="E486">
        <v>13.808</v>
      </c>
      <c r="F486">
        <v>60</v>
      </c>
      <c r="G486">
        <v>68.671999999999997</v>
      </c>
      <c r="H486">
        <v>0.25300000000000006</v>
      </c>
    </row>
    <row r="487" spans="1:8" x14ac:dyDescent="0.2">
      <c r="A487">
        <v>18518.5</v>
      </c>
      <c r="B487">
        <v>-31.241</v>
      </c>
      <c r="C487">
        <v>-31.241</v>
      </c>
      <c r="D487">
        <v>1.1319999999999999</v>
      </c>
      <c r="E487">
        <v>17.382000000000001</v>
      </c>
      <c r="F487">
        <v>60</v>
      </c>
      <c r="G487">
        <v>68.462999999999994</v>
      </c>
      <c r="H487">
        <v>0.32119999999999999</v>
      </c>
    </row>
    <row r="488" spans="1:8" x14ac:dyDescent="0.2">
      <c r="A488">
        <v>18522.968000000001</v>
      </c>
      <c r="B488">
        <v>-31.292999999999999</v>
      </c>
      <c r="C488">
        <v>-31.292999999999999</v>
      </c>
      <c r="D488">
        <v>1.161</v>
      </c>
      <c r="E488">
        <v>16.568000000000001</v>
      </c>
      <c r="F488">
        <v>60</v>
      </c>
      <c r="G488">
        <v>68.631</v>
      </c>
      <c r="H488">
        <v>0.30580000000000007</v>
      </c>
    </row>
    <row r="489" spans="1:8" x14ac:dyDescent="0.2">
      <c r="A489">
        <v>18527.131000000001</v>
      </c>
      <c r="B489">
        <v>-31.343</v>
      </c>
      <c r="C489">
        <v>-31.343</v>
      </c>
      <c r="D489">
        <v>1.2090000000000001</v>
      </c>
      <c r="E489">
        <v>36.405999999999999</v>
      </c>
      <c r="F489">
        <v>60</v>
      </c>
      <c r="G489">
        <v>67.576999999999998</v>
      </c>
      <c r="H489">
        <v>0.69190000000000007</v>
      </c>
    </row>
    <row r="490" spans="1:8" x14ac:dyDescent="0.2">
      <c r="A490">
        <v>18530.976999999999</v>
      </c>
      <c r="B490">
        <v>-31.395</v>
      </c>
      <c r="C490">
        <v>-31.395</v>
      </c>
      <c r="D490">
        <v>1.349</v>
      </c>
      <c r="E490">
        <v>36.375999999999998</v>
      </c>
      <c r="F490">
        <v>60</v>
      </c>
      <c r="G490">
        <v>67.796999999999997</v>
      </c>
      <c r="H490">
        <v>0.69190000000000007</v>
      </c>
    </row>
    <row r="491" spans="1:8" x14ac:dyDescent="0.2">
      <c r="A491">
        <v>18535.812000000002</v>
      </c>
      <c r="B491">
        <v>-31.446000000000002</v>
      </c>
      <c r="C491">
        <v>-31.446000000000002</v>
      </c>
      <c r="D491">
        <v>1.054</v>
      </c>
      <c r="E491">
        <v>40.826000000000001</v>
      </c>
      <c r="F491">
        <v>60</v>
      </c>
      <c r="G491">
        <v>67.42</v>
      </c>
      <c r="H491">
        <v>0.78210000000000002</v>
      </c>
    </row>
    <row r="492" spans="1:8" x14ac:dyDescent="0.2">
      <c r="A492">
        <v>18540.296999999999</v>
      </c>
      <c r="B492">
        <v>-31.497</v>
      </c>
      <c r="C492">
        <v>-31.497</v>
      </c>
      <c r="D492">
        <v>1.1419999999999999</v>
      </c>
      <c r="E492">
        <v>44.045999999999999</v>
      </c>
      <c r="F492">
        <v>60</v>
      </c>
      <c r="G492">
        <v>67.432000000000002</v>
      </c>
      <c r="H492">
        <v>0.84920000000000007</v>
      </c>
    </row>
    <row r="493" spans="1:8" x14ac:dyDescent="0.2">
      <c r="A493">
        <v>18546.356</v>
      </c>
      <c r="B493">
        <v>-31.548999999999999</v>
      </c>
      <c r="C493">
        <v>-31.548999999999999</v>
      </c>
      <c r="D493">
        <v>0.86499999999999999</v>
      </c>
      <c r="E493">
        <v>42.143999999999998</v>
      </c>
      <c r="F493">
        <v>60</v>
      </c>
      <c r="G493">
        <v>67.674000000000007</v>
      </c>
      <c r="H493">
        <v>0.8096000000000001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313" t="s">
        <v>128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6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-12</v>
      </c>
      <c r="E14" s="308">
        <v>-10.205</v>
      </c>
      <c r="F14" s="309" t="s">
        <v>107</v>
      </c>
      <c r="G14" s="307">
        <v>100</v>
      </c>
      <c r="H14" s="307">
        <v>306</v>
      </c>
      <c r="I14" s="310">
        <v>0</v>
      </c>
      <c r="J14" s="173">
        <v>7.19</v>
      </c>
      <c r="K14" s="310">
        <v>0</v>
      </c>
      <c r="L14" s="173">
        <v>7.35</v>
      </c>
      <c r="M14" s="310">
        <v>0</v>
      </c>
      <c r="N14" s="293"/>
      <c r="O14" s="294"/>
      <c r="P14" s="307">
        <v>22.61</v>
      </c>
      <c r="Q14" s="310">
        <v>0</v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Z14" s="311">
        <v>333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121</v>
      </c>
      <c r="AC14" s="311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-12</v>
      </c>
      <c r="E15" s="308">
        <v>-10.205</v>
      </c>
      <c r="F15" s="309" t="s">
        <v>108</v>
      </c>
      <c r="G15" s="307">
        <v>200</v>
      </c>
      <c r="H15" s="307">
        <v>270</v>
      </c>
      <c r="I15" s="310">
        <v>-11.765000000000001</v>
      </c>
      <c r="J15" s="173">
        <v>4.91</v>
      </c>
      <c r="K15" s="310">
        <v>-31.710999999999999</v>
      </c>
      <c r="L15" s="173">
        <v>6.67</v>
      </c>
      <c r="M15" s="310">
        <v>-9.2520000000000007</v>
      </c>
      <c r="N15" s="293">
        <f t="shared" ref="N15:N36" si="1">IF(ISNUMBER(Z15), AA15, "")</f>
        <v>-26</v>
      </c>
      <c r="O15" s="294" t="str">
        <f t="shared" ref="O15:O36" si="2">IF(ISNUMBER(N14), IF(ISNUMBER(N15), ABS(((ABS(N14-N15))/N14)*100), ""), "")</f>
        <v/>
      </c>
      <c r="P15" s="307">
        <v>23.43</v>
      </c>
      <c r="Q15" s="310">
        <v>3.6269999999999998</v>
      </c>
      <c r="R15" s="273"/>
      <c r="S15" s="285" t="str">
        <f t="shared" ref="S15:S36" si="3">IF(ISNUMBER(R14), IF(ISNUMBER(R15), ABS(((ABS(R14-R15))/R14)*100), ""), "")</f>
        <v/>
      </c>
      <c r="T15" s="271"/>
      <c r="U15" s="271"/>
      <c r="V15" s="271"/>
      <c r="W15" s="271"/>
      <c r="X15" s="14"/>
      <c r="Z15" s="311">
        <v>186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-26</v>
      </c>
      <c r="AC15" s="311">
        <v>-44.143999999999998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-12</v>
      </c>
      <c r="E16" s="308">
        <v>-10.205</v>
      </c>
      <c r="F16" s="309" t="s">
        <v>109</v>
      </c>
      <c r="G16" s="307">
        <v>300</v>
      </c>
      <c r="H16" s="307">
        <v>276</v>
      </c>
      <c r="I16" s="310">
        <v>2.222</v>
      </c>
      <c r="J16" s="173">
        <v>3.53</v>
      </c>
      <c r="K16" s="310">
        <v>-28.106000000000002</v>
      </c>
      <c r="L16" s="173">
        <v>6.36</v>
      </c>
      <c r="M16" s="310">
        <v>-4.6479999999999997</v>
      </c>
      <c r="N16" s="293">
        <f t="shared" si="1"/>
        <v>-85</v>
      </c>
      <c r="O16" s="294">
        <f t="shared" si="2"/>
        <v>226.92307692307691</v>
      </c>
      <c r="P16" s="307">
        <v>23.98</v>
      </c>
      <c r="Q16" s="310">
        <v>2.347</v>
      </c>
      <c r="R16" s="273"/>
      <c r="S16" s="285" t="str">
        <f t="shared" si="3"/>
        <v/>
      </c>
      <c r="T16" s="271"/>
      <c r="U16" s="271"/>
      <c r="V16" s="271"/>
      <c r="W16" s="271"/>
      <c r="X16" s="14"/>
      <c r="Z16" s="311">
        <v>127</v>
      </c>
      <c r="AA16" s="10">
        <f t="shared" si="4"/>
        <v>-85</v>
      </c>
      <c r="AC16" s="311">
        <v>-31.72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-12</v>
      </c>
      <c r="E17" s="308">
        <v>-10.205</v>
      </c>
      <c r="F17" s="309" t="s">
        <v>110</v>
      </c>
      <c r="G17" s="307">
        <v>400</v>
      </c>
      <c r="H17" s="307">
        <v>299</v>
      </c>
      <c r="I17" s="310">
        <v>8.3330000000000002</v>
      </c>
      <c r="J17" s="173">
        <v>2.63</v>
      </c>
      <c r="K17" s="310">
        <v>-25.495999999999999</v>
      </c>
      <c r="L17" s="173">
        <v>6.27</v>
      </c>
      <c r="M17" s="310">
        <v>-1.415</v>
      </c>
      <c r="N17" s="293">
        <f t="shared" si="1"/>
        <v>-102</v>
      </c>
      <c r="O17" s="294">
        <f t="shared" si="2"/>
        <v>20</v>
      </c>
      <c r="P17" s="307">
        <v>24.53</v>
      </c>
      <c r="Q17" s="310">
        <v>2.294</v>
      </c>
      <c r="R17" s="273"/>
      <c r="S17" s="285" t="str">
        <f t="shared" si="3"/>
        <v/>
      </c>
      <c r="T17" s="271"/>
      <c r="U17" s="271"/>
      <c r="V17" s="271"/>
      <c r="W17" s="271"/>
      <c r="X17" s="14"/>
      <c r="Z17" s="311">
        <v>108</v>
      </c>
      <c r="AA17" s="10">
        <f t="shared" si="4"/>
        <v>-102</v>
      </c>
      <c r="AC17" s="311">
        <v>-14.961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-12</v>
      </c>
      <c r="E18" s="308">
        <v>-10.205</v>
      </c>
      <c r="F18" s="309" t="s">
        <v>111</v>
      </c>
      <c r="G18" s="307">
        <v>500</v>
      </c>
      <c r="H18" s="307">
        <v>312</v>
      </c>
      <c r="I18" s="310">
        <v>4.3479999999999999</v>
      </c>
      <c r="J18" s="173">
        <v>2.15</v>
      </c>
      <c r="K18" s="310">
        <v>-18.251000000000001</v>
      </c>
      <c r="L18" s="173">
        <v>6.23</v>
      </c>
      <c r="M18" s="310">
        <v>-0.63800000000000001</v>
      </c>
      <c r="N18" s="293">
        <f t="shared" si="1"/>
        <v>-108</v>
      </c>
      <c r="O18" s="294">
        <f t="shared" si="2"/>
        <v>5.8823529411764701</v>
      </c>
      <c r="P18" s="307">
        <v>25.01</v>
      </c>
      <c r="Q18" s="310">
        <v>1.9570000000000001</v>
      </c>
      <c r="R18" s="273"/>
      <c r="S18" s="285" t="str">
        <f t="shared" si="3"/>
        <v/>
      </c>
      <c r="T18" s="271"/>
      <c r="U18" s="271"/>
      <c r="V18" s="271"/>
      <c r="W18" s="271"/>
      <c r="X18" s="14"/>
      <c r="Z18" s="311">
        <v>101</v>
      </c>
      <c r="AA18" s="10">
        <f t="shared" si="4"/>
        <v>-108</v>
      </c>
      <c r="AC18" s="311">
        <v>-6.4809999999999999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8">
        <v>-12</v>
      </c>
      <c r="E19" s="308">
        <v>-10.205</v>
      </c>
      <c r="F19" s="309" t="s">
        <v>112</v>
      </c>
      <c r="G19" s="307">
        <v>600</v>
      </c>
      <c r="H19" s="307">
        <v>325</v>
      </c>
      <c r="I19" s="310">
        <v>4.1669999999999998</v>
      </c>
      <c r="J19" s="173">
        <v>1.77</v>
      </c>
      <c r="K19" s="310">
        <v>-17.673999999999999</v>
      </c>
      <c r="L19" s="173">
        <v>6.22</v>
      </c>
      <c r="M19" s="310">
        <v>-0.161</v>
      </c>
      <c r="N19" s="293">
        <f t="shared" si="1"/>
        <v>-113</v>
      </c>
      <c r="O19" s="294">
        <f t="shared" si="2"/>
        <v>4.6296296296296298</v>
      </c>
      <c r="P19" s="307">
        <v>25.53</v>
      </c>
      <c r="Q19" s="310">
        <v>2.0790000000000002</v>
      </c>
      <c r="R19" s="273"/>
      <c r="S19" s="285" t="str">
        <f t="shared" si="3"/>
        <v/>
      </c>
      <c r="T19" s="271"/>
      <c r="U19" s="271"/>
      <c r="V19" s="271"/>
      <c r="W19" s="271"/>
      <c r="X19" s="14"/>
      <c r="Z19" s="311">
        <v>96</v>
      </c>
      <c r="AA19" s="10">
        <f t="shared" si="4"/>
        <v>-113</v>
      </c>
      <c r="AC19" s="311">
        <v>-4.95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8">
        <v>-12</v>
      </c>
      <c r="E20" s="308">
        <v>-10.205</v>
      </c>
      <c r="F20" s="309" t="s">
        <v>113</v>
      </c>
      <c r="G20" s="307">
        <v>700</v>
      </c>
      <c r="H20" s="307">
        <v>329</v>
      </c>
      <c r="I20" s="310">
        <v>1.2310000000000001</v>
      </c>
      <c r="J20" s="173">
        <v>1.64</v>
      </c>
      <c r="K20" s="310">
        <v>-7.3449999999999998</v>
      </c>
      <c r="L20" s="173">
        <v>6.23</v>
      </c>
      <c r="M20" s="310">
        <v>0.161</v>
      </c>
      <c r="N20" s="293">
        <f t="shared" si="1"/>
        <v>-113</v>
      </c>
      <c r="O20" s="294">
        <f t="shared" si="2"/>
        <v>0</v>
      </c>
      <c r="P20" s="307">
        <v>26.03</v>
      </c>
      <c r="Q20" s="310">
        <v>1.958</v>
      </c>
      <c r="R20" s="273"/>
      <c r="S20" s="285" t="str">
        <f t="shared" si="3"/>
        <v/>
      </c>
      <c r="T20" s="271"/>
      <c r="U20" s="271"/>
      <c r="V20" s="271"/>
      <c r="W20" s="271"/>
      <c r="X20" s="14"/>
      <c r="Z20" s="311">
        <v>93</v>
      </c>
      <c r="AA20" s="10">
        <f t="shared" si="4"/>
        <v>-113</v>
      </c>
      <c r="AC20" s="311">
        <v>-3.125</v>
      </c>
    </row>
    <row r="21" spans="1:29" s="10" customFormat="1" ht="39.950000000000003" customHeight="1" x14ac:dyDescent="0.2">
      <c r="A21" s="10">
        <f t="shared" ca="1" si="0"/>
        <v>21</v>
      </c>
      <c r="B21" s="312">
        <v>1</v>
      </c>
      <c r="C21" s="5"/>
      <c r="D21" s="308">
        <v>-12</v>
      </c>
      <c r="E21" s="308">
        <v>-10.205</v>
      </c>
      <c r="F21" s="309" t="s">
        <v>114</v>
      </c>
      <c r="G21" s="307">
        <v>800</v>
      </c>
      <c r="H21" s="307">
        <v>332</v>
      </c>
      <c r="I21" s="310">
        <v>0.91200000000000003</v>
      </c>
      <c r="J21" s="173">
        <v>1.54</v>
      </c>
      <c r="K21" s="310">
        <v>-6.0979999999999999</v>
      </c>
      <c r="L21" s="173">
        <v>6.23</v>
      </c>
      <c r="M21" s="310">
        <v>0</v>
      </c>
      <c r="N21" s="293">
        <f t="shared" si="1"/>
        <v>-116</v>
      </c>
      <c r="O21" s="294">
        <f t="shared" si="2"/>
        <v>2.6548672566371683</v>
      </c>
      <c r="P21" s="307">
        <v>26.49</v>
      </c>
      <c r="Q21" s="310">
        <v>1.7669999999999999</v>
      </c>
      <c r="R21" s="273"/>
      <c r="S21" s="285" t="str">
        <f t="shared" si="3"/>
        <v/>
      </c>
      <c r="T21" s="312" t="s">
        <v>115</v>
      </c>
      <c r="U21" s="271"/>
      <c r="V21" s="271"/>
      <c r="W21" s="271"/>
      <c r="X21" s="14"/>
      <c r="Z21" s="311">
        <v>90</v>
      </c>
      <c r="AA21" s="10">
        <f t="shared" si="4"/>
        <v>-116</v>
      </c>
      <c r="AC21" s="311">
        <v>-3.226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ref="I22:I36" si="5">IF(ISNUMBER(H21), IF(ISNUMBER(H22), ((ABS(H21-H22))/H21)*100, ""), "")</f>
        <v/>
      </c>
      <c r="J22" s="275"/>
      <c r="K22" s="285" t="str">
        <f t="shared" ref="K22:K36" si="6">IF(ISNUMBER(J21), IF(ISNUMBER(J22), ((ABS(J21-J22))/J21)*100, ""), "")</f>
        <v/>
      </c>
      <c r="L22" s="275"/>
      <c r="M22" s="285" t="str">
        <f t="shared" ref="M22:M36" si="7">IF(ISNUMBER(L21), IF(ISNUMBER(L22), ((ABS(L21-L22))/L21)*100, ""), "")</f>
        <v/>
      </c>
      <c r="N22" s="293" t="str">
        <f t="shared" si="1"/>
        <v/>
      </c>
      <c r="O22" s="294" t="str">
        <f t="shared" si="2"/>
        <v/>
      </c>
      <c r="P22" s="273"/>
      <c r="Q22" s="285" t="str">
        <f t="shared" ref="Q22:Q36" si="8">IF(ISNUMBER(P21), IF(ISNUMBER(P22), ABS(((ABS(P21-P22))/P21)*100), ""), "")</f>
        <v/>
      </c>
      <c r="R22" s="273"/>
      <c r="S22" s="285" t="str">
        <f t="shared" si="3"/>
        <v/>
      </c>
      <c r="T22" s="271"/>
      <c r="U22" s="271"/>
      <c r="V22" s="271"/>
      <c r="W22" s="271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5"/>
        <v/>
      </c>
      <c r="J23" s="275"/>
      <c r="K23" s="285" t="str">
        <f t="shared" si="6"/>
        <v/>
      </c>
      <c r="L23" s="275"/>
      <c r="M23" s="285" t="str">
        <f t="shared" si="7"/>
        <v/>
      </c>
      <c r="N23" s="293" t="str">
        <f t="shared" si="1"/>
        <v/>
      </c>
      <c r="O23" s="294" t="str">
        <f t="shared" si="2"/>
        <v/>
      </c>
      <c r="P23" s="273"/>
      <c r="Q23" s="285" t="str">
        <f t="shared" si="8"/>
        <v/>
      </c>
      <c r="R23" s="273"/>
      <c r="S23" s="285" t="str">
        <f t="shared" si="3"/>
        <v/>
      </c>
      <c r="T23" s="271"/>
      <c r="U23" s="271"/>
      <c r="V23" s="271"/>
      <c r="W23" s="271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5"/>
        <v/>
      </c>
      <c r="J24" s="275"/>
      <c r="K24" s="285" t="str">
        <f t="shared" si="6"/>
        <v/>
      </c>
      <c r="L24" s="275"/>
      <c r="M24" s="285" t="str">
        <f t="shared" si="7"/>
        <v/>
      </c>
      <c r="N24" s="293" t="str">
        <f t="shared" si="1"/>
        <v/>
      </c>
      <c r="O24" s="294" t="str">
        <f t="shared" si="2"/>
        <v/>
      </c>
      <c r="P24" s="273"/>
      <c r="Q24" s="285" t="str">
        <f t="shared" si="8"/>
        <v/>
      </c>
      <c r="R24" s="273"/>
      <c r="S24" s="285" t="str">
        <f t="shared" si="3"/>
        <v/>
      </c>
      <c r="T24" s="271"/>
      <c r="U24" s="271"/>
      <c r="V24" s="271"/>
      <c r="W24" s="271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5"/>
        <v/>
      </c>
      <c r="J25" s="275"/>
      <c r="K25" s="285" t="str">
        <f t="shared" si="6"/>
        <v/>
      </c>
      <c r="L25" s="275"/>
      <c r="M25" s="285" t="str">
        <f t="shared" si="7"/>
        <v/>
      </c>
      <c r="N25" s="293" t="str">
        <f t="shared" si="1"/>
        <v/>
      </c>
      <c r="O25" s="294" t="str">
        <f t="shared" si="2"/>
        <v/>
      </c>
      <c r="P25" s="273"/>
      <c r="Q25" s="285" t="str">
        <f t="shared" si="8"/>
        <v/>
      </c>
      <c r="R25" s="273"/>
      <c r="S25" s="285" t="str">
        <f t="shared" si="3"/>
        <v/>
      </c>
      <c r="T25" s="271"/>
      <c r="U25" s="271"/>
      <c r="V25" s="271"/>
      <c r="W25" s="271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5"/>
        <v/>
      </c>
      <c r="J26" s="275"/>
      <c r="K26" s="285" t="str">
        <f t="shared" si="6"/>
        <v/>
      </c>
      <c r="L26" s="275"/>
      <c r="M26" s="285" t="str">
        <f t="shared" si="7"/>
        <v/>
      </c>
      <c r="N26" s="293" t="str">
        <f t="shared" si="1"/>
        <v/>
      </c>
      <c r="O26" s="294" t="str">
        <f t="shared" si="2"/>
        <v/>
      </c>
      <c r="P26" s="273"/>
      <c r="Q26" s="285" t="str">
        <f t="shared" si="8"/>
        <v/>
      </c>
      <c r="R26" s="273"/>
      <c r="S26" s="285" t="str">
        <f t="shared" si="3"/>
        <v/>
      </c>
      <c r="T26" s="271"/>
      <c r="U26" s="271"/>
      <c r="V26" s="271"/>
      <c r="W26" s="271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5"/>
        <v/>
      </c>
      <c r="J27" s="275"/>
      <c r="K27" s="285" t="str">
        <f t="shared" si="6"/>
        <v/>
      </c>
      <c r="L27" s="275"/>
      <c r="M27" s="285" t="str">
        <f t="shared" si="7"/>
        <v/>
      </c>
      <c r="N27" s="293" t="str">
        <f t="shared" si="1"/>
        <v/>
      </c>
      <c r="O27" s="294" t="str">
        <f t="shared" si="2"/>
        <v/>
      </c>
      <c r="P27" s="273"/>
      <c r="Q27" s="285" t="str">
        <f t="shared" si="8"/>
        <v/>
      </c>
      <c r="R27" s="273"/>
      <c r="S27" s="285" t="str">
        <f t="shared" si="3"/>
        <v/>
      </c>
      <c r="T27" s="271"/>
      <c r="U27" s="271"/>
      <c r="V27" s="271"/>
      <c r="W27" s="271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5"/>
        <v/>
      </c>
      <c r="J28" s="275"/>
      <c r="K28" s="285" t="str">
        <f t="shared" si="6"/>
        <v/>
      </c>
      <c r="L28" s="275"/>
      <c r="M28" s="285" t="str">
        <f t="shared" si="7"/>
        <v/>
      </c>
      <c r="N28" s="293" t="str">
        <f t="shared" si="1"/>
        <v/>
      </c>
      <c r="O28" s="294" t="str">
        <f t="shared" si="2"/>
        <v/>
      </c>
      <c r="P28" s="273"/>
      <c r="Q28" s="285" t="str">
        <f t="shared" si="8"/>
        <v/>
      </c>
      <c r="R28" s="273"/>
      <c r="S28" s="285" t="str">
        <f t="shared" si="3"/>
        <v/>
      </c>
      <c r="T28" s="271"/>
      <c r="U28" s="271"/>
      <c r="V28" s="271"/>
      <c r="W28" s="271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5"/>
        <v/>
      </c>
      <c r="J29" s="275"/>
      <c r="K29" s="285" t="str">
        <f t="shared" si="6"/>
        <v/>
      </c>
      <c r="L29" s="275"/>
      <c r="M29" s="285" t="str">
        <f t="shared" si="7"/>
        <v/>
      </c>
      <c r="N29" s="293" t="str">
        <f t="shared" si="1"/>
        <v/>
      </c>
      <c r="O29" s="294" t="str">
        <f t="shared" si="2"/>
        <v/>
      </c>
      <c r="P29" s="273"/>
      <c r="Q29" s="285" t="str">
        <f t="shared" si="8"/>
        <v/>
      </c>
      <c r="R29" s="273"/>
      <c r="S29" s="285" t="str">
        <f t="shared" si="3"/>
        <v/>
      </c>
      <c r="T29" s="271"/>
      <c r="U29" s="271"/>
      <c r="V29" s="271"/>
      <c r="W29" s="271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5"/>
        <v/>
      </c>
      <c r="J30" s="275"/>
      <c r="K30" s="285" t="str">
        <f t="shared" si="6"/>
        <v/>
      </c>
      <c r="L30" s="275"/>
      <c r="M30" s="285" t="str">
        <f t="shared" si="7"/>
        <v/>
      </c>
      <c r="N30" s="293" t="str">
        <f t="shared" si="1"/>
        <v/>
      </c>
      <c r="O30" s="294" t="str">
        <f t="shared" si="2"/>
        <v/>
      </c>
      <c r="P30" s="273"/>
      <c r="Q30" s="285" t="str">
        <f t="shared" si="8"/>
        <v/>
      </c>
      <c r="R30" s="273"/>
      <c r="S30" s="285" t="str">
        <f t="shared" si="3"/>
        <v/>
      </c>
      <c r="T30" s="271"/>
      <c r="U30" s="271"/>
      <c r="V30" s="271"/>
      <c r="W30" s="271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5"/>
        <v/>
      </c>
      <c r="J31" s="275"/>
      <c r="K31" s="285" t="str">
        <f t="shared" si="6"/>
        <v/>
      </c>
      <c r="L31" s="275"/>
      <c r="M31" s="285" t="str">
        <f t="shared" si="7"/>
        <v/>
      </c>
      <c r="N31" s="293" t="str">
        <f t="shared" si="1"/>
        <v/>
      </c>
      <c r="O31" s="294" t="str">
        <f t="shared" si="2"/>
        <v/>
      </c>
      <c r="P31" s="273"/>
      <c r="Q31" s="285" t="str">
        <f t="shared" si="8"/>
        <v/>
      </c>
      <c r="R31" s="273"/>
      <c r="S31" s="285" t="str">
        <f t="shared" si="3"/>
        <v/>
      </c>
      <c r="T31" s="271"/>
      <c r="U31" s="271"/>
      <c r="V31" s="271"/>
      <c r="W31" s="271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5"/>
        <v/>
      </c>
      <c r="J32" s="275"/>
      <c r="K32" s="285" t="str">
        <f t="shared" si="6"/>
        <v/>
      </c>
      <c r="L32" s="275"/>
      <c r="M32" s="285" t="str">
        <f t="shared" si="7"/>
        <v/>
      </c>
      <c r="N32" s="293" t="str">
        <f t="shared" si="1"/>
        <v/>
      </c>
      <c r="O32" s="294" t="str">
        <f t="shared" si="2"/>
        <v/>
      </c>
      <c r="P32" s="273"/>
      <c r="Q32" s="285" t="str">
        <f t="shared" si="8"/>
        <v/>
      </c>
      <c r="R32" s="273"/>
      <c r="S32" s="285" t="str">
        <f t="shared" si="3"/>
        <v/>
      </c>
      <c r="T32" s="271"/>
      <c r="U32" s="271"/>
      <c r="V32" s="271"/>
      <c r="W32" s="271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5"/>
        <v/>
      </c>
      <c r="J33" s="275"/>
      <c r="K33" s="285" t="str">
        <f t="shared" si="6"/>
        <v/>
      </c>
      <c r="L33" s="275"/>
      <c r="M33" s="285" t="str">
        <f t="shared" si="7"/>
        <v/>
      </c>
      <c r="N33" s="293" t="str">
        <f t="shared" si="1"/>
        <v/>
      </c>
      <c r="O33" s="294" t="str">
        <f t="shared" si="2"/>
        <v/>
      </c>
      <c r="P33" s="273"/>
      <c r="Q33" s="285" t="str">
        <f t="shared" si="8"/>
        <v/>
      </c>
      <c r="R33" s="273"/>
      <c r="S33" s="285" t="str">
        <f t="shared" si="3"/>
        <v/>
      </c>
      <c r="T33" s="271"/>
      <c r="U33" s="271"/>
      <c r="V33" s="271"/>
      <c r="W33" s="271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5"/>
        <v/>
      </c>
      <c r="J34" s="275"/>
      <c r="K34" s="285" t="str">
        <f t="shared" si="6"/>
        <v/>
      </c>
      <c r="L34" s="275"/>
      <c r="M34" s="285" t="str">
        <f t="shared" si="7"/>
        <v/>
      </c>
      <c r="N34" s="293" t="str">
        <f t="shared" si="1"/>
        <v/>
      </c>
      <c r="O34" s="294" t="str">
        <f t="shared" si="2"/>
        <v/>
      </c>
      <c r="P34" s="273"/>
      <c r="Q34" s="285" t="str">
        <f t="shared" si="8"/>
        <v/>
      </c>
      <c r="R34" s="273"/>
      <c r="S34" s="285" t="str">
        <f t="shared" si="3"/>
        <v/>
      </c>
      <c r="T34" s="271"/>
      <c r="U34" s="271"/>
      <c r="V34" s="271"/>
      <c r="W34" s="271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5"/>
        <v/>
      </c>
      <c r="J35" s="275"/>
      <c r="K35" s="285" t="str">
        <f t="shared" si="6"/>
        <v/>
      </c>
      <c r="L35" s="275"/>
      <c r="M35" s="285" t="str">
        <f t="shared" si="7"/>
        <v/>
      </c>
      <c r="N35" s="293" t="str">
        <f t="shared" si="1"/>
        <v/>
      </c>
      <c r="O35" s="294" t="str">
        <f t="shared" si="2"/>
        <v/>
      </c>
      <c r="P35" s="273"/>
      <c r="Q35" s="285" t="str">
        <f t="shared" si="8"/>
        <v/>
      </c>
      <c r="R35" s="273"/>
      <c r="S35" s="285" t="str">
        <f t="shared" si="3"/>
        <v/>
      </c>
      <c r="T35" s="271"/>
      <c r="U35" s="271"/>
      <c r="V35" s="271"/>
      <c r="W35" s="271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5"/>
        <v/>
      </c>
      <c r="J36" s="276"/>
      <c r="K36" s="285" t="str">
        <f t="shared" si="6"/>
        <v/>
      </c>
      <c r="L36" s="276"/>
      <c r="M36" s="285" t="str">
        <f t="shared" si="7"/>
        <v/>
      </c>
      <c r="N36" s="293" t="str">
        <f t="shared" si="1"/>
        <v/>
      </c>
      <c r="O36" s="294" t="str">
        <f t="shared" si="2"/>
        <v/>
      </c>
      <c r="P36" s="272"/>
      <c r="Q36" s="285" t="str">
        <f t="shared" si="8"/>
        <v/>
      </c>
      <c r="R36" s="272"/>
      <c r="S36" s="285" t="str">
        <f t="shared" si="3"/>
        <v/>
      </c>
      <c r="T36" s="270"/>
      <c r="U36" s="270"/>
      <c r="V36" s="270"/>
      <c r="W36" s="270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21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K19" sqref="K19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313" t="s">
        <v>128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-24</v>
      </c>
      <c r="E14" s="308">
        <v>-9.7620000000000005</v>
      </c>
      <c r="F14" s="309" t="s">
        <v>116</v>
      </c>
      <c r="G14" s="307">
        <v>100</v>
      </c>
      <c r="H14" s="307">
        <v>263</v>
      </c>
      <c r="I14" s="310">
        <v>-20.783000000000001</v>
      </c>
      <c r="J14" s="173">
        <v>4.7300000000000004</v>
      </c>
      <c r="K14" s="310">
        <v>207.143</v>
      </c>
      <c r="L14" s="173">
        <v>6.59</v>
      </c>
      <c r="M14" s="310">
        <v>5.7779999999999996</v>
      </c>
      <c r="N14" s="293"/>
      <c r="O14" s="294"/>
      <c r="P14" s="307">
        <v>32.159999999999997</v>
      </c>
      <c r="Q14" s="310">
        <v>21.404</v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Z14" s="311">
        <v>171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-22</v>
      </c>
      <c r="AC14" s="311">
        <v>90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-24</v>
      </c>
      <c r="E15" s="308">
        <v>-9.7620000000000005</v>
      </c>
      <c r="F15" s="309" t="s">
        <v>117</v>
      </c>
      <c r="G15" s="307">
        <v>200</v>
      </c>
      <c r="H15" s="307">
        <v>257</v>
      </c>
      <c r="I15" s="310">
        <v>-2.2810000000000001</v>
      </c>
      <c r="J15" s="173">
        <v>3.11</v>
      </c>
      <c r="K15" s="310">
        <v>-34.249000000000002</v>
      </c>
      <c r="L15" s="173">
        <v>6.55</v>
      </c>
      <c r="M15" s="310">
        <v>-0.60699999999999998</v>
      </c>
      <c r="N15" s="293">
        <f t="shared" ref="N15:N36" si="1">IF(ISNUMBER(Z15), AA15, "")</f>
        <v>19</v>
      </c>
      <c r="O15" s="294" t="str">
        <f t="shared" ref="O15:O36" si="2">IF(ISNUMBER(N14), IF(ISNUMBER(N15), ABS(((ABS(N14-N15))/N14)*100), ""), "")</f>
        <v/>
      </c>
      <c r="P15" s="307">
        <v>33.1</v>
      </c>
      <c r="Q15" s="310">
        <v>2.923</v>
      </c>
      <c r="R15" s="273"/>
      <c r="S15" s="285" t="str">
        <f t="shared" ref="S15:S36" si="3">IF(ISNUMBER(R14), IF(ISNUMBER(R15), ABS(((ABS(R14-R15))/R14)*100), ""), "")</f>
        <v/>
      </c>
      <c r="T15" s="271"/>
      <c r="U15" s="271"/>
      <c r="V15" s="271"/>
      <c r="W15" s="271"/>
      <c r="X15" s="14"/>
      <c r="Z15" s="311">
        <v>212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19</v>
      </c>
      <c r="AC15" s="311">
        <v>23.977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-24</v>
      </c>
      <c r="E16" s="308">
        <v>-9.7620000000000005</v>
      </c>
      <c r="F16" s="309" t="s">
        <v>118</v>
      </c>
      <c r="G16" s="307">
        <v>300</v>
      </c>
      <c r="H16" s="307">
        <v>277</v>
      </c>
      <c r="I16" s="310">
        <v>7.782</v>
      </c>
      <c r="J16" s="173">
        <v>3.06</v>
      </c>
      <c r="K16" s="310">
        <v>-1.6080000000000001</v>
      </c>
      <c r="L16" s="173">
        <v>6.49</v>
      </c>
      <c r="M16" s="310">
        <v>-0.91600000000000004</v>
      </c>
      <c r="N16" s="293">
        <f t="shared" si="1"/>
        <v>33</v>
      </c>
      <c r="O16" s="294">
        <f t="shared" si="2"/>
        <v>73.68421052631578</v>
      </c>
      <c r="P16" s="307">
        <v>33.26</v>
      </c>
      <c r="Q16" s="310">
        <v>0.48299999999999998</v>
      </c>
      <c r="R16" s="273"/>
      <c r="S16" s="285" t="str">
        <f t="shared" si="3"/>
        <v/>
      </c>
      <c r="T16" s="271"/>
      <c r="U16" s="271"/>
      <c r="V16" s="271"/>
      <c r="W16" s="271"/>
      <c r="X16" s="14"/>
      <c r="Z16" s="311">
        <v>226</v>
      </c>
      <c r="AA16" s="10">
        <f t="shared" si="4"/>
        <v>33</v>
      </c>
      <c r="AC16" s="311">
        <v>6.6040000000000001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-24</v>
      </c>
      <c r="E17" s="308">
        <v>-9.7620000000000005</v>
      </c>
      <c r="F17" s="309" t="s">
        <v>119</v>
      </c>
      <c r="G17" s="307">
        <v>350</v>
      </c>
      <c r="H17" s="307">
        <v>302</v>
      </c>
      <c r="I17" s="310">
        <v>9.0250000000000004</v>
      </c>
      <c r="J17" s="173">
        <v>2.66</v>
      </c>
      <c r="K17" s="310">
        <v>-13.071999999999999</v>
      </c>
      <c r="L17" s="173">
        <v>6.45</v>
      </c>
      <c r="M17" s="310">
        <v>-0.61599999999999999</v>
      </c>
      <c r="N17" s="293">
        <f t="shared" si="1"/>
        <v>41</v>
      </c>
      <c r="O17" s="294">
        <f t="shared" si="2"/>
        <v>24.242424242424242</v>
      </c>
      <c r="P17" s="307">
        <v>33.49</v>
      </c>
      <c r="Q17" s="310">
        <v>0.69199999999999995</v>
      </c>
      <c r="R17" s="273"/>
      <c r="S17" s="285" t="str">
        <f t="shared" si="3"/>
        <v/>
      </c>
      <c r="T17" s="271"/>
      <c r="U17" s="271"/>
      <c r="V17" s="271"/>
      <c r="W17" s="271"/>
      <c r="X17" s="14"/>
      <c r="Z17" s="311">
        <v>234</v>
      </c>
      <c r="AA17" s="10">
        <f t="shared" si="4"/>
        <v>41</v>
      </c>
      <c r="AC17" s="311">
        <v>3.54</v>
      </c>
    </row>
    <row r="18" spans="1:29" s="10" customFormat="1" ht="39.950000000000003" customHeight="1" x14ac:dyDescent="0.2">
      <c r="A18" s="10">
        <f t="shared" ca="1" si="0"/>
        <v>18</v>
      </c>
      <c r="B18" s="312">
        <v>1</v>
      </c>
      <c r="C18" s="5"/>
      <c r="D18" s="308">
        <v>-24</v>
      </c>
      <c r="E18" s="308">
        <v>-9.7620000000000005</v>
      </c>
      <c r="F18" s="309" t="s">
        <v>120</v>
      </c>
      <c r="G18" s="307">
        <v>400</v>
      </c>
      <c r="H18" s="307">
        <v>312</v>
      </c>
      <c r="I18" s="310">
        <v>3.3109999999999999</v>
      </c>
      <c r="J18" s="173">
        <v>2.61</v>
      </c>
      <c r="K18" s="310">
        <v>-1.88</v>
      </c>
      <c r="L18" s="173">
        <v>6.41</v>
      </c>
      <c r="M18" s="310">
        <v>-0.62</v>
      </c>
      <c r="N18" s="293">
        <f t="shared" si="1"/>
        <v>46</v>
      </c>
      <c r="O18" s="294">
        <f t="shared" si="2"/>
        <v>12.195121951219512</v>
      </c>
      <c r="P18" s="307">
        <v>34.049999999999997</v>
      </c>
      <c r="Q18" s="310">
        <v>1.6719999999999999</v>
      </c>
      <c r="R18" s="273"/>
      <c r="S18" s="285" t="str">
        <f t="shared" si="3"/>
        <v/>
      </c>
      <c r="T18" s="312" t="s">
        <v>121</v>
      </c>
      <c r="U18" s="271"/>
      <c r="V18" s="271"/>
      <c r="W18" s="271"/>
      <c r="X18" s="14"/>
      <c r="Z18" s="311">
        <v>238</v>
      </c>
      <c r="AA18" s="10">
        <f t="shared" si="4"/>
        <v>46</v>
      </c>
      <c r="AC18" s="311">
        <v>1.7090000000000001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ref="I19:I36" si="5">IF(ISNUMBER(H18), IF(ISNUMBER(H19), ((ABS(H18-H19))/H18)*100, ""), "")</f>
        <v/>
      </c>
      <c r="J19" s="275"/>
      <c r="K19" s="285" t="str">
        <f t="shared" ref="K19:K36" si="6">IF(ISNUMBER(J18), IF(ISNUMBER(J19), ((ABS(J18-J19))/J18)*100, ""), "")</f>
        <v/>
      </c>
      <c r="L19" s="275"/>
      <c r="M19" s="285" t="str">
        <f t="shared" ref="M19:M36" si="7">IF(ISNUMBER(L18), IF(ISNUMBER(L19), ((ABS(L18-L19))/L18)*100, ""), "")</f>
        <v/>
      </c>
      <c r="N19" s="293" t="str">
        <f t="shared" si="1"/>
        <v/>
      </c>
      <c r="O19" s="294" t="str">
        <f t="shared" si="2"/>
        <v/>
      </c>
      <c r="P19" s="273"/>
      <c r="Q19" s="285" t="str">
        <f t="shared" ref="Q19:Q36" si="8">IF(ISNUMBER(P18), IF(ISNUMBER(P19), ABS(((ABS(P18-P19))/P18)*100), ""), "")</f>
        <v/>
      </c>
      <c r="R19" s="273"/>
      <c r="S19" s="285" t="str">
        <f t="shared" si="3"/>
        <v/>
      </c>
      <c r="T19" s="271"/>
      <c r="U19" s="271"/>
      <c r="V19" s="271"/>
      <c r="W19" s="271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5"/>
        <v/>
      </c>
      <c r="J20" s="275"/>
      <c r="K20" s="285" t="str">
        <f t="shared" si="6"/>
        <v/>
      </c>
      <c r="L20" s="275"/>
      <c r="M20" s="285" t="str">
        <f t="shared" si="7"/>
        <v/>
      </c>
      <c r="N20" s="293" t="str">
        <f t="shared" si="1"/>
        <v/>
      </c>
      <c r="O20" s="294" t="str">
        <f t="shared" si="2"/>
        <v/>
      </c>
      <c r="P20" s="273"/>
      <c r="Q20" s="285" t="str">
        <f t="shared" si="8"/>
        <v/>
      </c>
      <c r="R20" s="273"/>
      <c r="S20" s="285" t="str">
        <f t="shared" si="3"/>
        <v/>
      </c>
      <c r="T20" s="271"/>
      <c r="U20" s="271"/>
      <c r="V20" s="271"/>
      <c r="W20" s="271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5"/>
        <v/>
      </c>
      <c r="J21" s="275"/>
      <c r="K21" s="285" t="str">
        <f t="shared" si="6"/>
        <v/>
      </c>
      <c r="L21" s="275"/>
      <c r="M21" s="285" t="str">
        <f t="shared" si="7"/>
        <v/>
      </c>
      <c r="N21" s="293" t="str">
        <f t="shared" si="1"/>
        <v/>
      </c>
      <c r="O21" s="294" t="str">
        <f t="shared" si="2"/>
        <v/>
      </c>
      <c r="P21" s="273"/>
      <c r="Q21" s="285" t="str">
        <f t="shared" si="8"/>
        <v/>
      </c>
      <c r="R21" s="273"/>
      <c r="S21" s="285" t="str">
        <f t="shared" si="3"/>
        <v/>
      </c>
      <c r="T21" s="271"/>
      <c r="U21" s="271"/>
      <c r="V21" s="271"/>
      <c r="W21" s="271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5"/>
        <v/>
      </c>
      <c r="J22" s="275"/>
      <c r="K22" s="285" t="str">
        <f t="shared" si="6"/>
        <v/>
      </c>
      <c r="L22" s="275"/>
      <c r="M22" s="285" t="str">
        <f t="shared" si="7"/>
        <v/>
      </c>
      <c r="N22" s="293" t="str">
        <f t="shared" si="1"/>
        <v/>
      </c>
      <c r="O22" s="294" t="str">
        <f t="shared" si="2"/>
        <v/>
      </c>
      <c r="P22" s="273"/>
      <c r="Q22" s="285" t="str">
        <f t="shared" si="8"/>
        <v/>
      </c>
      <c r="R22" s="273"/>
      <c r="S22" s="285" t="str">
        <f t="shared" si="3"/>
        <v/>
      </c>
      <c r="T22" s="271"/>
      <c r="U22" s="271"/>
      <c r="V22" s="271"/>
      <c r="W22" s="271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5"/>
        <v/>
      </c>
      <c r="J23" s="275"/>
      <c r="K23" s="285" t="str">
        <f t="shared" si="6"/>
        <v/>
      </c>
      <c r="L23" s="275"/>
      <c r="M23" s="285" t="str">
        <f t="shared" si="7"/>
        <v/>
      </c>
      <c r="N23" s="293" t="str">
        <f t="shared" si="1"/>
        <v/>
      </c>
      <c r="O23" s="294" t="str">
        <f t="shared" si="2"/>
        <v/>
      </c>
      <c r="P23" s="273"/>
      <c r="Q23" s="285" t="str">
        <f t="shared" si="8"/>
        <v/>
      </c>
      <c r="R23" s="273"/>
      <c r="S23" s="285" t="str">
        <f t="shared" si="3"/>
        <v/>
      </c>
      <c r="T23" s="271"/>
      <c r="U23" s="271"/>
      <c r="V23" s="271"/>
      <c r="W23" s="271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5"/>
        <v/>
      </c>
      <c r="J24" s="275"/>
      <c r="K24" s="285" t="str">
        <f t="shared" si="6"/>
        <v/>
      </c>
      <c r="L24" s="275"/>
      <c r="M24" s="285" t="str">
        <f t="shared" si="7"/>
        <v/>
      </c>
      <c r="N24" s="293" t="str">
        <f t="shared" si="1"/>
        <v/>
      </c>
      <c r="O24" s="294" t="str">
        <f t="shared" si="2"/>
        <v/>
      </c>
      <c r="P24" s="273"/>
      <c r="Q24" s="285" t="str">
        <f t="shared" si="8"/>
        <v/>
      </c>
      <c r="R24" s="273"/>
      <c r="S24" s="285" t="str">
        <f t="shared" si="3"/>
        <v/>
      </c>
      <c r="T24" s="271"/>
      <c r="U24" s="271"/>
      <c r="V24" s="271"/>
      <c r="W24" s="271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5"/>
        <v/>
      </c>
      <c r="J25" s="275"/>
      <c r="K25" s="285" t="str">
        <f t="shared" si="6"/>
        <v/>
      </c>
      <c r="L25" s="275"/>
      <c r="M25" s="285" t="str">
        <f t="shared" si="7"/>
        <v/>
      </c>
      <c r="N25" s="293" t="str">
        <f t="shared" si="1"/>
        <v/>
      </c>
      <c r="O25" s="294" t="str">
        <f t="shared" si="2"/>
        <v/>
      </c>
      <c r="P25" s="273"/>
      <c r="Q25" s="285" t="str">
        <f t="shared" si="8"/>
        <v/>
      </c>
      <c r="R25" s="273"/>
      <c r="S25" s="285" t="str">
        <f t="shared" si="3"/>
        <v/>
      </c>
      <c r="T25" s="271"/>
      <c r="U25" s="271"/>
      <c r="V25" s="271"/>
      <c r="W25" s="271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5"/>
        <v/>
      </c>
      <c r="J26" s="275"/>
      <c r="K26" s="285" t="str">
        <f t="shared" si="6"/>
        <v/>
      </c>
      <c r="L26" s="275"/>
      <c r="M26" s="285" t="str">
        <f t="shared" si="7"/>
        <v/>
      </c>
      <c r="N26" s="293" t="str">
        <f t="shared" si="1"/>
        <v/>
      </c>
      <c r="O26" s="294" t="str">
        <f t="shared" si="2"/>
        <v/>
      </c>
      <c r="P26" s="273"/>
      <c r="Q26" s="285" t="str">
        <f t="shared" si="8"/>
        <v/>
      </c>
      <c r="R26" s="273"/>
      <c r="S26" s="285" t="str">
        <f t="shared" si="3"/>
        <v/>
      </c>
      <c r="T26" s="271"/>
      <c r="U26" s="271"/>
      <c r="V26" s="271"/>
      <c r="W26" s="271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5"/>
        <v/>
      </c>
      <c r="J27" s="275"/>
      <c r="K27" s="285" t="str">
        <f t="shared" si="6"/>
        <v/>
      </c>
      <c r="L27" s="275"/>
      <c r="M27" s="285" t="str">
        <f t="shared" si="7"/>
        <v/>
      </c>
      <c r="N27" s="293" t="str">
        <f t="shared" si="1"/>
        <v/>
      </c>
      <c r="O27" s="294" t="str">
        <f t="shared" si="2"/>
        <v/>
      </c>
      <c r="P27" s="273"/>
      <c r="Q27" s="285" t="str">
        <f t="shared" si="8"/>
        <v/>
      </c>
      <c r="R27" s="273"/>
      <c r="S27" s="285" t="str">
        <f t="shared" si="3"/>
        <v/>
      </c>
      <c r="T27" s="271"/>
      <c r="U27" s="271"/>
      <c r="V27" s="271"/>
      <c r="W27" s="271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5"/>
        <v/>
      </c>
      <c r="J28" s="275"/>
      <c r="K28" s="285" t="str">
        <f t="shared" si="6"/>
        <v/>
      </c>
      <c r="L28" s="275"/>
      <c r="M28" s="285" t="str">
        <f t="shared" si="7"/>
        <v/>
      </c>
      <c r="N28" s="293" t="str">
        <f t="shared" si="1"/>
        <v/>
      </c>
      <c r="O28" s="294" t="str">
        <f t="shared" si="2"/>
        <v/>
      </c>
      <c r="P28" s="273"/>
      <c r="Q28" s="285" t="str">
        <f t="shared" si="8"/>
        <v/>
      </c>
      <c r="R28" s="273"/>
      <c r="S28" s="285" t="str">
        <f t="shared" si="3"/>
        <v/>
      </c>
      <c r="T28" s="271"/>
      <c r="U28" s="271"/>
      <c r="V28" s="271"/>
      <c r="W28" s="271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5"/>
        <v/>
      </c>
      <c r="J29" s="275"/>
      <c r="K29" s="285" t="str">
        <f t="shared" si="6"/>
        <v/>
      </c>
      <c r="L29" s="275"/>
      <c r="M29" s="285" t="str">
        <f t="shared" si="7"/>
        <v/>
      </c>
      <c r="N29" s="293" t="str">
        <f t="shared" si="1"/>
        <v/>
      </c>
      <c r="O29" s="294" t="str">
        <f t="shared" si="2"/>
        <v/>
      </c>
      <c r="P29" s="273"/>
      <c r="Q29" s="285" t="str">
        <f t="shared" si="8"/>
        <v/>
      </c>
      <c r="R29" s="273"/>
      <c r="S29" s="285" t="str">
        <f t="shared" si="3"/>
        <v/>
      </c>
      <c r="T29" s="271"/>
      <c r="U29" s="271"/>
      <c r="V29" s="271"/>
      <c r="W29" s="271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5"/>
        <v/>
      </c>
      <c r="J30" s="275"/>
      <c r="K30" s="285" t="str">
        <f t="shared" si="6"/>
        <v/>
      </c>
      <c r="L30" s="275"/>
      <c r="M30" s="285" t="str">
        <f t="shared" si="7"/>
        <v/>
      </c>
      <c r="N30" s="293" t="str">
        <f t="shared" si="1"/>
        <v/>
      </c>
      <c r="O30" s="294" t="str">
        <f t="shared" si="2"/>
        <v/>
      </c>
      <c r="P30" s="273"/>
      <c r="Q30" s="285" t="str">
        <f t="shared" si="8"/>
        <v/>
      </c>
      <c r="R30" s="273"/>
      <c r="S30" s="285" t="str">
        <f t="shared" si="3"/>
        <v/>
      </c>
      <c r="T30" s="271"/>
      <c r="U30" s="271"/>
      <c r="V30" s="271"/>
      <c r="W30" s="271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5"/>
        <v/>
      </c>
      <c r="J31" s="275"/>
      <c r="K31" s="285" t="str">
        <f t="shared" si="6"/>
        <v/>
      </c>
      <c r="L31" s="275"/>
      <c r="M31" s="285" t="str">
        <f t="shared" si="7"/>
        <v/>
      </c>
      <c r="N31" s="293" t="str">
        <f t="shared" si="1"/>
        <v/>
      </c>
      <c r="O31" s="294" t="str">
        <f t="shared" si="2"/>
        <v/>
      </c>
      <c r="P31" s="273"/>
      <c r="Q31" s="285" t="str">
        <f t="shared" si="8"/>
        <v/>
      </c>
      <c r="R31" s="273"/>
      <c r="S31" s="285" t="str">
        <f t="shared" si="3"/>
        <v/>
      </c>
      <c r="T31" s="271"/>
      <c r="U31" s="271"/>
      <c r="V31" s="271"/>
      <c r="W31" s="271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5"/>
        <v/>
      </c>
      <c r="J32" s="275"/>
      <c r="K32" s="285" t="str">
        <f t="shared" si="6"/>
        <v/>
      </c>
      <c r="L32" s="275"/>
      <c r="M32" s="285" t="str">
        <f t="shared" si="7"/>
        <v/>
      </c>
      <c r="N32" s="293" t="str">
        <f t="shared" si="1"/>
        <v/>
      </c>
      <c r="O32" s="294" t="str">
        <f t="shared" si="2"/>
        <v/>
      </c>
      <c r="P32" s="273"/>
      <c r="Q32" s="285" t="str">
        <f t="shared" si="8"/>
        <v/>
      </c>
      <c r="R32" s="273"/>
      <c r="S32" s="285" t="str">
        <f t="shared" si="3"/>
        <v/>
      </c>
      <c r="T32" s="271"/>
      <c r="U32" s="271"/>
      <c r="V32" s="271"/>
      <c r="W32" s="271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5"/>
        <v/>
      </c>
      <c r="J33" s="275"/>
      <c r="K33" s="285" t="str">
        <f t="shared" si="6"/>
        <v/>
      </c>
      <c r="L33" s="275"/>
      <c r="M33" s="285" t="str">
        <f t="shared" si="7"/>
        <v/>
      </c>
      <c r="N33" s="293" t="str">
        <f t="shared" si="1"/>
        <v/>
      </c>
      <c r="O33" s="294" t="str">
        <f t="shared" si="2"/>
        <v/>
      </c>
      <c r="P33" s="273"/>
      <c r="Q33" s="285" t="str">
        <f t="shared" si="8"/>
        <v/>
      </c>
      <c r="R33" s="273"/>
      <c r="S33" s="285" t="str">
        <f t="shared" si="3"/>
        <v/>
      </c>
      <c r="T33" s="271"/>
      <c r="U33" s="271"/>
      <c r="V33" s="271"/>
      <c r="W33" s="271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5"/>
        <v/>
      </c>
      <c r="J34" s="275"/>
      <c r="K34" s="285" t="str">
        <f t="shared" si="6"/>
        <v/>
      </c>
      <c r="L34" s="275"/>
      <c r="M34" s="285" t="str">
        <f t="shared" si="7"/>
        <v/>
      </c>
      <c r="N34" s="293" t="str">
        <f t="shared" si="1"/>
        <v/>
      </c>
      <c r="O34" s="294" t="str">
        <f t="shared" si="2"/>
        <v/>
      </c>
      <c r="P34" s="273"/>
      <c r="Q34" s="285" t="str">
        <f t="shared" si="8"/>
        <v/>
      </c>
      <c r="R34" s="273"/>
      <c r="S34" s="285" t="str">
        <f t="shared" si="3"/>
        <v/>
      </c>
      <c r="T34" s="271"/>
      <c r="U34" s="271"/>
      <c r="V34" s="271"/>
      <c r="W34" s="271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5"/>
        <v/>
      </c>
      <c r="J35" s="275"/>
      <c r="K35" s="285" t="str">
        <f t="shared" si="6"/>
        <v/>
      </c>
      <c r="L35" s="275"/>
      <c r="M35" s="285" t="str">
        <f t="shared" si="7"/>
        <v/>
      </c>
      <c r="N35" s="293" t="str">
        <f t="shared" si="1"/>
        <v/>
      </c>
      <c r="O35" s="294" t="str">
        <f t="shared" si="2"/>
        <v/>
      </c>
      <c r="P35" s="273"/>
      <c r="Q35" s="285" t="str">
        <f t="shared" si="8"/>
        <v/>
      </c>
      <c r="R35" s="273"/>
      <c r="S35" s="285" t="str">
        <f t="shared" si="3"/>
        <v/>
      </c>
      <c r="T35" s="271"/>
      <c r="U35" s="271"/>
      <c r="V35" s="271"/>
      <c r="W35" s="271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5"/>
        <v/>
      </c>
      <c r="J36" s="276"/>
      <c r="K36" s="285" t="str">
        <f t="shared" si="6"/>
        <v/>
      </c>
      <c r="L36" s="276"/>
      <c r="M36" s="285" t="str">
        <f t="shared" si="7"/>
        <v/>
      </c>
      <c r="N36" s="293" t="str">
        <f t="shared" si="1"/>
        <v/>
      </c>
      <c r="O36" s="294" t="str">
        <f t="shared" si="2"/>
        <v/>
      </c>
      <c r="P36" s="272"/>
      <c r="Q36" s="285" t="str">
        <f t="shared" si="8"/>
        <v/>
      </c>
      <c r="R36" s="272"/>
      <c r="S36" s="285" t="str">
        <f t="shared" si="3"/>
        <v/>
      </c>
      <c r="T36" s="270"/>
      <c r="U36" s="270"/>
      <c r="V36" s="270"/>
      <c r="W36" s="270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DPT-36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6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7" t="s">
        <v>16</v>
      </c>
      <c r="E5" s="384">
        <f>'Groundwater Profile Log'!C5</f>
        <v>42523</v>
      </c>
      <c r="F5" s="384"/>
      <c r="G5" s="268"/>
      <c r="H5" s="34"/>
      <c r="I5" s="34"/>
      <c r="J5" s="257" t="s">
        <v>21</v>
      </c>
      <c r="K5" s="11" t="str">
        <f>'Groundwater Profile Log'!G5</f>
        <v>481APS06</v>
      </c>
      <c r="L5" s="65"/>
      <c r="M5" s="65"/>
      <c r="N5" s="40"/>
      <c r="O5" s="257" t="s">
        <v>22</v>
      </c>
      <c r="P5" s="267" t="str">
        <f>'Groundwater Profile Log'!L5</f>
        <v>Peri Pump</v>
      </c>
      <c r="Q5" s="257"/>
      <c r="R5" s="290"/>
      <c r="S5" s="65"/>
      <c r="T5" s="34"/>
      <c r="X5" s="5"/>
    </row>
    <row r="6" spans="1:259" ht="23.1" customHeight="1" x14ac:dyDescent="0.2">
      <c r="C6" s="5"/>
      <c r="D6" s="269" t="s">
        <v>54</v>
      </c>
      <c r="E6" s="377" t="str">
        <f>'Groundwater Profile Log'!C6</f>
        <v>Marietta, GA</v>
      </c>
      <c r="F6" s="377"/>
      <c r="G6" s="65"/>
      <c r="H6" s="65"/>
      <c r="I6" s="65"/>
      <c r="J6" s="257" t="s">
        <v>27</v>
      </c>
      <c r="K6" s="11" t="str">
        <f>'Groundwater Profile Log'!G6</f>
        <v>ZCRQT7052</v>
      </c>
      <c r="L6" s="65"/>
      <c r="M6" s="65"/>
      <c r="N6" s="65"/>
      <c r="O6" s="257" t="s">
        <v>33</v>
      </c>
      <c r="P6" s="267">
        <f>'Groundwater Profile Log'!L6</f>
        <v>36.247967000000003</v>
      </c>
      <c r="Q6" s="257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7" t="s">
        <v>19</v>
      </c>
      <c r="E7" s="377">
        <f>'Groundwater Profile Log'!C7</f>
        <v>206201008</v>
      </c>
      <c r="F7" s="377"/>
      <c r="G7" s="65"/>
      <c r="H7" s="65"/>
      <c r="I7" s="65"/>
      <c r="J7" s="257" t="s">
        <v>20</v>
      </c>
      <c r="K7" s="12" t="str">
        <f>'Groundwater Profile Log'!G7</f>
        <v>Cascade</v>
      </c>
      <c r="L7" s="65"/>
      <c r="M7" s="65"/>
      <c r="N7" s="65"/>
      <c r="O7" s="258" t="s">
        <v>32</v>
      </c>
      <c r="P7" s="266">
        <f>'Groundwater Profile Log'!L7</f>
        <v>69.295365000000004</v>
      </c>
      <c r="Q7" s="258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7"/>
      <c r="E8" s="373"/>
      <c r="F8" s="373"/>
      <c r="G8" s="65"/>
      <c r="H8" s="65"/>
      <c r="I8" s="65"/>
      <c r="J8" s="257" t="s">
        <v>34</v>
      </c>
      <c r="K8" s="266">
        <f>'Groundwater Profile Log'!G8</f>
        <v>-10</v>
      </c>
      <c r="L8" s="65"/>
      <c r="M8" s="65"/>
      <c r="N8" s="65"/>
      <c r="O8" s="258" t="s">
        <v>23</v>
      </c>
      <c r="P8" s="12">
        <f>'Groundwater Profile Log'!L8</f>
        <v>1</v>
      </c>
      <c r="Q8" s="258"/>
      <c r="R8" s="290"/>
      <c r="S8" s="65"/>
      <c r="T8" s="34"/>
      <c r="X8" s="8"/>
    </row>
    <row r="9" spans="1:259" ht="12" customHeight="1" x14ac:dyDescent="0.2">
      <c r="C9" s="5"/>
      <c r="D9" s="259"/>
      <c r="E9" s="70"/>
      <c r="F9" s="25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8" t="s">
        <v>25</v>
      </c>
      <c r="C11" s="28"/>
      <c r="D11" s="260" t="s">
        <v>31</v>
      </c>
      <c r="E11" s="261" t="s">
        <v>29</v>
      </c>
      <c r="F11" s="261" t="s">
        <v>66</v>
      </c>
      <c r="G11" s="261" t="s">
        <v>15</v>
      </c>
      <c r="H11" s="260" t="s">
        <v>2</v>
      </c>
      <c r="I11" s="260" t="s">
        <v>11</v>
      </c>
      <c r="J11" s="260" t="s">
        <v>3</v>
      </c>
      <c r="K11" s="260" t="s">
        <v>3</v>
      </c>
      <c r="L11" s="260" t="s">
        <v>0</v>
      </c>
      <c r="M11" s="260" t="s">
        <v>0</v>
      </c>
      <c r="N11" s="260" t="s">
        <v>4</v>
      </c>
      <c r="O11" s="260" t="s">
        <v>4</v>
      </c>
      <c r="P11" s="260" t="s">
        <v>55</v>
      </c>
      <c r="Q11" s="260" t="s">
        <v>55</v>
      </c>
      <c r="R11" s="260" t="s">
        <v>57</v>
      </c>
      <c r="S11" s="260" t="s">
        <v>57</v>
      </c>
      <c r="T11" s="260" t="s">
        <v>1</v>
      </c>
      <c r="U11" s="260" t="s">
        <v>59</v>
      </c>
      <c r="V11" s="260" t="s">
        <v>60</v>
      </c>
      <c r="W11" s="260" t="s">
        <v>61</v>
      </c>
      <c r="X11" s="31"/>
    </row>
    <row r="12" spans="1:259" ht="12.95" customHeight="1" x14ac:dyDescent="0.2">
      <c r="B12" s="15"/>
      <c r="C12" s="5"/>
      <c r="D12" s="262" t="s">
        <v>28</v>
      </c>
      <c r="E12" s="263" t="s">
        <v>28</v>
      </c>
      <c r="F12" s="264"/>
      <c r="G12" s="262" t="s">
        <v>8</v>
      </c>
      <c r="H12" s="262" t="s">
        <v>6</v>
      </c>
      <c r="I12" s="265" t="s">
        <v>12</v>
      </c>
      <c r="J12" s="263" t="s">
        <v>71</v>
      </c>
      <c r="K12" s="265" t="s">
        <v>12</v>
      </c>
      <c r="L12" s="255"/>
      <c r="M12" s="265" t="s">
        <v>12</v>
      </c>
      <c r="N12" s="262" t="s">
        <v>5</v>
      </c>
      <c r="O12" s="265" t="s">
        <v>12</v>
      </c>
      <c r="P12" s="265" t="s">
        <v>56</v>
      </c>
      <c r="Q12" s="265" t="s">
        <v>12</v>
      </c>
      <c r="R12" s="265"/>
      <c r="S12" s="265" t="s">
        <v>12</v>
      </c>
      <c r="T12" s="262"/>
      <c r="U12" s="262"/>
      <c r="V12" s="262"/>
      <c r="W12" s="255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2"/>
      <c r="H14" s="273"/>
      <c r="I14" s="274" t="str">
        <f>IF(ISNUMBER(#REF!), IF(ISNUMBER(H14), ((ABS(#REF!-H14))/#REF!)*100, ""), "")</f>
        <v/>
      </c>
      <c r="J14" s="275"/>
      <c r="K14" s="285" t="str">
        <f>IF(ISNUMBER(#REF!), IF(ISNUMBER(J14), ((ABS(#REF!-J14))/#REF!)*100, ""), "")</f>
        <v/>
      </c>
      <c r="L14" s="275"/>
      <c r="M14" s="285" t="str">
        <f>IF(ISNUMBER(#REF!), IF(ISNUMBER(L14), ((ABS(#REF!-L14))/#REF!)*100, ""), "")</f>
        <v/>
      </c>
      <c r="N14" s="293"/>
      <c r="O14" s="294"/>
      <c r="P14" s="273"/>
      <c r="Q14" s="285" t="str">
        <f>IF(ISNUMBER(#REF!), IF(ISNUMBER(P14), ABS(((ABS(#REF!-P14))/#REF!)*100), ""), "")</f>
        <v/>
      </c>
      <c r="R14" s="273"/>
      <c r="S14" s="285" t="str">
        <f>IF(ISNUMBER(#REF!), IF(ISNUMBER(R14), ABS(((ABS(#REF!-R14))/#REF!)*100), ""), "")</f>
        <v/>
      </c>
      <c r="T14" s="271"/>
      <c r="U14" s="271"/>
      <c r="V14" s="271"/>
      <c r="W14" s="271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2"/>
      <c r="H15" s="273"/>
      <c r="I15" s="274" t="str">
        <f t="shared" ref="I15:I36" si="1">IF(ISNUMBER(H14), IF(ISNUMBER(H15), ((ABS(H14-H15))/H14)*100, ""), "")</f>
        <v/>
      </c>
      <c r="J15" s="275"/>
      <c r="K15" s="285" t="str">
        <f t="shared" ref="K15:K36" si="2">IF(ISNUMBER(J14), IF(ISNUMBER(J15), ((ABS(J14-J15))/J14)*100, ""), "")</f>
        <v/>
      </c>
      <c r="L15" s="275"/>
      <c r="M15" s="285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3"/>
      <c r="Q15" s="285" t="str">
        <f t="shared" ref="Q15:Q36" si="6">IF(ISNUMBER(P14), IF(ISNUMBER(P15), ABS(((ABS(P14-P15))/P14)*100), ""), "")</f>
        <v/>
      </c>
      <c r="R15" s="273"/>
      <c r="S15" s="285" t="str">
        <f t="shared" ref="S15:S36" si="7">IF(ISNUMBER(R14), IF(ISNUMBER(R15), ABS(((ABS(R14-R15))/R14)*100), ""), "")</f>
        <v/>
      </c>
      <c r="T15" s="271"/>
      <c r="U15" s="271"/>
      <c r="V15" s="271"/>
      <c r="W15" s="271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2"/>
      <c r="H16" s="273"/>
      <c r="I16" s="274" t="str">
        <f t="shared" si="1"/>
        <v/>
      </c>
      <c r="J16" s="275"/>
      <c r="K16" s="285" t="str">
        <f t="shared" si="2"/>
        <v/>
      </c>
      <c r="L16" s="275"/>
      <c r="M16" s="285" t="str">
        <f t="shared" si="3"/>
        <v/>
      </c>
      <c r="N16" s="293" t="str">
        <f t="shared" si="4"/>
        <v/>
      </c>
      <c r="O16" s="294" t="str">
        <f t="shared" si="5"/>
        <v/>
      </c>
      <c r="P16" s="273"/>
      <c r="Q16" s="285" t="str">
        <f t="shared" si="6"/>
        <v/>
      </c>
      <c r="R16" s="273"/>
      <c r="S16" s="285" t="str">
        <f t="shared" si="7"/>
        <v/>
      </c>
      <c r="T16" s="271"/>
      <c r="U16" s="271"/>
      <c r="V16" s="271"/>
      <c r="W16" s="271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2"/>
      <c r="H17" s="273"/>
      <c r="I17" s="274" t="str">
        <f t="shared" si="1"/>
        <v/>
      </c>
      <c r="J17" s="275"/>
      <c r="K17" s="285" t="str">
        <f t="shared" si="2"/>
        <v/>
      </c>
      <c r="L17" s="275"/>
      <c r="M17" s="285" t="str">
        <f t="shared" si="3"/>
        <v/>
      </c>
      <c r="N17" s="293" t="str">
        <f t="shared" si="4"/>
        <v/>
      </c>
      <c r="O17" s="294" t="str">
        <f t="shared" si="5"/>
        <v/>
      </c>
      <c r="P17" s="273"/>
      <c r="Q17" s="285" t="str">
        <f t="shared" si="6"/>
        <v/>
      </c>
      <c r="R17" s="273"/>
      <c r="S17" s="285" t="str">
        <f t="shared" si="7"/>
        <v/>
      </c>
      <c r="T17" s="271"/>
      <c r="U17" s="271"/>
      <c r="V17" s="271"/>
      <c r="W17" s="271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2"/>
      <c r="H18" s="273"/>
      <c r="I18" s="274" t="str">
        <f t="shared" si="1"/>
        <v/>
      </c>
      <c r="J18" s="275"/>
      <c r="K18" s="285" t="str">
        <f t="shared" si="2"/>
        <v/>
      </c>
      <c r="L18" s="275"/>
      <c r="M18" s="285" t="str">
        <f t="shared" si="3"/>
        <v/>
      </c>
      <c r="N18" s="293" t="str">
        <f t="shared" si="4"/>
        <v/>
      </c>
      <c r="O18" s="294" t="str">
        <f t="shared" si="5"/>
        <v/>
      </c>
      <c r="P18" s="273"/>
      <c r="Q18" s="285" t="str">
        <f t="shared" si="6"/>
        <v/>
      </c>
      <c r="R18" s="273"/>
      <c r="S18" s="285" t="str">
        <f t="shared" si="7"/>
        <v/>
      </c>
      <c r="T18" s="271"/>
      <c r="U18" s="271"/>
      <c r="V18" s="271"/>
      <c r="W18" s="271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2"/>
      <c r="H19" s="273"/>
      <c r="I19" s="274" t="str">
        <f t="shared" si="1"/>
        <v/>
      </c>
      <c r="J19" s="275"/>
      <c r="K19" s="285" t="str">
        <f t="shared" si="2"/>
        <v/>
      </c>
      <c r="L19" s="275"/>
      <c r="M19" s="285" t="str">
        <f t="shared" si="3"/>
        <v/>
      </c>
      <c r="N19" s="293" t="str">
        <f t="shared" si="4"/>
        <v/>
      </c>
      <c r="O19" s="294" t="str">
        <f t="shared" si="5"/>
        <v/>
      </c>
      <c r="P19" s="273"/>
      <c r="Q19" s="285" t="str">
        <f t="shared" si="6"/>
        <v/>
      </c>
      <c r="R19" s="273"/>
      <c r="S19" s="285" t="str">
        <f t="shared" si="7"/>
        <v/>
      </c>
      <c r="T19" s="271"/>
      <c r="U19" s="271"/>
      <c r="V19" s="271"/>
      <c r="W19" s="271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2"/>
      <c r="H20" s="273"/>
      <c r="I20" s="274" t="str">
        <f t="shared" si="1"/>
        <v/>
      </c>
      <c r="J20" s="275"/>
      <c r="K20" s="285" t="str">
        <f t="shared" si="2"/>
        <v/>
      </c>
      <c r="L20" s="275"/>
      <c r="M20" s="285" t="str">
        <f t="shared" si="3"/>
        <v/>
      </c>
      <c r="N20" s="293" t="str">
        <f t="shared" si="4"/>
        <v/>
      </c>
      <c r="O20" s="294" t="str">
        <f t="shared" si="5"/>
        <v/>
      </c>
      <c r="P20" s="273"/>
      <c r="Q20" s="285" t="str">
        <f t="shared" si="6"/>
        <v/>
      </c>
      <c r="R20" s="273"/>
      <c r="S20" s="285" t="str">
        <f t="shared" si="7"/>
        <v/>
      </c>
      <c r="T20" s="271"/>
      <c r="U20" s="271"/>
      <c r="V20" s="271"/>
      <c r="W20" s="271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2"/>
      <c r="H21" s="273"/>
      <c r="I21" s="274" t="str">
        <f t="shared" si="1"/>
        <v/>
      </c>
      <c r="J21" s="275"/>
      <c r="K21" s="285" t="str">
        <f t="shared" si="2"/>
        <v/>
      </c>
      <c r="L21" s="275"/>
      <c r="M21" s="285" t="str">
        <f t="shared" si="3"/>
        <v/>
      </c>
      <c r="N21" s="293" t="str">
        <f t="shared" si="4"/>
        <v/>
      </c>
      <c r="O21" s="294" t="str">
        <f t="shared" si="5"/>
        <v/>
      </c>
      <c r="P21" s="273"/>
      <c r="Q21" s="285" t="str">
        <f t="shared" si="6"/>
        <v/>
      </c>
      <c r="R21" s="273"/>
      <c r="S21" s="285" t="str">
        <f t="shared" si="7"/>
        <v/>
      </c>
      <c r="T21" s="271"/>
      <c r="U21" s="271"/>
      <c r="V21" s="271"/>
      <c r="W21" s="271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2"/>
      <c r="H22" s="273"/>
      <c r="I22" s="274" t="str">
        <f t="shared" si="1"/>
        <v/>
      </c>
      <c r="J22" s="275"/>
      <c r="K22" s="285" t="str">
        <f t="shared" si="2"/>
        <v/>
      </c>
      <c r="L22" s="275"/>
      <c r="M22" s="285" t="str">
        <f t="shared" si="3"/>
        <v/>
      </c>
      <c r="N22" s="293" t="str">
        <f t="shared" si="4"/>
        <v/>
      </c>
      <c r="O22" s="294" t="str">
        <f t="shared" si="5"/>
        <v/>
      </c>
      <c r="P22" s="273"/>
      <c r="Q22" s="285" t="str">
        <f t="shared" si="6"/>
        <v/>
      </c>
      <c r="R22" s="273"/>
      <c r="S22" s="285" t="str">
        <f t="shared" si="7"/>
        <v/>
      </c>
      <c r="T22" s="271"/>
      <c r="U22" s="271"/>
      <c r="V22" s="271"/>
      <c r="W22" s="271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2"/>
      <c r="H23" s="273"/>
      <c r="I23" s="274" t="str">
        <f t="shared" si="1"/>
        <v/>
      </c>
      <c r="J23" s="275"/>
      <c r="K23" s="285" t="str">
        <f t="shared" si="2"/>
        <v/>
      </c>
      <c r="L23" s="275"/>
      <c r="M23" s="285" t="str">
        <f t="shared" si="3"/>
        <v/>
      </c>
      <c r="N23" s="293" t="str">
        <f t="shared" si="4"/>
        <v/>
      </c>
      <c r="O23" s="294" t="str">
        <f t="shared" si="5"/>
        <v/>
      </c>
      <c r="P23" s="273"/>
      <c r="Q23" s="285" t="str">
        <f t="shared" si="6"/>
        <v/>
      </c>
      <c r="R23" s="273"/>
      <c r="S23" s="285" t="str">
        <f t="shared" si="7"/>
        <v/>
      </c>
      <c r="T23" s="271"/>
      <c r="U23" s="271"/>
      <c r="V23" s="271"/>
      <c r="W23" s="271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2"/>
      <c r="H24" s="273"/>
      <c r="I24" s="274" t="str">
        <f t="shared" si="1"/>
        <v/>
      </c>
      <c r="J24" s="275"/>
      <c r="K24" s="285" t="str">
        <f t="shared" si="2"/>
        <v/>
      </c>
      <c r="L24" s="275"/>
      <c r="M24" s="285" t="str">
        <f t="shared" si="3"/>
        <v/>
      </c>
      <c r="N24" s="293" t="str">
        <f t="shared" si="4"/>
        <v/>
      </c>
      <c r="O24" s="294" t="str">
        <f t="shared" si="5"/>
        <v/>
      </c>
      <c r="P24" s="273"/>
      <c r="Q24" s="285" t="str">
        <f t="shared" si="6"/>
        <v/>
      </c>
      <c r="R24" s="273"/>
      <c r="S24" s="285" t="str">
        <f t="shared" si="7"/>
        <v/>
      </c>
      <c r="T24" s="271"/>
      <c r="U24" s="271"/>
      <c r="V24" s="271"/>
      <c r="W24" s="271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2"/>
      <c r="H25" s="273"/>
      <c r="I25" s="274" t="str">
        <f t="shared" si="1"/>
        <v/>
      </c>
      <c r="J25" s="275"/>
      <c r="K25" s="285" t="str">
        <f t="shared" si="2"/>
        <v/>
      </c>
      <c r="L25" s="275"/>
      <c r="M25" s="285" t="str">
        <f t="shared" si="3"/>
        <v/>
      </c>
      <c r="N25" s="293" t="str">
        <f t="shared" si="4"/>
        <v/>
      </c>
      <c r="O25" s="294" t="str">
        <f t="shared" si="5"/>
        <v/>
      </c>
      <c r="P25" s="273"/>
      <c r="Q25" s="285" t="str">
        <f t="shared" si="6"/>
        <v/>
      </c>
      <c r="R25" s="273"/>
      <c r="S25" s="285" t="str">
        <f t="shared" si="7"/>
        <v/>
      </c>
      <c r="T25" s="271"/>
      <c r="U25" s="271"/>
      <c r="V25" s="271"/>
      <c r="W25" s="271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2"/>
      <c r="H26" s="273"/>
      <c r="I26" s="274" t="str">
        <f t="shared" si="1"/>
        <v/>
      </c>
      <c r="J26" s="275"/>
      <c r="K26" s="285" t="str">
        <f t="shared" si="2"/>
        <v/>
      </c>
      <c r="L26" s="275"/>
      <c r="M26" s="285" t="str">
        <f t="shared" si="3"/>
        <v/>
      </c>
      <c r="N26" s="293" t="str">
        <f t="shared" si="4"/>
        <v/>
      </c>
      <c r="O26" s="294" t="str">
        <f t="shared" si="5"/>
        <v/>
      </c>
      <c r="P26" s="273"/>
      <c r="Q26" s="285" t="str">
        <f t="shared" si="6"/>
        <v/>
      </c>
      <c r="R26" s="273"/>
      <c r="S26" s="285" t="str">
        <f t="shared" si="7"/>
        <v/>
      </c>
      <c r="T26" s="271"/>
      <c r="U26" s="271"/>
      <c r="V26" s="271"/>
      <c r="W26" s="271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2"/>
      <c r="H27" s="273"/>
      <c r="I27" s="274" t="str">
        <f t="shared" si="1"/>
        <v/>
      </c>
      <c r="J27" s="275"/>
      <c r="K27" s="285" t="str">
        <f t="shared" si="2"/>
        <v/>
      </c>
      <c r="L27" s="275"/>
      <c r="M27" s="285" t="str">
        <f t="shared" si="3"/>
        <v/>
      </c>
      <c r="N27" s="293" t="str">
        <f t="shared" si="4"/>
        <v/>
      </c>
      <c r="O27" s="294" t="str">
        <f t="shared" si="5"/>
        <v/>
      </c>
      <c r="P27" s="273"/>
      <c r="Q27" s="285" t="str">
        <f t="shared" si="6"/>
        <v/>
      </c>
      <c r="R27" s="273"/>
      <c r="S27" s="285" t="str">
        <f t="shared" si="7"/>
        <v/>
      </c>
      <c r="T27" s="271"/>
      <c r="U27" s="271"/>
      <c r="V27" s="271"/>
      <c r="W27" s="271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2"/>
      <c r="H28" s="273"/>
      <c r="I28" s="274" t="str">
        <f t="shared" si="1"/>
        <v/>
      </c>
      <c r="J28" s="275"/>
      <c r="K28" s="285" t="str">
        <f t="shared" si="2"/>
        <v/>
      </c>
      <c r="L28" s="275"/>
      <c r="M28" s="285" t="str">
        <f t="shared" si="3"/>
        <v/>
      </c>
      <c r="N28" s="293" t="str">
        <f t="shared" si="4"/>
        <v/>
      </c>
      <c r="O28" s="294" t="str">
        <f t="shared" si="5"/>
        <v/>
      </c>
      <c r="P28" s="273"/>
      <c r="Q28" s="285" t="str">
        <f t="shared" si="6"/>
        <v/>
      </c>
      <c r="R28" s="273"/>
      <c r="S28" s="285" t="str">
        <f t="shared" si="7"/>
        <v/>
      </c>
      <c r="T28" s="271"/>
      <c r="U28" s="271"/>
      <c r="V28" s="271"/>
      <c r="W28" s="271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2"/>
      <c r="H29" s="273"/>
      <c r="I29" s="274" t="str">
        <f t="shared" si="1"/>
        <v/>
      </c>
      <c r="J29" s="275"/>
      <c r="K29" s="285" t="str">
        <f t="shared" si="2"/>
        <v/>
      </c>
      <c r="L29" s="275"/>
      <c r="M29" s="285" t="str">
        <f t="shared" si="3"/>
        <v/>
      </c>
      <c r="N29" s="293" t="str">
        <f t="shared" si="4"/>
        <v/>
      </c>
      <c r="O29" s="294" t="str">
        <f t="shared" si="5"/>
        <v/>
      </c>
      <c r="P29" s="273"/>
      <c r="Q29" s="285" t="str">
        <f t="shared" si="6"/>
        <v/>
      </c>
      <c r="R29" s="273"/>
      <c r="S29" s="285" t="str">
        <f t="shared" si="7"/>
        <v/>
      </c>
      <c r="T29" s="271"/>
      <c r="U29" s="271"/>
      <c r="V29" s="271"/>
      <c r="W29" s="271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2"/>
      <c r="H30" s="273"/>
      <c r="I30" s="274" t="str">
        <f t="shared" si="1"/>
        <v/>
      </c>
      <c r="J30" s="275"/>
      <c r="K30" s="285" t="str">
        <f t="shared" si="2"/>
        <v/>
      </c>
      <c r="L30" s="275"/>
      <c r="M30" s="285" t="str">
        <f t="shared" si="3"/>
        <v/>
      </c>
      <c r="N30" s="293" t="str">
        <f t="shared" si="4"/>
        <v/>
      </c>
      <c r="O30" s="294" t="str">
        <f t="shared" si="5"/>
        <v/>
      </c>
      <c r="P30" s="273"/>
      <c r="Q30" s="285" t="str">
        <f t="shared" si="6"/>
        <v/>
      </c>
      <c r="R30" s="273"/>
      <c r="S30" s="285" t="str">
        <f t="shared" si="7"/>
        <v/>
      </c>
      <c r="T30" s="271"/>
      <c r="U30" s="271"/>
      <c r="V30" s="271"/>
      <c r="W30" s="271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2"/>
      <c r="H31" s="273"/>
      <c r="I31" s="274" t="str">
        <f t="shared" si="1"/>
        <v/>
      </c>
      <c r="J31" s="275"/>
      <c r="K31" s="285" t="str">
        <f t="shared" si="2"/>
        <v/>
      </c>
      <c r="L31" s="275"/>
      <c r="M31" s="285" t="str">
        <f t="shared" si="3"/>
        <v/>
      </c>
      <c r="N31" s="293" t="str">
        <f t="shared" si="4"/>
        <v/>
      </c>
      <c r="O31" s="294" t="str">
        <f t="shared" si="5"/>
        <v/>
      </c>
      <c r="P31" s="273"/>
      <c r="Q31" s="285" t="str">
        <f t="shared" si="6"/>
        <v/>
      </c>
      <c r="R31" s="273"/>
      <c r="S31" s="285" t="str">
        <f t="shared" si="7"/>
        <v/>
      </c>
      <c r="T31" s="271"/>
      <c r="U31" s="271"/>
      <c r="V31" s="271"/>
      <c r="W31" s="271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2"/>
      <c r="H32" s="273"/>
      <c r="I32" s="274" t="str">
        <f t="shared" si="1"/>
        <v/>
      </c>
      <c r="J32" s="275"/>
      <c r="K32" s="285" t="str">
        <f t="shared" si="2"/>
        <v/>
      </c>
      <c r="L32" s="275"/>
      <c r="M32" s="285" t="str">
        <f t="shared" si="3"/>
        <v/>
      </c>
      <c r="N32" s="293" t="str">
        <f t="shared" si="4"/>
        <v/>
      </c>
      <c r="O32" s="294" t="str">
        <f t="shared" si="5"/>
        <v/>
      </c>
      <c r="P32" s="273"/>
      <c r="Q32" s="285" t="str">
        <f t="shared" si="6"/>
        <v/>
      </c>
      <c r="R32" s="273"/>
      <c r="S32" s="285" t="str">
        <f t="shared" si="7"/>
        <v/>
      </c>
      <c r="T32" s="271"/>
      <c r="U32" s="271"/>
      <c r="V32" s="271"/>
      <c r="W32" s="271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2"/>
      <c r="H33" s="273"/>
      <c r="I33" s="274" t="str">
        <f t="shared" si="1"/>
        <v/>
      </c>
      <c r="J33" s="275"/>
      <c r="K33" s="285" t="str">
        <f t="shared" si="2"/>
        <v/>
      </c>
      <c r="L33" s="275"/>
      <c r="M33" s="285" t="str">
        <f t="shared" si="3"/>
        <v/>
      </c>
      <c r="N33" s="293" t="str">
        <f t="shared" si="4"/>
        <v/>
      </c>
      <c r="O33" s="294" t="str">
        <f t="shared" si="5"/>
        <v/>
      </c>
      <c r="P33" s="273"/>
      <c r="Q33" s="285" t="str">
        <f t="shared" si="6"/>
        <v/>
      </c>
      <c r="R33" s="273"/>
      <c r="S33" s="285" t="str">
        <f t="shared" si="7"/>
        <v/>
      </c>
      <c r="T33" s="271"/>
      <c r="U33" s="271"/>
      <c r="V33" s="271"/>
      <c r="W33" s="271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2"/>
      <c r="H34" s="273"/>
      <c r="I34" s="274" t="str">
        <f t="shared" si="1"/>
        <v/>
      </c>
      <c r="J34" s="275"/>
      <c r="K34" s="285" t="str">
        <f t="shared" si="2"/>
        <v/>
      </c>
      <c r="L34" s="275"/>
      <c r="M34" s="285" t="str">
        <f t="shared" si="3"/>
        <v/>
      </c>
      <c r="N34" s="293" t="str">
        <f t="shared" si="4"/>
        <v/>
      </c>
      <c r="O34" s="294" t="str">
        <f t="shared" si="5"/>
        <v/>
      </c>
      <c r="P34" s="273"/>
      <c r="Q34" s="285" t="str">
        <f t="shared" si="6"/>
        <v/>
      </c>
      <c r="R34" s="273"/>
      <c r="S34" s="285" t="str">
        <f t="shared" si="7"/>
        <v/>
      </c>
      <c r="T34" s="271"/>
      <c r="U34" s="271"/>
      <c r="V34" s="271"/>
      <c r="W34" s="271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2"/>
      <c r="H35" s="273"/>
      <c r="I35" s="274" t="str">
        <f t="shared" si="1"/>
        <v/>
      </c>
      <c r="J35" s="275"/>
      <c r="K35" s="285" t="str">
        <f t="shared" si="2"/>
        <v/>
      </c>
      <c r="L35" s="275"/>
      <c r="M35" s="285" t="str">
        <f t="shared" si="3"/>
        <v/>
      </c>
      <c r="N35" s="293" t="str">
        <f t="shared" si="4"/>
        <v/>
      </c>
      <c r="O35" s="294" t="str">
        <f t="shared" si="5"/>
        <v/>
      </c>
      <c r="P35" s="273"/>
      <c r="Q35" s="285" t="str">
        <f t="shared" si="6"/>
        <v/>
      </c>
      <c r="R35" s="273"/>
      <c r="S35" s="285" t="str">
        <f t="shared" si="7"/>
        <v/>
      </c>
      <c r="T35" s="271"/>
      <c r="U35" s="271"/>
      <c r="V35" s="271"/>
      <c r="W35" s="271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2"/>
      <c r="H36" s="273"/>
      <c r="I36" s="274" t="str">
        <f t="shared" si="1"/>
        <v/>
      </c>
      <c r="J36" s="276"/>
      <c r="K36" s="285" t="str">
        <f t="shared" si="2"/>
        <v/>
      </c>
      <c r="L36" s="276"/>
      <c r="M36" s="285" t="str">
        <f t="shared" si="3"/>
        <v/>
      </c>
      <c r="N36" s="293" t="str">
        <f t="shared" si="4"/>
        <v/>
      </c>
      <c r="O36" s="294" t="str">
        <f t="shared" si="5"/>
        <v/>
      </c>
      <c r="P36" s="272"/>
      <c r="Q36" s="285" t="str">
        <f t="shared" si="6"/>
        <v/>
      </c>
      <c r="R36" s="272"/>
      <c r="S36" s="285" t="str">
        <f t="shared" si="7"/>
        <v/>
      </c>
      <c r="T36" s="270"/>
      <c r="U36" s="270"/>
      <c r="V36" s="270"/>
      <c r="W36" s="270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AFP6\APS\MSTJV\[DPT36_Groundwater Profiling Log_MSTJV.xlsx]Sample 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2020-06-03T21:05:39Z</cp:lastPrinted>
  <dcterms:created xsi:type="dcterms:W3CDTF">1999-09-28T02:07:07Z</dcterms:created>
  <dcterms:modified xsi:type="dcterms:W3CDTF">2020-06-03T21:06:45Z</dcterms:modified>
</cp:coreProperties>
</file>