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80725F8E-D10A-4F29-8839-B2F10B804763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N18" i="161"/>
  <c r="O19" i="161" s="1"/>
  <c r="M18" i="161"/>
  <c r="K18" i="161"/>
  <c r="I18" i="161"/>
  <c r="A18" i="161"/>
  <c r="AA17" i="161"/>
  <c r="S17" i="161"/>
  <c r="Q17" i="161"/>
  <c r="N17" i="161"/>
  <c r="O18" i="161" s="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O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N23" i="151" s="1"/>
  <c r="O24" i="151" s="1"/>
  <c r="S23" i="151"/>
  <c r="A23" i="151"/>
  <c r="AA22" i="151"/>
  <c r="S22" i="151"/>
  <c r="N22" i="151"/>
  <c r="A22" i="151"/>
  <c r="AA21" i="151"/>
  <c r="S21" i="151"/>
  <c r="N21" i="151"/>
  <c r="A21" i="151"/>
  <c r="AA20" i="151"/>
  <c r="S20" i="151"/>
  <c r="N20" i="151"/>
  <c r="O21" i="151" s="1"/>
  <c r="A20" i="151"/>
  <c r="AA19" i="151"/>
  <c r="S19" i="151"/>
  <c r="N19" i="151"/>
  <c r="O20" i="151" s="1"/>
  <c r="A19" i="151"/>
  <c r="AA18" i="151"/>
  <c r="S18" i="151"/>
  <c r="N18" i="151"/>
  <c r="A18" i="151"/>
  <c r="AA17" i="151"/>
  <c r="S17" i="151"/>
  <c r="N17" i="151"/>
  <c r="A17" i="151"/>
  <c r="AA16" i="151"/>
  <c r="S16" i="151"/>
  <c r="N16" i="15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N19" i="150" s="1"/>
  <c r="S19" i="150"/>
  <c r="A19" i="150"/>
  <c r="AA18" i="150"/>
  <c r="N18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N23" i="149"/>
  <c r="O24" i="149" s="1"/>
  <c r="A23" i="149"/>
  <c r="AA22" i="149"/>
  <c r="S22" i="149"/>
  <c r="N22" i="149"/>
  <c r="A22" i="149"/>
  <c r="AA21" i="149"/>
  <c r="S21" i="149"/>
  <c r="N21" i="149"/>
  <c r="A21" i="149"/>
  <c r="AA20" i="149"/>
  <c r="S20" i="149"/>
  <c r="N20" i="149"/>
  <c r="A20" i="149"/>
  <c r="AA19" i="149"/>
  <c r="S19" i="149"/>
  <c r="N19" i="149"/>
  <c r="A19" i="149"/>
  <c r="AA18" i="149"/>
  <c r="S18" i="149"/>
  <c r="N18" i="149"/>
  <c r="O19" i="149" s="1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S19" i="148"/>
  <c r="N19" i="148"/>
  <c r="A19" i="148"/>
  <c r="AA18" i="148"/>
  <c r="N18" i="148" s="1"/>
  <c r="S18" i="148"/>
  <c r="A18" i="148"/>
  <c r="AA17" i="148"/>
  <c r="S17" i="148"/>
  <c r="N17" i="148"/>
  <c r="A17" i="148"/>
  <c r="AA16" i="148"/>
  <c r="S16" i="148"/>
  <c r="N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18" i="150" l="1"/>
  <c r="O23" i="148"/>
  <c r="O20" i="150"/>
  <c r="O23" i="151"/>
  <c r="O22" i="151"/>
  <c r="O19" i="151"/>
  <c r="O18" i="151"/>
  <c r="O17" i="151"/>
  <c r="O16" i="151"/>
  <c r="O19" i="150"/>
  <c r="O17" i="150"/>
  <c r="O16" i="150"/>
  <c r="O23" i="149"/>
  <c r="O22" i="149"/>
  <c r="O21" i="149"/>
  <c r="O20" i="149"/>
  <c r="O18" i="149"/>
  <c r="O17" i="149"/>
  <c r="O16" i="149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<sst xmlns="http://schemas.openxmlformats.org/spreadsheetml/2006/main" count="1626" uniqueCount="170">
  <si>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</si>
  <si>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</si>
  <si>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</si>
  <si>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</si>
  <si>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</si>
  <si>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</si>
  <si>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</si>
  <si>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</si>
  <si>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</si>
  <si>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</si>
  <si>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</si>
  <si>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</si>
  <si>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</si>
  <si>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</si>
  <si>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</si>
  <si>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</si>
  <si>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</si>
  <si>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</si>
  <si>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</si>
  <si>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</si>
  <si>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</si>
  <si>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</si>
  <si>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</si>
  <si>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</si>
  <si>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</si>
  <si>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</si>
  <si>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</si>
  <si>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</si>
  <si>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</si>
  <si>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</si>
  <si>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</si>
  <si>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</si>
  <si>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</si>
  <si>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</si>
  <si>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</si>
  <si>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</si>
  <si>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</si>
  <si>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</si>
  <si>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</si>
  <si>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</si>
  <si>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</si>
  <si>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</si>
  <si>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</si>
  <si>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</si>
  <si>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</si>
  <si>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</si>
  <si>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</si>
  <si>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</si>
  <si>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</si>
  <si>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</si>
  <si>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</si>
  <si>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</si>
  <si>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</si>
  <si>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</si>
  <si>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</si>
  <si>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</si>
  <si>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</si>
  <si>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</si>
  <si>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</si>
  <si>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</si>
  <si>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</si>
  <si>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</si>
  <si>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</si>
  <si>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</si>
  <si>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</si>
  <si>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</si>
  <si>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</si>
  <si>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</si>
  <si>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</si>
  <si>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</si>
  <si>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</si>
  <si>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</si>
  <si>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</si>
  <si>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</si>
  <si>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</si>
  <si>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</si>
  <si>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</si>
  <si>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</si>
  <si>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</si>
  <si>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</si>
  <si>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</si>
  <si>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DPT-37</t>
  </si>
  <si>
    <t>Trinity</t>
  </si>
  <si>
    <t>No Change When Hammer Stopped</t>
  </si>
  <si>
    <t>6/1/2020:09:56:35</t>
  </si>
  <si>
    <t>NA</t>
  </si>
  <si>
    <t>IK Decreased When Hammer Stopped</t>
  </si>
  <si>
    <t>6/1/2020:09:56:42</t>
  </si>
  <si>
    <t>6/1/2020:09:58:58</t>
  </si>
  <si>
    <t>6/1/2020:10:02:33</t>
  </si>
  <si>
    <t>6/1/2020:10:02:49</t>
  </si>
  <si>
    <t>6/1/2020:12:12:28</t>
  </si>
  <si>
    <t>6/1/2020:12:14:09</t>
  </si>
  <si>
    <t>6/1/2020:12:14:43</t>
  </si>
  <si>
    <t>6/1/2020:12:16:08</t>
  </si>
  <si>
    <t>6/2/2020:08:15:05</t>
  </si>
  <si>
    <t>6/2/2020:08:18:12</t>
  </si>
  <si>
    <t>6/2/2020:08:18:49</t>
  </si>
  <si>
    <t>6/2/2020:10:31:19</t>
  </si>
  <si>
    <t>6/2/2020:10:31:56</t>
  </si>
  <si>
    <t>6/2/2020:10:35:14</t>
  </si>
  <si>
    <t>6/2/2020:10:35:30</t>
  </si>
  <si>
    <t>6/2/2020:12:16:45</t>
  </si>
  <si>
    <t>6/2/2020:12:22:54</t>
  </si>
  <si>
    <t>6/2/2020:12:27:45</t>
  </si>
  <si>
    <t>6/2/2020:13:40:52</t>
  </si>
  <si>
    <t>Sudden Hard Refusal</t>
  </si>
  <si>
    <t>Could Not Produce Water</t>
  </si>
  <si>
    <t>6/1/2020:10:01:44</t>
  </si>
  <si>
    <t>06/01/2020:10:22:03</t>
  </si>
  <si>
    <t>06/01/2020:10:26:47</t>
  </si>
  <si>
    <t>06/01/2020:10:32:19</t>
  </si>
  <si>
    <t>06/01/2020:10:37:26</t>
  </si>
  <si>
    <t>06/01/2020:10:42:39</t>
  </si>
  <si>
    <t>06/01/2020:10:47:46</t>
  </si>
  <si>
    <t>06/01/2020:10:53:10</t>
  </si>
  <si>
    <t>06/01/2020:10:58:52</t>
  </si>
  <si>
    <t>06/01/2020:11:04:16</t>
  </si>
  <si>
    <t>06/01/2020:11:09:11</t>
  </si>
  <si>
    <t xml:space="preserve">PT is 1 hr &amp; 5 min // Pulled sample at 1000 mL before stabilization. </t>
  </si>
  <si>
    <t>06/01/2020:12:43:20</t>
  </si>
  <si>
    <t>**False Parameter // Sonde Not On**</t>
  </si>
  <si>
    <t>06/01/2020:12:44:25</t>
  </si>
  <si>
    <t>06/01/2020:12:52:45</t>
  </si>
  <si>
    <t>06/01/2020:13:01:00</t>
  </si>
  <si>
    <t>06/01/2020:13:10:01</t>
  </si>
  <si>
    <t>06/01/2020:13:18:50</t>
  </si>
  <si>
    <t>06/01/2020:13:22:46</t>
  </si>
  <si>
    <t>06/01/2020:13:27:34</t>
  </si>
  <si>
    <t>06/01/2020:13:31:53</t>
  </si>
  <si>
    <t>PT is 1 hr &amp; 16 min // Pulled sample before stabilization due to PT &gt; 1 hr.</t>
  </si>
  <si>
    <t>06/02/2020:08:31:08</t>
  </si>
  <si>
    <t>06/02/2020:08:33:36</t>
  </si>
  <si>
    <t>06/02/2020:08:36:10</t>
  </si>
  <si>
    <t>06/02/2020:08:38:43</t>
  </si>
  <si>
    <t>06/02/2020:08:41:10</t>
  </si>
  <si>
    <t>06/02/2020:08:43:50</t>
  </si>
  <si>
    <t>06/02/2020:08:46:11</t>
  </si>
  <si>
    <t>06/02/2020:08:48:50</t>
  </si>
  <si>
    <t>06/02/2020:08:51:29</t>
  </si>
  <si>
    <t>06/02/2020:08:54:02</t>
  </si>
  <si>
    <t xml:space="preserve">PT is 33 min // Pulled sample before stable as max purge volume achieved.  </t>
  </si>
  <si>
    <t>06/02/2020:11:17:15</t>
  </si>
  <si>
    <t>06/02/2020:11:26:19</t>
  </si>
  <si>
    <t>06/02/2020:11:38:01</t>
  </si>
  <si>
    <t>06/02/2020:11:47:17</t>
  </si>
  <si>
    <t>06/02/2020:11:58:18</t>
  </si>
  <si>
    <t>06/02/2020:12:08:02</t>
  </si>
  <si>
    <t xml:space="preserve">PT is 1 hr &amp; 29 min </t>
  </si>
  <si>
    <t>06/02/2020:12:43:11</t>
  </si>
  <si>
    <t>06/02/2020:12:46:08</t>
  </si>
  <si>
    <t>06/02/2020:12:49:46</t>
  </si>
  <si>
    <t>06/02/2020:12:53:12</t>
  </si>
  <si>
    <t>06/02/2020:12:57:02</t>
  </si>
  <si>
    <t>06/02/2020:13:00:46</t>
  </si>
  <si>
    <t>06/02/2020:13:04:30</t>
  </si>
  <si>
    <t>06/02/2020:13:08:32</t>
  </si>
  <si>
    <t>06/02/2020:13:12:39</t>
  </si>
  <si>
    <t>06/02/2020:13:16:29</t>
  </si>
  <si>
    <t>PT is 52 min // Pulled sample before stable due to max purge volume reached.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</si>
  <si>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</si>
  <si>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</si>
  <si>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</si>
  <si>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</si>
  <si>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</si>
  <si>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</si>
  <si>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</si>
  <si>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>CS</t>
  </si>
  <si>
    <t>MSTJV</t>
  </si>
  <si>
    <t>DPT37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</si>
</sst>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39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0" fontId="21" fillId="6" borderId="19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7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Ik'!$H$2:$H$2957</c:f>
              <c:numCache>
                <c:formatCode>General</c:formatCode>
                <c:ptCount val="2956"/>
                <c:pt idx="0">
                  <c:v>3.8290999999999999</c:v>
                </c:pt>
                <c:pt idx="1">
                  <c:v>3.8214000000000006</c:v>
                </c:pt>
                <c:pt idx="2">
                  <c:v>3.806</c:v>
                </c:pt>
                <c:pt idx="3">
                  <c:v>3.8852000000000002</c:v>
                </c:pt>
                <c:pt idx="4">
                  <c:v>3.9237000000000006</c:v>
                </c:pt>
                <c:pt idx="5">
                  <c:v>3.9006000000000003</c:v>
                </c:pt>
                <c:pt idx="6">
                  <c:v>3.9226000000000001</c:v>
                </c:pt>
                <c:pt idx="7">
                  <c:v>3.9292000000000002</c:v>
                </c:pt>
                <c:pt idx="8">
                  <c:v>3.8599000000000001</c:v>
                </c:pt>
                <c:pt idx="9">
                  <c:v>3.8687</c:v>
                </c:pt>
                <c:pt idx="10">
                  <c:v>3.9105000000000003</c:v>
                </c:pt>
                <c:pt idx="11">
                  <c:v>3.9006000000000003</c:v>
                </c:pt>
                <c:pt idx="12">
                  <c:v>3.8742000000000001</c:v>
                </c:pt>
                <c:pt idx="13">
                  <c:v>3.8192000000000004</c:v>
                </c:pt>
                <c:pt idx="14">
                  <c:v>3.8126000000000007</c:v>
                </c:pt>
                <c:pt idx="15">
                  <c:v>3.7554000000000003</c:v>
                </c:pt>
                <c:pt idx="16">
                  <c:v>3.5827000000000004</c:v>
                </c:pt>
                <c:pt idx="17">
                  <c:v>3.4177000000000004</c:v>
                </c:pt>
                <c:pt idx="18">
                  <c:v>3.2890000000000006</c:v>
                </c:pt>
                <c:pt idx="19">
                  <c:v>3.2659000000000002</c:v>
                </c:pt>
                <c:pt idx="20">
                  <c:v>3.1614000000000004</c:v>
                </c:pt>
                <c:pt idx="21">
                  <c:v>2.9326000000000003</c:v>
                </c:pt>
                <c:pt idx="22">
                  <c:v>2.7654000000000001</c:v>
                </c:pt>
                <c:pt idx="23">
                  <c:v>2.5872000000000002</c:v>
                </c:pt>
                <c:pt idx="24">
                  <c:v>2.4706000000000001</c:v>
                </c:pt>
                <c:pt idx="25">
                  <c:v>2.4167000000000001</c:v>
                </c:pt>
                <c:pt idx="26">
                  <c:v>2.387</c:v>
                </c:pt>
                <c:pt idx="27">
                  <c:v>2.3364000000000003</c:v>
                </c:pt>
                <c:pt idx="28">
                  <c:v>2.3089000000000004</c:v>
                </c:pt>
                <c:pt idx="29">
                  <c:v>2.3001000000000005</c:v>
                </c:pt>
                <c:pt idx="30">
                  <c:v>2.3177000000000003</c:v>
                </c:pt>
                <c:pt idx="31">
                  <c:v>2.3748999999999998</c:v>
                </c:pt>
                <c:pt idx="32">
                  <c:v>2.5003000000000002</c:v>
                </c:pt>
                <c:pt idx="33">
                  <c:v>2.5663000000000005</c:v>
                </c:pt>
                <c:pt idx="34">
                  <c:v>2.5267000000000004</c:v>
                </c:pt>
                <c:pt idx="35">
                  <c:v>2.5267000000000004</c:v>
                </c:pt>
                <c:pt idx="36">
                  <c:v>2.4959000000000002</c:v>
                </c:pt>
                <c:pt idx="37">
                  <c:v>2.4684000000000004</c:v>
                </c:pt>
                <c:pt idx="38">
                  <c:v>2.3969</c:v>
                </c:pt>
                <c:pt idx="39">
                  <c:v>2.3023000000000002</c:v>
                </c:pt>
                <c:pt idx="40">
                  <c:v>2.2077000000000004</c:v>
                </c:pt>
                <c:pt idx="41">
                  <c:v>2.145</c:v>
                </c:pt>
                <c:pt idx="42">
                  <c:v>2.1879000000000004</c:v>
                </c:pt>
                <c:pt idx="43">
                  <c:v>2.2374000000000001</c:v>
                </c:pt>
                <c:pt idx="44">
                  <c:v>2.3199000000000001</c:v>
                </c:pt>
                <c:pt idx="45">
                  <c:v>2.3848000000000003</c:v>
                </c:pt>
                <c:pt idx="46">
                  <c:v>2.4563000000000001</c:v>
                </c:pt>
                <c:pt idx="47">
                  <c:v>2.6059000000000005</c:v>
                </c:pt>
                <c:pt idx="48">
                  <c:v>2.75</c:v>
                </c:pt>
                <c:pt idx="49">
                  <c:v>2.8237000000000005</c:v>
                </c:pt>
                <c:pt idx="50">
                  <c:v>2.7115</c:v>
                </c:pt>
                <c:pt idx="51">
                  <c:v>2.5333000000000001</c:v>
                </c:pt>
                <c:pt idx="52">
                  <c:v>2.4244000000000003</c:v>
                </c:pt>
                <c:pt idx="53">
                  <c:v>2.3089000000000004</c:v>
                </c:pt>
                <c:pt idx="54">
                  <c:v>2.2682000000000002</c:v>
                </c:pt>
                <c:pt idx="55">
                  <c:v>2.2649000000000004</c:v>
                </c:pt>
                <c:pt idx="56">
                  <c:v>2.2505999999999999</c:v>
                </c:pt>
                <c:pt idx="57">
                  <c:v>2.1747000000000001</c:v>
                </c:pt>
                <c:pt idx="58">
                  <c:v>2.1219000000000001</c:v>
                </c:pt>
                <c:pt idx="59">
                  <c:v>2.1725000000000003</c:v>
                </c:pt>
                <c:pt idx="60">
                  <c:v>2.3957999999999999</c:v>
                </c:pt>
                <c:pt idx="61">
                  <c:v>3.0525000000000002</c:v>
                </c:pt>
                <c:pt idx="62">
                  <c:v>3.6498000000000004</c:v>
                </c:pt>
                <c:pt idx="63">
                  <c:v>4.0348000000000006</c:v>
                </c:pt>
                <c:pt idx="64">
                  <c:v>4.0909000000000004</c:v>
                </c:pt>
                <c:pt idx="65">
                  <c:v>2.5795000000000003</c:v>
                </c:pt>
                <c:pt idx="66">
                  <c:v>2.7412000000000001</c:v>
                </c:pt>
                <c:pt idx="67">
                  <c:v>2.7665000000000002</c:v>
                </c:pt>
                <c:pt idx="68">
                  <c:v>2.7753000000000005</c:v>
                </c:pt>
                <c:pt idx="69">
                  <c:v>2.7599</c:v>
                </c:pt>
                <c:pt idx="70">
                  <c:v>2.6092</c:v>
                </c:pt>
                <c:pt idx="71">
                  <c:v>2.5344000000000002</c:v>
                </c:pt>
                <c:pt idx="72">
                  <c:v>2.4398</c:v>
                </c:pt>
                <c:pt idx="73">
                  <c:v>2.1978</c:v>
                </c:pt>
                <c:pt idx="74">
                  <c:v>1.9943000000000002</c:v>
                </c:pt>
                <c:pt idx="75">
                  <c:v>1.9470000000000003</c:v>
                </c:pt>
                <c:pt idx="76">
                  <c:v>1.9404000000000001</c:v>
                </c:pt>
                <c:pt idx="77">
                  <c:v>2.0339</c:v>
                </c:pt>
                <c:pt idx="78">
                  <c:v>2.6576</c:v>
                </c:pt>
                <c:pt idx="79">
                  <c:v>2.5421</c:v>
                </c:pt>
                <c:pt idx="80">
                  <c:v>2.508</c:v>
                </c:pt>
                <c:pt idx="81">
                  <c:v>2.7181000000000002</c:v>
                </c:pt>
                <c:pt idx="82">
                  <c:v>2.7467000000000001</c:v>
                </c:pt>
                <c:pt idx="83">
                  <c:v>2.7555000000000001</c:v>
                </c:pt>
                <c:pt idx="84">
                  <c:v>2.8797999999999999</c:v>
                </c:pt>
                <c:pt idx="85">
                  <c:v>3.1394000000000002</c:v>
                </c:pt>
                <c:pt idx="86">
                  <c:v>3.1064000000000003</c:v>
                </c:pt>
                <c:pt idx="87">
                  <c:v>2.9579000000000004</c:v>
                </c:pt>
                <c:pt idx="88">
                  <c:v>2.8853000000000004</c:v>
                </c:pt>
                <c:pt idx="89">
                  <c:v>2.7676000000000003</c:v>
                </c:pt>
                <c:pt idx="90">
                  <c:v>2.7214000000000005</c:v>
                </c:pt>
                <c:pt idx="91">
                  <c:v>2.7093000000000003</c:v>
                </c:pt>
                <c:pt idx="92">
                  <c:v>2.7808000000000002</c:v>
                </c:pt>
                <c:pt idx="93">
                  <c:v>2.7544000000000004</c:v>
                </c:pt>
                <c:pt idx="94">
                  <c:v>2.5124</c:v>
                </c:pt>
                <c:pt idx="95">
                  <c:v>2.5597000000000003</c:v>
                </c:pt>
                <c:pt idx="96">
                  <c:v>2.9106000000000001</c:v>
                </c:pt>
                <c:pt idx="97">
                  <c:v>3.0195000000000003</c:v>
                </c:pt>
                <c:pt idx="98">
                  <c:v>2.8072000000000004</c:v>
                </c:pt>
                <c:pt idx="99">
                  <c:v>2.5377000000000001</c:v>
                </c:pt>
                <c:pt idx="100">
                  <c:v>2.3760000000000003</c:v>
                </c:pt>
                <c:pt idx="101">
                  <c:v>2.1835000000000004</c:v>
                </c:pt>
                <c:pt idx="102">
                  <c:v>1.8986000000000001</c:v>
                </c:pt>
                <c:pt idx="103">
                  <c:v>1.6071000000000002</c:v>
                </c:pt>
                <c:pt idx="104">
                  <c:v>1.3772000000000002</c:v>
                </c:pt>
                <c:pt idx="105">
                  <c:v>1.2881000000000002</c:v>
                </c:pt>
                <c:pt idx="106">
                  <c:v>1.2243000000000002</c:v>
                </c:pt>
                <c:pt idx="107">
                  <c:v>1.2188000000000001</c:v>
                </c:pt>
                <c:pt idx="108">
                  <c:v>1.2397</c:v>
                </c:pt>
                <c:pt idx="109">
                  <c:v>1.2716000000000001</c:v>
                </c:pt>
                <c:pt idx="110">
                  <c:v>1.3332000000000002</c:v>
                </c:pt>
                <c:pt idx="111">
                  <c:v>1.4069</c:v>
                </c:pt>
                <c:pt idx="112">
                  <c:v>1.5037</c:v>
                </c:pt>
                <c:pt idx="113">
                  <c:v>1.6181000000000003</c:v>
                </c:pt>
                <c:pt idx="114">
                  <c:v>1.7314000000000003</c:v>
                </c:pt>
                <c:pt idx="115">
                  <c:v>1.8557000000000001</c:v>
                </c:pt>
                <c:pt idx="116">
                  <c:v>1.8964000000000001</c:v>
                </c:pt>
                <c:pt idx="117">
                  <c:v>1.8865000000000003</c:v>
                </c:pt>
                <c:pt idx="118">
                  <c:v>1.8183000000000002</c:v>
                </c:pt>
                <c:pt idx="119">
                  <c:v>1.7556000000000003</c:v>
                </c:pt>
                <c:pt idx="120">
                  <c:v>1.7842000000000002</c:v>
                </c:pt>
                <c:pt idx="121">
                  <c:v>1.8634000000000002</c:v>
                </c:pt>
                <c:pt idx="122">
                  <c:v>1.9349000000000001</c:v>
                </c:pt>
                <c:pt idx="123">
                  <c:v>1.9393</c:v>
                </c:pt>
                <c:pt idx="124">
                  <c:v>1.9360000000000002</c:v>
                </c:pt>
                <c:pt idx="125">
                  <c:v>1.9305000000000001</c:v>
                </c:pt>
                <c:pt idx="126">
                  <c:v>1.9195000000000002</c:v>
                </c:pt>
                <c:pt idx="127">
                  <c:v>1.9173000000000002</c:v>
                </c:pt>
                <c:pt idx="128">
                  <c:v>1.9327000000000001</c:v>
                </c:pt>
                <c:pt idx="129">
                  <c:v>1.9481000000000002</c:v>
                </c:pt>
                <c:pt idx="130">
                  <c:v>1.9206000000000001</c:v>
                </c:pt>
                <c:pt idx="131">
                  <c:v>1.8964000000000001</c:v>
                </c:pt>
                <c:pt idx="132">
                  <c:v>1.8854000000000002</c:v>
                </c:pt>
                <c:pt idx="133">
                  <c:v>1.8766</c:v>
                </c:pt>
                <c:pt idx="134">
                  <c:v>1.8689000000000002</c:v>
                </c:pt>
                <c:pt idx="135">
                  <c:v>1.8095000000000001</c:v>
                </c:pt>
                <c:pt idx="136">
                  <c:v>1.7050000000000003</c:v>
                </c:pt>
                <c:pt idx="137">
                  <c:v>1.7105000000000001</c:v>
                </c:pt>
                <c:pt idx="138">
                  <c:v>1.7765000000000002</c:v>
                </c:pt>
                <c:pt idx="139">
                  <c:v>1.8051000000000001</c:v>
                </c:pt>
                <c:pt idx="140">
                  <c:v>1.8172000000000001</c:v>
                </c:pt>
                <c:pt idx="141">
                  <c:v>1.7985000000000002</c:v>
                </c:pt>
                <c:pt idx="142">
                  <c:v>1.7424000000000002</c:v>
                </c:pt>
                <c:pt idx="143">
                  <c:v>1.7468000000000001</c:v>
                </c:pt>
                <c:pt idx="144">
                  <c:v>1.8149999999999999</c:v>
                </c:pt>
                <c:pt idx="145">
                  <c:v>1.9206000000000001</c:v>
                </c:pt>
                <c:pt idx="146">
                  <c:v>2.1758000000000002</c:v>
                </c:pt>
                <c:pt idx="147">
                  <c:v>2.3133000000000004</c:v>
                </c:pt>
                <c:pt idx="148">
                  <c:v>2.4211000000000005</c:v>
                </c:pt>
                <c:pt idx="149">
                  <c:v>2.4970000000000003</c:v>
                </c:pt>
                <c:pt idx="150">
                  <c:v>3.1328</c:v>
                </c:pt>
                <c:pt idx="151">
                  <c:v>3.0019000000000005</c:v>
                </c:pt>
                <c:pt idx="152">
                  <c:v>2.7445000000000004</c:v>
                </c:pt>
                <c:pt idx="153">
                  <c:v>2.5718000000000001</c:v>
                </c:pt>
                <c:pt idx="154">
                  <c:v>2.4882000000000004</c:v>
                </c:pt>
                <c:pt idx="155">
                  <c:v>2.4970000000000003</c:v>
                </c:pt>
                <c:pt idx="156">
                  <c:v>2.4255000000000004</c:v>
                </c:pt>
                <c:pt idx="157">
                  <c:v>2.3584000000000005</c:v>
                </c:pt>
                <c:pt idx="158">
                  <c:v>2.3573</c:v>
                </c:pt>
                <c:pt idx="159">
                  <c:v>2.4288000000000003</c:v>
                </c:pt>
                <c:pt idx="160">
                  <c:v>2.3298000000000001</c:v>
                </c:pt>
                <c:pt idx="161">
                  <c:v>2.2308000000000003</c:v>
                </c:pt>
                <c:pt idx="162">
                  <c:v>2.2803</c:v>
                </c:pt>
                <c:pt idx="163">
                  <c:v>2.3804000000000003</c:v>
                </c:pt>
                <c:pt idx="164">
                  <c:v>2.3331000000000004</c:v>
                </c:pt>
                <c:pt idx="165">
                  <c:v>2.3793000000000002</c:v>
                </c:pt>
                <c:pt idx="166">
                  <c:v>2.3903000000000003</c:v>
                </c:pt>
                <c:pt idx="167">
                  <c:v>2.4332000000000003</c:v>
                </c:pt>
                <c:pt idx="168">
                  <c:v>2.4815999999999998</c:v>
                </c:pt>
                <c:pt idx="169">
                  <c:v>2.5113000000000003</c:v>
                </c:pt>
                <c:pt idx="170">
                  <c:v>2.5211999999999999</c:v>
                </c:pt>
                <c:pt idx="171">
                  <c:v>2.5806000000000004</c:v>
                </c:pt>
                <c:pt idx="172">
                  <c:v>2.6510000000000002</c:v>
                </c:pt>
                <c:pt idx="173">
                  <c:v>2.6950000000000003</c:v>
                </c:pt>
                <c:pt idx="174">
                  <c:v>2.5960000000000001</c:v>
                </c:pt>
                <c:pt idx="175">
                  <c:v>2.5388000000000002</c:v>
                </c:pt>
                <c:pt idx="176">
                  <c:v>2.4188999999999998</c:v>
                </c:pt>
                <c:pt idx="177">
                  <c:v>2.431</c:v>
                </c:pt>
                <c:pt idx="178">
                  <c:v>2.5949</c:v>
                </c:pt>
                <c:pt idx="179">
                  <c:v>2.5839000000000003</c:v>
                </c:pt>
                <c:pt idx="180">
                  <c:v>2.5806000000000004</c:v>
                </c:pt>
                <c:pt idx="181">
                  <c:v>2.5894000000000004</c:v>
                </c:pt>
                <c:pt idx="182">
                  <c:v>2.5245000000000002</c:v>
                </c:pt>
                <c:pt idx="183">
                  <c:v>2.6202000000000005</c:v>
                </c:pt>
                <c:pt idx="184">
                  <c:v>2.5234000000000001</c:v>
                </c:pt>
                <c:pt idx="185">
                  <c:v>2.5157000000000003</c:v>
                </c:pt>
                <c:pt idx="186">
                  <c:v>2.4739000000000004</c:v>
                </c:pt>
                <c:pt idx="187">
                  <c:v>2.4673000000000003</c:v>
                </c:pt>
                <c:pt idx="188">
                  <c:v>2.6114000000000002</c:v>
                </c:pt>
                <c:pt idx="189">
                  <c:v>2.5872000000000002</c:v>
                </c:pt>
                <c:pt idx="190">
                  <c:v>2.5476000000000001</c:v>
                </c:pt>
                <c:pt idx="191">
                  <c:v>2.4464000000000006</c:v>
                </c:pt>
                <c:pt idx="192">
                  <c:v>2.4188999999999998</c:v>
                </c:pt>
                <c:pt idx="193">
                  <c:v>2.6422000000000003</c:v>
                </c:pt>
                <c:pt idx="194">
                  <c:v>2.5949</c:v>
                </c:pt>
                <c:pt idx="195">
                  <c:v>2.4827000000000004</c:v>
                </c:pt>
                <c:pt idx="196">
                  <c:v>2.5377000000000001</c:v>
                </c:pt>
                <c:pt idx="197">
                  <c:v>2.7159</c:v>
                </c:pt>
                <c:pt idx="198">
                  <c:v>2.7577000000000003</c:v>
                </c:pt>
                <c:pt idx="199">
                  <c:v>2.8589000000000007</c:v>
                </c:pt>
                <c:pt idx="200">
                  <c:v>2.5036</c:v>
                </c:pt>
                <c:pt idx="201">
                  <c:v>2.5388000000000002</c:v>
                </c:pt>
                <c:pt idx="202">
                  <c:v>2.4343000000000004</c:v>
                </c:pt>
                <c:pt idx="203">
                  <c:v>2.3265000000000002</c:v>
                </c:pt>
                <c:pt idx="204">
                  <c:v>2.2330000000000001</c:v>
                </c:pt>
                <c:pt idx="205">
                  <c:v>2.0086000000000004</c:v>
                </c:pt>
                <c:pt idx="206">
                  <c:v>1.6797</c:v>
                </c:pt>
                <c:pt idx="207">
                  <c:v>1.4212000000000002</c:v>
                </c:pt>
                <c:pt idx="208">
                  <c:v>1.4322000000000001</c:v>
                </c:pt>
                <c:pt idx="209">
                  <c:v>1.4663000000000002</c:v>
                </c:pt>
                <c:pt idx="210">
                  <c:v>1.2407999999999999</c:v>
                </c:pt>
                <c:pt idx="211">
                  <c:v>1.0120000000000002</c:v>
                </c:pt>
                <c:pt idx="212">
                  <c:v>0.93830000000000002</c:v>
                </c:pt>
                <c:pt idx="213">
                  <c:v>0.85470000000000013</c:v>
                </c:pt>
                <c:pt idx="214">
                  <c:v>0.75240000000000007</c:v>
                </c:pt>
                <c:pt idx="215">
                  <c:v>0.76229999999999998</c:v>
                </c:pt>
                <c:pt idx="216">
                  <c:v>0.90310000000000001</c:v>
                </c:pt>
                <c:pt idx="217">
                  <c:v>0.8580000000000001</c:v>
                </c:pt>
                <c:pt idx="218">
                  <c:v>0.8096000000000001</c:v>
                </c:pt>
                <c:pt idx="219">
                  <c:v>1.0571000000000002</c:v>
                </c:pt>
                <c:pt idx="220">
                  <c:v>1.3783000000000001</c:v>
                </c:pt>
                <c:pt idx="221">
                  <c:v>1.6335000000000002</c:v>
                </c:pt>
                <c:pt idx="222">
                  <c:v>1.8359000000000001</c:v>
                </c:pt>
                <c:pt idx="223">
                  <c:v>1.9008</c:v>
                </c:pt>
                <c:pt idx="224">
                  <c:v>1.8612000000000002</c:v>
                </c:pt>
                <c:pt idx="225">
                  <c:v>1.8139000000000001</c:v>
                </c:pt>
                <c:pt idx="226">
                  <c:v>2.2715000000000001</c:v>
                </c:pt>
                <c:pt idx="227">
                  <c:v>2.2946</c:v>
                </c:pt>
                <c:pt idx="228">
                  <c:v>2.1615000000000002</c:v>
                </c:pt>
                <c:pt idx="229">
                  <c:v>2.0823</c:v>
                </c:pt>
                <c:pt idx="230">
                  <c:v>2.0240000000000005</c:v>
                </c:pt>
                <c:pt idx="231">
                  <c:v>2.0108000000000001</c:v>
                </c:pt>
                <c:pt idx="232">
                  <c:v>1.9734000000000003</c:v>
                </c:pt>
                <c:pt idx="233">
                  <c:v>1.9668000000000001</c:v>
                </c:pt>
                <c:pt idx="234">
                  <c:v>1.9932000000000003</c:v>
                </c:pt>
                <c:pt idx="235">
                  <c:v>1.9646000000000001</c:v>
                </c:pt>
                <c:pt idx="236">
                  <c:v>1.8887000000000003</c:v>
                </c:pt>
                <c:pt idx="237">
                  <c:v>1.8568</c:v>
                </c:pt>
                <c:pt idx="238">
                  <c:v>1.8381000000000003</c:v>
                </c:pt>
                <c:pt idx="239">
                  <c:v>1.8227000000000002</c:v>
                </c:pt>
                <c:pt idx="240">
                  <c:v>1.8149999999999999</c:v>
                </c:pt>
                <c:pt idx="241">
                  <c:v>1.6665000000000001</c:v>
                </c:pt>
                <c:pt idx="242">
                  <c:v>1.6049000000000002</c:v>
                </c:pt>
                <c:pt idx="243">
                  <c:v>1.6577</c:v>
                </c:pt>
                <c:pt idx="244">
                  <c:v>1.6456000000000002</c:v>
                </c:pt>
                <c:pt idx="245">
                  <c:v>1.6357000000000002</c:v>
                </c:pt>
                <c:pt idx="246">
                  <c:v>1.6005000000000003</c:v>
                </c:pt>
                <c:pt idx="247">
                  <c:v>1.5818000000000001</c:v>
                </c:pt>
                <c:pt idx="248">
                  <c:v>1.5587000000000002</c:v>
                </c:pt>
                <c:pt idx="249">
                  <c:v>1.5686</c:v>
                </c:pt>
                <c:pt idx="250">
                  <c:v>1.6148</c:v>
                </c:pt>
                <c:pt idx="251">
                  <c:v>1.6269000000000002</c:v>
                </c:pt>
                <c:pt idx="252">
                  <c:v>1.5972000000000002</c:v>
                </c:pt>
                <c:pt idx="253">
                  <c:v>2.0009000000000001</c:v>
                </c:pt>
                <c:pt idx="254">
                  <c:v>2.0163000000000002</c:v>
                </c:pt>
                <c:pt idx="255">
                  <c:v>2.0009000000000001</c:v>
                </c:pt>
                <c:pt idx="256">
                  <c:v>1.9591000000000001</c:v>
                </c:pt>
                <c:pt idx="257">
                  <c:v>1.9074000000000002</c:v>
                </c:pt>
                <c:pt idx="258">
                  <c:v>1.7963000000000002</c:v>
                </c:pt>
                <c:pt idx="259">
                  <c:v>1.7149000000000001</c:v>
                </c:pt>
                <c:pt idx="260">
                  <c:v>1.6698000000000002</c:v>
                </c:pt>
                <c:pt idx="261">
                  <c:v>1.6522000000000001</c:v>
                </c:pt>
                <c:pt idx="262">
                  <c:v>1.6764000000000001</c:v>
                </c:pt>
                <c:pt idx="263">
                  <c:v>1.6654000000000002</c:v>
                </c:pt>
                <c:pt idx="264">
                  <c:v>1.6577</c:v>
                </c:pt>
                <c:pt idx="265">
                  <c:v>1.6544000000000001</c:v>
                </c:pt>
                <c:pt idx="266">
                  <c:v>1.6511</c:v>
                </c:pt>
                <c:pt idx="267">
                  <c:v>1.6610000000000003</c:v>
                </c:pt>
                <c:pt idx="268">
                  <c:v>1.6203000000000003</c:v>
                </c:pt>
                <c:pt idx="269">
                  <c:v>1.5499000000000001</c:v>
                </c:pt>
                <c:pt idx="270">
                  <c:v>1.5081000000000002</c:v>
                </c:pt>
                <c:pt idx="271">
                  <c:v>1.6346000000000001</c:v>
                </c:pt>
                <c:pt idx="272">
                  <c:v>1.8084</c:v>
                </c:pt>
                <c:pt idx="273">
                  <c:v>1.8227000000000002</c:v>
                </c:pt>
                <c:pt idx="274">
                  <c:v>1.7622000000000002</c:v>
                </c:pt>
                <c:pt idx="275">
                  <c:v>1.7270000000000003</c:v>
                </c:pt>
                <c:pt idx="276">
                  <c:v>1.6115000000000002</c:v>
                </c:pt>
                <c:pt idx="277">
                  <c:v>1.4058000000000002</c:v>
                </c:pt>
                <c:pt idx="278">
                  <c:v>1.3178000000000001</c:v>
                </c:pt>
                <c:pt idx="279">
                  <c:v>1.3233000000000001</c:v>
                </c:pt>
                <c:pt idx="280">
                  <c:v>1.3772000000000002</c:v>
                </c:pt>
                <c:pt idx="281">
                  <c:v>1.3904000000000001</c:v>
                </c:pt>
                <c:pt idx="282">
                  <c:v>1.375</c:v>
                </c:pt>
                <c:pt idx="283">
                  <c:v>1.3827</c:v>
                </c:pt>
                <c:pt idx="284">
                  <c:v>1.2331000000000001</c:v>
                </c:pt>
                <c:pt idx="285">
                  <c:v>1.1693</c:v>
                </c:pt>
                <c:pt idx="286">
                  <c:v>1.2122000000000002</c:v>
                </c:pt>
                <c:pt idx="287">
                  <c:v>1.4894000000000003</c:v>
                </c:pt>
                <c:pt idx="288">
                  <c:v>1.5873000000000002</c:v>
                </c:pt>
                <c:pt idx="289">
                  <c:v>1.6027000000000002</c:v>
                </c:pt>
                <c:pt idx="290">
                  <c:v>1.5509999999999999</c:v>
                </c:pt>
                <c:pt idx="291">
                  <c:v>1.5059</c:v>
                </c:pt>
                <c:pt idx="292">
                  <c:v>1.4223000000000001</c:v>
                </c:pt>
                <c:pt idx="293">
                  <c:v>1.1550000000000002</c:v>
                </c:pt>
                <c:pt idx="294">
                  <c:v>0.85910000000000009</c:v>
                </c:pt>
                <c:pt idx="295">
                  <c:v>0.88880000000000015</c:v>
                </c:pt>
                <c:pt idx="296">
                  <c:v>1.1054999999999999</c:v>
                </c:pt>
                <c:pt idx="297">
                  <c:v>1.3596000000000001</c:v>
                </c:pt>
                <c:pt idx="298">
                  <c:v>1.4564000000000001</c:v>
                </c:pt>
                <c:pt idx="299">
                  <c:v>1.4938000000000002</c:v>
                </c:pt>
                <c:pt idx="300">
                  <c:v>1.5037</c:v>
                </c:pt>
                <c:pt idx="301">
                  <c:v>1.2232000000000003</c:v>
                </c:pt>
                <c:pt idx="302">
                  <c:v>1.7963000000000002</c:v>
                </c:pt>
                <c:pt idx="303">
                  <c:v>1.9976000000000003</c:v>
                </c:pt>
                <c:pt idx="304">
                  <c:v>2.0955000000000004</c:v>
                </c:pt>
                <c:pt idx="305">
                  <c:v>2.6059000000000005</c:v>
                </c:pt>
                <c:pt idx="306">
                  <c:v>2.9260000000000006</c:v>
                </c:pt>
                <c:pt idx="307">
                  <c:v>2.9051000000000005</c:v>
                </c:pt>
                <c:pt idx="308">
                  <c:v>2.8578000000000001</c:v>
                </c:pt>
                <c:pt idx="309">
                  <c:v>2.8677000000000006</c:v>
                </c:pt>
                <c:pt idx="310">
                  <c:v>3.2868000000000004</c:v>
                </c:pt>
                <c:pt idx="311">
                  <c:v>3.0657000000000001</c:v>
                </c:pt>
                <c:pt idx="312">
                  <c:v>2.7885000000000004</c:v>
                </c:pt>
                <c:pt idx="313">
                  <c:v>2.8039000000000001</c:v>
                </c:pt>
                <c:pt idx="314">
                  <c:v>2.8259000000000003</c:v>
                </c:pt>
                <c:pt idx="315">
                  <c:v>2.827</c:v>
                </c:pt>
                <c:pt idx="316">
                  <c:v>2.8182</c:v>
                </c:pt>
                <c:pt idx="317">
                  <c:v>2.6994000000000002</c:v>
                </c:pt>
                <c:pt idx="318">
                  <c:v>2.7027000000000001</c:v>
                </c:pt>
                <c:pt idx="319">
                  <c:v>2.6752000000000002</c:v>
                </c:pt>
                <c:pt idx="320">
                  <c:v>2.6433000000000004</c:v>
                </c:pt>
                <c:pt idx="321">
                  <c:v>2.6576</c:v>
                </c:pt>
                <c:pt idx="322">
                  <c:v>2.6752000000000002</c:v>
                </c:pt>
                <c:pt idx="323">
                  <c:v>2.8743000000000003</c:v>
                </c:pt>
                <c:pt idx="324">
                  <c:v>2.8380000000000005</c:v>
                </c:pt>
                <c:pt idx="325">
                  <c:v>2.6961000000000004</c:v>
                </c:pt>
                <c:pt idx="326">
                  <c:v>2.6762999999999999</c:v>
                </c:pt>
                <c:pt idx="327">
                  <c:v>2.6191</c:v>
                </c:pt>
                <c:pt idx="328">
                  <c:v>2.5113000000000003</c:v>
                </c:pt>
                <c:pt idx="329">
                  <c:v>2.4563000000000001</c:v>
                </c:pt>
                <c:pt idx="330">
                  <c:v>2.5641000000000003</c:v>
                </c:pt>
                <c:pt idx="331">
                  <c:v>2.5190000000000001</c:v>
                </c:pt>
                <c:pt idx="332">
                  <c:v>2.5068999999999999</c:v>
                </c:pt>
                <c:pt idx="333">
                  <c:v>2.5872000000000002</c:v>
                </c:pt>
                <c:pt idx="334">
                  <c:v>2.5157000000000003</c:v>
                </c:pt>
                <c:pt idx="335">
                  <c:v>2.6950000000000003</c:v>
                </c:pt>
                <c:pt idx="336">
                  <c:v>2.5982000000000003</c:v>
                </c:pt>
                <c:pt idx="337">
                  <c:v>2.9095000000000004</c:v>
                </c:pt>
                <c:pt idx="338">
                  <c:v>3.0899000000000005</c:v>
                </c:pt>
                <c:pt idx="339">
                  <c:v>3.0491999999999999</c:v>
                </c:pt>
                <c:pt idx="340">
                  <c:v>3.0327000000000002</c:v>
                </c:pt>
                <c:pt idx="341">
                  <c:v>2.8908000000000005</c:v>
                </c:pt>
                <c:pt idx="342">
                  <c:v>2.8930000000000002</c:v>
                </c:pt>
                <c:pt idx="343">
                  <c:v>2.8457000000000003</c:v>
                </c:pt>
                <c:pt idx="344">
                  <c:v>2.8534000000000002</c:v>
                </c:pt>
                <c:pt idx="345">
                  <c:v>2.8600000000000003</c:v>
                </c:pt>
                <c:pt idx="346">
                  <c:v>2.6499000000000001</c:v>
                </c:pt>
                <c:pt idx="347">
                  <c:v>2.3848000000000003</c:v>
                </c:pt>
                <c:pt idx="348">
                  <c:v>2.1989000000000001</c:v>
                </c:pt>
                <c:pt idx="349">
                  <c:v>2.2737000000000003</c:v>
                </c:pt>
                <c:pt idx="350">
                  <c:v>2.2330000000000001</c:v>
                </c:pt>
                <c:pt idx="351">
                  <c:v>2.2913000000000006</c:v>
                </c:pt>
                <c:pt idx="352">
                  <c:v>2.4387000000000003</c:v>
                </c:pt>
                <c:pt idx="353">
                  <c:v>2.5289000000000001</c:v>
                </c:pt>
                <c:pt idx="354">
                  <c:v>2.3969</c:v>
                </c:pt>
                <c:pt idx="355">
                  <c:v>2.2858000000000001</c:v>
                </c:pt>
                <c:pt idx="356">
                  <c:v>2.2627000000000002</c:v>
                </c:pt>
                <c:pt idx="357">
                  <c:v>2.2528000000000001</c:v>
                </c:pt>
                <c:pt idx="358">
                  <c:v>2.4222000000000001</c:v>
                </c:pt>
                <c:pt idx="359">
                  <c:v>2.2572000000000001</c:v>
                </c:pt>
                <c:pt idx="360">
                  <c:v>2.0449000000000002</c:v>
                </c:pt>
                <c:pt idx="361">
                  <c:v>2.0284000000000004</c:v>
                </c:pt>
                <c:pt idx="362">
                  <c:v>1.9184000000000001</c:v>
                </c:pt>
                <c:pt idx="363">
                  <c:v>1.8656000000000001</c:v>
                </c:pt>
                <c:pt idx="364">
                  <c:v>1.8909000000000002</c:v>
                </c:pt>
                <c:pt idx="365">
                  <c:v>1.8546</c:v>
                </c:pt>
                <c:pt idx="366">
                  <c:v>1.8117000000000001</c:v>
                </c:pt>
                <c:pt idx="367">
                  <c:v>1.7545000000000002</c:v>
                </c:pt>
                <c:pt idx="368">
                  <c:v>1.7325000000000002</c:v>
                </c:pt>
                <c:pt idx="369">
                  <c:v>1.4971000000000001</c:v>
                </c:pt>
                <c:pt idx="370">
                  <c:v>1.3365000000000002</c:v>
                </c:pt>
                <c:pt idx="371">
                  <c:v>1.3089999999999999</c:v>
                </c:pt>
                <c:pt idx="372">
                  <c:v>1.3651000000000002</c:v>
                </c:pt>
                <c:pt idx="373">
                  <c:v>1.4553</c:v>
                </c:pt>
                <c:pt idx="374">
                  <c:v>1.5609000000000002</c:v>
                </c:pt>
                <c:pt idx="375">
                  <c:v>1.6423000000000003</c:v>
                </c:pt>
                <c:pt idx="376">
                  <c:v>1.8249000000000002</c:v>
                </c:pt>
                <c:pt idx="377">
                  <c:v>1.9712000000000003</c:v>
                </c:pt>
                <c:pt idx="378">
                  <c:v>1.8227000000000002</c:v>
                </c:pt>
                <c:pt idx="379">
                  <c:v>1.7490000000000003</c:v>
                </c:pt>
                <c:pt idx="380">
                  <c:v>1.6995</c:v>
                </c:pt>
                <c:pt idx="381">
                  <c:v>1.8095000000000001</c:v>
                </c:pt>
                <c:pt idx="382">
                  <c:v>1.7732000000000003</c:v>
                </c:pt>
                <c:pt idx="383">
                  <c:v>1.7490000000000003</c:v>
                </c:pt>
                <c:pt idx="384">
                  <c:v>1.6808000000000001</c:v>
                </c:pt>
                <c:pt idx="385">
                  <c:v>1.6313000000000002</c:v>
                </c:pt>
                <c:pt idx="386">
                  <c:v>1.6313000000000002</c:v>
                </c:pt>
                <c:pt idx="387">
                  <c:v>1.6236000000000002</c:v>
                </c:pt>
                <c:pt idx="388">
                  <c:v>1.6709000000000001</c:v>
                </c:pt>
                <c:pt idx="389">
                  <c:v>1.6148</c:v>
                </c:pt>
                <c:pt idx="390">
                  <c:v>1.5444</c:v>
                </c:pt>
                <c:pt idx="391">
                  <c:v>1.5257000000000001</c:v>
                </c:pt>
                <c:pt idx="392">
                  <c:v>1.5235000000000001</c:v>
                </c:pt>
                <c:pt idx="393">
                  <c:v>1.4663000000000002</c:v>
                </c:pt>
                <c:pt idx="394">
                  <c:v>1.5345000000000002</c:v>
                </c:pt>
                <c:pt idx="395">
                  <c:v>1.5257000000000001</c:v>
                </c:pt>
                <c:pt idx="396">
                  <c:v>1.5488</c:v>
                </c:pt>
                <c:pt idx="397">
                  <c:v>1.6027000000000002</c:v>
                </c:pt>
                <c:pt idx="398">
                  <c:v>1.6764000000000001</c:v>
                </c:pt>
                <c:pt idx="399">
                  <c:v>1.7875000000000001</c:v>
                </c:pt>
                <c:pt idx="400">
                  <c:v>2.0284000000000004</c:v>
                </c:pt>
                <c:pt idx="401">
                  <c:v>2.0394000000000001</c:v>
                </c:pt>
                <c:pt idx="402">
                  <c:v>2.0031000000000003</c:v>
                </c:pt>
                <c:pt idx="403">
                  <c:v>2.0460000000000003</c:v>
                </c:pt>
                <c:pt idx="404">
                  <c:v>2.0306000000000002</c:v>
                </c:pt>
                <c:pt idx="405">
                  <c:v>2.0955000000000004</c:v>
                </c:pt>
                <c:pt idx="406">
                  <c:v>2.0811999999999999</c:v>
                </c:pt>
                <c:pt idx="407">
                  <c:v>2.2616000000000001</c:v>
                </c:pt>
                <c:pt idx="408">
                  <c:v>2.2649000000000004</c:v>
                </c:pt>
                <c:pt idx="409">
                  <c:v>2.3639000000000001</c:v>
                </c:pt>
                <c:pt idx="410">
                  <c:v>2.3254000000000001</c:v>
                </c:pt>
                <c:pt idx="411">
                  <c:v>2.3122000000000003</c:v>
                </c:pt>
                <c:pt idx="412">
                  <c:v>2.1923000000000004</c:v>
                </c:pt>
                <c:pt idx="413">
                  <c:v>2.2759</c:v>
                </c:pt>
                <c:pt idx="414">
                  <c:v>2.2660000000000005</c:v>
                </c:pt>
                <c:pt idx="415">
                  <c:v>2.2792000000000003</c:v>
                </c:pt>
                <c:pt idx="416">
                  <c:v>2.4409000000000001</c:v>
                </c:pt>
                <c:pt idx="417">
                  <c:v>2.4684000000000004</c:v>
                </c:pt>
                <c:pt idx="418">
                  <c:v>2.5718000000000001</c:v>
                </c:pt>
                <c:pt idx="419">
                  <c:v>2.5267000000000004</c:v>
                </c:pt>
                <c:pt idx="420">
                  <c:v>2.6103000000000005</c:v>
                </c:pt>
                <c:pt idx="421">
                  <c:v>2.5135000000000005</c:v>
                </c:pt>
                <c:pt idx="422">
                  <c:v>2.5498000000000003</c:v>
                </c:pt>
                <c:pt idx="423">
                  <c:v>2.5322000000000005</c:v>
                </c:pt>
                <c:pt idx="424">
                  <c:v>2.6191</c:v>
                </c:pt>
                <c:pt idx="425">
                  <c:v>2.5410000000000004</c:v>
                </c:pt>
                <c:pt idx="426">
                  <c:v>2.5542000000000002</c:v>
                </c:pt>
                <c:pt idx="427">
                  <c:v>2.4211000000000005</c:v>
                </c:pt>
                <c:pt idx="428">
                  <c:v>2.4540999999999999</c:v>
                </c:pt>
                <c:pt idx="429">
                  <c:v>2.5531000000000006</c:v>
                </c:pt>
                <c:pt idx="430">
                  <c:v>2.4123000000000001</c:v>
                </c:pt>
                <c:pt idx="431">
                  <c:v>2.4442000000000004</c:v>
                </c:pt>
                <c:pt idx="432">
                  <c:v>2.3727</c:v>
                </c:pt>
                <c:pt idx="433">
                  <c:v>2.4552000000000005</c:v>
                </c:pt>
                <c:pt idx="434">
                  <c:v>2.4926000000000004</c:v>
                </c:pt>
                <c:pt idx="435">
                  <c:v>2.4948000000000001</c:v>
                </c:pt>
                <c:pt idx="436">
                  <c:v>2.4926000000000004</c:v>
                </c:pt>
                <c:pt idx="437">
                  <c:v>2.2341000000000002</c:v>
                </c:pt>
                <c:pt idx="438">
                  <c:v>2.3903000000000003</c:v>
                </c:pt>
                <c:pt idx="439">
                  <c:v>2.3353000000000006</c:v>
                </c:pt>
                <c:pt idx="440">
                  <c:v>2.2055000000000002</c:v>
                </c:pt>
                <c:pt idx="441">
                  <c:v>2.0119000000000002</c:v>
                </c:pt>
                <c:pt idx="442">
                  <c:v>1.8601000000000003</c:v>
                </c:pt>
                <c:pt idx="443">
                  <c:v>1.6478000000000002</c:v>
                </c:pt>
                <c:pt idx="444">
                  <c:v>1.4234000000000002</c:v>
                </c:pt>
                <c:pt idx="445">
                  <c:v>1.2958000000000001</c:v>
                </c:pt>
                <c:pt idx="446">
                  <c:v>1.0483</c:v>
                </c:pt>
                <c:pt idx="447">
                  <c:v>0.8459000000000001</c:v>
                </c:pt>
                <c:pt idx="448">
                  <c:v>0.75570000000000015</c:v>
                </c:pt>
                <c:pt idx="449">
                  <c:v>0.89649999999999996</c:v>
                </c:pt>
                <c:pt idx="450">
                  <c:v>1.0802</c:v>
                </c:pt>
                <c:pt idx="451">
                  <c:v>1.1495</c:v>
                </c:pt>
                <c:pt idx="452">
                  <c:v>1.2309000000000001</c:v>
                </c:pt>
                <c:pt idx="453">
                  <c:v>1.2826</c:v>
                </c:pt>
                <c:pt idx="454">
                  <c:v>1.3684000000000001</c:v>
                </c:pt>
                <c:pt idx="455">
                  <c:v>1.3761000000000001</c:v>
                </c:pt>
                <c:pt idx="456">
                  <c:v>1.4399</c:v>
                </c:pt>
                <c:pt idx="457">
                  <c:v>1.7336000000000003</c:v>
                </c:pt>
                <c:pt idx="458">
                  <c:v>1.7831000000000001</c:v>
                </c:pt>
                <c:pt idx="459">
                  <c:v>1.8337000000000001</c:v>
                </c:pt>
                <c:pt idx="460">
                  <c:v>1.8656000000000001</c:v>
                </c:pt>
                <c:pt idx="461">
                  <c:v>1.9382000000000001</c:v>
                </c:pt>
                <c:pt idx="462">
                  <c:v>1.8931000000000002</c:v>
                </c:pt>
                <c:pt idx="463">
                  <c:v>1.8326</c:v>
                </c:pt>
                <c:pt idx="464">
                  <c:v>1.9976000000000003</c:v>
                </c:pt>
                <c:pt idx="465">
                  <c:v>1.9481000000000002</c:v>
                </c:pt>
                <c:pt idx="466">
                  <c:v>1.9756000000000002</c:v>
                </c:pt>
                <c:pt idx="467">
                  <c:v>2.0273000000000003</c:v>
                </c:pt>
                <c:pt idx="468">
                  <c:v>2.0295000000000001</c:v>
                </c:pt>
                <c:pt idx="469">
                  <c:v>2.101</c:v>
                </c:pt>
                <c:pt idx="470">
                  <c:v>2.0735000000000001</c:v>
                </c:pt>
                <c:pt idx="471">
                  <c:v>2.0493000000000001</c:v>
                </c:pt>
                <c:pt idx="472">
                  <c:v>2.1263000000000001</c:v>
                </c:pt>
                <c:pt idx="473">
                  <c:v>2.1274000000000002</c:v>
                </c:pt>
                <c:pt idx="474">
                  <c:v>2.0988000000000002</c:v>
                </c:pt>
                <c:pt idx="475">
                  <c:v>2.0020000000000002</c:v>
                </c:pt>
                <c:pt idx="476">
                  <c:v>2.0372000000000003</c:v>
                </c:pt>
                <c:pt idx="477">
                  <c:v>2.0581</c:v>
                </c:pt>
                <c:pt idx="478">
                  <c:v>2.0383</c:v>
                </c:pt>
                <c:pt idx="479">
                  <c:v>1.8260000000000001</c:v>
                </c:pt>
                <c:pt idx="480">
                  <c:v>1.8623000000000003</c:v>
                </c:pt>
                <c:pt idx="481">
                  <c:v>1.8282</c:v>
                </c:pt>
                <c:pt idx="482">
                  <c:v>1.8623000000000003</c:v>
                </c:pt>
                <c:pt idx="483">
                  <c:v>1.8260000000000001</c:v>
                </c:pt>
                <c:pt idx="484">
                  <c:v>1.8546</c:v>
                </c:pt>
                <c:pt idx="485">
                  <c:v>1.8139000000000001</c:v>
                </c:pt>
                <c:pt idx="486">
                  <c:v>1.8612000000000002</c:v>
                </c:pt>
                <c:pt idx="487">
                  <c:v>2.1109</c:v>
                </c:pt>
                <c:pt idx="488">
                  <c:v>2.2197999999999998</c:v>
                </c:pt>
                <c:pt idx="489">
                  <c:v>2.3045000000000004</c:v>
                </c:pt>
                <c:pt idx="490">
                  <c:v>2.4134000000000002</c:v>
                </c:pt>
                <c:pt idx="491">
                  <c:v>2.4167000000000001</c:v>
                </c:pt>
                <c:pt idx="492">
                  <c:v>2.5255999999999998</c:v>
                </c:pt>
                <c:pt idx="493">
                  <c:v>2.5465</c:v>
                </c:pt>
                <c:pt idx="494">
                  <c:v>2.5047000000000001</c:v>
                </c:pt>
                <c:pt idx="495">
                  <c:v>2.7246999999999999</c:v>
                </c:pt>
                <c:pt idx="496">
                  <c:v>2.6928000000000001</c:v>
                </c:pt>
                <c:pt idx="497">
                  <c:v>2.6752000000000002</c:v>
                </c:pt>
                <c:pt idx="498">
                  <c:v>2.7643</c:v>
                </c:pt>
                <c:pt idx="499">
                  <c:v>2.6730000000000005</c:v>
                </c:pt>
                <c:pt idx="500">
                  <c:v>2.7797000000000005</c:v>
                </c:pt>
                <c:pt idx="501">
                  <c:v>2.6774000000000004</c:v>
                </c:pt>
                <c:pt idx="502">
                  <c:v>2.7093000000000003</c:v>
                </c:pt>
                <c:pt idx="503">
                  <c:v>2.6433000000000004</c:v>
                </c:pt>
                <c:pt idx="504">
                  <c:v>2.6806999999999999</c:v>
                </c:pt>
                <c:pt idx="505">
                  <c:v>2.7016</c:v>
                </c:pt>
                <c:pt idx="506">
                  <c:v>2.6213000000000002</c:v>
                </c:pt>
                <c:pt idx="507">
                  <c:v>2.5234000000000001</c:v>
                </c:pt>
                <c:pt idx="508">
                  <c:v>2.5024999999999999</c:v>
                </c:pt>
                <c:pt idx="509">
                  <c:v>2.4288000000000003</c:v>
                </c:pt>
                <c:pt idx="510">
                  <c:v>2.5366000000000004</c:v>
                </c:pt>
                <c:pt idx="511">
                  <c:v>2.4750000000000001</c:v>
                </c:pt>
                <c:pt idx="512">
                  <c:v>2.2913000000000006</c:v>
                </c:pt>
                <c:pt idx="513">
                  <c:v>2.2858000000000001</c:v>
                </c:pt>
                <c:pt idx="514">
                  <c:v>2.1769000000000003</c:v>
                </c:pt>
                <c:pt idx="515">
                  <c:v>2.1263000000000001</c:v>
                </c:pt>
                <c:pt idx="516">
                  <c:v>2.09</c:v>
                </c:pt>
                <c:pt idx="517">
                  <c:v>2.1076000000000001</c:v>
                </c:pt>
                <c:pt idx="518">
                  <c:v>2.0097</c:v>
                </c:pt>
                <c:pt idx="519">
                  <c:v>2.0581</c:v>
                </c:pt>
                <c:pt idx="520">
                  <c:v>1.9833000000000001</c:v>
                </c:pt>
                <c:pt idx="521">
                  <c:v>2.0372000000000003</c:v>
                </c:pt>
                <c:pt idx="522">
                  <c:v>1.9074000000000002</c:v>
                </c:pt>
                <c:pt idx="523">
                  <c:v>1.8392000000000002</c:v>
                </c:pt>
                <c:pt idx="524">
                  <c:v>1.3783000000000001</c:v>
                </c:pt>
                <c:pt idx="525">
                  <c:v>1.4135</c:v>
                </c:pt>
                <c:pt idx="526">
                  <c:v>1.5917000000000001</c:v>
                </c:pt>
                <c:pt idx="527">
                  <c:v>1.7512000000000003</c:v>
                </c:pt>
                <c:pt idx="528">
                  <c:v>1.8458000000000001</c:v>
                </c:pt>
                <c:pt idx="529">
                  <c:v>1.9635</c:v>
                </c:pt>
                <c:pt idx="530">
                  <c:v>2.2352000000000003</c:v>
                </c:pt>
                <c:pt idx="531">
                  <c:v>2.2220000000000004</c:v>
                </c:pt>
                <c:pt idx="532">
                  <c:v>2.3507000000000002</c:v>
                </c:pt>
                <c:pt idx="533">
                  <c:v>2.4178000000000002</c:v>
                </c:pt>
                <c:pt idx="534">
                  <c:v>2.4640000000000004</c:v>
                </c:pt>
                <c:pt idx="535">
                  <c:v>2.4651000000000005</c:v>
                </c:pt>
                <c:pt idx="536">
                  <c:v>2.6059000000000005</c:v>
                </c:pt>
                <c:pt idx="537">
                  <c:v>2.5685000000000002</c:v>
                </c:pt>
                <c:pt idx="538">
                  <c:v>2.6114000000000002</c:v>
                </c:pt>
                <c:pt idx="539">
                  <c:v>2.5575000000000006</c:v>
                </c:pt>
                <c:pt idx="540">
                  <c:v>2.5289000000000001</c:v>
                </c:pt>
                <c:pt idx="541">
                  <c:v>2.4959000000000002</c:v>
                </c:pt>
                <c:pt idx="542">
                  <c:v>2.4992000000000001</c:v>
                </c:pt>
                <c:pt idx="543">
                  <c:v>2.4717000000000002</c:v>
                </c:pt>
                <c:pt idx="544">
                  <c:v>2.6741000000000001</c:v>
                </c:pt>
                <c:pt idx="545">
                  <c:v>2.7665000000000002</c:v>
                </c:pt>
                <c:pt idx="546">
                  <c:v>2.7126000000000006</c:v>
                </c:pt>
                <c:pt idx="547">
                  <c:v>2.5762000000000005</c:v>
                </c:pt>
                <c:pt idx="548">
                  <c:v>2.4420000000000006</c:v>
                </c:pt>
                <c:pt idx="549">
                  <c:v>2.5014000000000003</c:v>
                </c:pt>
                <c:pt idx="550">
                  <c:v>2.6026000000000002</c:v>
                </c:pt>
                <c:pt idx="551">
                  <c:v>2.6422000000000003</c:v>
                </c:pt>
                <c:pt idx="552">
                  <c:v>2.5828000000000002</c:v>
                </c:pt>
                <c:pt idx="553">
                  <c:v>2.6488</c:v>
                </c:pt>
                <c:pt idx="554">
                  <c:v>2.5982000000000003</c:v>
                </c:pt>
                <c:pt idx="555">
                  <c:v>2.6246000000000005</c:v>
                </c:pt>
                <c:pt idx="556">
                  <c:v>2.5707000000000004</c:v>
                </c:pt>
                <c:pt idx="557">
                  <c:v>2.5784000000000002</c:v>
                </c:pt>
                <c:pt idx="558">
                  <c:v>2.5938000000000003</c:v>
                </c:pt>
                <c:pt idx="559">
                  <c:v>2.6895000000000002</c:v>
                </c:pt>
              </c:numCache>
            </c:numRef>
          </c:xVal>
          <c:yVal>
            <c:numRef>
              <c:f>'Processed Ik'!$C$2:$C$2957</c:f>
              <c:numCache>
                <c:formatCode>General</c:formatCode>
                <c:ptCount val="2956"/>
                <c:pt idx="0">
                  <c:v>-6.7539999999999996</c:v>
                </c:pt>
                <c:pt idx="1">
                  <c:v>-6.8310000000000004</c:v>
                </c:pt>
                <c:pt idx="2">
                  <c:v>-6.9240000000000004</c:v>
                </c:pt>
                <c:pt idx="3">
                  <c:v>-7.0220000000000002</c:v>
                </c:pt>
                <c:pt idx="4">
                  <c:v>-7.0720000000000001</c:v>
                </c:pt>
                <c:pt idx="5">
                  <c:v>-7.1230000000000002</c:v>
                </c:pt>
                <c:pt idx="6">
                  <c:v>-7.1740000000000004</c:v>
                </c:pt>
                <c:pt idx="7">
                  <c:v>-7.2249999999999996</c:v>
                </c:pt>
                <c:pt idx="8">
                  <c:v>-7.2779999999999996</c:v>
                </c:pt>
                <c:pt idx="9">
                  <c:v>-7.33</c:v>
                </c:pt>
                <c:pt idx="10">
                  <c:v>-7.383</c:v>
                </c:pt>
                <c:pt idx="11">
                  <c:v>-7.4370000000000003</c:v>
                </c:pt>
                <c:pt idx="12">
                  <c:v>-7.4909999999999997</c:v>
                </c:pt>
                <c:pt idx="13">
                  <c:v>-7.5439999999999996</c:v>
                </c:pt>
                <c:pt idx="14">
                  <c:v>-7.5990000000000002</c:v>
                </c:pt>
                <c:pt idx="15">
                  <c:v>-7.6539999999999999</c:v>
                </c:pt>
                <c:pt idx="16">
                  <c:v>-7.7089999999999996</c:v>
                </c:pt>
                <c:pt idx="17">
                  <c:v>-7.7649999999999997</c:v>
                </c:pt>
                <c:pt idx="18">
                  <c:v>-7.82</c:v>
                </c:pt>
                <c:pt idx="19">
                  <c:v>-7.875</c:v>
                </c:pt>
                <c:pt idx="20">
                  <c:v>-7.9290000000000003</c:v>
                </c:pt>
                <c:pt idx="21">
                  <c:v>-7.984</c:v>
                </c:pt>
                <c:pt idx="22">
                  <c:v>-8.0389999999999997</c:v>
                </c:pt>
                <c:pt idx="23">
                  <c:v>-8.093</c:v>
                </c:pt>
                <c:pt idx="24">
                  <c:v>-8.1470000000000002</c:v>
                </c:pt>
                <c:pt idx="25">
                  <c:v>-8.1999999999999993</c:v>
                </c:pt>
                <c:pt idx="26">
                  <c:v>-8.2530000000000001</c:v>
                </c:pt>
                <c:pt idx="27">
                  <c:v>-8.3070000000000004</c:v>
                </c:pt>
                <c:pt idx="28">
                  <c:v>-8.359</c:v>
                </c:pt>
                <c:pt idx="29">
                  <c:v>-8.4120000000000008</c:v>
                </c:pt>
                <c:pt idx="30">
                  <c:v>-8.4640000000000004</c:v>
                </c:pt>
                <c:pt idx="31">
                  <c:v>-8.5169999999999995</c:v>
                </c:pt>
                <c:pt idx="32">
                  <c:v>-8.5690000000000008</c:v>
                </c:pt>
                <c:pt idx="33">
                  <c:v>-8.6219999999999999</c:v>
                </c:pt>
                <c:pt idx="34">
                  <c:v>-8.6750000000000007</c:v>
                </c:pt>
                <c:pt idx="35">
                  <c:v>-8.7279999999999998</c:v>
                </c:pt>
                <c:pt idx="36">
                  <c:v>-8.7810000000000006</c:v>
                </c:pt>
                <c:pt idx="37">
                  <c:v>-8.8330000000000002</c:v>
                </c:pt>
                <c:pt idx="38">
                  <c:v>-8.8859999999999992</c:v>
                </c:pt>
                <c:pt idx="39">
                  <c:v>-8.9390000000000001</c:v>
                </c:pt>
                <c:pt idx="40">
                  <c:v>-8.9909999999999997</c:v>
                </c:pt>
                <c:pt idx="41">
                  <c:v>-9.0419999999999998</c:v>
                </c:pt>
                <c:pt idx="42">
                  <c:v>-9.093</c:v>
                </c:pt>
                <c:pt idx="43">
                  <c:v>-9.1440000000000001</c:v>
                </c:pt>
                <c:pt idx="44">
                  <c:v>-9.1950000000000003</c:v>
                </c:pt>
                <c:pt idx="45">
                  <c:v>-9.2469999999999999</c:v>
                </c:pt>
                <c:pt idx="46">
                  <c:v>-9.298</c:v>
                </c:pt>
                <c:pt idx="47">
                  <c:v>-9.3510000000000009</c:v>
                </c:pt>
                <c:pt idx="48">
                  <c:v>-9.4039999999999999</c:v>
                </c:pt>
                <c:pt idx="49">
                  <c:v>-9.4589999999999996</c:v>
                </c:pt>
                <c:pt idx="50">
                  <c:v>-9.5129999999999999</c:v>
                </c:pt>
                <c:pt idx="51">
                  <c:v>-9.5709999999999997</c:v>
                </c:pt>
                <c:pt idx="52">
                  <c:v>-9.6280000000000001</c:v>
                </c:pt>
                <c:pt idx="53">
                  <c:v>-9.6850000000000005</c:v>
                </c:pt>
                <c:pt idx="54">
                  <c:v>-9.74</c:v>
                </c:pt>
                <c:pt idx="55">
                  <c:v>-9.798</c:v>
                </c:pt>
                <c:pt idx="56">
                  <c:v>-9.8520000000000003</c:v>
                </c:pt>
                <c:pt idx="57">
                  <c:v>-9.907</c:v>
                </c:pt>
                <c:pt idx="58">
                  <c:v>-9.9610000000000003</c:v>
                </c:pt>
                <c:pt idx="59">
                  <c:v>-10.013999999999999</c:v>
                </c:pt>
                <c:pt idx="60">
                  <c:v>-10.065</c:v>
                </c:pt>
                <c:pt idx="61">
                  <c:v>-10.116</c:v>
                </c:pt>
                <c:pt idx="62">
                  <c:v>-10.167999999999999</c:v>
                </c:pt>
                <c:pt idx="63">
                  <c:v>-10.220000000000001</c:v>
                </c:pt>
                <c:pt idx="64">
                  <c:v>-10.3</c:v>
                </c:pt>
                <c:pt idx="65">
                  <c:v>-10.423</c:v>
                </c:pt>
                <c:pt idx="66">
                  <c:v>-10.491</c:v>
                </c:pt>
                <c:pt idx="67">
                  <c:v>-10.558999999999999</c:v>
                </c:pt>
                <c:pt idx="68">
                  <c:v>-10.624000000000001</c:v>
                </c:pt>
                <c:pt idx="69">
                  <c:v>-10.682</c:v>
                </c:pt>
                <c:pt idx="70">
                  <c:v>-10.738</c:v>
                </c:pt>
                <c:pt idx="71">
                  <c:v>-10.794</c:v>
                </c:pt>
                <c:pt idx="72">
                  <c:v>-10.848000000000001</c:v>
                </c:pt>
                <c:pt idx="73">
                  <c:v>-10.907</c:v>
                </c:pt>
                <c:pt idx="74">
                  <c:v>-10.961</c:v>
                </c:pt>
                <c:pt idx="75">
                  <c:v>-11.013999999999999</c:v>
                </c:pt>
                <c:pt idx="76">
                  <c:v>-11.064</c:v>
                </c:pt>
                <c:pt idx="77">
                  <c:v>-11.114000000000001</c:v>
                </c:pt>
                <c:pt idx="78">
                  <c:v>-11.169</c:v>
                </c:pt>
                <c:pt idx="79">
                  <c:v>-11.226000000000001</c:v>
                </c:pt>
                <c:pt idx="80">
                  <c:v>-11.282999999999999</c:v>
                </c:pt>
                <c:pt idx="81">
                  <c:v>-11.343999999999999</c:v>
                </c:pt>
                <c:pt idx="82">
                  <c:v>-11.394</c:v>
                </c:pt>
                <c:pt idx="83">
                  <c:v>-11.446</c:v>
                </c:pt>
                <c:pt idx="84">
                  <c:v>-11.5</c:v>
                </c:pt>
                <c:pt idx="85">
                  <c:v>-11.574999999999999</c:v>
                </c:pt>
                <c:pt idx="86">
                  <c:v>-11.645</c:v>
                </c:pt>
                <c:pt idx="87">
                  <c:v>-11.718999999999999</c:v>
                </c:pt>
                <c:pt idx="88">
                  <c:v>-11.775</c:v>
                </c:pt>
                <c:pt idx="89">
                  <c:v>-11.83</c:v>
                </c:pt>
                <c:pt idx="90">
                  <c:v>-11.882999999999999</c:v>
                </c:pt>
                <c:pt idx="91">
                  <c:v>-11.961</c:v>
                </c:pt>
                <c:pt idx="92">
                  <c:v>-12.039</c:v>
                </c:pt>
                <c:pt idx="93">
                  <c:v>-12.1</c:v>
                </c:pt>
                <c:pt idx="94">
                  <c:v>-12.151</c:v>
                </c:pt>
                <c:pt idx="95">
                  <c:v>-12.202</c:v>
                </c:pt>
                <c:pt idx="96">
                  <c:v>-12.252000000000001</c:v>
                </c:pt>
                <c:pt idx="97">
                  <c:v>-12.301</c:v>
                </c:pt>
                <c:pt idx="98">
                  <c:v>-12.372</c:v>
                </c:pt>
                <c:pt idx="99">
                  <c:v>-12.449</c:v>
                </c:pt>
                <c:pt idx="100">
                  <c:v>-12.529</c:v>
                </c:pt>
                <c:pt idx="101">
                  <c:v>-12.613</c:v>
                </c:pt>
                <c:pt idx="102">
                  <c:v>-12.702</c:v>
                </c:pt>
                <c:pt idx="103">
                  <c:v>-12.794</c:v>
                </c:pt>
                <c:pt idx="104">
                  <c:v>-12.89</c:v>
                </c:pt>
                <c:pt idx="105">
                  <c:v>-12.938000000000001</c:v>
                </c:pt>
                <c:pt idx="106">
                  <c:v>-12.988</c:v>
                </c:pt>
                <c:pt idx="107">
                  <c:v>-13.038</c:v>
                </c:pt>
                <c:pt idx="108">
                  <c:v>-13.089</c:v>
                </c:pt>
                <c:pt idx="109">
                  <c:v>-13.141</c:v>
                </c:pt>
                <c:pt idx="110">
                  <c:v>-13.193</c:v>
                </c:pt>
                <c:pt idx="111">
                  <c:v>-13.244</c:v>
                </c:pt>
                <c:pt idx="112">
                  <c:v>-13.297000000000001</c:v>
                </c:pt>
                <c:pt idx="113">
                  <c:v>-13.349</c:v>
                </c:pt>
                <c:pt idx="114">
                  <c:v>-13.4</c:v>
                </c:pt>
                <c:pt idx="115">
                  <c:v>-13.451000000000001</c:v>
                </c:pt>
                <c:pt idx="116">
                  <c:v>-13.502000000000001</c:v>
                </c:pt>
                <c:pt idx="117">
                  <c:v>-13.553000000000001</c:v>
                </c:pt>
                <c:pt idx="118">
                  <c:v>-13.605</c:v>
                </c:pt>
                <c:pt idx="119">
                  <c:v>-13.657</c:v>
                </c:pt>
                <c:pt idx="120">
                  <c:v>-13.709</c:v>
                </c:pt>
                <c:pt idx="121">
                  <c:v>-13.760999999999999</c:v>
                </c:pt>
                <c:pt idx="122">
                  <c:v>-13.811999999999999</c:v>
                </c:pt>
                <c:pt idx="123">
                  <c:v>-13.863</c:v>
                </c:pt>
                <c:pt idx="124">
                  <c:v>-13.913</c:v>
                </c:pt>
                <c:pt idx="125">
                  <c:v>-13.962999999999999</c:v>
                </c:pt>
                <c:pt idx="126">
                  <c:v>-14.013999999999999</c:v>
                </c:pt>
                <c:pt idx="127">
                  <c:v>-14.065</c:v>
                </c:pt>
                <c:pt idx="128">
                  <c:v>-14.119</c:v>
                </c:pt>
                <c:pt idx="129">
                  <c:v>-14.170999999999999</c:v>
                </c:pt>
                <c:pt idx="130">
                  <c:v>-14.224</c:v>
                </c:pt>
                <c:pt idx="131">
                  <c:v>-14.275</c:v>
                </c:pt>
                <c:pt idx="132">
                  <c:v>-14.326000000000001</c:v>
                </c:pt>
                <c:pt idx="133">
                  <c:v>-14.375999999999999</c:v>
                </c:pt>
                <c:pt idx="134">
                  <c:v>-14.427</c:v>
                </c:pt>
                <c:pt idx="135">
                  <c:v>-14.478</c:v>
                </c:pt>
                <c:pt idx="136">
                  <c:v>-14.528</c:v>
                </c:pt>
                <c:pt idx="137">
                  <c:v>-14.58</c:v>
                </c:pt>
                <c:pt idx="138">
                  <c:v>-14.631</c:v>
                </c:pt>
                <c:pt idx="139">
                  <c:v>-14.683</c:v>
                </c:pt>
                <c:pt idx="140">
                  <c:v>-14.733000000000001</c:v>
                </c:pt>
                <c:pt idx="141">
                  <c:v>-14.785</c:v>
                </c:pt>
                <c:pt idx="142">
                  <c:v>-14.835000000000001</c:v>
                </c:pt>
                <c:pt idx="143">
                  <c:v>-14.887</c:v>
                </c:pt>
                <c:pt idx="144">
                  <c:v>-14.936999999999999</c:v>
                </c:pt>
                <c:pt idx="145">
                  <c:v>-14.984999999999999</c:v>
                </c:pt>
                <c:pt idx="146">
                  <c:v>-15.077</c:v>
                </c:pt>
                <c:pt idx="147">
                  <c:v>-15.162000000000001</c:v>
                </c:pt>
                <c:pt idx="148">
                  <c:v>-15.244</c:v>
                </c:pt>
                <c:pt idx="149">
                  <c:v>-15.3</c:v>
                </c:pt>
                <c:pt idx="150">
                  <c:v>-15.35</c:v>
                </c:pt>
                <c:pt idx="151">
                  <c:v>-15.423999999999999</c:v>
                </c:pt>
                <c:pt idx="152">
                  <c:v>-15.484</c:v>
                </c:pt>
                <c:pt idx="153">
                  <c:v>-15.548999999999999</c:v>
                </c:pt>
                <c:pt idx="154">
                  <c:v>-15.614000000000001</c:v>
                </c:pt>
                <c:pt idx="155">
                  <c:v>-15.677</c:v>
                </c:pt>
                <c:pt idx="156">
                  <c:v>-15.738</c:v>
                </c:pt>
                <c:pt idx="157">
                  <c:v>-15.798</c:v>
                </c:pt>
                <c:pt idx="158">
                  <c:v>-15.855</c:v>
                </c:pt>
                <c:pt idx="159">
                  <c:v>-15.911</c:v>
                </c:pt>
                <c:pt idx="160">
                  <c:v>-15.965999999999999</c:v>
                </c:pt>
                <c:pt idx="161">
                  <c:v>-16.024999999999999</c:v>
                </c:pt>
                <c:pt idx="162">
                  <c:v>-16.082999999999998</c:v>
                </c:pt>
                <c:pt idx="163">
                  <c:v>-16.141999999999999</c:v>
                </c:pt>
                <c:pt idx="164">
                  <c:v>-16.199000000000002</c:v>
                </c:pt>
                <c:pt idx="165">
                  <c:v>-16.254999999999999</c:v>
                </c:pt>
                <c:pt idx="166">
                  <c:v>-16.308</c:v>
                </c:pt>
                <c:pt idx="167">
                  <c:v>-16.358000000000001</c:v>
                </c:pt>
                <c:pt idx="168">
                  <c:v>-16.408000000000001</c:v>
                </c:pt>
                <c:pt idx="169">
                  <c:v>-16.457000000000001</c:v>
                </c:pt>
                <c:pt idx="170">
                  <c:v>-16.506</c:v>
                </c:pt>
                <c:pt idx="171">
                  <c:v>-16.574999999999999</c:v>
                </c:pt>
                <c:pt idx="172">
                  <c:v>-16.635000000000002</c:v>
                </c:pt>
                <c:pt idx="173">
                  <c:v>-16.693000000000001</c:v>
                </c:pt>
                <c:pt idx="174">
                  <c:v>-16.751999999999999</c:v>
                </c:pt>
                <c:pt idx="175">
                  <c:v>-16.808</c:v>
                </c:pt>
                <c:pt idx="176">
                  <c:v>-16.863</c:v>
                </c:pt>
                <c:pt idx="177">
                  <c:v>-16.914000000000001</c:v>
                </c:pt>
                <c:pt idx="178">
                  <c:v>-16.974</c:v>
                </c:pt>
                <c:pt idx="179">
                  <c:v>-17.023</c:v>
                </c:pt>
                <c:pt idx="180">
                  <c:v>-17.074999999999999</c:v>
                </c:pt>
                <c:pt idx="181">
                  <c:v>-17.132999999999999</c:v>
                </c:pt>
                <c:pt idx="182">
                  <c:v>-17.195</c:v>
                </c:pt>
                <c:pt idx="183">
                  <c:v>-17.254000000000001</c:v>
                </c:pt>
                <c:pt idx="184">
                  <c:v>-17.311</c:v>
                </c:pt>
                <c:pt idx="185">
                  <c:v>-17.37</c:v>
                </c:pt>
                <c:pt idx="186">
                  <c:v>-17.422999999999998</c:v>
                </c:pt>
                <c:pt idx="187">
                  <c:v>-17.472000000000001</c:v>
                </c:pt>
                <c:pt idx="188">
                  <c:v>-17.53</c:v>
                </c:pt>
                <c:pt idx="189">
                  <c:v>-17.588000000000001</c:v>
                </c:pt>
                <c:pt idx="190">
                  <c:v>-17.64</c:v>
                </c:pt>
                <c:pt idx="191">
                  <c:v>-17.689</c:v>
                </c:pt>
                <c:pt idx="192">
                  <c:v>-17.736999999999998</c:v>
                </c:pt>
                <c:pt idx="193">
                  <c:v>-17.789000000000001</c:v>
                </c:pt>
                <c:pt idx="194">
                  <c:v>-17.841000000000001</c:v>
                </c:pt>
                <c:pt idx="195">
                  <c:v>-17.890999999999998</c:v>
                </c:pt>
                <c:pt idx="196">
                  <c:v>-17.943000000000001</c:v>
                </c:pt>
                <c:pt idx="197">
                  <c:v>-17.995000000000001</c:v>
                </c:pt>
                <c:pt idx="198">
                  <c:v>-18.047000000000001</c:v>
                </c:pt>
                <c:pt idx="199">
                  <c:v>-18.100000000000001</c:v>
                </c:pt>
                <c:pt idx="200">
                  <c:v>-18.152000000000001</c:v>
                </c:pt>
                <c:pt idx="201">
                  <c:v>-18.216000000000001</c:v>
                </c:pt>
                <c:pt idx="202">
                  <c:v>-18.294</c:v>
                </c:pt>
                <c:pt idx="203">
                  <c:v>-18.375</c:v>
                </c:pt>
                <c:pt idx="204">
                  <c:v>-18.462</c:v>
                </c:pt>
                <c:pt idx="205">
                  <c:v>-18.552</c:v>
                </c:pt>
                <c:pt idx="206">
                  <c:v>-18.638000000000002</c:v>
                </c:pt>
                <c:pt idx="207">
                  <c:v>-18.722999999999999</c:v>
                </c:pt>
                <c:pt idx="208">
                  <c:v>-18.809000000000001</c:v>
                </c:pt>
                <c:pt idx="209">
                  <c:v>-18.895</c:v>
                </c:pt>
                <c:pt idx="210">
                  <c:v>-18.981000000000002</c:v>
                </c:pt>
                <c:pt idx="211">
                  <c:v>-19.062999999999999</c:v>
                </c:pt>
                <c:pt idx="212">
                  <c:v>-19.141999999999999</c:v>
                </c:pt>
                <c:pt idx="213">
                  <c:v>-19.219000000000001</c:v>
                </c:pt>
                <c:pt idx="214">
                  <c:v>-19.295999999999999</c:v>
                </c:pt>
                <c:pt idx="215">
                  <c:v>-19.373999999999999</c:v>
                </c:pt>
                <c:pt idx="216">
                  <c:v>-19.452999999999999</c:v>
                </c:pt>
                <c:pt idx="217">
                  <c:v>-19.532</c:v>
                </c:pt>
                <c:pt idx="218">
                  <c:v>-19.611999999999998</c:v>
                </c:pt>
                <c:pt idx="219">
                  <c:v>-19.690999999999999</c:v>
                </c:pt>
                <c:pt idx="220">
                  <c:v>-19.766999999999999</c:v>
                </c:pt>
                <c:pt idx="221">
                  <c:v>-19.84</c:v>
                </c:pt>
                <c:pt idx="222">
                  <c:v>-19.911999999999999</c:v>
                </c:pt>
                <c:pt idx="223">
                  <c:v>-19.983000000000001</c:v>
                </c:pt>
                <c:pt idx="224">
                  <c:v>-20.048999999999999</c:v>
                </c:pt>
                <c:pt idx="225">
                  <c:v>-20.100000000000001</c:v>
                </c:pt>
                <c:pt idx="226">
                  <c:v>-20.164000000000001</c:v>
                </c:pt>
                <c:pt idx="227">
                  <c:v>-20.227</c:v>
                </c:pt>
                <c:pt idx="228">
                  <c:v>-20.288</c:v>
                </c:pt>
                <c:pt idx="229">
                  <c:v>-20.347999999999999</c:v>
                </c:pt>
                <c:pt idx="230">
                  <c:v>-20.411999999999999</c:v>
                </c:pt>
                <c:pt idx="231">
                  <c:v>-20.475000000000001</c:v>
                </c:pt>
                <c:pt idx="232">
                  <c:v>-20.538</c:v>
                </c:pt>
                <c:pt idx="233">
                  <c:v>-20.602</c:v>
                </c:pt>
                <c:pt idx="234">
                  <c:v>-20.670999999999999</c:v>
                </c:pt>
                <c:pt idx="235">
                  <c:v>-20.742999999999999</c:v>
                </c:pt>
                <c:pt idx="236">
                  <c:v>-20.814</c:v>
                </c:pt>
                <c:pt idx="237">
                  <c:v>-20.885000000000002</c:v>
                </c:pt>
                <c:pt idx="238">
                  <c:v>-20.957999999999998</c:v>
                </c:pt>
                <c:pt idx="239">
                  <c:v>-21.01</c:v>
                </c:pt>
                <c:pt idx="240">
                  <c:v>-21.062999999999999</c:v>
                </c:pt>
                <c:pt idx="241">
                  <c:v>-21.117000000000001</c:v>
                </c:pt>
                <c:pt idx="242">
                  <c:v>-21.169</c:v>
                </c:pt>
                <c:pt idx="243">
                  <c:v>-21.22</c:v>
                </c:pt>
                <c:pt idx="244">
                  <c:v>-21.271000000000001</c:v>
                </c:pt>
                <c:pt idx="245">
                  <c:v>-21.321999999999999</c:v>
                </c:pt>
                <c:pt idx="246">
                  <c:v>-21.396999999999998</c:v>
                </c:pt>
                <c:pt idx="247">
                  <c:v>-21.47</c:v>
                </c:pt>
                <c:pt idx="248">
                  <c:v>-21.542999999999999</c:v>
                </c:pt>
                <c:pt idx="249">
                  <c:v>-21.616</c:v>
                </c:pt>
                <c:pt idx="250">
                  <c:v>-21.681999999999999</c:v>
                </c:pt>
                <c:pt idx="251">
                  <c:v>-21.74</c:v>
                </c:pt>
                <c:pt idx="252">
                  <c:v>-21.795999999999999</c:v>
                </c:pt>
                <c:pt idx="253">
                  <c:v>-21.869</c:v>
                </c:pt>
                <c:pt idx="254">
                  <c:v>-21.923999999999999</c:v>
                </c:pt>
                <c:pt idx="255">
                  <c:v>-21.983000000000001</c:v>
                </c:pt>
                <c:pt idx="256">
                  <c:v>-22.042999999999999</c:v>
                </c:pt>
                <c:pt idx="257">
                  <c:v>-22.105</c:v>
                </c:pt>
                <c:pt idx="258">
                  <c:v>-22.166</c:v>
                </c:pt>
                <c:pt idx="259">
                  <c:v>-22.225000000000001</c:v>
                </c:pt>
                <c:pt idx="260">
                  <c:v>-22.276</c:v>
                </c:pt>
                <c:pt idx="261">
                  <c:v>-22.344999999999999</c:v>
                </c:pt>
                <c:pt idx="262">
                  <c:v>-22.42</c:v>
                </c:pt>
                <c:pt idx="263">
                  <c:v>-22.491</c:v>
                </c:pt>
                <c:pt idx="264">
                  <c:v>-22.561</c:v>
                </c:pt>
                <c:pt idx="265">
                  <c:v>-22.613</c:v>
                </c:pt>
                <c:pt idx="266">
                  <c:v>-22.666</c:v>
                </c:pt>
                <c:pt idx="267">
                  <c:v>-22.722999999999999</c:v>
                </c:pt>
                <c:pt idx="268">
                  <c:v>-22.779</c:v>
                </c:pt>
                <c:pt idx="269">
                  <c:v>-22.832999999999998</c:v>
                </c:pt>
                <c:pt idx="270">
                  <c:v>-22.884</c:v>
                </c:pt>
                <c:pt idx="271">
                  <c:v>-22.957999999999998</c:v>
                </c:pt>
                <c:pt idx="272">
                  <c:v>-23.032</c:v>
                </c:pt>
                <c:pt idx="273">
                  <c:v>-23.106000000000002</c:v>
                </c:pt>
                <c:pt idx="274">
                  <c:v>-23.18</c:v>
                </c:pt>
                <c:pt idx="275">
                  <c:v>-23.231000000000002</c:v>
                </c:pt>
                <c:pt idx="276">
                  <c:v>-23.306000000000001</c:v>
                </c:pt>
                <c:pt idx="277">
                  <c:v>-23.356999999999999</c:v>
                </c:pt>
                <c:pt idx="278">
                  <c:v>-23.408999999999999</c:v>
                </c:pt>
                <c:pt idx="279">
                  <c:v>-23.46</c:v>
                </c:pt>
                <c:pt idx="280">
                  <c:v>-23.512</c:v>
                </c:pt>
                <c:pt idx="281">
                  <c:v>-23.562999999999999</c:v>
                </c:pt>
                <c:pt idx="282">
                  <c:v>-23.613</c:v>
                </c:pt>
                <c:pt idx="283">
                  <c:v>-23.687999999999999</c:v>
                </c:pt>
                <c:pt idx="284">
                  <c:v>-23.762</c:v>
                </c:pt>
                <c:pt idx="285">
                  <c:v>-23.834</c:v>
                </c:pt>
                <c:pt idx="286">
                  <c:v>-23.907</c:v>
                </c:pt>
                <c:pt idx="287">
                  <c:v>-23.977</c:v>
                </c:pt>
                <c:pt idx="288">
                  <c:v>-24.048999999999999</c:v>
                </c:pt>
                <c:pt idx="289">
                  <c:v>-24.120999999999999</c:v>
                </c:pt>
                <c:pt idx="290">
                  <c:v>-24.19</c:v>
                </c:pt>
                <c:pt idx="291">
                  <c:v>-24.256</c:v>
                </c:pt>
                <c:pt idx="292">
                  <c:v>-24.32</c:v>
                </c:pt>
                <c:pt idx="293">
                  <c:v>-24.382000000000001</c:v>
                </c:pt>
                <c:pt idx="294">
                  <c:v>-24.443000000000001</c:v>
                </c:pt>
                <c:pt idx="295">
                  <c:v>-24.504000000000001</c:v>
                </c:pt>
                <c:pt idx="296">
                  <c:v>-24.562999999999999</c:v>
                </c:pt>
                <c:pt idx="297">
                  <c:v>-24.617000000000001</c:v>
                </c:pt>
                <c:pt idx="298">
                  <c:v>-24.669</c:v>
                </c:pt>
                <c:pt idx="299">
                  <c:v>-24.733000000000001</c:v>
                </c:pt>
                <c:pt idx="300">
                  <c:v>-24.789000000000001</c:v>
                </c:pt>
                <c:pt idx="301">
                  <c:v>-24.843</c:v>
                </c:pt>
                <c:pt idx="302">
                  <c:v>-24.9</c:v>
                </c:pt>
                <c:pt idx="303">
                  <c:v>-24.965</c:v>
                </c:pt>
                <c:pt idx="304">
                  <c:v>-25.027999999999999</c:v>
                </c:pt>
                <c:pt idx="305">
                  <c:v>-25.088000000000001</c:v>
                </c:pt>
                <c:pt idx="306">
                  <c:v>-25.145</c:v>
                </c:pt>
                <c:pt idx="307">
                  <c:v>-25.199000000000002</c:v>
                </c:pt>
                <c:pt idx="308">
                  <c:v>-25.248999999999999</c:v>
                </c:pt>
                <c:pt idx="309">
                  <c:v>-25.3</c:v>
                </c:pt>
                <c:pt idx="310">
                  <c:v>-25.363</c:v>
                </c:pt>
                <c:pt idx="311">
                  <c:v>-25.423999999999999</c:v>
                </c:pt>
                <c:pt idx="312">
                  <c:v>-25.481000000000002</c:v>
                </c:pt>
                <c:pt idx="313">
                  <c:v>-25.535</c:v>
                </c:pt>
                <c:pt idx="314">
                  <c:v>-25.588999999999999</c:v>
                </c:pt>
                <c:pt idx="315">
                  <c:v>-25.651</c:v>
                </c:pt>
                <c:pt idx="316">
                  <c:v>-25.704999999999998</c:v>
                </c:pt>
                <c:pt idx="317">
                  <c:v>-25.756</c:v>
                </c:pt>
                <c:pt idx="318">
                  <c:v>-25.806000000000001</c:v>
                </c:pt>
                <c:pt idx="319">
                  <c:v>-25.866</c:v>
                </c:pt>
                <c:pt idx="320">
                  <c:v>-25.925999999999998</c:v>
                </c:pt>
                <c:pt idx="321">
                  <c:v>-25.986000000000001</c:v>
                </c:pt>
                <c:pt idx="322">
                  <c:v>-26.045999999999999</c:v>
                </c:pt>
                <c:pt idx="323">
                  <c:v>-26.103000000000002</c:v>
                </c:pt>
                <c:pt idx="324">
                  <c:v>-26.16</c:v>
                </c:pt>
                <c:pt idx="325">
                  <c:v>-26.218</c:v>
                </c:pt>
                <c:pt idx="326">
                  <c:v>-26.274000000000001</c:v>
                </c:pt>
                <c:pt idx="327">
                  <c:v>-26.33</c:v>
                </c:pt>
                <c:pt idx="328">
                  <c:v>-26.387</c:v>
                </c:pt>
                <c:pt idx="329">
                  <c:v>-26.442</c:v>
                </c:pt>
                <c:pt idx="330">
                  <c:v>-26.495999999999999</c:v>
                </c:pt>
                <c:pt idx="331">
                  <c:v>-26.547999999999998</c:v>
                </c:pt>
                <c:pt idx="332">
                  <c:v>-26.602</c:v>
                </c:pt>
                <c:pt idx="333">
                  <c:v>-26.66</c:v>
                </c:pt>
                <c:pt idx="334">
                  <c:v>-26.722000000000001</c:v>
                </c:pt>
                <c:pt idx="335">
                  <c:v>-26.773</c:v>
                </c:pt>
                <c:pt idx="336">
                  <c:v>-26.834</c:v>
                </c:pt>
                <c:pt idx="337">
                  <c:v>-26.884</c:v>
                </c:pt>
                <c:pt idx="338">
                  <c:v>-26.934000000000001</c:v>
                </c:pt>
                <c:pt idx="339">
                  <c:v>-26.986000000000001</c:v>
                </c:pt>
                <c:pt idx="340">
                  <c:v>-27.04</c:v>
                </c:pt>
                <c:pt idx="341">
                  <c:v>-27.093</c:v>
                </c:pt>
                <c:pt idx="342">
                  <c:v>-27.146999999999998</c:v>
                </c:pt>
                <c:pt idx="343">
                  <c:v>-27.202000000000002</c:v>
                </c:pt>
                <c:pt idx="344">
                  <c:v>-27.257000000000001</c:v>
                </c:pt>
                <c:pt idx="345">
                  <c:v>-27.311</c:v>
                </c:pt>
                <c:pt idx="346">
                  <c:v>-27.367000000000001</c:v>
                </c:pt>
                <c:pt idx="347">
                  <c:v>-27.422999999999998</c:v>
                </c:pt>
                <c:pt idx="348">
                  <c:v>-27.475999999999999</c:v>
                </c:pt>
                <c:pt idx="349">
                  <c:v>-27.535</c:v>
                </c:pt>
                <c:pt idx="350">
                  <c:v>-27.588000000000001</c:v>
                </c:pt>
                <c:pt idx="351">
                  <c:v>-27.638000000000002</c:v>
                </c:pt>
                <c:pt idx="352">
                  <c:v>-27.689</c:v>
                </c:pt>
                <c:pt idx="353">
                  <c:v>-27.741</c:v>
                </c:pt>
                <c:pt idx="354">
                  <c:v>-27.792000000000002</c:v>
                </c:pt>
                <c:pt idx="355">
                  <c:v>-27.844000000000001</c:v>
                </c:pt>
                <c:pt idx="356">
                  <c:v>-27.893999999999998</c:v>
                </c:pt>
                <c:pt idx="357">
                  <c:v>-27.949000000000002</c:v>
                </c:pt>
                <c:pt idx="358">
                  <c:v>-28.006</c:v>
                </c:pt>
                <c:pt idx="359">
                  <c:v>-28.058</c:v>
                </c:pt>
                <c:pt idx="360">
                  <c:v>-28.113</c:v>
                </c:pt>
                <c:pt idx="361">
                  <c:v>-28.164000000000001</c:v>
                </c:pt>
                <c:pt idx="362">
                  <c:v>-28.215</c:v>
                </c:pt>
                <c:pt idx="363">
                  <c:v>-28.271999999999998</c:v>
                </c:pt>
                <c:pt idx="364">
                  <c:v>-28.329000000000001</c:v>
                </c:pt>
                <c:pt idx="365">
                  <c:v>-28.385000000000002</c:v>
                </c:pt>
                <c:pt idx="366">
                  <c:v>-28.44</c:v>
                </c:pt>
                <c:pt idx="367">
                  <c:v>-28.494</c:v>
                </c:pt>
                <c:pt idx="368">
                  <c:v>-28.547999999999998</c:v>
                </c:pt>
                <c:pt idx="369">
                  <c:v>-28.603999999999999</c:v>
                </c:pt>
                <c:pt idx="370">
                  <c:v>-28.661999999999999</c:v>
                </c:pt>
                <c:pt idx="371">
                  <c:v>-28.712</c:v>
                </c:pt>
                <c:pt idx="372">
                  <c:v>-28.760999999999999</c:v>
                </c:pt>
                <c:pt idx="373">
                  <c:v>-28.818000000000001</c:v>
                </c:pt>
                <c:pt idx="374">
                  <c:v>-28.873000000000001</c:v>
                </c:pt>
                <c:pt idx="375">
                  <c:v>-28.928000000000001</c:v>
                </c:pt>
                <c:pt idx="376">
                  <c:v>-28.983000000000001</c:v>
                </c:pt>
                <c:pt idx="377">
                  <c:v>-29.036999999999999</c:v>
                </c:pt>
                <c:pt idx="378">
                  <c:v>-29.091999999999999</c:v>
                </c:pt>
                <c:pt idx="379">
                  <c:v>-29.146000000000001</c:v>
                </c:pt>
                <c:pt idx="380">
                  <c:v>-29.2</c:v>
                </c:pt>
                <c:pt idx="381">
                  <c:v>-29.253</c:v>
                </c:pt>
                <c:pt idx="382">
                  <c:v>-29.306000000000001</c:v>
                </c:pt>
                <c:pt idx="383">
                  <c:v>-29.359000000000002</c:v>
                </c:pt>
                <c:pt idx="384">
                  <c:v>-29.413</c:v>
                </c:pt>
                <c:pt idx="385">
                  <c:v>-29.466999999999999</c:v>
                </c:pt>
                <c:pt idx="386">
                  <c:v>-29.52</c:v>
                </c:pt>
                <c:pt idx="387">
                  <c:v>-29.574999999999999</c:v>
                </c:pt>
                <c:pt idx="388">
                  <c:v>-29.628</c:v>
                </c:pt>
                <c:pt idx="389">
                  <c:v>-29.678000000000001</c:v>
                </c:pt>
                <c:pt idx="390">
                  <c:v>-29.728000000000002</c:v>
                </c:pt>
                <c:pt idx="391">
                  <c:v>-29.783000000000001</c:v>
                </c:pt>
                <c:pt idx="392">
                  <c:v>-29.837</c:v>
                </c:pt>
                <c:pt idx="393">
                  <c:v>-29.887</c:v>
                </c:pt>
                <c:pt idx="394">
                  <c:v>-29.94</c:v>
                </c:pt>
                <c:pt idx="395">
                  <c:v>-29.991</c:v>
                </c:pt>
                <c:pt idx="396">
                  <c:v>-30.041</c:v>
                </c:pt>
                <c:pt idx="397">
                  <c:v>-30.091999999999999</c:v>
                </c:pt>
                <c:pt idx="398">
                  <c:v>-30.148</c:v>
                </c:pt>
                <c:pt idx="399">
                  <c:v>-30.2</c:v>
                </c:pt>
                <c:pt idx="400">
                  <c:v>-30.251000000000001</c:v>
                </c:pt>
                <c:pt idx="401">
                  <c:v>-30.303000000000001</c:v>
                </c:pt>
                <c:pt idx="402">
                  <c:v>-30.358000000000001</c:v>
                </c:pt>
                <c:pt idx="403">
                  <c:v>-30.41</c:v>
                </c:pt>
                <c:pt idx="404">
                  <c:v>-30.460999999999999</c:v>
                </c:pt>
                <c:pt idx="405">
                  <c:v>-30.52</c:v>
                </c:pt>
                <c:pt idx="406">
                  <c:v>-30.571000000000002</c:v>
                </c:pt>
                <c:pt idx="407">
                  <c:v>-30.626999999999999</c:v>
                </c:pt>
                <c:pt idx="408">
                  <c:v>-30.683</c:v>
                </c:pt>
                <c:pt idx="409">
                  <c:v>-30.742000000000001</c:v>
                </c:pt>
                <c:pt idx="410">
                  <c:v>-30.794</c:v>
                </c:pt>
                <c:pt idx="411">
                  <c:v>-30.85</c:v>
                </c:pt>
                <c:pt idx="412">
                  <c:v>-30.905000000000001</c:v>
                </c:pt>
                <c:pt idx="413">
                  <c:v>-30.956</c:v>
                </c:pt>
                <c:pt idx="414">
                  <c:v>-31.015000000000001</c:v>
                </c:pt>
                <c:pt idx="415">
                  <c:v>-31.068999999999999</c:v>
                </c:pt>
                <c:pt idx="416">
                  <c:v>-31.12</c:v>
                </c:pt>
                <c:pt idx="417">
                  <c:v>-31.170999999999999</c:v>
                </c:pt>
                <c:pt idx="418">
                  <c:v>-31.228000000000002</c:v>
                </c:pt>
                <c:pt idx="419">
                  <c:v>-31.277999999999999</c:v>
                </c:pt>
                <c:pt idx="420">
                  <c:v>-31.335000000000001</c:v>
                </c:pt>
                <c:pt idx="421">
                  <c:v>-31.391999999999999</c:v>
                </c:pt>
                <c:pt idx="422">
                  <c:v>-31.443000000000001</c:v>
                </c:pt>
                <c:pt idx="423">
                  <c:v>-31.497</c:v>
                </c:pt>
                <c:pt idx="424">
                  <c:v>-31.550999999999998</c:v>
                </c:pt>
                <c:pt idx="425">
                  <c:v>-31.608000000000001</c:v>
                </c:pt>
                <c:pt idx="426">
                  <c:v>-31.664000000000001</c:v>
                </c:pt>
                <c:pt idx="427">
                  <c:v>-31.715</c:v>
                </c:pt>
                <c:pt idx="428">
                  <c:v>-31.765999999999998</c:v>
                </c:pt>
                <c:pt idx="429">
                  <c:v>-31.818000000000001</c:v>
                </c:pt>
                <c:pt idx="430">
                  <c:v>-31.876000000000001</c:v>
                </c:pt>
                <c:pt idx="431">
                  <c:v>-31.933</c:v>
                </c:pt>
                <c:pt idx="432">
                  <c:v>-31.986000000000001</c:v>
                </c:pt>
                <c:pt idx="433">
                  <c:v>-32.042999999999999</c:v>
                </c:pt>
                <c:pt idx="434">
                  <c:v>-32.094999999999999</c:v>
                </c:pt>
                <c:pt idx="435">
                  <c:v>-32.146000000000001</c:v>
                </c:pt>
                <c:pt idx="436">
                  <c:v>-32.200000000000003</c:v>
                </c:pt>
                <c:pt idx="437">
                  <c:v>-32.256999999999998</c:v>
                </c:pt>
                <c:pt idx="438">
                  <c:v>-32.314999999999998</c:v>
                </c:pt>
                <c:pt idx="439">
                  <c:v>-32.372</c:v>
                </c:pt>
                <c:pt idx="440">
                  <c:v>-32.43</c:v>
                </c:pt>
                <c:pt idx="441">
                  <c:v>-32.487000000000002</c:v>
                </c:pt>
                <c:pt idx="442">
                  <c:v>-32.545999999999999</c:v>
                </c:pt>
                <c:pt idx="443">
                  <c:v>-32.600999999999999</c:v>
                </c:pt>
                <c:pt idx="444">
                  <c:v>-32.655999999999999</c:v>
                </c:pt>
                <c:pt idx="445">
                  <c:v>-32.707999999999998</c:v>
                </c:pt>
                <c:pt idx="446">
                  <c:v>-32.761000000000003</c:v>
                </c:pt>
                <c:pt idx="447">
                  <c:v>-32.819000000000003</c:v>
                </c:pt>
                <c:pt idx="448">
                  <c:v>-32.869</c:v>
                </c:pt>
                <c:pt idx="449">
                  <c:v>-32.920999999999999</c:v>
                </c:pt>
                <c:pt idx="450">
                  <c:v>-32.975999999999999</c:v>
                </c:pt>
                <c:pt idx="451">
                  <c:v>-33.027000000000001</c:v>
                </c:pt>
                <c:pt idx="452">
                  <c:v>-33.078000000000003</c:v>
                </c:pt>
                <c:pt idx="453">
                  <c:v>-33.131</c:v>
                </c:pt>
                <c:pt idx="454">
                  <c:v>-33.186</c:v>
                </c:pt>
                <c:pt idx="455">
                  <c:v>-33.24</c:v>
                </c:pt>
                <c:pt idx="456">
                  <c:v>-33.295000000000002</c:v>
                </c:pt>
                <c:pt idx="457">
                  <c:v>-33.348999999999997</c:v>
                </c:pt>
                <c:pt idx="458">
                  <c:v>-33.402000000000001</c:v>
                </c:pt>
                <c:pt idx="459">
                  <c:v>-33.454999999999998</c:v>
                </c:pt>
                <c:pt idx="460">
                  <c:v>-33.506999999999998</c:v>
                </c:pt>
                <c:pt idx="461">
                  <c:v>-33.561999999999998</c:v>
                </c:pt>
                <c:pt idx="462">
                  <c:v>-33.616</c:v>
                </c:pt>
                <c:pt idx="463">
                  <c:v>-33.668999999999997</c:v>
                </c:pt>
                <c:pt idx="464">
                  <c:v>-33.725000000000001</c:v>
                </c:pt>
                <c:pt idx="465">
                  <c:v>-33.779000000000003</c:v>
                </c:pt>
                <c:pt idx="466">
                  <c:v>-33.832999999999998</c:v>
                </c:pt>
                <c:pt idx="467">
                  <c:v>-33.884</c:v>
                </c:pt>
                <c:pt idx="468">
                  <c:v>-33.938000000000002</c:v>
                </c:pt>
                <c:pt idx="469">
                  <c:v>-33.988999999999997</c:v>
                </c:pt>
                <c:pt idx="470">
                  <c:v>-34.04</c:v>
                </c:pt>
                <c:pt idx="471">
                  <c:v>-34.090000000000003</c:v>
                </c:pt>
                <c:pt idx="472">
                  <c:v>-34.143000000000001</c:v>
                </c:pt>
                <c:pt idx="473">
                  <c:v>-34.192999999999998</c:v>
                </c:pt>
                <c:pt idx="474">
                  <c:v>-34.247999999999998</c:v>
                </c:pt>
                <c:pt idx="475">
                  <c:v>-34.301000000000002</c:v>
                </c:pt>
                <c:pt idx="476">
                  <c:v>-34.350999999999999</c:v>
                </c:pt>
                <c:pt idx="477">
                  <c:v>-34.401000000000003</c:v>
                </c:pt>
                <c:pt idx="478">
                  <c:v>-34.451999999999998</c:v>
                </c:pt>
                <c:pt idx="479">
                  <c:v>-34.505000000000003</c:v>
                </c:pt>
                <c:pt idx="480">
                  <c:v>-34.558</c:v>
                </c:pt>
                <c:pt idx="481">
                  <c:v>-34.610999999999997</c:v>
                </c:pt>
                <c:pt idx="482">
                  <c:v>-34.665999999999997</c:v>
                </c:pt>
                <c:pt idx="483">
                  <c:v>-34.716999999999999</c:v>
                </c:pt>
                <c:pt idx="484">
                  <c:v>-34.771000000000001</c:v>
                </c:pt>
                <c:pt idx="485">
                  <c:v>-34.822000000000003</c:v>
                </c:pt>
                <c:pt idx="486">
                  <c:v>-34.874000000000002</c:v>
                </c:pt>
                <c:pt idx="487">
                  <c:v>-34.929000000000002</c:v>
                </c:pt>
                <c:pt idx="488">
                  <c:v>-34.979999999999997</c:v>
                </c:pt>
                <c:pt idx="489">
                  <c:v>-35.033999999999999</c:v>
                </c:pt>
                <c:pt idx="490">
                  <c:v>-35.087000000000003</c:v>
                </c:pt>
                <c:pt idx="491">
                  <c:v>-35.140999999999998</c:v>
                </c:pt>
                <c:pt idx="492">
                  <c:v>-35.195</c:v>
                </c:pt>
                <c:pt idx="493">
                  <c:v>-35.249000000000002</c:v>
                </c:pt>
                <c:pt idx="494">
                  <c:v>-35.299999999999997</c:v>
                </c:pt>
                <c:pt idx="495">
                  <c:v>-35.347999999999999</c:v>
                </c:pt>
                <c:pt idx="496">
                  <c:v>-35.399000000000001</c:v>
                </c:pt>
                <c:pt idx="497">
                  <c:v>-35.447000000000003</c:v>
                </c:pt>
                <c:pt idx="498">
                  <c:v>-35.494999999999997</c:v>
                </c:pt>
                <c:pt idx="499">
                  <c:v>-35.542999999999999</c:v>
                </c:pt>
                <c:pt idx="500">
                  <c:v>-35.591999999999999</c:v>
                </c:pt>
                <c:pt idx="501">
                  <c:v>-35.640999999999998</c:v>
                </c:pt>
                <c:pt idx="502">
                  <c:v>-35.69</c:v>
                </c:pt>
                <c:pt idx="503">
                  <c:v>-35.744999999999997</c:v>
                </c:pt>
                <c:pt idx="504">
                  <c:v>-35.795000000000002</c:v>
                </c:pt>
                <c:pt idx="505">
                  <c:v>-35.843000000000004</c:v>
                </c:pt>
                <c:pt idx="506">
                  <c:v>-35.893999999999998</c:v>
                </c:pt>
                <c:pt idx="507">
                  <c:v>-35.942</c:v>
                </c:pt>
                <c:pt idx="508">
                  <c:v>-35.991</c:v>
                </c:pt>
                <c:pt idx="509">
                  <c:v>-36.04</c:v>
                </c:pt>
                <c:pt idx="510">
                  <c:v>-36.087000000000003</c:v>
                </c:pt>
                <c:pt idx="511">
                  <c:v>-36.137</c:v>
                </c:pt>
                <c:pt idx="512">
                  <c:v>-36.188000000000002</c:v>
                </c:pt>
                <c:pt idx="513">
                  <c:v>-36.237000000000002</c:v>
                </c:pt>
                <c:pt idx="514">
                  <c:v>-36.286000000000001</c:v>
                </c:pt>
                <c:pt idx="515">
                  <c:v>-36.335000000000001</c:v>
                </c:pt>
                <c:pt idx="516">
                  <c:v>-36.384999999999998</c:v>
                </c:pt>
                <c:pt idx="517">
                  <c:v>-36.433999999999997</c:v>
                </c:pt>
                <c:pt idx="518">
                  <c:v>-36.482999999999997</c:v>
                </c:pt>
                <c:pt idx="519">
                  <c:v>-36.533000000000001</c:v>
                </c:pt>
                <c:pt idx="520">
                  <c:v>-36.581000000000003</c:v>
                </c:pt>
                <c:pt idx="521">
                  <c:v>-36.630000000000003</c:v>
                </c:pt>
                <c:pt idx="522">
                  <c:v>-36.677999999999997</c:v>
                </c:pt>
                <c:pt idx="523">
                  <c:v>-36.729999999999997</c:v>
                </c:pt>
                <c:pt idx="524">
                  <c:v>-36.78</c:v>
                </c:pt>
                <c:pt idx="525">
                  <c:v>-36.829000000000001</c:v>
                </c:pt>
                <c:pt idx="526">
                  <c:v>-36.877000000000002</c:v>
                </c:pt>
                <c:pt idx="527">
                  <c:v>-36.926000000000002</c:v>
                </c:pt>
                <c:pt idx="528">
                  <c:v>-36.975000000000001</c:v>
                </c:pt>
                <c:pt idx="529">
                  <c:v>-37.023000000000003</c:v>
                </c:pt>
                <c:pt idx="530">
                  <c:v>-37.072000000000003</c:v>
                </c:pt>
                <c:pt idx="531">
                  <c:v>-37.121000000000002</c:v>
                </c:pt>
                <c:pt idx="532">
                  <c:v>-37.173999999999999</c:v>
                </c:pt>
                <c:pt idx="533">
                  <c:v>-37.222999999999999</c:v>
                </c:pt>
                <c:pt idx="534">
                  <c:v>-37.271999999999998</c:v>
                </c:pt>
                <c:pt idx="535">
                  <c:v>-37.32</c:v>
                </c:pt>
                <c:pt idx="536">
                  <c:v>-37.369999999999997</c:v>
                </c:pt>
                <c:pt idx="537">
                  <c:v>-37.417999999999999</c:v>
                </c:pt>
                <c:pt idx="538">
                  <c:v>-37.466999999999999</c:v>
                </c:pt>
                <c:pt idx="539">
                  <c:v>-37.515000000000001</c:v>
                </c:pt>
                <c:pt idx="540">
                  <c:v>-37.563000000000002</c:v>
                </c:pt>
                <c:pt idx="541">
                  <c:v>-37.613999999999997</c:v>
                </c:pt>
                <c:pt idx="542">
                  <c:v>-37.664000000000001</c:v>
                </c:pt>
                <c:pt idx="543">
                  <c:v>-37.713000000000001</c:v>
                </c:pt>
                <c:pt idx="544">
                  <c:v>-37.762999999999998</c:v>
                </c:pt>
                <c:pt idx="545">
                  <c:v>-37.811999999999998</c:v>
                </c:pt>
                <c:pt idx="546">
                  <c:v>-37.862000000000002</c:v>
                </c:pt>
                <c:pt idx="547">
                  <c:v>-37.909999999999997</c:v>
                </c:pt>
                <c:pt idx="548">
                  <c:v>-37.962000000000003</c:v>
                </c:pt>
                <c:pt idx="549">
                  <c:v>-38.01</c:v>
                </c:pt>
                <c:pt idx="550">
                  <c:v>-38.058</c:v>
                </c:pt>
                <c:pt idx="551">
                  <c:v>-38.106000000000002</c:v>
                </c:pt>
                <c:pt idx="552">
                  <c:v>-38.158000000000001</c:v>
                </c:pt>
                <c:pt idx="553">
                  <c:v>-38.207000000000001</c:v>
                </c:pt>
                <c:pt idx="554">
                  <c:v>-38.256</c:v>
                </c:pt>
                <c:pt idx="555">
                  <c:v>-38.304000000000002</c:v>
                </c:pt>
                <c:pt idx="556">
                  <c:v>-38.351999999999997</c:v>
                </c:pt>
                <c:pt idx="557">
                  <c:v>-38.4</c:v>
                </c:pt>
                <c:pt idx="558">
                  <c:v>-38.451000000000001</c:v>
                </c:pt>
                <c:pt idx="559">
                  <c:v>-38.5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29" t="s">
        <v>17</v>
      </c>
      <c r="C2" s="331" t="s">
        <v>168</v>
      </c>
      <c r="D2" s="331"/>
      <c r="E2" s="331"/>
      <c r="F2" s="333" t="s">
        <v>26</v>
      </c>
      <c r="G2" s="333"/>
      <c r="H2" s="333"/>
      <c r="I2" s="333"/>
      <c r="J2" s="334" t="s">
        <v>14</v>
      </c>
      <c r="K2" s="334"/>
      <c r="L2" s="334"/>
      <c r="M2" s="336" t="s">
        <v>169</v>
      </c>
      <c r="N2" s="337"/>
      <c r="O2" s="180" t="s">
        <v>13</v>
      </c>
    </row>
    <row r="3" spans="1:15" s="182" customFormat="1" ht="12.95" customHeight="1" x14ac:dyDescent="0.2">
      <c r="A3" s="181"/>
      <c r="B3" s="330"/>
      <c r="C3" s="332"/>
      <c r="D3" s="332"/>
      <c r="E3" s="332"/>
      <c r="F3" s="340"/>
      <c r="G3" s="340"/>
      <c r="H3" s="340"/>
      <c r="I3" s="340"/>
      <c r="J3" s="335"/>
      <c r="K3" s="335"/>
      <c r="L3" s="335"/>
      <c r="M3" s="338"/>
      <c r="N3" s="339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0"/>
      <c r="G4" s="340"/>
      <c r="H4" s="340"/>
      <c r="I4" s="340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3">
        <v>42521</v>
      </c>
      <c r="D5" s="188">
        <f>'Groundwater Profile Log'!D5</f>
        <v>42522</v>
      </c>
      <c r="E5" s="325" t="s">
        <v>36</v>
      </c>
      <c r="F5" s="325"/>
      <c r="G5" s="326" t="str">
        <f>'Groundwater Profile Log'!G5</f>
        <v>481APS06</v>
      </c>
      <c r="H5" s="326"/>
      <c r="I5" s="189"/>
      <c r="J5" s="183"/>
      <c r="K5" s="190" t="s">
        <v>22</v>
      </c>
      <c r="L5" s="326" t="str">
        <f>'Groundwater Profile Log'!L5</f>
        <v>Peri Pump</v>
      </c>
      <c r="M5" s="327"/>
      <c r="N5" s="183"/>
      <c r="O5" s="180"/>
    </row>
    <row r="6" spans="1:15" ht="23.1" customHeight="1" x14ac:dyDescent="0.2">
      <c r="A6" s="180"/>
      <c r="B6" s="190" t="s">
        <v>16</v>
      </c>
      <c r="C6" s="328" t="str">
        <f>'Groundwater Profile Log'!C6:D6</f>
        <v>Marietta, GA</v>
      </c>
      <c r="D6" s="328"/>
      <c r="E6" s="191"/>
      <c r="F6" s="192" t="s">
        <v>53</v>
      </c>
      <c r="G6" s="316" t="str">
        <f>'Groundwater Profile Log'!G6</f>
        <v>ZCRQT7052</v>
      </c>
      <c r="H6" s="316"/>
      <c r="I6" s="191"/>
      <c r="J6" s="183"/>
      <c r="K6" s="190" t="s">
        <v>33</v>
      </c>
      <c r="L6" s="315">
        <f>'Groundwater Profile Log'!L6:M6</f>
        <v>36.319294999999997</v>
      </c>
      <c r="M6" s="315"/>
      <c r="N6" s="183"/>
      <c r="O6" s="180"/>
    </row>
    <row r="7" spans="1:15" s="182" customFormat="1" ht="23.1" customHeight="1" x14ac:dyDescent="0.3">
      <c r="A7" s="181"/>
      <c r="B7" s="192" t="s">
        <v>54</v>
      </c>
      <c r="C7" s="314">
        <f>'Groundwater Profile Log'!C7</f>
        <v>206201008</v>
      </c>
      <c r="D7" s="314"/>
      <c r="E7" s="191"/>
      <c r="F7" s="190" t="s">
        <v>20</v>
      </c>
      <c r="G7" s="314" t="str">
        <f>'Groundwater Profile Log'!G7</f>
        <v>Cascade</v>
      </c>
      <c r="H7" s="314"/>
      <c r="I7" s="191"/>
      <c r="J7" s="193"/>
      <c r="K7" s="194" t="s">
        <v>37</v>
      </c>
      <c r="L7" s="315">
        <f>'Groundwater Profile Log'!L7:M7</f>
        <v>70.413983000000002</v>
      </c>
      <c r="M7" s="315"/>
      <c r="N7" s="195"/>
      <c r="O7" s="196"/>
    </row>
    <row r="8" spans="1:15" s="182" customFormat="1" ht="23.1" customHeight="1" x14ac:dyDescent="0.3">
      <c r="A8" s="181"/>
      <c r="B8" s="190" t="s">
        <v>19</v>
      </c>
      <c r="C8" s="314" t="s">
        <v>167</v>
      </c>
      <c r="D8" s="316"/>
      <c r="E8" s="191"/>
      <c r="F8" s="190" t="s">
        <v>38</v>
      </c>
      <c r="G8" s="317">
        <f ca="1">AVERAGE(E14:E36)</f>
        <v>-9.4855999999999998</v>
      </c>
      <c r="H8" s="317"/>
      <c r="I8" s="191"/>
      <c r="J8" s="183"/>
      <c r="K8" s="194" t="s">
        <v>23</v>
      </c>
      <c r="L8" s="314" t="s">
        <v>85</v>
      </c>
      <c r="M8" s="316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18" t="s">
        <v>10</v>
      </c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20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1" t="s">
        <v>1</v>
      </c>
      <c r="K11" s="322"/>
      <c r="L11" s="322"/>
      <c r="M11" s="322"/>
      <c r="N11" s="323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4"/>
      <c r="C13" s="32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-12.1</v>
      </c>
      <c r="C14" s="228" t="str">
        <f ca="1">IF( 'Sample 1'!$B$50=0,"",CELL("contents",OFFSET( 'Sample 1'!$B$1,( 'Sample 1'!$B$50-1),4)))</f>
        <v>06/01/2020:11:09:11</v>
      </c>
      <c r="D14" s="229">
        <f ca="1">IF( 'Sample 1'!$B$50=0,"",CELL("contents",OFFSET( 'Sample 1'!$B$1,( 'Sample 1'!$B$50-1),5)))</f>
        <v>1000</v>
      </c>
      <c r="E14" s="230">
        <f ca="1">IF( 'Sample 1'!$B$50=0,"", 'Sample 1'!E$14)</f>
        <v>-9.5210000000000008</v>
      </c>
      <c r="F14" s="229">
        <f ca="1">IF( 'Sample 1'!$B$50=0,"",CELL("contents",OFFSET( 'Sample 1'!$B$1,( 'Sample 1'!$B$50-1),6)))</f>
        <v>451</v>
      </c>
      <c r="G14" s="230">
        <f ca="1">IF( 'Sample 1'!$B$50=0,"",CELL("contents",OFFSET( 'Sample 1'!$B$1,( 'Sample 1'!$B$50-1),8)))</f>
        <v>0.73</v>
      </c>
      <c r="H14" s="230">
        <f ca="1">IF( 'Sample 1'!$B$50=0,"",CELL("contents",OFFSET( 'Sample 1'!$B$1,( 'Sample 1'!$B$50-1),10)))</f>
        <v>6.63</v>
      </c>
      <c r="I14" s="231">
        <f ca="1">IF( 'Sample 1'!$B$50=0,"",CELL("contents",OFFSET( 'Sample 1'!$B$1,( 'Sample 1'!$B$50-1),12)))</f>
        <v>-186</v>
      </c>
      <c r="J14" s="310" t="str">
        <f ca="1">IF('Sample 1'!$B$50=0,"",IF(CELL("contents",OFFSET('Sample 1'!$B$1,('Sample 1'!$B$50-1),18))="","",CELL("contents",OFFSET('Sample 1'!$B$1,('Sample 1'!$B$50-1),18))))</f>
        <v xml:space="preserve">PT is 1 hr &amp; 5 min // Pulled sample at 1000 mL before stabilization. </v>
      </c>
      <c r="K14" s="311" t="s">
        <v>68</v>
      </c>
      <c r="L14" s="311" t="s">
        <v>68</v>
      </c>
      <c r="M14" s="311" t="s">
        <v>68</v>
      </c>
      <c r="N14" s="312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-18.100000000000001</v>
      </c>
      <c r="C15" s="228" t="str">
        <f ca="1">IF( 'Sample 2'!$B$50=0,"",CELL("contents",OFFSET( 'Sample 2'!$B$1,( 'Sample 2'!$B$50-1),4)))</f>
        <v>06/01/2020:13:31:53</v>
      </c>
      <c r="D15" s="229">
        <f ca="1">IF( 'Sample 2'!$B$50=0,"",CELL("contents",OFFSET( 'Sample 2'!$B$1,( 'Sample 2'!$B$50-1),5)))</f>
        <v>650</v>
      </c>
      <c r="E15" s="230">
        <f ca="1">IF( 'Sample 2'!$B$50=0,"", 'Sample 2'!$E$14)</f>
        <v>-9.0540000000000003</v>
      </c>
      <c r="F15" s="229">
        <f ca="1">IF( 'Sample 2'!$B$50=0,"",CELL("contents",OFFSET( 'Sample 2'!$B$1,( 'Sample 2'!$B$50-1),6)))</f>
        <v>286</v>
      </c>
      <c r="G15" s="230">
        <f ca="1">IF( 'Sample 2'!$B$50=0,"",CELL("contents",OFFSET( 'Sample 2'!$B$1,( 'Sample 2'!$B$50-1),8)))</f>
        <v>1.19</v>
      </c>
      <c r="H15" s="230">
        <f ca="1">IF( 'Sample 2'!$B$50=0,"",CELL("contents",OFFSET( 'Sample 2'!$B$1,( 'Sample 2'!$B$50-1),10)))</f>
        <v>6.62</v>
      </c>
      <c r="I15" s="231">
        <f ca="1">IF( 'Sample 2'!$B$50=0,"",CELL("contents",OFFSET( 'Sample 2'!$B$1,( 'Sample 2'!$B$50-1),12)))</f>
        <v>-158</v>
      </c>
      <c r="J15" s="310" t="str">
        <f ca="1">IF('Sample 2'!$B$50=0,"",IF(CELL("contents",OFFSET('Sample 2'!$B$1,('Sample 2'!$B$50-1),18))="","",CELL("contents",OFFSET('Sample 2'!$B$1,('Sample 2'!$B$50-1),18))))</f>
        <v>PT is 1 hr &amp; 16 min // Pulled sample before stabilization due to PT &gt; 1 hr.</v>
      </c>
      <c r="K15" s="311" t="s">
        <v>68</v>
      </c>
      <c r="L15" s="311" t="s">
        <v>68</v>
      </c>
      <c r="M15" s="311" t="s">
        <v>68</v>
      </c>
      <c r="N15" s="312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-25.3</v>
      </c>
      <c r="C16" s="228" t="str">
        <f ca="1">IF( 'Sample 3'!$B$50=0,"",CELL("contents",OFFSET( 'Sample 3'!$B$1,( 'Sample 3'!$B$50-1),4)))</f>
        <v>06/02/2020:08:54:02</v>
      </c>
      <c r="D16" s="229">
        <f ca="1">IF( 'Sample 3'!$B$50=0,"",CELL("contents",OFFSET( 'Sample 3'!$B$1,( 'Sample 3'!$B$50-1),5)))</f>
        <v>1000</v>
      </c>
      <c r="E16" s="230">
        <f ca="1">IF( 'Sample 3'!$B$50=0,"", 'Sample 3'!$E$14)</f>
        <v>-9.7539999999999996</v>
      </c>
      <c r="F16" s="229">
        <f ca="1">IF( 'Sample 3'!$B$50=0,"",CELL("contents",OFFSET( 'Sample 3'!$B$1,( 'Sample 3'!$B$50-1),6)))</f>
        <v>279</v>
      </c>
      <c r="G16" s="230">
        <f ca="1">IF( 'Sample 3'!$B$50=0,"",CELL("contents",OFFSET( 'Sample 3'!$B$1,( 'Sample 3'!$B$50-1),8)))</f>
        <v>0.78</v>
      </c>
      <c r="H16" s="230">
        <f ca="1">IF( 'Sample 3'!$B$50=0,"",CELL("contents",OFFSET( 'Sample 3'!$B$1,( 'Sample 3'!$B$50-1),10)))</f>
        <v>6.66</v>
      </c>
      <c r="I16" s="231">
        <f ca="1">IF( 'Sample 3'!$B$50=0,"",CELL("contents",OFFSET( 'Sample 3'!$B$1,( 'Sample 3'!$B$50-1),12)))</f>
        <v>-188</v>
      </c>
      <c r="J16" s="310" t="str">
        <f ca="1">IF('Sample 3'!$B$50=0,"",IF(CELL("contents",OFFSET('Sample 3'!$B$1,('Sample 3'!$B$50-1),18))="","",CELL("contents",OFFSET('Sample 3'!$B$1,('Sample 3'!$B$50-1),18))))</f>
        <v xml:space="preserve">PT is 33 min // Pulled sample before stable as max purge volume achieved.  </v>
      </c>
      <c r="K16" s="311" t="s">
        <v>68</v>
      </c>
      <c r="L16" s="311" t="s">
        <v>68</v>
      </c>
      <c r="M16" s="311" t="s">
        <v>68</v>
      </c>
      <c r="N16" s="312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-32.200000000000003</v>
      </c>
      <c r="C17" s="228" t="s">
        <v>147</v>
      </c>
      <c r="D17" s="229">
        <f ca="1">IF( 'Sample 4'!$B$50=0,"",CELL("contents",OFFSET( 'Sample 4'!$B$1,( 'Sample 4'!$B$50-1),5)))</f>
        <v>600</v>
      </c>
      <c r="E17" s="230">
        <f ca="1">IF( 'Sample 4'!$B$50=0,"", 'Sample 4'!$E$14)</f>
        <v>-9.5760000000000005</v>
      </c>
      <c r="F17" s="229">
        <f ca="1">IF( 'Sample 4'!$B$50=0,"",CELL("contents",OFFSET( 'Sample 4'!$B$1,( 'Sample 4'!$B$50-1),6)))</f>
        <v>255</v>
      </c>
      <c r="G17" s="230">
        <f ca="1">IF( 'Sample 4'!$B$50=0,"",CELL("contents",OFFSET( 'Sample 4'!$B$1,( 'Sample 4'!$B$50-1),8)))</f>
        <v>1.81</v>
      </c>
      <c r="H17" s="230">
        <f ca="1">IF( 'Sample 4'!$B$50=0,"",CELL("contents",OFFSET( 'Sample 4'!$B$1,( 'Sample 4'!$B$50-1),10)))</f>
        <v>6.61</v>
      </c>
      <c r="I17" s="231">
        <f ca="1">IF( 'Sample 4'!$B$50=0,"",CELL("contents",OFFSET( 'Sample 4'!$B$1,( 'Sample 4'!$B$50-1),12)))</f>
        <v>-101</v>
      </c>
      <c r="J17" s="310" t="str">
        <f ca="1">IF('Sample 4'!$B$50=0,"",IF(CELL("contents",OFFSET('Sample 4'!$B$1,('Sample 4'!$B$50-1),18))="","",CELL("contents",OFFSET('Sample 4'!$B$1,('Sample 4'!$B$50-1),18))))</f>
        <v xml:space="preserve">PT is 1 hr &amp; 29 min </v>
      </c>
      <c r="K17" s="311" t="s">
        <v>68</v>
      </c>
      <c r="L17" s="311" t="s">
        <v>68</v>
      </c>
      <c r="M17" s="311" t="s">
        <v>68</v>
      </c>
      <c r="N17" s="312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-38.5</v>
      </c>
      <c r="C18" s="228" t="str">
        <f ca="1">IF( 'Sample 5'!$B$50=0,"",CELL("contents",OFFSET( 'Sample 5'!$B$1,( 'Sample 5'!$B$50-1),4)))</f>
        <v>06/02/2020:13:16:29</v>
      </c>
      <c r="D18" s="234">
        <f ca="1">IF( 'Sample 5'!$B$50=0,"",CELL("contents",OFFSET( 'Sample 5'!$B$1,( 'Sample 5'!$B$50-1),5)))</f>
        <v>1000</v>
      </c>
      <c r="E18" s="235">
        <f ca="1">IF( 'Sample 5'!$B$50=0,"", 'Sample 5'!$E$14)</f>
        <v>-9.5229999999999997</v>
      </c>
      <c r="F18" s="234">
        <f ca="1">IF( 'Sample 5'!$B$50=0,"",CELL("contents",OFFSET( 'Sample 5'!$B$1,( 'Sample 5'!$B$50-1),6)))</f>
        <v>282</v>
      </c>
      <c r="G18" s="235">
        <f ca="1">IF( 'Sample 5'!$B$50=0,"",CELL("contents",OFFSET( 'Sample 5'!$B$1,( 'Sample 5'!$B$50-1),8)))</f>
        <v>0.56000000000000005</v>
      </c>
      <c r="H18" s="235">
        <f ca="1">IF( 'Sample 5'!$B$50=0,"",CELL("contents",OFFSET( 'Sample 5'!$B$1,( 'Sample 5'!$B$50-1),10)))</f>
        <v>6.27</v>
      </c>
      <c r="I18" s="236">
        <f ca="1">IF( 'Sample 5'!$B$50=0,"",CELL("contents",OFFSET( 'Sample 5'!$B$1,( 'Sample 5'!$B$50-1),12)))</f>
        <v>-163</v>
      </c>
      <c r="J18" s="310" t="str">
        <f ca="1">IF('Sample 5'!$B$50=0,"",IF(CELL("contents",OFFSET('Sample 5'!$B$1,('Sample 5'!$B$50-1),18))="","",CELL("contents",OFFSET('Sample 5'!$B$1,('Sample 5'!$B$50-1),18))))</f>
        <v>PT is 52 min // Pulled sample before stable due to max purge volume reached.</v>
      </c>
      <c r="K18" s="311" t="s">
        <v>68</v>
      </c>
      <c r="L18" s="311" t="s">
        <v>68</v>
      </c>
      <c r="M18" s="311" t="s">
        <v>68</v>
      </c>
      <c r="N18" s="312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0" t="str">
        <f ca="1">IF('Sample 6'!$B$50=0,"",IF(CELL("contents",OFFSET('Sample 6'!$B$1,('Sample 6'!$B$50-1),18))="","",CELL("contents",OFFSET('Sample 6'!$B$1,('Sample 6'!$B$50-1),18))))</f>
        <v/>
      </c>
      <c r="K19" s="311" t="s">
        <v>68</v>
      </c>
      <c r="L19" s="311" t="s">
        <v>68</v>
      </c>
      <c r="M19" s="311" t="s">
        <v>68</v>
      </c>
      <c r="N19" s="312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0" t="str">
        <f ca="1">IF('Sample 7'!$B$50=0,"",IF(CELL("contents",OFFSET('Sample 7'!$B$1,('Sample 7'!$B$50-1),18))="","",CELL("contents",OFFSET('Sample 7'!$B$1,('Sample 7'!$B$50-1),18))))</f>
        <v/>
      </c>
      <c r="K20" s="311" t="s">
        <v>68</v>
      </c>
      <c r="L20" s="311" t="s">
        <v>68</v>
      </c>
      <c r="M20" s="311" t="s">
        <v>68</v>
      </c>
      <c r="N20" s="312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0" t="str">
        <f ca="1">IF('Sample 8'!$B$50=0,"",IF(CELL("contents",OFFSET('Sample 8'!$B$1,('Sample 8'!$B$50-1),18))="","",CELL("contents",OFFSET('Sample 8'!$B$1,('Sample 8'!$B$50-1),18))))</f>
        <v/>
      </c>
      <c r="K21" s="311" t="s">
        <v>68</v>
      </c>
      <c r="L21" s="311" t="s">
        <v>68</v>
      </c>
      <c r="M21" s="311" t="s">
        <v>68</v>
      </c>
      <c r="N21" s="312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0" t="str">
        <f ca="1">IF('Sample 9'!$B$50=0,"",IF(CELL("contents",OFFSET('Sample 9'!$B$1,('Sample 9'!$B$50-1),18))="","",CELL("contents",OFFSET('Sample 9'!$B$1,('Sample 9'!$B$50-1),18))))</f>
        <v/>
      </c>
      <c r="K22" s="311" t="s">
        <v>68</v>
      </c>
      <c r="L22" s="311" t="s">
        <v>68</v>
      </c>
      <c r="M22" s="311" t="s">
        <v>68</v>
      </c>
      <c r="N22" s="312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0" t="str">
        <f ca="1">IF('Sample 10'!$B$50=0,"",IF(CELL("contents",OFFSET('Sample 10'!$B$1,('Sample 10'!$B$50-1),18))="","",CELL("contents",OFFSET('Sample 10'!$B$1,('Sample 10'!$B$50-1),18))))</f>
        <v/>
      </c>
      <c r="K23" s="311" t="s">
        <v>68</v>
      </c>
      <c r="L23" s="311" t="s">
        <v>68</v>
      </c>
      <c r="M23" s="311" t="s">
        <v>68</v>
      </c>
      <c r="N23" s="312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0" t="str">
        <f ca="1">IF('Sample 11'!$B$50=0,"",IF(CELL("contents",OFFSET('Sample 11'!$B$1,('Sample 11'!$B$50-1),18))="","",CELL("contents",OFFSET('Sample 11'!$B$1,('Sample 11'!$B$50-1),18))))</f>
        <v/>
      </c>
      <c r="K24" s="311" t="s">
        <v>68</v>
      </c>
      <c r="L24" s="311" t="s">
        <v>68</v>
      </c>
      <c r="M24" s="311" t="s">
        <v>68</v>
      </c>
      <c r="N24" s="312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0" t="str">
        <f ca="1">IF('Sample 12'!$B$50=0,"",IF(CELL("contents",OFFSET('Sample 12'!$B$1,('Sample 12'!$B$50-1),18))="","",CELL("contents",OFFSET('Sample 12'!$B$1,('Sample 12'!$B$50-1),18))))</f>
        <v/>
      </c>
      <c r="K25" s="311" t="s">
        <v>68</v>
      </c>
      <c r="L25" s="311" t="s">
        <v>68</v>
      </c>
      <c r="M25" s="311" t="s">
        <v>68</v>
      </c>
      <c r="N25" s="312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0" t="str">
        <f ca="1">IF('Sample 13'!$B$50=0,"",IF(CELL("contents",OFFSET('Sample 13'!$B$1,('Sample 13'!$B$50-1),18))="","",CELL("contents",OFFSET('Sample 13'!$B$1,('Sample 13'!$B$50-1),18))))</f>
        <v/>
      </c>
      <c r="K26" s="311" t="s">
        <v>68</v>
      </c>
      <c r="L26" s="311" t="s">
        <v>68</v>
      </c>
      <c r="M26" s="311" t="s">
        <v>68</v>
      </c>
      <c r="N26" s="312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0" t="str">
        <f ca="1">IF('Sample 14'!$B$50=0,"",IF(CELL("contents",OFFSET('Sample 14'!$B$1,('Sample 14'!$B$50-1),18))="","",CELL("contents",OFFSET('Sample 14'!$B$1,('Sample 14'!$B$50-1),18))))</f>
        <v/>
      </c>
      <c r="K27" s="311" t="s">
        <v>68</v>
      </c>
      <c r="L27" s="311" t="s">
        <v>68</v>
      </c>
      <c r="M27" s="311" t="s">
        <v>68</v>
      </c>
      <c r="N27" s="312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0" t="str">
        <f ca="1">IF('Sample 15'!$B$50=0,"",IF(CELL("contents",OFFSET('Sample 15'!$B$1,('Sample 15'!$B$50-1),18))="","",CELL("contents",OFFSET('Sample 15'!$B$1,('Sample 15'!$B$50-1),18))))</f>
        <v/>
      </c>
      <c r="K28" s="311" t="s">
        <v>68</v>
      </c>
      <c r="L28" s="311" t="s">
        <v>68</v>
      </c>
      <c r="M28" s="311" t="s">
        <v>68</v>
      </c>
      <c r="N28" s="312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0" t="str">
        <f ca="1">IF('Sample 16'!$B$50=0,"",IF(CELL("contents",OFFSET('Sample 16'!$B$1,('Sample 16'!$B$50-1),18))="","",CELL("contents",OFFSET('Sample 16'!$B$1,('Sample 16'!$B$50-1),18))))</f>
        <v/>
      </c>
      <c r="K29" s="311" t="s">
        <v>68</v>
      </c>
      <c r="L29" s="311" t="s">
        <v>68</v>
      </c>
      <c r="M29" s="311" t="s">
        <v>68</v>
      </c>
      <c r="N29" s="312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0" t="str">
        <f ca="1">IF('Sample 17'!$B$50=0,"",IF(CELL("contents",OFFSET('Sample 17'!$B$1,('Sample 17'!$B$50-1),18))="","",CELL("contents",OFFSET('Sample 17'!$B$1,('Sample 17'!$B$50-1),18))))</f>
        <v/>
      </c>
      <c r="K30" s="311" t="s">
        <v>68</v>
      </c>
      <c r="L30" s="311" t="s">
        <v>68</v>
      </c>
      <c r="M30" s="311" t="s">
        <v>68</v>
      </c>
      <c r="N30" s="312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0" t="str">
        <f ca="1">IF('Sample 18'!$B$50=0,"",IF(CELL("contents",OFFSET('Sample 18'!$B$1,('Sample 18'!$B$50-1),18))="","",CELL("contents",OFFSET('Sample 18'!$B$1,('Sample 18'!$B$50-1),18))))</f>
        <v/>
      </c>
      <c r="K31" s="311" t="s">
        <v>68</v>
      </c>
      <c r="L31" s="311" t="s">
        <v>68</v>
      </c>
      <c r="M31" s="311" t="s">
        <v>68</v>
      </c>
      <c r="N31" s="312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0" t="str">
        <f ca="1">IF('Sample 19'!$B$50=0,"",IF(CELL("contents",OFFSET('Sample 19'!$B$1,('Sample 19'!$B$50-1),18))="","",CELL("contents",OFFSET('Sample 19'!$B$1,('Sample 19'!$B$50-1),18))))</f>
        <v/>
      </c>
      <c r="K32" s="311" t="s">
        <v>68</v>
      </c>
      <c r="L32" s="311" t="s">
        <v>68</v>
      </c>
      <c r="M32" s="311" t="s">
        <v>68</v>
      </c>
      <c r="N32" s="312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0" t="str">
        <f ca="1">IF('Sample 20'!$B$50=0,"",IF(CELL("contents",OFFSET('Sample 20'!$B$1,('Sample 20'!$B$50-1),18))="","",CELL("contents",OFFSET('Sample 20'!$B$1,('Sample 20'!$B$50-1),18))))</f>
        <v/>
      </c>
      <c r="K33" s="311" t="s">
        <v>68</v>
      </c>
      <c r="L33" s="311" t="s">
        <v>68</v>
      </c>
      <c r="M33" s="311" t="s">
        <v>68</v>
      </c>
      <c r="N33" s="312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0" t="str">
        <f ca="1">IF('Sample 21'!$B$50=0,"",IF(CELL("contents",OFFSET('Sample 21'!$B$1,('Sample 21'!$B$50-1),18))="","",CELL("contents",OFFSET('Sample 21'!$B$1,('Sample 21'!$B$50-1),18))))</f>
        <v/>
      </c>
      <c r="K34" s="311" t="s">
        <v>68</v>
      </c>
      <c r="L34" s="311" t="s">
        <v>68</v>
      </c>
      <c r="M34" s="311" t="s">
        <v>68</v>
      </c>
      <c r="N34" s="312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0" t="str">
        <f ca="1">IF('Sample 22'!$B$50=0,"",IF(CELL("contents",OFFSET('Sample 22'!$B$1,('Sample 22'!$B$50-1),18))="","",CELL("contents",OFFSET('Sample 22'!$B$1,('Sample 22'!$B$50-1),18))))</f>
        <v/>
      </c>
      <c r="K35" s="311" t="s">
        <v>68</v>
      </c>
      <c r="L35" s="311" t="s">
        <v>68</v>
      </c>
      <c r="M35" s="311" t="s">
        <v>68</v>
      </c>
      <c r="N35" s="312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0" t="str">
        <f ca="1">IF('Sample 23'!$B$50=0,"",IF(CELL("contents",OFFSET('Sample 23'!$B$1,('Sample 23'!$B$50-1),18))="","",CELL("contents",OFFSET('Sample 23'!$B$1,('Sample 23'!$B$50-1),18))))</f>
        <v/>
      </c>
      <c r="K36" s="311" t="s">
        <v>68</v>
      </c>
      <c r="L36" s="311" t="s">
        <v>68</v>
      </c>
      <c r="M36" s="311" t="s">
        <v>68</v>
      </c>
      <c r="N36" s="312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3"/>
      <c r="M39" s="313"/>
      <c r="N39" s="313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309" t="s">
        <v>166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-38.5</v>
      </c>
      <c r="E14" s="304">
        <v>-9.5229999999999997</v>
      </c>
      <c r="F14" s="305" t="s">
        <v>149</v>
      </c>
      <c r="G14" s="303">
        <v>100</v>
      </c>
      <c r="H14" s="303">
        <v>203</v>
      </c>
      <c r="I14" s="306">
        <v>-20.391999999999999</v>
      </c>
      <c r="J14" s="173">
        <v>2.98</v>
      </c>
      <c r="K14" s="306">
        <v>64.641000000000005</v>
      </c>
      <c r="L14" s="173">
        <v>6.77</v>
      </c>
      <c r="M14" s="306">
        <v>2.4209999999999998</v>
      </c>
      <c r="N14" s="289"/>
      <c r="O14" s="290"/>
      <c r="P14" s="303">
        <v>31.35</v>
      </c>
      <c r="Q14" s="306">
        <v>0.192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154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-47</v>
      </c>
      <c r="AC14" s="307">
        <v>54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-38.5</v>
      </c>
      <c r="E15" s="304">
        <v>-9.5229999999999997</v>
      </c>
      <c r="F15" s="305" t="s">
        <v>150</v>
      </c>
      <c r="G15" s="303">
        <v>200</v>
      </c>
      <c r="H15" s="303">
        <v>189</v>
      </c>
      <c r="I15" s="306">
        <v>-6.8970000000000002</v>
      </c>
      <c r="J15" s="173">
        <v>2.5</v>
      </c>
      <c r="K15" s="306">
        <v>-16.106999999999999</v>
      </c>
      <c r="L15" s="173">
        <v>6.68</v>
      </c>
      <c r="M15" s="306">
        <v>-1.329</v>
      </c>
      <c r="N15" s="289">
        <f t="shared" ref="N15:N36" si="1">IF(ISNUMBER(Z15), AA15, "")</f>
        <v>-100</v>
      </c>
      <c r="O15" s="290" t="str">
        <f t="shared" ref="O15:O36" si="2">IF(ISNUMBER(N14), IF(ISNUMBER(N15), ABS(((ABS(N14-N15))/N14)*100), ""), "")</f>
        <v/>
      </c>
      <c r="P15" s="303">
        <v>31.47</v>
      </c>
      <c r="Q15" s="306">
        <v>0.38300000000000001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101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-100</v>
      </c>
      <c r="AC15" s="307">
        <v>-34.415999999999997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-38.5</v>
      </c>
      <c r="E16" s="304">
        <v>-9.5229999999999997</v>
      </c>
      <c r="F16" s="305" t="s">
        <v>151</v>
      </c>
      <c r="G16" s="303">
        <v>300</v>
      </c>
      <c r="H16" s="303">
        <v>189</v>
      </c>
      <c r="I16" s="306">
        <v>0</v>
      </c>
      <c r="J16" s="173">
        <v>1.74</v>
      </c>
      <c r="K16" s="306">
        <v>-30.4</v>
      </c>
      <c r="L16" s="173">
        <v>6.43</v>
      </c>
      <c r="M16" s="306">
        <v>-3.7429999999999999</v>
      </c>
      <c r="N16" s="289">
        <f t="shared" si="1"/>
        <v>-124</v>
      </c>
      <c r="O16" s="290">
        <f t="shared" si="2"/>
        <v>24</v>
      </c>
      <c r="P16" s="303">
        <v>31.66</v>
      </c>
      <c r="Q16" s="306">
        <v>0.60399999999999998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77</v>
      </c>
      <c r="AA16" s="10">
        <f t="shared" si="4"/>
        <v>-124</v>
      </c>
      <c r="AC16" s="307">
        <v>-23.762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-38.5</v>
      </c>
      <c r="E17" s="304">
        <v>-9.5229999999999997</v>
      </c>
      <c r="F17" s="305" t="s">
        <v>152</v>
      </c>
      <c r="G17" s="303">
        <v>400</v>
      </c>
      <c r="H17" s="303">
        <v>194</v>
      </c>
      <c r="I17" s="306">
        <v>2.6459999999999999</v>
      </c>
      <c r="J17" s="173">
        <v>1.41</v>
      </c>
      <c r="K17" s="306">
        <v>-18.966000000000001</v>
      </c>
      <c r="L17" s="173">
        <v>6.31</v>
      </c>
      <c r="M17" s="306">
        <v>-1.8660000000000001</v>
      </c>
      <c r="N17" s="289">
        <f t="shared" si="1"/>
        <v>-135</v>
      </c>
      <c r="O17" s="290">
        <f t="shared" si="2"/>
        <v>8.870967741935484</v>
      </c>
      <c r="P17" s="303">
        <v>31.8</v>
      </c>
      <c r="Q17" s="306">
        <v>0.442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66</v>
      </c>
      <c r="AA17" s="10">
        <f t="shared" si="4"/>
        <v>-135</v>
      </c>
      <c r="AC17" s="307">
        <v>-14.286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-38.5</v>
      </c>
      <c r="E18" s="304">
        <v>-9.5229999999999997</v>
      </c>
      <c r="F18" s="305" t="s">
        <v>153</v>
      </c>
      <c r="G18" s="303">
        <v>500</v>
      </c>
      <c r="H18" s="303">
        <v>218</v>
      </c>
      <c r="I18" s="306">
        <v>12.371</v>
      </c>
      <c r="J18" s="173">
        <v>1.1100000000000001</v>
      </c>
      <c r="K18" s="306">
        <v>-21.277000000000001</v>
      </c>
      <c r="L18" s="173">
        <v>6.28</v>
      </c>
      <c r="M18" s="306">
        <v>-0.47499999999999998</v>
      </c>
      <c r="N18" s="289">
        <f t="shared" si="1"/>
        <v>-144</v>
      </c>
      <c r="O18" s="290">
        <f t="shared" si="2"/>
        <v>6.666666666666667</v>
      </c>
      <c r="P18" s="303">
        <v>31.91</v>
      </c>
      <c r="Q18" s="306">
        <v>0.34599999999999997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57</v>
      </c>
      <c r="AA18" s="10">
        <f t="shared" si="4"/>
        <v>-144</v>
      </c>
      <c r="AC18" s="307">
        <v>-13.635999999999999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-38.5</v>
      </c>
      <c r="E19" s="304">
        <v>-9.5229999999999997</v>
      </c>
      <c r="F19" s="305" t="s">
        <v>154</v>
      </c>
      <c r="G19" s="303">
        <v>600</v>
      </c>
      <c r="H19" s="303">
        <v>240</v>
      </c>
      <c r="I19" s="306">
        <v>10.092000000000001</v>
      </c>
      <c r="J19" s="173">
        <v>0.95</v>
      </c>
      <c r="K19" s="306">
        <v>-14.414</v>
      </c>
      <c r="L19" s="173">
        <v>6.27</v>
      </c>
      <c r="M19" s="306">
        <v>-0.159</v>
      </c>
      <c r="N19" s="289">
        <f t="shared" si="1"/>
        <v>-154</v>
      </c>
      <c r="O19" s="290">
        <f t="shared" si="2"/>
        <v>6.9444444444444446</v>
      </c>
      <c r="P19" s="303">
        <v>31.96</v>
      </c>
      <c r="Q19" s="306">
        <v>0.157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47</v>
      </c>
      <c r="AA19" s="10">
        <f t="shared" si="4"/>
        <v>-154</v>
      </c>
      <c r="AC19" s="307">
        <v>-17.544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-38.5</v>
      </c>
      <c r="E20" s="304">
        <v>-9.5229999999999997</v>
      </c>
      <c r="F20" s="305" t="s">
        <v>155</v>
      </c>
      <c r="G20" s="303">
        <v>700</v>
      </c>
      <c r="H20" s="303">
        <v>252</v>
      </c>
      <c r="I20" s="306">
        <v>5</v>
      </c>
      <c r="J20" s="173">
        <v>0.8</v>
      </c>
      <c r="K20" s="306">
        <v>-15.789</v>
      </c>
      <c r="L20" s="173">
        <v>6.26</v>
      </c>
      <c r="M20" s="306">
        <v>-0.159</v>
      </c>
      <c r="N20" s="289">
        <f t="shared" si="1"/>
        <v>-153</v>
      </c>
      <c r="O20" s="290">
        <f t="shared" si="2"/>
        <v>0.64935064935064934</v>
      </c>
      <c r="P20" s="303">
        <v>32.06</v>
      </c>
      <c r="Q20" s="306">
        <v>0.313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40</v>
      </c>
      <c r="AA20" s="10">
        <f t="shared" si="4"/>
        <v>-153</v>
      </c>
      <c r="AC20" s="307">
        <v>-14.894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-38.5</v>
      </c>
      <c r="E21" s="304">
        <v>-9.5229999999999997</v>
      </c>
      <c r="F21" s="305" t="s">
        <v>156</v>
      </c>
      <c r="G21" s="303">
        <v>800</v>
      </c>
      <c r="H21" s="303">
        <v>264</v>
      </c>
      <c r="I21" s="306">
        <v>4.7619999999999996</v>
      </c>
      <c r="J21" s="173">
        <v>0.66</v>
      </c>
      <c r="K21" s="306">
        <v>-17.5</v>
      </c>
      <c r="L21" s="173">
        <v>6.26</v>
      </c>
      <c r="M21" s="306">
        <v>0</v>
      </c>
      <c r="N21" s="289">
        <f t="shared" si="1"/>
        <v>-157</v>
      </c>
      <c r="O21" s="290">
        <f t="shared" si="2"/>
        <v>2.6143790849673203</v>
      </c>
      <c r="P21" s="303">
        <v>32.130000000000003</v>
      </c>
      <c r="Q21" s="306">
        <v>0.218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36</v>
      </c>
      <c r="AA21" s="10">
        <f t="shared" si="4"/>
        <v>-157</v>
      </c>
      <c r="AC21" s="307">
        <v>-10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-38.5</v>
      </c>
      <c r="E22" s="304">
        <v>-9.5229999999999997</v>
      </c>
      <c r="F22" s="305" t="s">
        <v>157</v>
      </c>
      <c r="G22" s="303">
        <v>900</v>
      </c>
      <c r="H22" s="303">
        <v>274</v>
      </c>
      <c r="I22" s="306">
        <v>3.7879999999999998</v>
      </c>
      <c r="J22" s="173">
        <v>0.6</v>
      </c>
      <c r="K22" s="306">
        <v>-9.0909999999999993</v>
      </c>
      <c r="L22" s="173">
        <v>6.25</v>
      </c>
      <c r="M22" s="306">
        <v>-0.16</v>
      </c>
      <c r="N22" s="289">
        <f t="shared" si="1"/>
        <v>-161</v>
      </c>
      <c r="O22" s="290">
        <f t="shared" si="2"/>
        <v>2.547770700636943</v>
      </c>
      <c r="P22" s="303">
        <v>32.270000000000003</v>
      </c>
      <c r="Q22" s="306">
        <v>0.436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32</v>
      </c>
      <c r="AA22" s="10">
        <f t="shared" si="4"/>
        <v>-161</v>
      </c>
      <c r="AC22" s="307">
        <v>-11.111000000000001</v>
      </c>
    </row>
    <row r="23" spans="1:29" s="10" customFormat="1" ht="39.950000000000003" customHeight="1" x14ac:dyDescent="0.2">
      <c r="A23" s="10">
        <f t="shared" ca="1" si="0"/>
        <v>23</v>
      </c>
      <c r="B23" s="308">
        <v>1</v>
      </c>
      <c r="C23" s="5"/>
      <c r="D23" s="304">
        <v>-38.5</v>
      </c>
      <c r="E23" s="304">
        <v>-9.5229999999999997</v>
      </c>
      <c r="F23" s="305" t="s">
        <v>158</v>
      </c>
      <c r="G23" s="303">
        <v>1000</v>
      </c>
      <c r="H23" s="303">
        <v>282</v>
      </c>
      <c r="I23" s="306">
        <v>2.92</v>
      </c>
      <c r="J23" s="173">
        <v>0.56000000000000005</v>
      </c>
      <c r="K23" s="306">
        <v>-6.6669999999999998</v>
      </c>
      <c r="L23" s="173">
        <v>6.27</v>
      </c>
      <c r="M23" s="306">
        <v>0.32</v>
      </c>
      <c r="N23" s="289">
        <f t="shared" si="1"/>
        <v>-163</v>
      </c>
      <c r="O23" s="290">
        <f t="shared" si="2"/>
        <v>1.2422360248447204</v>
      </c>
      <c r="P23" s="303">
        <v>32.42</v>
      </c>
      <c r="Q23" s="306">
        <v>0.46500000000000002</v>
      </c>
      <c r="R23" s="272"/>
      <c r="S23" s="281" t="str">
        <f t="shared" si="3"/>
        <v/>
      </c>
      <c r="T23" s="308" t="s">
        <v>159</v>
      </c>
      <c r="U23" s="270"/>
      <c r="V23" s="270"/>
      <c r="W23" s="270"/>
      <c r="X23" s="14"/>
      <c r="Z23" s="307">
        <v>30</v>
      </c>
      <c r="AA23" s="10">
        <f t="shared" si="4"/>
        <v>-163</v>
      </c>
      <c r="AC23" s="307">
        <v>-6.25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ref="I24:I36" si="5">IF(ISNUMBER(H23), IF(ISNUMBER(H24), ((ABS(H23-H24))/H23)*100, ""), "")</f>
        <v/>
      </c>
      <c r="J24" s="274"/>
      <c r="K24" s="281" t="str">
        <f t="shared" ref="K24:K36" si="6">IF(ISNUMBER(J23), IF(ISNUMBER(J24), ((ABS(J23-J24))/J23)*100, ""), "")</f>
        <v/>
      </c>
      <c r="L24" s="274"/>
      <c r="M24" s="281" t="str">
        <f t="shared" ref="M24:M36" si="7">IF(ISNUMBER(L23), IF(ISNUMBER(L24), ((ABS(L23-L24))/L23)*100, ""), "")</f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ref="Q24:Q36" si="8">IF(ISNUMBER(P23), IF(ISNUMBER(P24), ABS(((ABS(P23-P24))/P23)*100), ""), "")</f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5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23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6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7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8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9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10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14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O18" sqref="O18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"/>
    </row>
    <row r="2" spans="1:13" ht="9.9499999999999993" customHeight="1" x14ac:dyDescent="0.2">
      <c r="B2" s="73"/>
      <c r="C2" s="342" t="s">
        <v>65</v>
      </c>
      <c r="D2" s="343"/>
      <c r="E2" s="343"/>
      <c r="F2" s="343"/>
      <c r="G2" s="343"/>
      <c r="H2" s="343"/>
      <c r="I2" s="343"/>
      <c r="J2" s="343"/>
      <c r="M2" s="14"/>
    </row>
    <row r="3" spans="1:13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M3" s="14"/>
    </row>
    <row r="4" spans="1:13" ht="25.15" customHeight="1" x14ac:dyDescent="0.2">
      <c r="B4" s="73"/>
      <c r="C4" s="352" t="s">
        <v>52</v>
      </c>
      <c r="D4" s="353" t="str">
        <f>'Groundwater Profile Log'!C2</f>
        <v>Trinity</v>
      </c>
      <c r="E4" s="108"/>
      <c r="F4" s="344"/>
      <c r="G4" s="344"/>
      <c r="H4" s="146"/>
      <c r="I4" s="345" t="s">
        <v>14</v>
      </c>
      <c r="J4" s="345"/>
      <c r="K4" s="295" t="str">
        <f>Front!M2</f>
        <v>DPT37</v>
      </c>
      <c r="M4" s="14" t="s">
        <v>13</v>
      </c>
    </row>
    <row r="5" spans="1:13" s="9" customFormat="1" ht="12.95" customHeight="1" x14ac:dyDescent="0.2">
      <c r="B5" s="101"/>
      <c r="C5" s="352"/>
      <c r="D5" s="353"/>
      <c r="E5" s="108"/>
      <c r="F5" s="344"/>
      <c r="G5" s="344"/>
      <c r="H5" s="146"/>
      <c r="I5" s="345"/>
      <c r="J5" s="345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4"/>
      <c r="G6" s="344"/>
      <c r="H6" s="146"/>
      <c r="I6" s="110"/>
      <c r="J6" s="104"/>
      <c r="K6" s="292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42522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3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1">
        <f>Front!L6</f>
        <v>36.319294999999997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1">
        <f>Front!L7</f>
        <v>70.413983000000002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3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296" t="s">
        <v>63</v>
      </c>
      <c r="H13" s="294" t="s">
        <v>67</v>
      </c>
      <c r="I13" s="164" t="s">
        <v>30</v>
      </c>
      <c r="J13" s="299" t="s">
        <v>39</v>
      </c>
      <c r="K13" s="297" t="s">
        <v>74</v>
      </c>
      <c r="L13" s="346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47"/>
      <c r="M14" s="31"/>
    </row>
    <row r="15" spans="1:13" s="24" customFormat="1" ht="9.6" customHeight="1" x14ac:dyDescent="0.2">
      <c r="B15" s="17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-10.3</v>
      </c>
      <c r="D16" s="173" t="s">
        <v>83</v>
      </c>
      <c r="E16" s="298">
        <f>IF(ISNUMBER(C16), LOOKUP(D16,{"IK Decreased When Hammer Stopped","IK Increased When Hammer Stopped","No Change When Hammer Stopped"},{1,2,3}), "")</f>
        <v>3</v>
      </c>
      <c r="F16" s="173">
        <v>115.7354</v>
      </c>
      <c r="G16" s="174">
        <v>80</v>
      </c>
      <c r="H16" s="174">
        <v>2.6027999999999998</v>
      </c>
      <c r="I16" s="173" t="s">
        <v>84</v>
      </c>
      <c r="J16" s="174" t="s">
        <v>85</v>
      </c>
      <c r="K16" s="298">
        <f>IF(ISNUMBER(C16),LOOKUP(J16,{"Broken Down Hole equipment","NA","Reached Target Depth","ROP Dropped Below Threshold","Sudden Hard Refusal"},{7,11,8,9,10}),"")</f>
        <v>11</v>
      </c>
      <c r="L16" s="279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-10.3</v>
      </c>
      <c r="D17" s="173" t="s">
        <v>86</v>
      </c>
      <c r="E17" s="298">
        <f>IF(ISNUMBER(C17), LOOKUP(D17,{"IK Decreased When Hammer Stopped","IK Increased When Hammer Stopped","No Change When Hammer Stopped"},{1,2,3}), "")</f>
        <v>1</v>
      </c>
      <c r="F17" s="303">
        <v>90.984399999999994</v>
      </c>
      <c r="G17" s="174">
        <v>80</v>
      </c>
      <c r="H17" s="174">
        <v>1.8535999999999999</v>
      </c>
      <c r="I17" s="173" t="s">
        <v>87</v>
      </c>
      <c r="J17" s="174" t="s">
        <v>85</v>
      </c>
      <c r="K17" s="298">
        <f>IF(ISNUMBER(C17),LOOKUP(J17,{"Broken Down Hole equipment","NA","Reached Target Depth","ROP Dropped Below Threshold","Sudden Hard Refusal"},{7,11,8,9,10}),"")</f>
        <v>11</v>
      </c>
      <c r="L17" s="279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-11.5</v>
      </c>
      <c r="D18" s="173" t="s">
        <v>86</v>
      </c>
      <c r="E18" s="298">
        <f>IF(ISNUMBER(C18), LOOKUP(D18,{"IK Decreased When Hammer Stopped","IK Increased When Hammer Stopped","No Change When Hammer Stopped"},{1,2,3}), "")</f>
        <v>1</v>
      </c>
      <c r="F18" s="303">
        <v>111.2423</v>
      </c>
      <c r="G18" s="174">
        <v>80</v>
      </c>
      <c r="H18" s="174">
        <v>2.4535</v>
      </c>
      <c r="I18" s="173" t="s">
        <v>88</v>
      </c>
      <c r="J18" s="174" t="s">
        <v>85</v>
      </c>
      <c r="K18" s="298">
        <f>IF(ISNUMBER(C18),LOOKUP(J18,{"Broken Down Hole equipment","NA","Reached Target Depth","ROP Dropped Below Threshold","Sudden Hard Refusal"},{7,11,8,9,10}),"")</f>
        <v>11</v>
      </c>
      <c r="L18" s="279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-12.0663</v>
      </c>
      <c r="D19" s="173" t="s">
        <v>86</v>
      </c>
      <c r="E19" s="298">
        <f>IF(ISNUMBER(C19), LOOKUP(D19,{"IK Decreased When Hammer Stopped","IK Increased When Hammer Stopped","No Change When Hammer Stopped"},{1,2,3}), "")</f>
        <v>1</v>
      </c>
      <c r="F19" s="303">
        <v>93.986099999999993</v>
      </c>
      <c r="G19" s="174">
        <v>80</v>
      </c>
      <c r="H19" s="174">
        <v>1.9358</v>
      </c>
      <c r="I19" s="173" t="s">
        <v>89</v>
      </c>
      <c r="J19" s="174" t="s">
        <v>85</v>
      </c>
      <c r="K19" s="298">
        <f>IF(ISNUMBER(C19),LOOKUP(J19,{"Broken Down Hole equipment","NA","Reached Target Depth","ROP Dropped Below Threshold","Sudden Hard Refusal"},{7,11,8,9,10}),"")</f>
        <v>11</v>
      </c>
      <c r="L19" s="279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-12.1</v>
      </c>
      <c r="D20" s="173" t="s">
        <v>86</v>
      </c>
      <c r="E20" s="298">
        <f>IF(ISNUMBER(C20), LOOKUP(D20,{"IK Decreased When Hammer Stopped","IK Increased When Hammer Stopped","No Change When Hammer Stopped"},{1,2,3}), "")</f>
        <v>1</v>
      </c>
      <c r="F20" s="303">
        <v>92.163200000000003</v>
      </c>
      <c r="G20" s="174">
        <v>80</v>
      </c>
      <c r="H20" s="174">
        <v>1.8855999999999999</v>
      </c>
      <c r="I20" s="173" t="s">
        <v>90</v>
      </c>
      <c r="J20" s="174" t="s">
        <v>85</v>
      </c>
      <c r="K20" s="298">
        <f>IF(ISNUMBER(C20),LOOKUP(J20,{"Broken Down Hole equipment","NA","Reached Target Depth","ROP Dropped Below Threshold","Sudden Hard Refusal"},{7,11,8,9,10}),"")</f>
        <v>11</v>
      </c>
      <c r="L20" s="279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-15.3</v>
      </c>
      <c r="D21" s="173" t="s">
        <v>83</v>
      </c>
      <c r="E21" s="298">
        <f>IF(ISNUMBER(C21), LOOKUP(D21,{"IK Decreased When Hammer Stopped","IK Increased When Hammer Stopped","No Change When Hammer Stopped"},{1,2,3}), "")</f>
        <v>3</v>
      </c>
      <c r="F21" s="303">
        <v>103.5234</v>
      </c>
      <c r="G21" s="174">
        <v>80</v>
      </c>
      <c r="H21" s="174">
        <v>2.2117</v>
      </c>
      <c r="I21" s="173" t="s">
        <v>91</v>
      </c>
      <c r="J21" s="174" t="s">
        <v>85</v>
      </c>
      <c r="K21" s="298">
        <f>IF(ISNUMBER(C21),LOOKUP(J21,{"Broken Down Hole equipment","NA","Reached Target Depth","ROP Dropped Below Threshold","Sudden Hard Refusal"},{7,11,8,9,10}),"")</f>
        <v>11</v>
      </c>
      <c r="L21" s="279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-16.970500000000001</v>
      </c>
      <c r="D22" s="173" t="s">
        <v>86</v>
      </c>
      <c r="E22" s="298">
        <f>IF(ISNUMBER(C22), LOOKUP(D22,{"IK Decreased When Hammer Stopped","IK Increased When Hammer Stopped","No Change When Hammer Stopped"},{1,2,3}), "")</f>
        <v>1</v>
      </c>
      <c r="F22" s="303">
        <v>101.2439</v>
      </c>
      <c r="G22" s="174">
        <v>80</v>
      </c>
      <c r="H22" s="174">
        <v>2.1436000000000002</v>
      </c>
      <c r="I22" s="173" t="s">
        <v>92</v>
      </c>
      <c r="J22" s="174" t="s">
        <v>85</v>
      </c>
      <c r="K22" s="298">
        <f>IF(ISNUMBER(C22),LOOKUP(J22,{"Broken Down Hole equipment","NA","Reached Target Depth","ROP Dropped Below Threshold","Sudden Hard Refusal"},{7,11,8,9,10}),"")</f>
        <v>11</v>
      </c>
      <c r="L22" s="279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-17.5487</v>
      </c>
      <c r="D23" s="173" t="s">
        <v>86</v>
      </c>
      <c r="E23" s="298">
        <f>IF(ISNUMBER(C23), LOOKUP(D23,{"IK Decreased When Hammer Stopped","IK Increased When Hammer Stopped","No Change When Hammer Stopped"},{1,2,3}), "")</f>
        <v>1</v>
      </c>
      <c r="F23" s="303">
        <v>99.960999999999999</v>
      </c>
      <c r="G23" s="174">
        <v>80</v>
      </c>
      <c r="H23" s="174">
        <v>2.1059000000000001</v>
      </c>
      <c r="I23" s="173" t="s">
        <v>93</v>
      </c>
      <c r="J23" s="174" t="s">
        <v>85</v>
      </c>
      <c r="K23" s="298">
        <f>IF(ISNUMBER(C23),LOOKUP(J23,{"Broken Down Hole equipment","NA","Reached Target Depth","ROP Dropped Below Threshold","Sudden Hard Refusal"},{7,11,8,9,10}),"")</f>
        <v>11</v>
      </c>
      <c r="L23" s="279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-18.100000000000001</v>
      </c>
      <c r="D24" s="173" t="s">
        <v>86</v>
      </c>
      <c r="E24" s="298">
        <f>IF(ISNUMBER(C24), LOOKUP(D24,{"IK Decreased When Hammer Stopped","IK Increased When Hammer Stopped","No Change When Hammer Stopped"},{1,2,3}), "")</f>
        <v>1</v>
      </c>
      <c r="F24" s="303">
        <v>101.8154</v>
      </c>
      <c r="G24" s="174">
        <v>80</v>
      </c>
      <c r="H24" s="174">
        <v>2.1606000000000001</v>
      </c>
      <c r="I24" s="173" t="s">
        <v>94</v>
      </c>
      <c r="J24" s="174" t="s">
        <v>85</v>
      </c>
      <c r="K24" s="298">
        <f>IF(ISNUMBER(C24),LOOKUP(J24,{"Broken Down Hole equipment","NA","Reached Target Depth","ROP Dropped Below Threshold","Sudden Hard Refusal"},{7,11,8,9,10}),"")</f>
        <v>11</v>
      </c>
      <c r="L24" s="279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-20.100000000000001</v>
      </c>
      <c r="D25" s="173" t="s">
        <v>83</v>
      </c>
      <c r="E25" s="298">
        <f>IF(ISNUMBER(C25), LOOKUP(D25,{"IK Decreased When Hammer Stopped","IK Increased When Hammer Stopped","No Change When Hammer Stopped"},{1,2,3}), "")</f>
        <v>3</v>
      </c>
      <c r="F25" s="303">
        <v>80.646100000000004</v>
      </c>
      <c r="G25" s="174">
        <v>80</v>
      </c>
      <c r="H25" s="174">
        <v>1.5834999999999999</v>
      </c>
      <c r="I25" s="173" t="s">
        <v>95</v>
      </c>
      <c r="J25" s="174" t="s">
        <v>85</v>
      </c>
      <c r="K25" s="298">
        <f>IF(ISNUMBER(C25),LOOKUP(J25,{"Broken Down Hole equipment","NA","Reached Target Depth","ROP Dropped Below Threshold","Sudden Hard Refusal"},{7,11,8,9,10}),"")</f>
        <v>11</v>
      </c>
      <c r="L25" s="279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-24.776700000000002</v>
      </c>
      <c r="D26" s="173" t="s">
        <v>86</v>
      </c>
      <c r="E26" s="298">
        <f>IF(ISNUMBER(C26), LOOKUP(D26,{"IK Decreased When Hammer Stopped","IK Increased When Hammer Stopped","No Change When Hammer Stopped"},{1,2,3}), "")</f>
        <v>1</v>
      </c>
      <c r="F26" s="303">
        <v>58.337200000000003</v>
      </c>
      <c r="G26" s="174">
        <v>80</v>
      </c>
      <c r="H26" s="174">
        <v>1.0706</v>
      </c>
      <c r="I26" s="173" t="s">
        <v>96</v>
      </c>
      <c r="J26" s="174" t="s">
        <v>85</v>
      </c>
      <c r="K26" s="298">
        <f>IF(ISNUMBER(C26),LOOKUP(J26,{"Broken Down Hole equipment","NA","Reached Target Depth","ROP Dropped Below Threshold","Sudden Hard Refusal"},{7,11,8,9,10}),"")</f>
        <v>11</v>
      </c>
      <c r="L26" s="279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-25.3</v>
      </c>
      <c r="D27" s="173" t="s">
        <v>83</v>
      </c>
      <c r="E27" s="298">
        <f>IF(ISNUMBER(C27), LOOKUP(D27,{"IK Decreased When Hammer Stopped","IK Increased When Hammer Stopped","No Change When Hammer Stopped"},{1,2,3}), "")</f>
        <v>3</v>
      </c>
      <c r="F27" s="303">
        <v>118.5431</v>
      </c>
      <c r="G27" s="174">
        <v>80</v>
      </c>
      <c r="H27" s="174">
        <v>2.6962000000000002</v>
      </c>
      <c r="I27" s="173" t="s">
        <v>97</v>
      </c>
      <c r="J27" s="174" t="s">
        <v>85</v>
      </c>
      <c r="K27" s="298">
        <f>IF(ISNUMBER(C27),LOOKUP(J27,{"Broken Down Hole equipment","NA","Reached Target Depth","ROP Dropped Below Threshold","Sudden Hard Refusal"},{7,11,8,9,10}),"")</f>
        <v>11</v>
      </c>
      <c r="L27" s="279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-30.243099999999998</v>
      </c>
      <c r="D28" s="173" t="s">
        <v>83</v>
      </c>
      <c r="E28" s="298">
        <f>IF(ISNUMBER(C28), LOOKUP(D28,{"IK Decreased When Hammer Stopped","IK Increased When Hammer Stopped","No Change When Hammer Stopped"},{1,2,3}), "")</f>
        <v>3</v>
      </c>
      <c r="F28" s="303">
        <v>84.037599999999998</v>
      </c>
      <c r="G28" s="174">
        <v>80</v>
      </c>
      <c r="H28" s="174">
        <v>1.669</v>
      </c>
      <c r="I28" s="173" t="s">
        <v>98</v>
      </c>
      <c r="J28" s="174" t="s">
        <v>85</v>
      </c>
      <c r="K28" s="298">
        <f>IF(ISNUMBER(C28),LOOKUP(J28,{"Broken Down Hole equipment","NA","Reached Target Depth","ROP Dropped Below Threshold","Sudden Hard Refusal"},{7,11,8,9,10}),"")</f>
        <v>11</v>
      </c>
      <c r="L28" s="279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-30.2</v>
      </c>
      <c r="D29" s="173" t="s">
        <v>83</v>
      </c>
      <c r="E29" s="298">
        <f>IF(ISNUMBER(C29), LOOKUP(D29,{"IK Decreased When Hammer Stopped","IK Increased When Hammer Stopped","No Change When Hammer Stopped"},{1,2,3}), "")</f>
        <v>3</v>
      </c>
      <c r="F29" s="303">
        <v>84.555899999999994</v>
      </c>
      <c r="G29" s="174">
        <v>80</v>
      </c>
      <c r="H29" s="174">
        <v>1.6822999999999999</v>
      </c>
      <c r="I29" s="173" t="s">
        <v>99</v>
      </c>
      <c r="J29" s="174" t="s">
        <v>85</v>
      </c>
      <c r="K29" s="298">
        <f>IF(ISNUMBER(C29),LOOKUP(J29,{"Broken Down Hole equipment","NA","Reached Target Depth","ROP Dropped Below Threshold","Sudden Hard Refusal"},{7,11,8,9,10}),"")</f>
        <v>11</v>
      </c>
      <c r="L29" s="279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-32.180799999999998</v>
      </c>
      <c r="D30" s="173" t="s">
        <v>83</v>
      </c>
      <c r="E30" s="298">
        <f>IF(ISNUMBER(C30), LOOKUP(D30,{"IK Decreased When Hammer Stopped","IK Increased When Hammer Stopped","No Change When Hammer Stopped"},{1,2,3}), "")</f>
        <v>3</v>
      </c>
      <c r="F30" s="303">
        <v>109.3861</v>
      </c>
      <c r="G30" s="174">
        <v>80</v>
      </c>
      <c r="H30" s="174">
        <v>2.3906999999999998</v>
      </c>
      <c r="I30" s="173" t="s">
        <v>100</v>
      </c>
      <c r="J30" s="174" t="s">
        <v>85</v>
      </c>
      <c r="K30" s="298">
        <f>IF(ISNUMBER(C30),LOOKUP(J30,{"Broken Down Hole equipment","NA","Reached Target Depth","ROP Dropped Below Threshold","Sudden Hard Refusal"},{7,11,8,9,10}),"")</f>
        <v>11</v>
      </c>
      <c r="L30" s="279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-32.200000000000003</v>
      </c>
      <c r="D31" s="173" t="s">
        <v>83</v>
      </c>
      <c r="E31" s="298">
        <f>IF(ISNUMBER(C31), LOOKUP(D31,{"IK Decreased When Hammer Stopped","IK Increased When Hammer Stopped","No Change When Hammer Stopped"},{1,2,3}), "")</f>
        <v>3</v>
      </c>
      <c r="F31" s="303">
        <v>107.9083</v>
      </c>
      <c r="G31" s="174">
        <v>80</v>
      </c>
      <c r="H31" s="174">
        <v>2.3439999999999999</v>
      </c>
      <c r="I31" s="173" t="s">
        <v>101</v>
      </c>
      <c r="J31" s="174" t="s">
        <v>85</v>
      </c>
      <c r="K31" s="298">
        <f>IF(ISNUMBER(C31),LOOKUP(J31,{"Broken Down Hole equipment","NA","Reached Target Depth","ROP Dropped Below Threshold","Sudden Hard Refusal"},{7,11,8,9,10}),"")</f>
        <v>11</v>
      </c>
      <c r="L31" s="279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-35.299999999999997</v>
      </c>
      <c r="D32" s="173" t="s">
        <v>83</v>
      </c>
      <c r="E32" s="298">
        <f>IF(ISNUMBER(C32), LOOKUP(D32,{"IK Decreased When Hammer Stopped","IK Increased When Hammer Stopped","No Change When Hammer Stopped"},{1,2,3}), "")</f>
        <v>3</v>
      </c>
      <c r="F32" s="303">
        <v>102.5891</v>
      </c>
      <c r="G32" s="174">
        <v>80</v>
      </c>
      <c r="H32" s="174">
        <v>2.181</v>
      </c>
      <c r="I32" s="173" t="s">
        <v>102</v>
      </c>
      <c r="J32" s="174" t="s">
        <v>85</v>
      </c>
      <c r="K32" s="298">
        <f>IF(ISNUMBER(C32),LOOKUP(J32,{"Broken Down Hole equipment","NA","Reached Target Depth","ROP Dropped Below Threshold","Sudden Hard Refusal"},{7,11,8,9,10}),"")</f>
        <v>11</v>
      </c>
      <c r="L32" s="279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>
        <v>-37.272399999999998</v>
      </c>
      <c r="D33" s="173" t="s">
        <v>83</v>
      </c>
      <c r="E33" s="298">
        <f>IF(ISNUMBER(C33), LOOKUP(D33,{"IK Decreased When Hammer Stopped","IK Increased When Hammer Stopped","No Change When Hammer Stopped"},{1,2,3}), "")</f>
        <v>3</v>
      </c>
      <c r="F33" s="303">
        <v>103.90389999999999</v>
      </c>
      <c r="G33" s="174">
        <v>80</v>
      </c>
      <c r="H33" s="174">
        <v>2.2204999999999999</v>
      </c>
      <c r="I33" s="173" t="s">
        <v>103</v>
      </c>
      <c r="J33" s="174" t="s">
        <v>85</v>
      </c>
      <c r="K33" s="298">
        <f>IF(ISNUMBER(C33),LOOKUP(J33,{"Broken Down Hole equipment","NA","Reached Target Depth","ROP Dropped Below Threshold","Sudden Hard Refusal"},{7,11,8,9,10}),"")</f>
        <v>11</v>
      </c>
      <c r="L33" s="279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>
        <v>-38.5</v>
      </c>
      <c r="D34" s="173" t="s">
        <v>83</v>
      </c>
      <c r="E34" s="298">
        <f>IF(ISNUMBER(C34), LOOKUP(D34,{"IK Decreased When Hammer Stopped","IK Increased When Hammer Stopped","No Change When Hammer Stopped"},{1,2,3}), "")</f>
        <v>3</v>
      </c>
      <c r="F34" s="303">
        <v>107.83410000000001</v>
      </c>
      <c r="G34" s="174">
        <v>80</v>
      </c>
      <c r="H34" s="174">
        <v>2.3416000000000001</v>
      </c>
      <c r="I34" s="173" t="s">
        <v>104</v>
      </c>
      <c r="J34" s="174" t="s">
        <v>85</v>
      </c>
      <c r="K34" s="298">
        <f>IF(ISNUMBER(C34),LOOKUP(J34,{"Broken Down Hole equipment","NA","Reached Target Depth","ROP Dropped Below Threshold","Sudden Hard Refusal"},{7,11,8,9,10}),"")</f>
        <v>11</v>
      </c>
      <c r="L34" s="279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>
        <v>-38.5</v>
      </c>
      <c r="D35" s="173" t="s">
        <v>83</v>
      </c>
      <c r="E35" s="298">
        <f>IF(ISNUMBER(C35), LOOKUP(D35,{"IK Decreased When Hammer Stopped","IK Increased When Hammer Stopped","No Change When Hammer Stopped"},{1,2,3}), "")</f>
        <v>3</v>
      </c>
      <c r="F35" s="303">
        <v>0.38579999999999998</v>
      </c>
      <c r="G35" s="174">
        <v>80</v>
      </c>
      <c r="H35" s="174">
        <v>6.1999999999999998E-3</v>
      </c>
      <c r="I35" s="173" t="s">
        <v>105</v>
      </c>
      <c r="J35" s="174" t="s">
        <v>106</v>
      </c>
      <c r="K35" s="298">
        <f>IF(ISNUMBER(C35),LOOKUP(J35,{"Broken Down Hole equipment","NA","Reached Target Depth","ROP Dropped Below Threshold","Sudden Hard Refusal"},{7,11,8,9,10}),"")</f>
        <v>10</v>
      </c>
      <c r="L35" s="280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298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2"/>
      <c r="K36" s="298" t="str">
        <f>IF(ISNUMBER(C36),LOOKUP(J36,{"Broken Down Hole equipment","NA","Reached Target Depth","ROP Dropped Below Threshold","Sudden Hard Refusal"},{7,11,8,9,10}),"")</f>
        <v/>
      </c>
      <c r="L36" s="254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298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2"/>
      <c r="K37" s="298" t="str">
        <f>IF(ISNUMBER(C37),LOOKUP(J37,{"Broken Down Hole equipment","NA","Reached Target Depth","ROP Dropped Below Threshold","Sudden Hard Refusal"},{7,11,8,9,10}),"")</f>
        <v/>
      </c>
      <c r="L37" s="254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298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2"/>
      <c r="K38" s="298" t="str">
        <f>IF(ISNUMBER(C38),LOOKUP(J38,{"Broken Down Hole equipment","NA","Reached Target Depth","ROP Dropped Below Threshold","Sudden Hard Refusal"},{7,11,8,9,10}),"")</f>
        <v/>
      </c>
      <c r="L38" s="254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298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2"/>
      <c r="K39" s="298" t="str">
        <f>IF(ISNUMBER(C39),LOOKUP(J39,{"Broken Down Hole equipment","NA","Reached Target Depth","ROP Dropped Below Threshold","Sudden Hard Refusal"},{7,11,8,9,10}),"")</f>
        <v/>
      </c>
      <c r="L39" s="254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298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2"/>
      <c r="K40" s="298" t="str">
        <f>IF(ISNUMBER(C40),LOOKUP(J40,{"Broken Down Hole equipment","NA","Reached Target Depth","ROP Dropped Below Threshold","Sudden Hard Refusal"},{7,11,8,9,10}),"")</f>
        <v/>
      </c>
      <c r="L40" s="254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298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2"/>
      <c r="K41" s="298" t="str">
        <f>IF(ISNUMBER(C41),LOOKUP(J41,{"Broken Down Hole equipment","NA","Reached Target Depth","ROP Dropped Below Threshold","Sudden Hard Refusal"},{7,11,8,9,10}),"")</f>
        <v/>
      </c>
      <c r="L41" s="254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298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2"/>
      <c r="K42" s="298" t="str">
        <f>IF(ISNUMBER(C42),LOOKUP(J42,{"Broken Down Hole equipment","NA","Reached Target Depth","ROP Dropped Below Threshold","Sudden Hard Refusal"},{7,11,8,9,10}),"")</f>
        <v/>
      </c>
      <c r="L42" s="254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298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2"/>
      <c r="K43" s="298" t="str">
        <f>IF(ISNUMBER(C43),LOOKUP(J43,{"Broken Down Hole equipment","NA","Reached Target Depth","ROP Dropped Below Threshold","Sudden Hard Refusal"},{7,11,8,9,10}),"")</f>
        <v/>
      </c>
      <c r="L43" s="254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298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2"/>
      <c r="K44" s="298" t="str">
        <f>IF(ISNUMBER(C44),LOOKUP(J44,{"Broken Down Hole equipment","NA","Reached Target Depth","ROP Dropped Below Threshold","Sudden Hard Refusal"},{7,11,8,9,10}),"")</f>
        <v/>
      </c>
      <c r="L44" s="254"/>
      <c r="M44" s="14"/>
    </row>
    <row r="45" spans="1:13" s="10" customFormat="1" ht="39.950000000000003" customHeight="1" x14ac:dyDescent="0.2">
      <c r="B45" s="73"/>
      <c r="C45" s="248"/>
      <c r="D45" s="249"/>
      <c r="E45" s="298" t="str">
        <f>IF(ISNUMBER(C45), LOOKUP(D45,{"IK Decreased When Hammer Stopped","IK Increased When Hammer Stopped","No Change When Hammer Stopped"},{1,2,3}), "")</f>
        <v/>
      </c>
      <c r="F45" s="251"/>
      <c r="G45" s="250"/>
      <c r="H45" s="250"/>
      <c r="I45" s="250"/>
      <c r="J45" s="253"/>
      <c r="K45" s="298" t="str">
        <f>IF(ISNUMBER(C45),LOOKUP(J45,{"Broken Down Hole equipment","NA","Reached Target Depth","ROP Dropped Below Threshold","Sudden Hard Refusal"},{7,11,8,9,10}),"")</f>
        <v/>
      </c>
      <c r="L45" s="254"/>
      <c r="M45" s="14"/>
    </row>
    <row r="46" spans="1:13" ht="9.9499999999999993" customHeight="1" x14ac:dyDescent="0.2">
      <c r="B46" s="25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AFP6\APS\MSTJV\[DPT37_Groundwater Profiling Log_MSTJV.xlsx]IK Behavior</v>
      </c>
    </row>
    <row r="58" spans="2:3" x14ac:dyDescent="0.2">
      <c r="B58" s="348"/>
      <c r="C58" s="349"/>
    </row>
    <row r="59" spans="2:3" x14ac:dyDescent="0.2">
      <c r="B59" s="350"/>
      <c r="C59" s="351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15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16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17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18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19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20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21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22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23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29" t="s">
        <v>17</v>
      </c>
      <c r="C2" s="383" t="s">
        <v>82</v>
      </c>
      <c r="D2" s="387"/>
      <c r="E2" s="276"/>
      <c r="F2" s="333" t="s">
        <v>26</v>
      </c>
      <c r="G2" s="333"/>
      <c r="H2" s="333"/>
      <c r="I2" s="333"/>
      <c r="J2" s="334" t="s">
        <v>14</v>
      </c>
      <c r="K2" s="334"/>
      <c r="L2" s="334"/>
      <c r="M2" s="383" t="s">
        <v>81</v>
      </c>
      <c r="N2" s="384"/>
      <c r="O2" s="171"/>
      <c r="P2" s="50" t="s">
        <v>13</v>
      </c>
    </row>
    <row r="3" spans="1:16" s="46" customFormat="1" ht="12.95" customHeight="1" x14ac:dyDescent="0.25">
      <c r="A3" s="45"/>
      <c r="B3" s="330"/>
      <c r="C3" s="388"/>
      <c r="D3" s="388"/>
      <c r="E3" s="277"/>
      <c r="F3" s="340"/>
      <c r="G3" s="340"/>
      <c r="H3" s="340"/>
      <c r="I3" s="340"/>
      <c r="J3" s="335"/>
      <c r="K3" s="335"/>
      <c r="L3" s="335"/>
      <c r="M3" s="385"/>
      <c r="N3" s="386"/>
      <c r="O3" s="172"/>
      <c r="P3" s="47"/>
    </row>
    <row r="4" spans="1:16" s="46" customFormat="1" ht="30.6" customHeight="1" x14ac:dyDescent="0.25">
      <c r="A4" s="45"/>
      <c r="B4" s="183"/>
      <c r="C4" s="278" t="s">
        <v>42</v>
      </c>
      <c r="D4" s="278" t="s">
        <v>43</v>
      </c>
      <c r="E4" s="183"/>
      <c r="F4" s="340"/>
      <c r="G4" s="340"/>
      <c r="H4" s="340"/>
      <c r="I4" s="340"/>
      <c r="J4" s="389"/>
      <c r="K4" s="389"/>
      <c r="L4" s="389"/>
      <c r="M4" s="389"/>
      <c r="N4" s="389"/>
      <c r="O4" s="172"/>
      <c r="P4" s="47"/>
    </row>
    <row r="5" spans="1:16" ht="30.75" customHeight="1" x14ac:dyDescent="0.2">
      <c r="A5" s="44"/>
      <c r="B5" s="187" t="s">
        <v>44</v>
      </c>
      <c r="C5" s="302">
        <v>42522</v>
      </c>
      <c r="D5" s="302">
        <v>42522</v>
      </c>
      <c r="E5" s="325" t="s">
        <v>36</v>
      </c>
      <c r="F5" s="325"/>
      <c r="G5" s="383" t="s">
        <v>77</v>
      </c>
      <c r="H5" s="390"/>
      <c r="I5" s="189"/>
      <c r="J5" s="183"/>
      <c r="K5" s="190" t="s">
        <v>22</v>
      </c>
      <c r="L5" s="383" t="s">
        <v>80</v>
      </c>
      <c r="M5" s="390"/>
      <c r="N5" s="183"/>
      <c r="O5" s="171"/>
      <c r="P5" s="50"/>
    </row>
    <row r="6" spans="1:16" ht="23.1" customHeight="1" x14ac:dyDescent="0.2">
      <c r="A6" s="44"/>
      <c r="B6" s="190" t="s">
        <v>16</v>
      </c>
      <c r="C6" s="391" t="s">
        <v>75</v>
      </c>
      <c r="D6" s="392"/>
      <c r="E6" s="191"/>
      <c r="F6" s="192" t="s">
        <v>53</v>
      </c>
      <c r="G6" s="383" t="s">
        <v>78</v>
      </c>
      <c r="H6" s="390"/>
      <c r="I6" s="191"/>
      <c r="J6" s="183"/>
      <c r="K6" s="190" t="s">
        <v>33</v>
      </c>
      <c r="L6" s="381">
        <v>36.319294999999997</v>
      </c>
      <c r="M6" s="382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3">
        <v>206201008</v>
      </c>
      <c r="D7" s="390"/>
      <c r="E7" s="191"/>
      <c r="F7" s="190" t="s">
        <v>20</v>
      </c>
      <c r="G7" s="383" t="s">
        <v>79</v>
      </c>
      <c r="H7" s="390"/>
      <c r="I7" s="191"/>
      <c r="J7" s="193"/>
      <c r="K7" s="194" t="s">
        <v>37</v>
      </c>
      <c r="L7" s="381">
        <v>70.413983000000002</v>
      </c>
      <c r="M7" s="382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3" t="s">
        <v>76</v>
      </c>
      <c r="D8" s="390"/>
      <c r="E8" s="191"/>
      <c r="F8" s="190" t="s">
        <v>38</v>
      </c>
      <c r="G8" s="393">
        <v>-10</v>
      </c>
      <c r="H8" s="394"/>
      <c r="I8" s="191"/>
      <c r="J8" s="183"/>
      <c r="K8" s="194" t="s">
        <v>23</v>
      </c>
      <c r="L8" s="383">
        <v>1</v>
      </c>
      <c r="M8" s="390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5" t="s">
        <v>10</v>
      </c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O14" sqref="O14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59" t="s">
        <v>64</v>
      </c>
      <c r="D2" s="360"/>
      <c r="E2" s="360"/>
      <c r="F2" s="360"/>
      <c r="G2" s="360"/>
      <c r="H2" s="360"/>
      <c r="I2" s="360"/>
      <c r="J2" s="360"/>
      <c r="K2" s="360"/>
      <c r="L2" s="360"/>
      <c r="M2" s="109"/>
      <c r="N2" s="14"/>
    </row>
    <row r="3" spans="1:14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109"/>
      <c r="N3" s="14"/>
    </row>
    <row r="4" spans="1:14" ht="25.15" customHeight="1" x14ac:dyDescent="0.2">
      <c r="B4" s="73"/>
      <c r="C4" s="352" t="s">
        <v>52</v>
      </c>
      <c r="D4" s="353" t="str">
        <f>'Groundwater Profile Log'!C2</f>
        <v>Trinity</v>
      </c>
      <c r="E4" s="131"/>
      <c r="F4" s="344"/>
      <c r="G4" s="344"/>
      <c r="H4" s="344"/>
      <c r="I4" s="345" t="s">
        <v>14</v>
      </c>
      <c r="J4" s="345"/>
      <c r="K4" s="361" t="str">
        <f>'Groundwater Profile Log'!M2</f>
        <v>DPT-37</v>
      </c>
      <c r="L4" s="361">
        <f>'Groundwater Profile Log'!K2</f>
        <v>0</v>
      </c>
      <c r="M4" s="364"/>
      <c r="N4" s="14" t="s">
        <v>13</v>
      </c>
    </row>
    <row r="5" spans="1:14" s="9" customFormat="1" ht="12.95" customHeight="1" x14ac:dyDescent="0.2">
      <c r="B5" s="101"/>
      <c r="C5" s="352"/>
      <c r="D5" s="353"/>
      <c r="E5" s="131"/>
      <c r="F5" s="344"/>
      <c r="G5" s="344"/>
      <c r="H5" s="344"/>
      <c r="I5" s="345"/>
      <c r="J5" s="345"/>
      <c r="K5" s="110"/>
      <c r="L5" s="110"/>
      <c r="M5" s="365"/>
      <c r="N5" s="13"/>
    </row>
    <row r="6" spans="1:14" s="9" customFormat="1" ht="12.95" customHeight="1" x14ac:dyDescent="0.2">
      <c r="B6" s="101"/>
      <c r="C6" s="111"/>
      <c r="D6" s="104"/>
      <c r="E6" s="104"/>
      <c r="F6" s="344"/>
      <c r="G6" s="344"/>
      <c r="H6" s="344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42522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56" t="str">
        <f>'Groundwater Profile Log'!L5</f>
        <v>Peri Pump</v>
      </c>
      <c r="L7" s="356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66">
        <f>Front!L6</f>
        <v>36.319294999999997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70.413983000000002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56" t="s">
        <v>166</v>
      </c>
      <c r="L10" s="356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57"/>
      <c r="H12" s="358"/>
      <c r="I12" s="358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297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5"/>
      <c r="D15" s="355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-11.5</v>
      </c>
      <c r="D16" s="173" t="s">
        <v>108</v>
      </c>
      <c r="E16" s="137"/>
      <c r="F16" s="173" t="s">
        <v>107</v>
      </c>
      <c r="G16" s="300">
        <f>IF(ISNUMBER(C16),LOOKUP(F16,{"Could Not Produce Water","Equipment Issue","Yield Deemed Too Slow"},{4,5,6}),"")</f>
        <v>4</v>
      </c>
      <c r="H16" s="97"/>
      <c r="I16" s="138"/>
      <c r="J16" s="362"/>
      <c r="K16" s="363"/>
      <c r="L16" s="363"/>
      <c r="M16" s="363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0" t="str">
        <f>IF(ISNUMBER(C17),LOOKUP(F17,{"Could Not Produce Water","Equipment Issue","Yield Deemed Too Slow"},{4,5,6}),"")</f>
        <v/>
      </c>
      <c r="H17" s="97"/>
      <c r="I17" s="138"/>
      <c r="J17" s="362"/>
      <c r="K17" s="363"/>
      <c r="L17" s="363"/>
      <c r="M17" s="363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0" t="str">
        <f>IF(ISNUMBER(C18),LOOKUP(F18,{"Could Not Produce Water","Equipment Issue","Yield Deemed Too Slow"},{4,5,6}),"")</f>
        <v/>
      </c>
      <c r="H18" s="97"/>
      <c r="I18" s="138"/>
      <c r="J18" s="362"/>
      <c r="K18" s="363"/>
      <c r="L18" s="363"/>
      <c r="M18" s="363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0" t="str">
        <f>IF(ISNUMBER(C19),LOOKUP(F19,{"Could Not Produce Water","Equipment Issue","Yield Deemed Too Slow"},{4,5,6}),"")</f>
        <v/>
      </c>
      <c r="H19" s="97"/>
      <c r="I19" s="138"/>
      <c r="J19" s="362"/>
      <c r="K19" s="363"/>
      <c r="L19" s="363"/>
      <c r="M19" s="363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0" t="str">
        <f>IF(ISNUMBER(C20),LOOKUP(F20,{"Could Not Produce Water","Equipment Issue","Yield Deemed Too Slow"},{4,5,6}),"")</f>
        <v/>
      </c>
      <c r="H20" s="97"/>
      <c r="I20" s="138"/>
      <c r="J20" s="362"/>
      <c r="K20" s="363"/>
      <c r="L20" s="363"/>
      <c r="M20" s="363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0" t="str">
        <f>IF(ISNUMBER(C21),LOOKUP(F21,{"Could Not Produce Water","Equipment Issue","Yield Deemed Too Slow"},{4,5,6}),"")</f>
        <v/>
      </c>
      <c r="H21" s="97"/>
      <c r="I21" s="138"/>
      <c r="J21" s="362"/>
      <c r="K21" s="363"/>
      <c r="L21" s="363"/>
      <c r="M21" s="363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0" t="str">
        <f>IF(ISNUMBER(C22),LOOKUP(F22,{"Could Not Produce Water","Equipment Issue","Yield Deemed Too Slow"},{4,5,6}),"")</f>
        <v/>
      </c>
      <c r="H22" s="97"/>
      <c r="I22" s="138"/>
      <c r="J22" s="362"/>
      <c r="K22" s="363"/>
      <c r="L22" s="363"/>
      <c r="M22" s="363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0" t="str">
        <f>IF(ISNUMBER(C23),LOOKUP(F23,{"Could Not Produce Water","Equipment Issue","Yield Deemed Too Slow"},{4,5,6}),"")</f>
        <v/>
      </c>
      <c r="H23" s="97"/>
      <c r="I23" s="138"/>
      <c r="J23" s="362"/>
      <c r="K23" s="363"/>
      <c r="L23" s="363"/>
      <c r="M23" s="363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0" t="str">
        <f>IF(ISNUMBER(C24),LOOKUP(F24,{"Could Not Produce Water","Equipment Issue","Yield Deemed Too Slow"},{4,5,6}),"")</f>
        <v/>
      </c>
      <c r="H24" s="97"/>
      <c r="I24" s="138"/>
      <c r="J24" s="362"/>
      <c r="K24" s="363"/>
      <c r="L24" s="363"/>
      <c r="M24" s="363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0" t="str">
        <f>IF(ISNUMBER(C25),LOOKUP(F25,{"Could Not Produce Water","Equipment Issue","Yield Deemed Too Slow"},{4,5,6}),"")</f>
        <v/>
      </c>
      <c r="H25" s="97"/>
      <c r="I25" s="138"/>
      <c r="J25" s="362"/>
      <c r="K25" s="363"/>
      <c r="L25" s="363"/>
      <c r="M25" s="363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0" t="str">
        <f>IF(ISNUMBER(C26),LOOKUP(F26,{"Could Not Produce Water","Equipment Issue","Yield Deemed Too Slow"},{4,5,6}),"")</f>
        <v/>
      </c>
      <c r="H26" s="97"/>
      <c r="I26" s="138"/>
      <c r="J26" s="362"/>
      <c r="K26" s="363"/>
      <c r="L26" s="363"/>
      <c r="M26" s="363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0" t="str">
        <f>IF(ISNUMBER(C27),LOOKUP(F27,{"Could Not Produce Water","Equipment Issue","Yield Deemed Too Slow"},{4,5,6}),"")</f>
        <v/>
      </c>
      <c r="H27" s="97"/>
      <c r="I27" s="138"/>
      <c r="J27" s="362"/>
      <c r="K27" s="363"/>
      <c r="L27" s="363"/>
      <c r="M27" s="363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0" t="str">
        <f>IF(ISNUMBER(C28),LOOKUP(F28,{"Could Not Produce Water","Equipment Issue","Yield Deemed Too Slow"},{4,5,6}),"")</f>
        <v/>
      </c>
      <c r="H28" s="97"/>
      <c r="I28" s="138"/>
      <c r="J28" s="362"/>
      <c r="K28" s="363"/>
      <c r="L28" s="363"/>
      <c r="M28" s="363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0" t="str">
        <f>IF(ISNUMBER(C29),LOOKUP(F29,{"Could Not Produce Water","Equipment Issue","Yield Deemed Too Slow"},{4,5,6}),"")</f>
        <v/>
      </c>
      <c r="H29" s="97"/>
      <c r="I29" s="138"/>
      <c r="J29" s="362"/>
      <c r="K29" s="363"/>
      <c r="L29" s="363"/>
      <c r="M29" s="363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0" t="str">
        <f>IF(ISNUMBER(C30),LOOKUP(F30,{"Could Not Produce Water","Equipment Issue","Yield Deemed Too Slow"},{4,5,6}),"")</f>
        <v/>
      </c>
      <c r="H30" s="97"/>
      <c r="I30" s="138"/>
      <c r="J30" s="362"/>
      <c r="K30" s="363"/>
      <c r="L30" s="363"/>
      <c r="M30" s="363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0" t="str">
        <f>IF(ISNUMBER(C31),LOOKUP(F31,{"Could Not Produce Water","Equipment Issue","Yield Deemed Too Slow"},{4,5,6}),"")</f>
        <v/>
      </c>
      <c r="H31" s="97"/>
      <c r="I31" s="138"/>
      <c r="J31" s="362"/>
      <c r="K31" s="363"/>
      <c r="L31" s="363"/>
      <c r="M31" s="363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0" t="str">
        <f>IF(ISNUMBER(C32),LOOKUP(F32,{"Could Not Produce Water","Equipment Issue","Yield Deemed Too Slow"},{4,5,6}),"")</f>
        <v/>
      </c>
      <c r="H32" s="97"/>
      <c r="I32" s="138"/>
      <c r="J32" s="362"/>
      <c r="K32" s="363"/>
      <c r="L32" s="363"/>
      <c r="M32" s="363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0" t="str">
        <f>IF(ISNUMBER(C33),LOOKUP(F33,{"Could Not Produce Water","Equipment Issue","Yield Deemed Too Slow"},{4,5,6}),"")</f>
        <v/>
      </c>
      <c r="H33" s="97"/>
      <c r="I33" s="138"/>
      <c r="J33" s="362"/>
      <c r="K33" s="363"/>
      <c r="L33" s="363"/>
      <c r="M33" s="363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0" t="str">
        <f>IF(ISNUMBER(C34),LOOKUP(F34,{"Could Not Produce Water","Equipment Issue","Yield Deemed Too Slow"},{4,5,6}),"")</f>
        <v/>
      </c>
      <c r="H34" s="97"/>
      <c r="I34" s="138"/>
      <c r="J34" s="362"/>
      <c r="K34" s="363"/>
      <c r="L34" s="363"/>
      <c r="M34" s="363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0" t="str">
        <f>IF(ISNUMBER(C35),LOOKUP(F35,{"Could Not Produce Water","Equipment Issue","Yield Deemed Too Slow"},{4,5,6}),"")</f>
        <v/>
      </c>
      <c r="H35" s="97"/>
      <c r="I35" s="138"/>
      <c r="J35" s="362"/>
      <c r="K35" s="363"/>
      <c r="L35" s="363"/>
      <c r="M35" s="363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0" t="str">
        <f>IF(ISNUMBER(C36),LOOKUP(F36,{"Could Not Produce Water","Equipment Issue","Yield Deemed Too Slow"},{4,5,6}),"")</f>
        <v/>
      </c>
      <c r="H36" s="97"/>
      <c r="I36" s="138"/>
      <c r="J36" s="362"/>
      <c r="K36" s="363"/>
      <c r="L36" s="363"/>
      <c r="M36" s="363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0" t="str">
        <f>IF(ISNUMBER(C37),LOOKUP(F37,{"Could Not Produce Water","Equipment Issue","Yield Deemed Too Slow"},{4,5,6}),"")</f>
        <v/>
      </c>
      <c r="H37" s="97"/>
      <c r="I37" s="138"/>
      <c r="J37" s="362"/>
      <c r="K37" s="363"/>
      <c r="L37" s="363"/>
      <c r="M37" s="363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0" t="str">
        <f>IF(ISNUMBER(C38),LOOKUP(F38,{"Could Not Produce Water","Equipment Issue","Yield Deemed Too Slow"},{4,5,6}),"")</f>
        <v/>
      </c>
      <c r="H38" s="97"/>
      <c r="I38" s="138"/>
      <c r="J38" s="362"/>
      <c r="K38" s="363"/>
      <c r="L38" s="363"/>
      <c r="M38" s="363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0" t="str">
        <f>IF(ISNUMBER(C39),LOOKUP(F39,{"Could Not Produce Water","Equipment Issue","Yield Deemed Too Slow"},{4,5,6}),"")</f>
        <v/>
      </c>
      <c r="H39" s="97"/>
      <c r="I39" s="138"/>
      <c r="J39" s="362"/>
      <c r="K39" s="363"/>
      <c r="L39" s="363"/>
      <c r="M39" s="363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0" t="str">
        <f>IF(ISNUMBER(C40),LOOKUP(F40,{"Could Not Produce Water","Equipment Issue","Yield Deemed Too Slow"},{4,5,6}),"")</f>
        <v/>
      </c>
      <c r="H40" s="97"/>
      <c r="I40" s="138"/>
      <c r="J40" s="362"/>
      <c r="K40" s="363"/>
      <c r="L40" s="363"/>
      <c r="M40" s="363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0" t="str">
        <f>IF(ISNUMBER(C41),LOOKUP(F41,{"Could Not Produce Water","Equipment Issue","Yield Deemed Too Slow"},{4,5,6}),"")</f>
        <v/>
      </c>
      <c r="H41" s="97"/>
      <c r="I41" s="138"/>
      <c r="J41" s="362"/>
      <c r="K41" s="363"/>
      <c r="L41" s="363"/>
      <c r="M41" s="363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0" t="str">
        <f>IF(ISNUMBER(C42),LOOKUP(F42,{"Could Not Produce Water","Equipment Issue","Yield Deemed Too Slow"},{4,5,6}),"")</f>
        <v/>
      </c>
      <c r="H42" s="97"/>
      <c r="I42" s="138"/>
      <c r="J42" s="362"/>
      <c r="K42" s="363"/>
      <c r="L42" s="363"/>
      <c r="M42" s="363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0" t="str">
        <f>IF(ISNUMBER(C43),LOOKUP(F43,{"Could Not Produce Water","Equipment Issue","Yield Deemed Too Slow"},{4,5,6}),"")</f>
        <v/>
      </c>
      <c r="H43" s="97"/>
      <c r="I43" s="138"/>
      <c r="J43" s="362"/>
      <c r="K43" s="363"/>
      <c r="L43" s="363"/>
      <c r="M43" s="363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0" t="str">
        <f>IF(ISNUMBER(C44),LOOKUP(F44,{"Could Not Produce Water","Equipment Issue","Yield Deemed Too Slow"},{4,5,6}),"")</f>
        <v/>
      </c>
      <c r="H44" s="97"/>
      <c r="I44" s="138"/>
      <c r="J44" s="362"/>
      <c r="K44" s="363"/>
      <c r="L44" s="363"/>
      <c r="M44" s="363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0" t="str">
        <f>IF(ISNUMBER(C45),LOOKUP(F45,{"Could Not Produce Water","Equipment Issue","Yield Deemed Too Slow"},{4,5,6}),"")</f>
        <v/>
      </c>
      <c r="H45" s="97"/>
      <c r="I45" s="138"/>
      <c r="J45" s="362"/>
      <c r="K45" s="363"/>
      <c r="L45" s="363"/>
      <c r="M45" s="363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0" t="str">
        <f>IF(ISNUMBER(C46),LOOKUP(F46,{"Could Not Produce Water","Equipment Issue","Yield Deemed Too Slow"},{4,5,6}),"")</f>
        <v/>
      </c>
      <c r="H46" s="97"/>
      <c r="I46" s="138"/>
      <c r="J46" s="362"/>
      <c r="K46" s="363"/>
      <c r="L46" s="363"/>
      <c r="M46" s="363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AFP6\APS\MSTJV\[DPT37_Groundwater Profiling Log_MSTJV.xlsx]Sample Attempt</v>
      </c>
    </row>
    <row r="49" spans="2:13" x14ac:dyDescent="0.2">
      <c r="M49" s="140"/>
    </row>
    <row r="59" spans="2:13" x14ac:dyDescent="0.2">
      <c r="B59" s="348"/>
      <c r="C59" s="349"/>
    </row>
    <row r="60" spans="2:13" x14ac:dyDescent="0.2">
      <c r="B60" s="350"/>
      <c r="C60" s="351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1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160</v>
      </c>
      <c r="B1" t="s">
        <v>161</v>
      </c>
      <c r="C1" t="s">
        <v>162</v>
      </c>
      <c r="D1" t="s">
        <v>163</v>
      </c>
      <c r="E1" t="s">
        <v>45</v>
      </c>
      <c r="F1" t="s">
        <v>164</v>
      </c>
      <c r="G1" t="s">
        <v>165</v>
      </c>
      <c r="H1" t="s">
        <v>62</v>
      </c>
    </row>
    <row r="2" spans="1:8" x14ac:dyDescent="0.2">
      <c r="A2">
        <v>1449.635</v>
      </c>
      <c r="B2">
        <v>-6.7539999999999996</v>
      </c>
      <c r="C2">
        <v>-6.7539999999999996</v>
      </c>
      <c r="D2">
        <v>0</v>
      </c>
      <c r="E2">
        <v>135.239</v>
      </c>
      <c r="F2">
        <v>80</v>
      </c>
      <c r="G2">
        <v>61.502000000000002</v>
      </c>
      <c r="H2">
        <v>3.8290999999999999</v>
      </c>
    </row>
    <row r="3" spans="1:8" x14ac:dyDescent="0.2">
      <c r="A3">
        <v>1450.258</v>
      </c>
      <c r="B3">
        <v>-6.8319999999999999</v>
      </c>
      <c r="C3">
        <v>-6.8310000000000004</v>
      </c>
      <c r="D3">
        <v>12.403</v>
      </c>
      <c r="E3">
        <v>135.18</v>
      </c>
      <c r="F3">
        <v>80</v>
      </c>
      <c r="G3">
        <v>61.523000000000003</v>
      </c>
      <c r="H3">
        <v>3.8214000000000006</v>
      </c>
    </row>
    <row r="4" spans="1:8" x14ac:dyDescent="0.2">
      <c r="A4">
        <v>1450.8879999999999</v>
      </c>
      <c r="B4">
        <v>-6.9260000000000002</v>
      </c>
      <c r="C4">
        <v>-6.9240000000000004</v>
      </c>
      <c r="D4">
        <v>14.763</v>
      </c>
      <c r="E4">
        <v>134.94</v>
      </c>
      <c r="F4">
        <v>80</v>
      </c>
      <c r="G4">
        <v>61.515000000000001</v>
      </c>
      <c r="H4">
        <v>3.806</v>
      </c>
    </row>
    <row r="5" spans="1:8" x14ac:dyDescent="0.2">
      <c r="A5">
        <v>1451.5129999999999</v>
      </c>
      <c r="B5">
        <v>-7.024</v>
      </c>
      <c r="C5">
        <v>-7.0220000000000002</v>
      </c>
      <c r="D5">
        <v>15.622</v>
      </c>
      <c r="E5">
        <v>136.643</v>
      </c>
      <c r="F5">
        <v>80</v>
      </c>
      <c r="G5">
        <v>61.447000000000003</v>
      </c>
      <c r="H5">
        <v>3.8852000000000002</v>
      </c>
    </row>
    <row r="6" spans="1:8" x14ac:dyDescent="0.2">
      <c r="A6">
        <v>1451.8230000000001</v>
      </c>
      <c r="B6">
        <v>-7.0750000000000002</v>
      </c>
      <c r="C6">
        <v>-7.0720000000000001</v>
      </c>
      <c r="D6">
        <v>16.300999999999998</v>
      </c>
      <c r="E6">
        <v>137.476</v>
      </c>
      <c r="F6">
        <v>80</v>
      </c>
      <c r="G6">
        <v>61.57</v>
      </c>
      <c r="H6">
        <v>3.9237000000000006</v>
      </c>
    </row>
    <row r="7" spans="1:8" x14ac:dyDescent="0.2">
      <c r="A7">
        <v>1452.136</v>
      </c>
      <c r="B7">
        <v>-7.1260000000000003</v>
      </c>
      <c r="C7">
        <v>-7.1230000000000002</v>
      </c>
      <c r="D7">
        <v>16.149999999999999</v>
      </c>
      <c r="E7">
        <v>137.07</v>
      </c>
      <c r="F7">
        <v>80</v>
      </c>
      <c r="G7">
        <v>61.298999999999999</v>
      </c>
      <c r="H7">
        <v>3.9006000000000003</v>
      </c>
    </row>
    <row r="8" spans="1:8" x14ac:dyDescent="0.2">
      <c r="A8">
        <v>1452.45</v>
      </c>
      <c r="B8">
        <v>-7.1769999999999996</v>
      </c>
      <c r="C8">
        <v>-7.1740000000000004</v>
      </c>
      <c r="D8">
        <v>16.202999999999999</v>
      </c>
      <c r="E8">
        <v>137.54400000000001</v>
      </c>
      <c r="F8">
        <v>80</v>
      </c>
      <c r="G8">
        <v>61.639000000000003</v>
      </c>
      <c r="H8">
        <v>3.9226000000000001</v>
      </c>
    </row>
    <row r="9" spans="1:8" x14ac:dyDescent="0.2">
      <c r="A9">
        <v>1452.7650000000001</v>
      </c>
      <c r="B9">
        <v>-7.2290000000000001</v>
      </c>
      <c r="C9">
        <v>-7.2249999999999996</v>
      </c>
      <c r="D9">
        <v>16.372</v>
      </c>
      <c r="E9">
        <v>137.74100000000001</v>
      </c>
      <c r="F9">
        <v>80</v>
      </c>
      <c r="G9">
        <v>61.427</v>
      </c>
      <c r="H9">
        <v>3.9292000000000002</v>
      </c>
    </row>
    <row r="10" spans="1:8" x14ac:dyDescent="0.2">
      <c r="A10">
        <v>1453.0709999999999</v>
      </c>
      <c r="B10">
        <v>-7.282</v>
      </c>
      <c r="C10">
        <v>-7.2779999999999996</v>
      </c>
      <c r="D10">
        <v>17.207000000000001</v>
      </c>
      <c r="E10">
        <v>136.39599999999999</v>
      </c>
      <c r="F10">
        <v>80</v>
      </c>
      <c r="G10">
        <v>61.462000000000003</v>
      </c>
      <c r="H10">
        <v>3.8599000000000001</v>
      </c>
    </row>
    <row r="11" spans="1:8" x14ac:dyDescent="0.2">
      <c r="A11">
        <v>1453.377</v>
      </c>
      <c r="B11">
        <v>-7.335</v>
      </c>
      <c r="C11">
        <v>-7.33</v>
      </c>
      <c r="D11">
        <v>17.042999999999999</v>
      </c>
      <c r="E11">
        <v>136.625</v>
      </c>
      <c r="F11">
        <v>80</v>
      </c>
      <c r="G11">
        <v>61.545000000000002</v>
      </c>
      <c r="H11">
        <v>3.8687</v>
      </c>
    </row>
    <row r="12" spans="1:8" x14ac:dyDescent="0.2">
      <c r="A12">
        <v>1453.6890000000001</v>
      </c>
      <c r="B12">
        <v>-7.3890000000000002</v>
      </c>
      <c r="C12">
        <v>-7.383</v>
      </c>
      <c r="D12">
        <v>17.096</v>
      </c>
      <c r="E12">
        <v>137.51400000000001</v>
      </c>
      <c r="F12">
        <v>80</v>
      </c>
      <c r="G12">
        <v>61.459000000000003</v>
      </c>
      <c r="H12">
        <v>3.9105000000000003</v>
      </c>
    </row>
    <row r="13" spans="1:8" x14ac:dyDescent="0.2">
      <c r="A13">
        <v>1453.999</v>
      </c>
      <c r="B13">
        <v>-7.4429999999999996</v>
      </c>
      <c r="C13">
        <v>-7.4370000000000003</v>
      </c>
      <c r="D13">
        <v>17.273</v>
      </c>
      <c r="E13">
        <v>137.387</v>
      </c>
      <c r="F13">
        <v>80</v>
      </c>
      <c r="G13">
        <v>61.564999999999998</v>
      </c>
      <c r="H13">
        <v>3.9006000000000003</v>
      </c>
    </row>
    <row r="14" spans="1:8" x14ac:dyDescent="0.2">
      <c r="A14">
        <v>1454.309</v>
      </c>
      <c r="B14">
        <v>-7.4969999999999999</v>
      </c>
      <c r="C14">
        <v>-7.4909999999999997</v>
      </c>
      <c r="D14">
        <v>17.257999999999999</v>
      </c>
      <c r="E14">
        <v>136.899</v>
      </c>
      <c r="F14">
        <v>80</v>
      </c>
      <c r="G14">
        <v>61.46</v>
      </c>
      <c r="H14">
        <v>3.8742000000000001</v>
      </c>
    </row>
    <row r="15" spans="1:8" x14ac:dyDescent="0.2">
      <c r="A15">
        <v>1454.62</v>
      </c>
      <c r="B15">
        <v>-7.5510000000000002</v>
      </c>
      <c r="C15">
        <v>-7.5439999999999996</v>
      </c>
      <c r="D15">
        <v>17.216000000000001</v>
      </c>
      <c r="E15">
        <v>135.84299999999999</v>
      </c>
      <c r="F15">
        <v>80</v>
      </c>
      <c r="G15">
        <v>61.454999999999998</v>
      </c>
      <c r="H15">
        <v>3.8192000000000004</v>
      </c>
    </row>
    <row r="16" spans="1:8" x14ac:dyDescent="0.2">
      <c r="A16">
        <v>1454.932</v>
      </c>
      <c r="B16">
        <v>-7.6059999999999999</v>
      </c>
      <c r="C16">
        <v>-7.5990000000000002</v>
      </c>
      <c r="D16">
        <v>17.571000000000002</v>
      </c>
      <c r="E16">
        <v>135.75800000000001</v>
      </c>
      <c r="F16">
        <v>80</v>
      </c>
      <c r="G16">
        <v>61.421999999999997</v>
      </c>
      <c r="H16">
        <v>3.8126000000000007</v>
      </c>
    </row>
    <row r="17" spans="1:8" x14ac:dyDescent="0.2">
      <c r="A17">
        <v>1455.2449999999999</v>
      </c>
      <c r="B17">
        <v>-7.6609999999999996</v>
      </c>
      <c r="C17">
        <v>-7.6539999999999999</v>
      </c>
      <c r="D17">
        <v>17.521000000000001</v>
      </c>
      <c r="E17">
        <v>134.63900000000001</v>
      </c>
      <c r="F17">
        <v>80</v>
      </c>
      <c r="G17">
        <v>61.988999999999997</v>
      </c>
      <c r="H17">
        <v>3.7554000000000003</v>
      </c>
    </row>
    <row r="18" spans="1:8" x14ac:dyDescent="0.2">
      <c r="A18">
        <v>1455.556</v>
      </c>
      <c r="B18">
        <v>-7.7169999999999996</v>
      </c>
      <c r="C18">
        <v>-7.7089999999999996</v>
      </c>
      <c r="D18">
        <v>17.829999999999998</v>
      </c>
      <c r="E18">
        <v>131.00299999999999</v>
      </c>
      <c r="F18">
        <v>80</v>
      </c>
      <c r="G18">
        <v>62.765000000000001</v>
      </c>
      <c r="H18">
        <v>3.5827000000000004</v>
      </c>
    </row>
    <row r="19" spans="1:8" x14ac:dyDescent="0.2">
      <c r="A19">
        <v>1455.866</v>
      </c>
      <c r="B19">
        <v>-7.7729999999999997</v>
      </c>
      <c r="C19">
        <v>-7.7649999999999997</v>
      </c>
      <c r="D19">
        <v>17.914999999999999</v>
      </c>
      <c r="E19">
        <v>127.39400000000001</v>
      </c>
      <c r="F19">
        <v>80</v>
      </c>
      <c r="G19">
        <v>63.009</v>
      </c>
      <c r="H19">
        <v>3.4177000000000004</v>
      </c>
    </row>
    <row r="20" spans="1:8" x14ac:dyDescent="0.2">
      <c r="A20">
        <v>1456.18</v>
      </c>
      <c r="B20">
        <v>-7.8289999999999997</v>
      </c>
      <c r="C20">
        <v>-7.82</v>
      </c>
      <c r="D20">
        <v>17.655999999999999</v>
      </c>
      <c r="E20">
        <v>124.471</v>
      </c>
      <c r="F20">
        <v>80</v>
      </c>
      <c r="G20">
        <v>62.99</v>
      </c>
      <c r="H20">
        <v>3.2890000000000006</v>
      </c>
    </row>
    <row r="21" spans="1:8" x14ac:dyDescent="0.2">
      <c r="A21">
        <v>1456.4929999999999</v>
      </c>
      <c r="B21">
        <v>-7.8840000000000003</v>
      </c>
      <c r="C21">
        <v>-7.875</v>
      </c>
      <c r="D21">
        <v>17.39</v>
      </c>
      <c r="E21">
        <v>123.985</v>
      </c>
      <c r="F21">
        <v>80</v>
      </c>
      <c r="G21">
        <v>62.874000000000002</v>
      </c>
      <c r="H21">
        <v>3.2659000000000002</v>
      </c>
    </row>
    <row r="22" spans="1:8" x14ac:dyDescent="0.2">
      <c r="A22">
        <v>1456.8050000000001</v>
      </c>
      <c r="B22">
        <v>-7.9390000000000001</v>
      </c>
      <c r="C22">
        <v>-7.9290000000000003</v>
      </c>
      <c r="D22">
        <v>17.585999999999999</v>
      </c>
      <c r="E22">
        <v>121.512</v>
      </c>
      <c r="F22">
        <v>80</v>
      </c>
      <c r="G22">
        <v>63.347999999999999</v>
      </c>
      <c r="H22">
        <v>3.1614000000000004</v>
      </c>
    </row>
    <row r="23" spans="1:8" x14ac:dyDescent="0.2">
      <c r="A23">
        <v>1457.116</v>
      </c>
      <c r="B23">
        <v>-7.9939999999999998</v>
      </c>
      <c r="C23">
        <v>-7.984</v>
      </c>
      <c r="D23">
        <v>17.623999999999999</v>
      </c>
      <c r="E23">
        <v>115.82299999999999</v>
      </c>
      <c r="F23">
        <v>80</v>
      </c>
      <c r="G23">
        <v>64.102000000000004</v>
      </c>
      <c r="H23">
        <v>2.9326000000000003</v>
      </c>
    </row>
    <row r="24" spans="1:8" x14ac:dyDescent="0.2">
      <c r="A24">
        <v>1457.4259999999999</v>
      </c>
      <c r="B24">
        <v>-8.0489999999999995</v>
      </c>
      <c r="C24">
        <v>-8.0389999999999997</v>
      </c>
      <c r="D24">
        <v>17.59</v>
      </c>
      <c r="E24">
        <v>111.432</v>
      </c>
      <c r="F24">
        <v>80</v>
      </c>
      <c r="G24">
        <v>64.903000000000006</v>
      </c>
      <c r="H24">
        <v>2.7654000000000001</v>
      </c>
    </row>
    <row r="25" spans="1:8" x14ac:dyDescent="0.2">
      <c r="A25">
        <v>1457.7360000000001</v>
      </c>
      <c r="B25">
        <v>-8.1039999999999992</v>
      </c>
      <c r="C25">
        <v>-8.093</v>
      </c>
      <c r="D25">
        <v>17.515999999999998</v>
      </c>
      <c r="E25">
        <v>106.518</v>
      </c>
      <c r="F25">
        <v>80</v>
      </c>
      <c r="G25">
        <v>65.462000000000003</v>
      </c>
      <c r="H25">
        <v>2.5872000000000002</v>
      </c>
    </row>
    <row r="26" spans="1:8" x14ac:dyDescent="0.2">
      <c r="A26">
        <v>1458.047</v>
      </c>
      <c r="B26">
        <v>-8.1579999999999995</v>
      </c>
      <c r="C26">
        <v>-8.1470000000000002</v>
      </c>
      <c r="D26">
        <v>17.257000000000001</v>
      </c>
      <c r="E26">
        <v>103.194</v>
      </c>
      <c r="F26">
        <v>80</v>
      </c>
      <c r="G26">
        <v>65.460999999999999</v>
      </c>
      <c r="H26">
        <v>2.4706000000000001</v>
      </c>
    </row>
    <row r="27" spans="1:8" x14ac:dyDescent="0.2">
      <c r="A27">
        <v>1458.3620000000001</v>
      </c>
      <c r="B27">
        <v>-8.2119999999999997</v>
      </c>
      <c r="C27">
        <v>-8.1999999999999993</v>
      </c>
      <c r="D27">
        <v>16.978000000000002</v>
      </c>
      <c r="E27">
        <v>101.633</v>
      </c>
      <c r="F27">
        <v>80</v>
      </c>
      <c r="G27">
        <v>65.53</v>
      </c>
      <c r="H27">
        <v>2.4167000000000001</v>
      </c>
    </row>
    <row r="28" spans="1:8" x14ac:dyDescent="0.2">
      <c r="A28">
        <v>1458.673</v>
      </c>
      <c r="B28">
        <v>-8.266</v>
      </c>
      <c r="C28">
        <v>-8.2530000000000001</v>
      </c>
      <c r="D28">
        <v>17.106999999999999</v>
      </c>
      <c r="E28">
        <v>100.791</v>
      </c>
      <c r="F28">
        <v>80</v>
      </c>
      <c r="G28">
        <v>65.569000000000003</v>
      </c>
      <c r="H28">
        <v>2.387</v>
      </c>
    </row>
    <row r="29" spans="1:8" x14ac:dyDescent="0.2">
      <c r="A29">
        <v>1458.9829999999999</v>
      </c>
      <c r="B29">
        <v>-8.3190000000000008</v>
      </c>
      <c r="C29">
        <v>-8.3070000000000004</v>
      </c>
      <c r="D29">
        <v>17.14</v>
      </c>
      <c r="E29">
        <v>99.272000000000006</v>
      </c>
      <c r="F29">
        <v>80</v>
      </c>
      <c r="G29">
        <v>65.597999999999999</v>
      </c>
      <c r="H29">
        <v>2.3364000000000003</v>
      </c>
    </row>
    <row r="30" spans="1:8" x14ac:dyDescent="0.2">
      <c r="A30">
        <v>1459.2950000000001</v>
      </c>
      <c r="B30">
        <v>-8.3719999999999999</v>
      </c>
      <c r="C30">
        <v>-8.359</v>
      </c>
      <c r="D30">
        <v>16.79</v>
      </c>
      <c r="E30">
        <v>98.475999999999999</v>
      </c>
      <c r="F30">
        <v>80</v>
      </c>
      <c r="G30">
        <v>65.468999999999994</v>
      </c>
      <c r="H30">
        <v>2.3089000000000004</v>
      </c>
    </row>
    <row r="31" spans="1:8" x14ac:dyDescent="0.2">
      <c r="A31">
        <v>1459.61</v>
      </c>
      <c r="B31">
        <v>-8.4250000000000007</v>
      </c>
      <c r="C31">
        <v>-8.4120000000000008</v>
      </c>
      <c r="D31">
        <v>16.809000000000001</v>
      </c>
      <c r="E31">
        <v>98.236999999999995</v>
      </c>
      <c r="F31">
        <v>80</v>
      </c>
      <c r="G31">
        <v>65.269000000000005</v>
      </c>
      <c r="H31">
        <v>2.3001000000000005</v>
      </c>
    </row>
    <row r="32" spans="1:8" x14ac:dyDescent="0.2">
      <c r="A32">
        <v>1459.9259999999999</v>
      </c>
      <c r="B32">
        <v>-8.4779999999999998</v>
      </c>
      <c r="C32">
        <v>-8.4640000000000004</v>
      </c>
      <c r="D32">
        <v>16.559000000000001</v>
      </c>
      <c r="E32">
        <v>98.834999999999994</v>
      </c>
      <c r="F32">
        <v>80</v>
      </c>
      <c r="G32">
        <v>65.188999999999993</v>
      </c>
      <c r="H32">
        <v>2.3177000000000003</v>
      </c>
    </row>
    <row r="33" spans="1:8" x14ac:dyDescent="0.2">
      <c r="A33">
        <v>1460.239</v>
      </c>
      <c r="B33">
        <v>-8.5310000000000006</v>
      </c>
      <c r="C33">
        <v>-8.5169999999999995</v>
      </c>
      <c r="D33">
        <v>16.742000000000001</v>
      </c>
      <c r="E33">
        <v>100.61199999999999</v>
      </c>
      <c r="F33">
        <v>80</v>
      </c>
      <c r="G33">
        <v>64.491</v>
      </c>
      <c r="H33">
        <v>2.3748999999999998</v>
      </c>
    </row>
    <row r="34" spans="1:8" x14ac:dyDescent="0.2">
      <c r="A34">
        <v>1460.55</v>
      </c>
      <c r="B34">
        <v>-8.5839999999999996</v>
      </c>
      <c r="C34">
        <v>-8.5690000000000008</v>
      </c>
      <c r="D34">
        <v>16.917999999999999</v>
      </c>
      <c r="E34">
        <v>104.381</v>
      </c>
      <c r="F34">
        <v>80</v>
      </c>
      <c r="G34">
        <v>64.619</v>
      </c>
      <c r="H34">
        <v>2.5003000000000002</v>
      </c>
    </row>
    <row r="35" spans="1:8" x14ac:dyDescent="0.2">
      <c r="A35">
        <v>1460.8589999999999</v>
      </c>
      <c r="B35">
        <v>-8.6370000000000005</v>
      </c>
      <c r="C35">
        <v>-8.6219999999999999</v>
      </c>
      <c r="D35">
        <v>17.169</v>
      </c>
      <c r="E35">
        <v>106.36499999999999</v>
      </c>
      <c r="F35">
        <v>80</v>
      </c>
      <c r="G35">
        <v>64.995999999999995</v>
      </c>
      <c r="H35">
        <v>2.5663000000000005</v>
      </c>
    </row>
    <row r="36" spans="1:8" x14ac:dyDescent="0.2">
      <c r="A36">
        <v>1461.1669999999999</v>
      </c>
      <c r="B36">
        <v>-8.6910000000000007</v>
      </c>
      <c r="C36">
        <v>-8.6750000000000007</v>
      </c>
      <c r="D36">
        <v>17.204999999999998</v>
      </c>
      <c r="E36">
        <v>105.24299999999999</v>
      </c>
      <c r="F36">
        <v>80</v>
      </c>
      <c r="G36">
        <v>65.231999999999999</v>
      </c>
      <c r="H36">
        <v>2.5267000000000004</v>
      </c>
    </row>
    <row r="37" spans="1:8" x14ac:dyDescent="0.2">
      <c r="A37">
        <v>1461.479</v>
      </c>
      <c r="B37">
        <v>-8.7439999999999998</v>
      </c>
      <c r="C37">
        <v>-8.7279999999999998</v>
      </c>
      <c r="D37">
        <v>16.931999999999999</v>
      </c>
      <c r="E37">
        <v>105.29</v>
      </c>
      <c r="F37">
        <v>80</v>
      </c>
      <c r="G37">
        <v>65.212000000000003</v>
      </c>
      <c r="H37">
        <v>2.5267000000000004</v>
      </c>
    </row>
    <row r="38" spans="1:8" x14ac:dyDescent="0.2">
      <c r="A38">
        <v>1461.79</v>
      </c>
      <c r="B38">
        <v>-8.7970000000000006</v>
      </c>
      <c r="C38">
        <v>-8.7810000000000006</v>
      </c>
      <c r="D38">
        <v>16.968</v>
      </c>
      <c r="E38">
        <v>104.43899999999999</v>
      </c>
      <c r="F38">
        <v>80</v>
      </c>
      <c r="G38">
        <v>65.180999999999997</v>
      </c>
      <c r="H38">
        <v>2.4959000000000002</v>
      </c>
    </row>
    <row r="39" spans="1:8" x14ac:dyDescent="0.2">
      <c r="A39">
        <v>1462.1030000000001</v>
      </c>
      <c r="B39">
        <v>-8.85</v>
      </c>
      <c r="C39">
        <v>-8.8330000000000002</v>
      </c>
      <c r="D39">
        <v>16.803999999999998</v>
      </c>
      <c r="E39">
        <v>103.676</v>
      </c>
      <c r="F39">
        <v>80</v>
      </c>
      <c r="G39">
        <v>65.477000000000004</v>
      </c>
      <c r="H39">
        <v>2.4684000000000004</v>
      </c>
    </row>
    <row r="40" spans="1:8" x14ac:dyDescent="0.2">
      <c r="A40">
        <v>1462.4159999999999</v>
      </c>
      <c r="B40">
        <v>-8.9030000000000005</v>
      </c>
      <c r="C40">
        <v>-8.8859999999999992</v>
      </c>
      <c r="D40">
        <v>16.86</v>
      </c>
      <c r="E40">
        <v>101.58199999999999</v>
      </c>
      <c r="F40">
        <v>80</v>
      </c>
      <c r="G40">
        <v>65.909000000000006</v>
      </c>
      <c r="H40">
        <v>2.3969</v>
      </c>
    </row>
    <row r="41" spans="1:8" x14ac:dyDescent="0.2">
      <c r="A41">
        <v>1462.729</v>
      </c>
      <c r="B41">
        <v>-8.9559999999999995</v>
      </c>
      <c r="C41">
        <v>-8.9390000000000001</v>
      </c>
      <c r="D41">
        <v>16.716999999999999</v>
      </c>
      <c r="E41">
        <v>98.722999999999999</v>
      </c>
      <c r="F41">
        <v>80</v>
      </c>
      <c r="G41">
        <v>66.066000000000003</v>
      </c>
      <c r="H41">
        <v>2.3023000000000002</v>
      </c>
    </row>
    <row r="42" spans="1:8" x14ac:dyDescent="0.2">
      <c r="A42">
        <v>1463.0419999999999</v>
      </c>
      <c r="B42">
        <v>-9.0079999999999991</v>
      </c>
      <c r="C42">
        <v>-8.9909999999999997</v>
      </c>
      <c r="D42">
        <v>16.591999999999999</v>
      </c>
      <c r="E42">
        <v>95.799000000000007</v>
      </c>
      <c r="F42">
        <v>80</v>
      </c>
      <c r="G42">
        <v>66.340999999999994</v>
      </c>
      <c r="H42">
        <v>2.2077000000000004</v>
      </c>
    </row>
    <row r="43" spans="1:8" x14ac:dyDescent="0.2">
      <c r="A43">
        <v>1463.3520000000001</v>
      </c>
      <c r="B43">
        <v>-9.06</v>
      </c>
      <c r="C43">
        <v>-9.0419999999999998</v>
      </c>
      <c r="D43">
        <v>16.609000000000002</v>
      </c>
      <c r="E43">
        <v>93.805000000000007</v>
      </c>
      <c r="F43">
        <v>80</v>
      </c>
      <c r="G43">
        <v>66.271000000000001</v>
      </c>
      <c r="H43">
        <v>2.145</v>
      </c>
    </row>
    <row r="44" spans="1:8" x14ac:dyDescent="0.2">
      <c r="A44">
        <v>1463.6610000000001</v>
      </c>
      <c r="B44">
        <v>-9.1110000000000007</v>
      </c>
      <c r="C44">
        <v>-9.093</v>
      </c>
      <c r="D44">
        <v>16.437999999999999</v>
      </c>
      <c r="E44">
        <v>95.238</v>
      </c>
      <c r="F44">
        <v>80</v>
      </c>
      <c r="G44">
        <v>65.887</v>
      </c>
      <c r="H44">
        <v>2.1879000000000004</v>
      </c>
    </row>
    <row r="45" spans="1:8" x14ac:dyDescent="0.2">
      <c r="A45">
        <v>1463.972</v>
      </c>
      <c r="B45">
        <v>-9.1630000000000003</v>
      </c>
      <c r="C45">
        <v>-9.1440000000000001</v>
      </c>
      <c r="D45">
        <v>16.413</v>
      </c>
      <c r="E45">
        <v>96.843999999999994</v>
      </c>
      <c r="F45">
        <v>80</v>
      </c>
      <c r="G45">
        <v>65.522000000000006</v>
      </c>
      <c r="H45">
        <v>2.2374000000000001</v>
      </c>
    </row>
    <row r="46" spans="1:8" x14ac:dyDescent="0.2">
      <c r="A46">
        <v>1464.2819999999999</v>
      </c>
      <c r="B46">
        <v>-9.2149999999999999</v>
      </c>
      <c r="C46">
        <v>-9.1950000000000003</v>
      </c>
      <c r="D46">
        <v>16.562999999999999</v>
      </c>
      <c r="E46">
        <v>99.447999999999993</v>
      </c>
      <c r="F46">
        <v>80</v>
      </c>
      <c r="G46">
        <v>65.356999999999999</v>
      </c>
      <c r="H46">
        <v>2.3199000000000001</v>
      </c>
    </row>
    <row r="47" spans="1:8" x14ac:dyDescent="0.2">
      <c r="A47">
        <v>1464.595</v>
      </c>
      <c r="B47">
        <v>-9.266</v>
      </c>
      <c r="C47">
        <v>-9.2469999999999999</v>
      </c>
      <c r="D47">
        <v>16.454000000000001</v>
      </c>
      <c r="E47">
        <v>101.48399999999999</v>
      </c>
      <c r="F47">
        <v>80</v>
      </c>
      <c r="G47">
        <v>65.25</v>
      </c>
      <c r="H47">
        <v>2.3848000000000003</v>
      </c>
    </row>
    <row r="48" spans="1:8" x14ac:dyDescent="0.2">
      <c r="A48">
        <v>1464.905</v>
      </c>
      <c r="B48">
        <v>-9.3179999999999996</v>
      </c>
      <c r="C48">
        <v>-9.298</v>
      </c>
      <c r="D48">
        <v>16.582000000000001</v>
      </c>
      <c r="E48">
        <v>103.688</v>
      </c>
      <c r="F48">
        <v>80</v>
      </c>
      <c r="G48">
        <v>64.92</v>
      </c>
      <c r="H48">
        <v>2.4563000000000001</v>
      </c>
    </row>
    <row r="49" spans="1:8" x14ac:dyDescent="0.2">
      <c r="A49">
        <v>1465.2159999999999</v>
      </c>
      <c r="B49">
        <v>-9.3710000000000004</v>
      </c>
      <c r="C49">
        <v>-9.3510000000000009</v>
      </c>
      <c r="D49">
        <v>16.911999999999999</v>
      </c>
      <c r="E49">
        <v>108.078</v>
      </c>
      <c r="F49">
        <v>80</v>
      </c>
      <c r="G49">
        <v>63.372999999999998</v>
      </c>
      <c r="H49">
        <v>2.6059000000000005</v>
      </c>
    </row>
    <row r="50" spans="1:8" x14ac:dyDescent="0.2">
      <c r="A50">
        <v>1465.528</v>
      </c>
      <c r="B50">
        <v>-9.4250000000000007</v>
      </c>
      <c r="C50">
        <v>-9.4039999999999999</v>
      </c>
      <c r="D50">
        <v>17.068000000000001</v>
      </c>
      <c r="E50">
        <v>112.169</v>
      </c>
      <c r="F50">
        <v>80</v>
      </c>
      <c r="G50">
        <v>63.677999999999997</v>
      </c>
      <c r="H50">
        <v>2.75</v>
      </c>
    </row>
    <row r="51" spans="1:8" x14ac:dyDescent="0.2">
      <c r="A51">
        <v>1465.84</v>
      </c>
      <c r="B51">
        <v>-9.48</v>
      </c>
      <c r="C51">
        <v>-9.4589999999999996</v>
      </c>
      <c r="D51">
        <v>17.524000000000001</v>
      </c>
      <c r="E51">
        <v>114.21899999999999</v>
      </c>
      <c r="F51">
        <v>80</v>
      </c>
      <c r="G51">
        <v>64.319000000000003</v>
      </c>
      <c r="H51">
        <v>2.8237000000000005</v>
      </c>
    </row>
    <row r="52" spans="1:8" x14ac:dyDescent="0.2">
      <c r="A52">
        <v>1466.153</v>
      </c>
      <c r="B52">
        <v>-9.5350000000000001</v>
      </c>
      <c r="C52">
        <v>-9.5129999999999999</v>
      </c>
      <c r="D52">
        <v>17.326000000000001</v>
      </c>
      <c r="E52">
        <v>111.202</v>
      </c>
      <c r="F52">
        <v>80</v>
      </c>
      <c r="G52">
        <v>65.281000000000006</v>
      </c>
      <c r="H52">
        <v>2.7115</v>
      </c>
    </row>
    <row r="53" spans="1:8" x14ac:dyDescent="0.2">
      <c r="A53">
        <v>1466.4659999999999</v>
      </c>
      <c r="B53">
        <v>-9.593</v>
      </c>
      <c r="C53">
        <v>-9.5709999999999997</v>
      </c>
      <c r="D53">
        <v>18.439</v>
      </c>
      <c r="E53">
        <v>106.166</v>
      </c>
      <c r="F53">
        <v>80</v>
      </c>
      <c r="G53">
        <v>65.741</v>
      </c>
      <c r="H53">
        <v>2.5333000000000001</v>
      </c>
    </row>
    <row r="54" spans="1:8" x14ac:dyDescent="0.2">
      <c r="A54">
        <v>1466.7809999999999</v>
      </c>
      <c r="B54">
        <v>-9.6509999999999998</v>
      </c>
      <c r="C54">
        <v>-9.6280000000000001</v>
      </c>
      <c r="D54">
        <v>18.277000000000001</v>
      </c>
      <c r="E54">
        <v>102.962</v>
      </c>
      <c r="F54">
        <v>80</v>
      </c>
      <c r="G54">
        <v>66.126999999999995</v>
      </c>
      <c r="H54">
        <v>2.4244000000000003</v>
      </c>
    </row>
    <row r="55" spans="1:8" x14ac:dyDescent="0.2">
      <c r="A55">
        <v>1467.0920000000001</v>
      </c>
      <c r="B55">
        <v>-9.7080000000000002</v>
      </c>
      <c r="C55">
        <v>-9.6850000000000005</v>
      </c>
      <c r="D55">
        <v>18.271000000000001</v>
      </c>
      <c r="E55">
        <v>99.478999999999999</v>
      </c>
      <c r="F55">
        <v>80</v>
      </c>
      <c r="G55">
        <v>66.402000000000001</v>
      </c>
      <c r="H55">
        <v>2.3089000000000004</v>
      </c>
    </row>
    <row r="56" spans="1:8" x14ac:dyDescent="0.2">
      <c r="A56">
        <v>1467.405</v>
      </c>
      <c r="B56">
        <v>-9.7639999999999993</v>
      </c>
      <c r="C56">
        <v>-9.74</v>
      </c>
      <c r="D56">
        <v>17.742999999999999</v>
      </c>
      <c r="E56">
        <v>98.263999999999996</v>
      </c>
      <c r="F56">
        <v>80</v>
      </c>
      <c r="G56">
        <v>65.677000000000007</v>
      </c>
      <c r="H56">
        <v>2.2682000000000002</v>
      </c>
    </row>
    <row r="57" spans="1:8" x14ac:dyDescent="0.2">
      <c r="A57">
        <v>1467.7159999999999</v>
      </c>
      <c r="B57">
        <v>-9.8219999999999992</v>
      </c>
      <c r="C57">
        <v>-9.798</v>
      </c>
      <c r="D57">
        <v>18.433</v>
      </c>
      <c r="E57">
        <v>98.192999999999998</v>
      </c>
      <c r="F57">
        <v>80</v>
      </c>
      <c r="G57">
        <v>65.875</v>
      </c>
      <c r="H57">
        <v>2.2649000000000004</v>
      </c>
    </row>
    <row r="58" spans="1:8" x14ac:dyDescent="0.2">
      <c r="A58">
        <v>1468.028</v>
      </c>
      <c r="B58">
        <v>-9.8770000000000007</v>
      </c>
      <c r="C58">
        <v>-9.8520000000000003</v>
      </c>
      <c r="D58">
        <v>17.518999999999998</v>
      </c>
      <c r="E58">
        <v>97.787999999999997</v>
      </c>
      <c r="F58">
        <v>80</v>
      </c>
      <c r="G58">
        <v>66.247</v>
      </c>
      <c r="H58">
        <v>2.2505999999999999</v>
      </c>
    </row>
    <row r="59" spans="1:8" x14ac:dyDescent="0.2">
      <c r="A59">
        <v>1468.3389999999999</v>
      </c>
      <c r="B59">
        <v>-9.9320000000000004</v>
      </c>
      <c r="C59">
        <v>-9.907</v>
      </c>
      <c r="D59">
        <v>17.614000000000001</v>
      </c>
      <c r="E59">
        <v>95.391999999999996</v>
      </c>
      <c r="F59">
        <v>80</v>
      </c>
      <c r="G59">
        <v>66.611999999999995</v>
      </c>
      <c r="H59">
        <v>2.1747000000000001</v>
      </c>
    </row>
    <row r="60" spans="1:8" x14ac:dyDescent="0.2">
      <c r="A60">
        <v>1468.65</v>
      </c>
      <c r="B60">
        <v>-9.9860000000000007</v>
      </c>
      <c r="C60">
        <v>-9.9610000000000003</v>
      </c>
      <c r="D60">
        <v>17.297999999999998</v>
      </c>
      <c r="E60">
        <v>93.712000000000003</v>
      </c>
      <c r="F60">
        <v>80</v>
      </c>
      <c r="G60">
        <v>66.233000000000004</v>
      </c>
      <c r="H60">
        <v>2.1219000000000001</v>
      </c>
    </row>
    <row r="61" spans="1:8" x14ac:dyDescent="0.2">
      <c r="A61">
        <v>1468.962</v>
      </c>
      <c r="B61">
        <v>-10.039999999999999</v>
      </c>
      <c r="C61">
        <v>-10.013999999999999</v>
      </c>
      <c r="D61">
        <v>16.919</v>
      </c>
      <c r="E61">
        <v>95.402000000000001</v>
      </c>
      <c r="F61">
        <v>80</v>
      </c>
      <c r="G61">
        <v>65.771000000000001</v>
      </c>
      <c r="H61">
        <v>2.1725000000000003</v>
      </c>
    </row>
    <row r="62" spans="1:8" x14ac:dyDescent="0.2">
      <c r="A62">
        <v>1469.271</v>
      </c>
      <c r="B62">
        <v>-10.090999999999999</v>
      </c>
      <c r="C62">
        <v>-10.065</v>
      </c>
      <c r="D62">
        <v>16.64</v>
      </c>
      <c r="E62">
        <v>102.393</v>
      </c>
      <c r="F62">
        <v>80</v>
      </c>
      <c r="G62">
        <v>61.801000000000002</v>
      </c>
      <c r="H62">
        <v>2.3957999999999999</v>
      </c>
    </row>
    <row r="63" spans="1:8" x14ac:dyDescent="0.2">
      <c r="A63">
        <v>1469.585</v>
      </c>
      <c r="B63">
        <v>-10.143000000000001</v>
      </c>
      <c r="C63">
        <v>-10.116</v>
      </c>
      <c r="D63">
        <v>16.309999999999999</v>
      </c>
      <c r="E63">
        <v>120.684</v>
      </c>
      <c r="F63">
        <v>80</v>
      </c>
      <c r="G63">
        <v>60.494</v>
      </c>
      <c r="H63">
        <v>3.0525000000000002</v>
      </c>
    </row>
    <row r="64" spans="1:8" x14ac:dyDescent="0.2">
      <c r="A64">
        <v>1469.895</v>
      </c>
      <c r="B64">
        <v>-10.195</v>
      </c>
      <c r="C64">
        <v>-10.167999999999999</v>
      </c>
      <c r="D64">
        <v>16.507000000000001</v>
      </c>
      <c r="E64">
        <v>134.69999999999999</v>
      </c>
      <c r="F64">
        <v>80</v>
      </c>
      <c r="G64">
        <v>59.991</v>
      </c>
      <c r="H64">
        <v>3.6498000000000004</v>
      </c>
    </row>
    <row r="65" spans="1:8" x14ac:dyDescent="0.2">
      <c r="A65">
        <v>1470.2070000000001</v>
      </c>
      <c r="B65">
        <v>-10.247</v>
      </c>
      <c r="C65">
        <v>-10.220000000000001</v>
      </c>
      <c r="D65">
        <v>16.649000000000001</v>
      </c>
      <c r="E65">
        <v>142.62899999999999</v>
      </c>
      <c r="F65">
        <v>80</v>
      </c>
      <c r="G65">
        <v>60.360999999999997</v>
      </c>
      <c r="H65">
        <v>4.0348000000000006</v>
      </c>
    </row>
    <row r="66" spans="1:8" x14ac:dyDescent="0.2">
      <c r="A66">
        <v>1470.83</v>
      </c>
      <c r="B66">
        <v>-10.327999999999999</v>
      </c>
      <c r="C66">
        <v>-10.3</v>
      </c>
      <c r="D66">
        <v>12.906000000000001</v>
      </c>
      <c r="E66">
        <v>143.739</v>
      </c>
      <c r="F66">
        <v>80</v>
      </c>
      <c r="G66">
        <v>61.072000000000003</v>
      </c>
      <c r="H66">
        <v>4.0909000000000004</v>
      </c>
    </row>
    <row r="67" spans="1:8" x14ac:dyDescent="0.2">
      <c r="A67">
        <v>1613.0740000000001</v>
      </c>
      <c r="B67">
        <v>-10.425000000000001</v>
      </c>
      <c r="C67">
        <v>-10.423</v>
      </c>
      <c r="D67">
        <v>6.335</v>
      </c>
      <c r="E67">
        <v>107.843</v>
      </c>
      <c r="F67">
        <v>80</v>
      </c>
      <c r="G67">
        <v>64.319999999999993</v>
      </c>
      <c r="H67">
        <v>2.5795000000000003</v>
      </c>
    </row>
    <row r="68" spans="1:8" x14ac:dyDescent="0.2">
      <c r="A68">
        <v>1614.0070000000001</v>
      </c>
      <c r="B68">
        <v>-10.494999999999999</v>
      </c>
      <c r="C68">
        <v>-10.491</v>
      </c>
      <c r="D68">
        <v>7.298</v>
      </c>
      <c r="E68">
        <v>112.434</v>
      </c>
      <c r="F68">
        <v>80</v>
      </c>
      <c r="G68">
        <v>64.411000000000001</v>
      </c>
      <c r="H68">
        <v>2.7412000000000001</v>
      </c>
    </row>
    <row r="69" spans="1:8" x14ac:dyDescent="0.2">
      <c r="A69">
        <v>1614.94</v>
      </c>
      <c r="B69">
        <v>-10.564</v>
      </c>
      <c r="C69">
        <v>-10.558999999999999</v>
      </c>
      <c r="D69">
        <v>7.3109999999999999</v>
      </c>
      <c r="E69">
        <v>113.12</v>
      </c>
      <c r="F69">
        <v>80</v>
      </c>
      <c r="G69">
        <v>63.654000000000003</v>
      </c>
      <c r="H69">
        <v>2.7665000000000002</v>
      </c>
    </row>
    <row r="70" spans="1:8" x14ac:dyDescent="0.2">
      <c r="A70">
        <v>1615.876</v>
      </c>
      <c r="B70">
        <v>-10.63</v>
      </c>
      <c r="C70">
        <v>-10.624000000000001</v>
      </c>
      <c r="D70">
        <v>6.891</v>
      </c>
      <c r="E70">
        <v>113.35299999999999</v>
      </c>
      <c r="F70">
        <v>80</v>
      </c>
      <c r="G70">
        <v>64.131</v>
      </c>
      <c r="H70">
        <v>2.7753000000000005</v>
      </c>
    </row>
    <row r="71" spans="1:8" x14ac:dyDescent="0.2">
      <c r="A71">
        <v>1616.8109999999999</v>
      </c>
      <c r="B71">
        <v>-10.689</v>
      </c>
      <c r="C71">
        <v>-10.682</v>
      </c>
      <c r="D71">
        <v>6.2539999999999996</v>
      </c>
      <c r="E71">
        <v>112.922</v>
      </c>
      <c r="F71">
        <v>80</v>
      </c>
      <c r="G71">
        <v>64.453000000000003</v>
      </c>
      <c r="H71">
        <v>2.7599</v>
      </c>
    </row>
    <row r="72" spans="1:8" x14ac:dyDescent="0.2">
      <c r="A72">
        <v>1617.741</v>
      </c>
      <c r="B72">
        <v>-10.746</v>
      </c>
      <c r="C72">
        <v>-10.738</v>
      </c>
      <c r="D72">
        <v>6.0170000000000003</v>
      </c>
      <c r="E72">
        <v>108.69</v>
      </c>
      <c r="F72">
        <v>80</v>
      </c>
      <c r="G72">
        <v>64.599000000000004</v>
      </c>
      <c r="H72">
        <v>2.6092</v>
      </c>
    </row>
    <row r="73" spans="1:8" x14ac:dyDescent="0.2">
      <c r="A73">
        <v>1618.6759999999999</v>
      </c>
      <c r="B73">
        <v>-10.803000000000001</v>
      </c>
      <c r="C73">
        <v>-10.794</v>
      </c>
      <c r="D73">
        <v>5.9960000000000004</v>
      </c>
      <c r="E73">
        <v>106.54</v>
      </c>
      <c r="F73">
        <v>80</v>
      </c>
      <c r="G73">
        <v>64.775000000000006</v>
      </c>
      <c r="H73">
        <v>2.5344000000000002</v>
      </c>
    </row>
    <row r="74" spans="1:8" x14ac:dyDescent="0.2">
      <c r="A74">
        <v>1619.61</v>
      </c>
      <c r="B74">
        <v>-10.856999999999999</v>
      </c>
      <c r="C74">
        <v>-10.848000000000001</v>
      </c>
      <c r="D74">
        <v>5.6769999999999996</v>
      </c>
      <c r="E74">
        <v>103.74299999999999</v>
      </c>
      <c r="F74">
        <v>80</v>
      </c>
      <c r="G74">
        <v>65.179000000000002</v>
      </c>
      <c r="H74">
        <v>2.4398</v>
      </c>
    </row>
    <row r="75" spans="1:8" x14ac:dyDescent="0.2">
      <c r="A75">
        <v>1620.8489999999999</v>
      </c>
      <c r="B75">
        <v>-10.917999999999999</v>
      </c>
      <c r="C75">
        <v>-10.907</v>
      </c>
      <c r="D75">
        <v>4.7729999999999997</v>
      </c>
      <c r="E75">
        <v>96.2</v>
      </c>
      <c r="F75">
        <v>80</v>
      </c>
      <c r="G75">
        <v>66.132999999999996</v>
      </c>
      <c r="H75">
        <v>2.1978</v>
      </c>
    </row>
    <row r="76" spans="1:8" x14ac:dyDescent="0.2">
      <c r="A76">
        <v>1622.09</v>
      </c>
      <c r="B76">
        <v>-10.973000000000001</v>
      </c>
      <c r="C76">
        <v>-10.961</v>
      </c>
      <c r="D76">
        <v>4.3840000000000003</v>
      </c>
      <c r="E76">
        <v>89.477000000000004</v>
      </c>
      <c r="F76">
        <v>80</v>
      </c>
      <c r="G76">
        <v>66.408000000000001</v>
      </c>
      <c r="H76">
        <v>1.9943000000000002</v>
      </c>
    </row>
    <row r="77" spans="1:8" x14ac:dyDescent="0.2">
      <c r="A77">
        <v>1623.3320000000001</v>
      </c>
      <c r="B77">
        <v>-11.026999999999999</v>
      </c>
      <c r="C77">
        <v>-11.013999999999999</v>
      </c>
      <c r="D77">
        <v>4.2430000000000003</v>
      </c>
      <c r="E77">
        <v>87.847999999999999</v>
      </c>
      <c r="F77">
        <v>80</v>
      </c>
      <c r="G77">
        <v>66.488</v>
      </c>
      <c r="H77">
        <v>1.9470000000000003</v>
      </c>
    </row>
    <row r="78" spans="1:8" x14ac:dyDescent="0.2">
      <c r="A78">
        <v>1624.576</v>
      </c>
      <c r="B78">
        <v>-11.077999999999999</v>
      </c>
      <c r="C78">
        <v>-11.064</v>
      </c>
      <c r="D78">
        <v>4.0659999999999998</v>
      </c>
      <c r="E78">
        <v>87.632000000000005</v>
      </c>
      <c r="F78">
        <v>80</v>
      </c>
      <c r="G78">
        <v>66.521000000000001</v>
      </c>
      <c r="H78">
        <v>1.9404000000000001</v>
      </c>
    </row>
    <row r="79" spans="1:8" x14ac:dyDescent="0.2">
      <c r="A79">
        <v>1626.13</v>
      </c>
      <c r="B79">
        <v>-11.129</v>
      </c>
      <c r="C79">
        <v>-11.114000000000001</v>
      </c>
      <c r="D79">
        <v>3.2080000000000002</v>
      </c>
      <c r="E79">
        <v>90.83</v>
      </c>
      <c r="F79">
        <v>80</v>
      </c>
      <c r="G79">
        <v>66.08</v>
      </c>
      <c r="H79">
        <v>2.0339</v>
      </c>
    </row>
    <row r="80" spans="1:8" x14ac:dyDescent="0.2">
      <c r="A80">
        <v>1627.68</v>
      </c>
      <c r="B80">
        <v>-11.183999999999999</v>
      </c>
      <c r="C80">
        <v>-11.169</v>
      </c>
      <c r="D80">
        <v>3.52</v>
      </c>
      <c r="E80">
        <v>110.07599999999999</v>
      </c>
      <c r="F80">
        <v>80</v>
      </c>
      <c r="G80">
        <v>64.28</v>
      </c>
      <c r="H80">
        <v>2.6576</v>
      </c>
    </row>
    <row r="81" spans="1:8" x14ac:dyDescent="0.2">
      <c r="A81">
        <v>1628.931</v>
      </c>
      <c r="B81">
        <v>-11.243</v>
      </c>
      <c r="C81">
        <v>-11.226000000000001</v>
      </c>
      <c r="D81">
        <v>4.5709999999999997</v>
      </c>
      <c r="E81">
        <v>106.761</v>
      </c>
      <c r="F81">
        <v>80</v>
      </c>
      <c r="G81">
        <v>64.587000000000003</v>
      </c>
      <c r="H81">
        <v>2.5421</v>
      </c>
    </row>
    <row r="82" spans="1:8" x14ac:dyDescent="0.2">
      <c r="A82">
        <v>1630.1690000000001</v>
      </c>
      <c r="B82">
        <v>-11.301</v>
      </c>
      <c r="C82">
        <v>-11.282999999999999</v>
      </c>
      <c r="D82">
        <v>4.6420000000000003</v>
      </c>
      <c r="E82">
        <v>105.77200000000001</v>
      </c>
      <c r="F82">
        <v>80</v>
      </c>
      <c r="G82">
        <v>64.536000000000001</v>
      </c>
      <c r="H82">
        <v>2.508</v>
      </c>
    </row>
    <row r="83" spans="1:8" x14ac:dyDescent="0.2">
      <c r="A83">
        <v>1631.414</v>
      </c>
      <c r="B83">
        <v>-11.363</v>
      </c>
      <c r="C83">
        <v>-11.343999999999999</v>
      </c>
      <c r="D83">
        <v>4.8929999999999998</v>
      </c>
      <c r="E83">
        <v>111.76900000000001</v>
      </c>
      <c r="F83">
        <v>80</v>
      </c>
      <c r="G83">
        <v>63.746000000000002</v>
      </c>
      <c r="H83">
        <v>2.7181000000000002</v>
      </c>
    </row>
    <row r="84" spans="1:8" x14ac:dyDescent="0.2">
      <c r="A84">
        <v>1632.346</v>
      </c>
      <c r="B84">
        <v>-11.414</v>
      </c>
      <c r="C84">
        <v>-11.394</v>
      </c>
      <c r="D84">
        <v>5.3310000000000004</v>
      </c>
      <c r="E84">
        <v>112.581</v>
      </c>
      <c r="F84">
        <v>80</v>
      </c>
      <c r="G84">
        <v>64.230999999999995</v>
      </c>
      <c r="H84">
        <v>2.7467000000000001</v>
      </c>
    </row>
    <row r="85" spans="1:8" x14ac:dyDescent="0.2">
      <c r="A85">
        <v>1633.2719999999999</v>
      </c>
      <c r="B85">
        <v>-11.465999999999999</v>
      </c>
      <c r="C85">
        <v>-11.446</v>
      </c>
      <c r="D85">
        <v>5.5780000000000003</v>
      </c>
      <c r="E85">
        <v>112.8</v>
      </c>
      <c r="F85">
        <v>80</v>
      </c>
      <c r="G85">
        <v>64.090999999999994</v>
      </c>
      <c r="H85">
        <v>2.7555000000000001</v>
      </c>
    </row>
    <row r="86" spans="1:8" x14ac:dyDescent="0.2">
      <c r="A86">
        <v>1634.202</v>
      </c>
      <c r="B86">
        <v>-11.522</v>
      </c>
      <c r="C86">
        <v>-11.5</v>
      </c>
      <c r="D86">
        <v>5.8419999999999996</v>
      </c>
      <c r="E86">
        <v>116.17400000000001</v>
      </c>
      <c r="F86">
        <v>80</v>
      </c>
      <c r="G86">
        <v>63.707999999999998</v>
      </c>
      <c r="H86">
        <v>2.8797999999999999</v>
      </c>
    </row>
    <row r="87" spans="1:8" x14ac:dyDescent="0.2">
      <c r="A87">
        <v>1847.9649999999999</v>
      </c>
      <c r="B87">
        <v>-11.571</v>
      </c>
      <c r="C87">
        <v>-11.574999999999999</v>
      </c>
      <c r="D87">
        <v>0</v>
      </c>
      <c r="E87">
        <v>122.84399999999999</v>
      </c>
      <c r="F87">
        <v>80</v>
      </c>
      <c r="G87">
        <v>62.3</v>
      </c>
      <c r="H87">
        <v>3.1394000000000002</v>
      </c>
    </row>
    <row r="88" spans="1:8" x14ac:dyDescent="0.2">
      <c r="A88">
        <v>1848.8989999999999</v>
      </c>
      <c r="B88">
        <v>-11.635999999999999</v>
      </c>
      <c r="C88">
        <v>-11.645</v>
      </c>
      <c r="D88">
        <v>7.4740000000000002</v>
      </c>
      <c r="E88">
        <v>122.03700000000001</v>
      </c>
      <c r="F88">
        <v>80</v>
      </c>
      <c r="G88">
        <v>63.006</v>
      </c>
      <c r="H88">
        <v>3.1064000000000003</v>
      </c>
    </row>
    <row r="89" spans="1:8" x14ac:dyDescent="0.2">
      <c r="A89">
        <v>1849.838</v>
      </c>
      <c r="B89">
        <v>-11.707000000000001</v>
      </c>
      <c r="C89">
        <v>-11.718999999999999</v>
      </c>
      <c r="D89">
        <v>7.9290000000000003</v>
      </c>
      <c r="E89">
        <v>118.235</v>
      </c>
      <c r="F89">
        <v>80</v>
      </c>
      <c r="G89">
        <v>62.692</v>
      </c>
      <c r="H89">
        <v>2.9579000000000004</v>
      </c>
    </row>
    <row r="90" spans="1:8" x14ac:dyDescent="0.2">
      <c r="A90">
        <v>1850.46</v>
      </c>
      <c r="B90">
        <v>-11.759</v>
      </c>
      <c r="C90">
        <v>-11.775</v>
      </c>
      <c r="D90">
        <v>8.9269999999999996</v>
      </c>
      <c r="E90">
        <v>116.336</v>
      </c>
      <c r="F90">
        <v>80</v>
      </c>
      <c r="G90">
        <v>63.442999999999998</v>
      </c>
      <c r="H90">
        <v>2.8853000000000004</v>
      </c>
    </row>
    <row r="91" spans="1:8" x14ac:dyDescent="0.2">
      <c r="A91">
        <v>1851.0840000000001</v>
      </c>
      <c r="B91">
        <v>-11.811</v>
      </c>
      <c r="C91">
        <v>-11.83</v>
      </c>
      <c r="D91">
        <v>8.8529999999999998</v>
      </c>
      <c r="E91">
        <v>113.154</v>
      </c>
      <c r="F91">
        <v>80</v>
      </c>
      <c r="G91">
        <v>65.007000000000005</v>
      </c>
      <c r="H91">
        <v>2.7676000000000003</v>
      </c>
    </row>
    <row r="92" spans="1:8" x14ac:dyDescent="0.2">
      <c r="A92">
        <v>1851.7090000000001</v>
      </c>
      <c r="B92">
        <v>-11.862</v>
      </c>
      <c r="C92">
        <v>-11.882999999999999</v>
      </c>
      <c r="D92">
        <v>8.5630000000000006</v>
      </c>
      <c r="E92">
        <v>111.872</v>
      </c>
      <c r="F92">
        <v>80</v>
      </c>
      <c r="G92">
        <v>63.595999999999997</v>
      </c>
      <c r="H92">
        <v>2.7214000000000005</v>
      </c>
    </row>
    <row r="93" spans="1:8" x14ac:dyDescent="0.2">
      <c r="A93">
        <v>1852.6410000000001</v>
      </c>
      <c r="B93">
        <v>-11.936</v>
      </c>
      <c r="C93">
        <v>-11.961</v>
      </c>
      <c r="D93">
        <v>8.3879999999999999</v>
      </c>
      <c r="E93">
        <v>111.529</v>
      </c>
      <c r="F93">
        <v>80</v>
      </c>
      <c r="G93">
        <v>63.252000000000002</v>
      </c>
      <c r="H93">
        <v>2.7093000000000003</v>
      </c>
    </row>
    <row r="94" spans="1:8" x14ac:dyDescent="0.2">
      <c r="A94">
        <v>1853.5609999999999</v>
      </c>
      <c r="B94">
        <v>-12.009</v>
      </c>
      <c r="C94">
        <v>-12.039</v>
      </c>
      <c r="D94">
        <v>8.4049999999999994</v>
      </c>
      <c r="E94">
        <v>113.512</v>
      </c>
      <c r="F94">
        <v>80</v>
      </c>
      <c r="G94">
        <v>63.63</v>
      </c>
      <c r="H94">
        <v>2.7808000000000002</v>
      </c>
    </row>
    <row r="95" spans="1:8" x14ac:dyDescent="0.2">
      <c r="A95">
        <v>1854.4960000000001</v>
      </c>
      <c r="B95">
        <v>-12.066000000000001</v>
      </c>
      <c r="C95">
        <v>-12.1</v>
      </c>
      <c r="D95">
        <v>6.5430000000000001</v>
      </c>
      <c r="E95">
        <v>112.77200000000001</v>
      </c>
      <c r="F95">
        <v>80</v>
      </c>
      <c r="G95">
        <v>64.135999999999996</v>
      </c>
      <c r="H95">
        <v>2.7544000000000004</v>
      </c>
    </row>
    <row r="96" spans="1:8" x14ac:dyDescent="0.2">
      <c r="A96">
        <v>9601.223</v>
      </c>
      <c r="B96">
        <v>-12.153</v>
      </c>
      <c r="C96">
        <v>-12.151</v>
      </c>
      <c r="D96">
        <v>0</v>
      </c>
      <c r="E96">
        <v>105.88</v>
      </c>
      <c r="F96">
        <v>80</v>
      </c>
      <c r="G96">
        <v>64.855999999999995</v>
      </c>
      <c r="H96">
        <v>2.5124</v>
      </c>
    </row>
    <row r="97" spans="1:8" x14ac:dyDescent="0.2">
      <c r="A97">
        <v>9602.1620000000003</v>
      </c>
      <c r="B97">
        <v>-12.207000000000001</v>
      </c>
      <c r="C97">
        <v>-12.202</v>
      </c>
      <c r="D97">
        <v>5.44</v>
      </c>
      <c r="E97">
        <v>107.267</v>
      </c>
      <c r="F97">
        <v>80</v>
      </c>
      <c r="G97">
        <v>64.763999999999996</v>
      </c>
      <c r="H97">
        <v>2.5597000000000003</v>
      </c>
    </row>
    <row r="98" spans="1:8" x14ac:dyDescent="0.2">
      <c r="A98">
        <v>9603.0910000000003</v>
      </c>
      <c r="B98">
        <v>-12.259</v>
      </c>
      <c r="C98">
        <v>-12.252000000000001</v>
      </c>
      <c r="D98">
        <v>5.39</v>
      </c>
      <c r="E98">
        <v>116.989</v>
      </c>
      <c r="F98">
        <v>80</v>
      </c>
      <c r="G98">
        <v>63.475000000000001</v>
      </c>
      <c r="H98">
        <v>2.9106000000000001</v>
      </c>
    </row>
    <row r="99" spans="1:8" x14ac:dyDescent="0.2">
      <c r="A99">
        <v>9603.7160000000003</v>
      </c>
      <c r="B99">
        <v>-12.31</v>
      </c>
      <c r="C99">
        <v>-12.301</v>
      </c>
      <c r="D99">
        <v>7.8369999999999997</v>
      </c>
      <c r="E99">
        <v>119.82599999999999</v>
      </c>
      <c r="F99">
        <v>80</v>
      </c>
      <c r="G99">
        <v>63.966000000000001</v>
      </c>
      <c r="H99">
        <v>3.0195000000000003</v>
      </c>
    </row>
    <row r="100" spans="1:8" x14ac:dyDescent="0.2">
      <c r="A100">
        <v>9604.3410000000003</v>
      </c>
      <c r="B100">
        <v>-12.382999999999999</v>
      </c>
      <c r="C100">
        <v>-12.372</v>
      </c>
      <c r="D100">
        <v>11.282</v>
      </c>
      <c r="E100">
        <v>114.21899999999999</v>
      </c>
      <c r="F100">
        <v>80</v>
      </c>
      <c r="G100">
        <v>65.379000000000005</v>
      </c>
      <c r="H100">
        <v>2.8072000000000004</v>
      </c>
    </row>
    <row r="101" spans="1:8" x14ac:dyDescent="0.2">
      <c r="A101">
        <v>9604.9560000000001</v>
      </c>
      <c r="B101">
        <v>-12.462999999999999</v>
      </c>
      <c r="C101">
        <v>-12.449</v>
      </c>
      <c r="D101">
        <v>12.478</v>
      </c>
      <c r="E101">
        <v>106.624</v>
      </c>
      <c r="F101">
        <v>80</v>
      </c>
      <c r="G101">
        <v>63.534999999999997</v>
      </c>
      <c r="H101">
        <v>2.5377000000000001</v>
      </c>
    </row>
    <row r="102" spans="1:8" x14ac:dyDescent="0.2">
      <c r="A102">
        <v>9605.58</v>
      </c>
      <c r="B102">
        <v>-12.548</v>
      </c>
      <c r="C102">
        <v>-12.529</v>
      </c>
      <c r="D102">
        <v>12.962</v>
      </c>
      <c r="E102">
        <v>101.807</v>
      </c>
      <c r="F102">
        <v>80</v>
      </c>
      <c r="G102">
        <v>65.545000000000002</v>
      </c>
      <c r="H102">
        <v>2.3760000000000003</v>
      </c>
    </row>
    <row r="103" spans="1:8" x14ac:dyDescent="0.2">
      <c r="A103">
        <v>9606.1980000000003</v>
      </c>
      <c r="B103">
        <v>-12.635</v>
      </c>
      <c r="C103">
        <v>-12.613</v>
      </c>
      <c r="D103">
        <v>13.567</v>
      </c>
      <c r="E103">
        <v>95.754999999999995</v>
      </c>
      <c r="F103">
        <v>80</v>
      </c>
      <c r="G103">
        <v>66.709000000000003</v>
      </c>
      <c r="H103">
        <v>2.1835000000000004</v>
      </c>
    </row>
    <row r="104" spans="1:8" x14ac:dyDescent="0.2">
      <c r="A104">
        <v>9606.81</v>
      </c>
      <c r="B104">
        <v>-12.728</v>
      </c>
      <c r="C104">
        <v>-12.702</v>
      </c>
      <c r="D104">
        <v>14.456</v>
      </c>
      <c r="E104">
        <v>86.159000000000006</v>
      </c>
      <c r="F104">
        <v>80</v>
      </c>
      <c r="G104">
        <v>68.238</v>
      </c>
      <c r="H104">
        <v>1.8986000000000001</v>
      </c>
    </row>
    <row r="105" spans="1:8" x14ac:dyDescent="0.2">
      <c r="A105">
        <v>9607.4210000000003</v>
      </c>
      <c r="B105">
        <v>-12.824</v>
      </c>
      <c r="C105">
        <v>-12.794</v>
      </c>
      <c r="D105">
        <v>15.169</v>
      </c>
      <c r="E105">
        <v>75.564999999999998</v>
      </c>
      <c r="F105">
        <v>80</v>
      </c>
      <c r="G105">
        <v>68.290999999999997</v>
      </c>
      <c r="H105">
        <v>1.6071000000000002</v>
      </c>
    </row>
    <row r="106" spans="1:8" x14ac:dyDescent="0.2">
      <c r="A106">
        <v>9608.0339999999997</v>
      </c>
      <c r="B106">
        <v>-12.923999999999999</v>
      </c>
      <c r="C106">
        <v>-12.89</v>
      </c>
      <c r="D106">
        <v>15.557</v>
      </c>
      <c r="E106">
        <v>66.578999999999994</v>
      </c>
      <c r="F106">
        <v>80</v>
      </c>
      <c r="G106">
        <v>68.998000000000005</v>
      </c>
      <c r="H106">
        <v>1.3772000000000002</v>
      </c>
    </row>
    <row r="107" spans="1:8" x14ac:dyDescent="0.2">
      <c r="A107">
        <v>9608.3410000000003</v>
      </c>
      <c r="B107">
        <v>-12.974</v>
      </c>
      <c r="C107">
        <v>-12.938000000000001</v>
      </c>
      <c r="D107">
        <v>15.862</v>
      </c>
      <c r="E107">
        <v>62.920999999999999</v>
      </c>
      <c r="F107">
        <v>80</v>
      </c>
      <c r="G107">
        <v>69.224000000000004</v>
      </c>
      <c r="H107">
        <v>1.2881000000000002</v>
      </c>
    </row>
    <row r="108" spans="1:8" x14ac:dyDescent="0.2">
      <c r="A108">
        <v>9608.6460000000006</v>
      </c>
      <c r="B108">
        <v>-13.026</v>
      </c>
      <c r="C108">
        <v>-12.988</v>
      </c>
      <c r="D108">
        <v>16.318000000000001</v>
      </c>
      <c r="E108">
        <v>60.249000000000002</v>
      </c>
      <c r="F108">
        <v>80</v>
      </c>
      <c r="G108">
        <v>68.706000000000003</v>
      </c>
      <c r="H108">
        <v>1.2243000000000002</v>
      </c>
    </row>
    <row r="109" spans="1:8" x14ac:dyDescent="0.2">
      <c r="A109">
        <v>9608.9549999999999</v>
      </c>
      <c r="B109">
        <v>-13.077999999999999</v>
      </c>
      <c r="C109">
        <v>-13.038</v>
      </c>
      <c r="D109">
        <v>16.146000000000001</v>
      </c>
      <c r="E109">
        <v>60.048999999999999</v>
      </c>
      <c r="F109">
        <v>80</v>
      </c>
      <c r="G109">
        <v>68.23</v>
      </c>
      <c r="H109">
        <v>1.2188000000000001</v>
      </c>
    </row>
    <row r="110" spans="1:8" x14ac:dyDescent="0.2">
      <c r="A110">
        <v>9609.27</v>
      </c>
      <c r="B110">
        <v>-13.132</v>
      </c>
      <c r="C110">
        <v>-13.089</v>
      </c>
      <c r="D110">
        <v>16.207999999999998</v>
      </c>
      <c r="E110">
        <v>60.886000000000003</v>
      </c>
      <c r="F110">
        <v>80</v>
      </c>
      <c r="G110">
        <v>68.819000000000003</v>
      </c>
      <c r="H110">
        <v>1.2397</v>
      </c>
    </row>
    <row r="111" spans="1:8" x14ac:dyDescent="0.2">
      <c r="A111">
        <v>9609.5820000000003</v>
      </c>
      <c r="B111">
        <v>-13.185</v>
      </c>
      <c r="C111">
        <v>-13.141</v>
      </c>
      <c r="D111">
        <v>16.529</v>
      </c>
      <c r="E111">
        <v>62.244</v>
      </c>
      <c r="F111">
        <v>80</v>
      </c>
      <c r="G111">
        <v>68.441999999999993</v>
      </c>
      <c r="H111">
        <v>1.2716000000000001</v>
      </c>
    </row>
    <row r="112" spans="1:8" x14ac:dyDescent="0.2">
      <c r="A112">
        <v>9609.893</v>
      </c>
      <c r="B112">
        <v>-13.239000000000001</v>
      </c>
      <c r="C112">
        <v>-13.193</v>
      </c>
      <c r="D112">
        <v>16.667000000000002</v>
      </c>
      <c r="E112">
        <v>64.777000000000001</v>
      </c>
      <c r="F112">
        <v>80</v>
      </c>
      <c r="G112">
        <v>68.468000000000004</v>
      </c>
      <c r="H112">
        <v>1.3332000000000002</v>
      </c>
    </row>
    <row r="113" spans="1:8" x14ac:dyDescent="0.2">
      <c r="A113">
        <v>9610.2039999999997</v>
      </c>
      <c r="B113">
        <v>-13.294</v>
      </c>
      <c r="C113">
        <v>-13.244</v>
      </c>
      <c r="D113">
        <v>16.690000000000001</v>
      </c>
      <c r="E113">
        <v>67.778999999999996</v>
      </c>
      <c r="F113">
        <v>80</v>
      </c>
      <c r="G113">
        <v>67.656999999999996</v>
      </c>
      <c r="H113">
        <v>1.4069</v>
      </c>
    </row>
    <row r="114" spans="1:8" x14ac:dyDescent="0.2">
      <c r="A114">
        <v>9610.5169999999998</v>
      </c>
      <c r="B114">
        <v>-13.348000000000001</v>
      </c>
      <c r="C114">
        <v>-13.297000000000001</v>
      </c>
      <c r="D114">
        <v>16.760999999999999</v>
      </c>
      <c r="E114">
        <v>71.566999999999993</v>
      </c>
      <c r="F114">
        <v>80</v>
      </c>
      <c r="G114">
        <v>67.61</v>
      </c>
      <c r="H114">
        <v>1.5037</v>
      </c>
    </row>
    <row r="115" spans="1:8" x14ac:dyDescent="0.2">
      <c r="A115">
        <v>9610.83</v>
      </c>
      <c r="B115">
        <v>-13.401999999999999</v>
      </c>
      <c r="C115">
        <v>-13.349</v>
      </c>
      <c r="D115">
        <v>16.506</v>
      </c>
      <c r="E115">
        <v>75.984999999999999</v>
      </c>
      <c r="F115">
        <v>80</v>
      </c>
      <c r="G115">
        <v>66.671000000000006</v>
      </c>
      <c r="H115">
        <v>1.6181000000000003</v>
      </c>
    </row>
    <row r="116" spans="1:8" x14ac:dyDescent="0.2">
      <c r="A116">
        <v>9611.1409999999996</v>
      </c>
      <c r="B116">
        <v>-13.455</v>
      </c>
      <c r="C116">
        <v>-13.4</v>
      </c>
      <c r="D116">
        <v>16.388000000000002</v>
      </c>
      <c r="E116">
        <v>80.180000000000007</v>
      </c>
      <c r="F116">
        <v>80</v>
      </c>
      <c r="G116">
        <v>66.497</v>
      </c>
      <c r="H116">
        <v>1.7314000000000003</v>
      </c>
    </row>
    <row r="117" spans="1:8" x14ac:dyDescent="0.2">
      <c r="A117">
        <v>9611.4529999999995</v>
      </c>
      <c r="B117">
        <v>-13.509</v>
      </c>
      <c r="C117">
        <v>-13.451000000000001</v>
      </c>
      <c r="D117">
        <v>16.477</v>
      </c>
      <c r="E117">
        <v>84.677999999999997</v>
      </c>
      <c r="F117">
        <v>80</v>
      </c>
      <c r="G117">
        <v>66.647999999999996</v>
      </c>
      <c r="H117">
        <v>1.8557000000000001</v>
      </c>
    </row>
    <row r="118" spans="1:8" x14ac:dyDescent="0.2">
      <c r="A118">
        <v>9611.7630000000008</v>
      </c>
      <c r="B118">
        <v>-13.561999999999999</v>
      </c>
      <c r="C118">
        <v>-13.502000000000001</v>
      </c>
      <c r="D118">
        <v>16.314</v>
      </c>
      <c r="E118">
        <v>86.09</v>
      </c>
      <c r="F118">
        <v>80</v>
      </c>
      <c r="G118">
        <v>66.537999999999997</v>
      </c>
      <c r="H118">
        <v>1.8964000000000001</v>
      </c>
    </row>
    <row r="119" spans="1:8" x14ac:dyDescent="0.2">
      <c r="A119">
        <v>9612.0779999999995</v>
      </c>
      <c r="B119">
        <v>-13.615</v>
      </c>
      <c r="C119">
        <v>-13.553000000000001</v>
      </c>
      <c r="D119">
        <v>16.375</v>
      </c>
      <c r="E119">
        <v>85.736000000000004</v>
      </c>
      <c r="F119">
        <v>80</v>
      </c>
      <c r="G119">
        <v>67.063999999999993</v>
      </c>
      <c r="H119">
        <v>1.8865000000000003</v>
      </c>
    </row>
    <row r="120" spans="1:8" x14ac:dyDescent="0.2">
      <c r="A120">
        <v>9612.39</v>
      </c>
      <c r="B120">
        <v>-13.669</v>
      </c>
      <c r="C120">
        <v>-13.605</v>
      </c>
      <c r="D120">
        <v>16.477</v>
      </c>
      <c r="E120">
        <v>83.337999999999994</v>
      </c>
      <c r="F120">
        <v>80</v>
      </c>
      <c r="G120">
        <v>67.090999999999994</v>
      </c>
      <c r="H120">
        <v>1.8183000000000002</v>
      </c>
    </row>
    <row r="121" spans="1:8" x14ac:dyDescent="0.2">
      <c r="A121">
        <v>9612.7019999999993</v>
      </c>
      <c r="B121">
        <v>-13.724</v>
      </c>
      <c r="C121">
        <v>-13.657</v>
      </c>
      <c r="D121">
        <v>16.891999999999999</v>
      </c>
      <c r="E121">
        <v>81.066999999999993</v>
      </c>
      <c r="F121">
        <v>80</v>
      </c>
      <c r="G121">
        <v>67.238</v>
      </c>
      <c r="H121">
        <v>1.7556000000000003</v>
      </c>
    </row>
    <row r="122" spans="1:8" x14ac:dyDescent="0.2">
      <c r="A122">
        <v>9613.0130000000008</v>
      </c>
      <c r="B122">
        <v>-13.778</v>
      </c>
      <c r="C122">
        <v>-13.709</v>
      </c>
      <c r="D122">
        <v>16.716999999999999</v>
      </c>
      <c r="E122">
        <v>82.111999999999995</v>
      </c>
      <c r="F122">
        <v>80</v>
      </c>
      <c r="G122">
        <v>66.432000000000002</v>
      </c>
      <c r="H122">
        <v>1.7842000000000002</v>
      </c>
    </row>
    <row r="123" spans="1:8" x14ac:dyDescent="0.2">
      <c r="A123">
        <v>9613.3230000000003</v>
      </c>
      <c r="B123">
        <v>-13.833</v>
      </c>
      <c r="C123">
        <v>-13.760999999999999</v>
      </c>
      <c r="D123">
        <v>16.817</v>
      </c>
      <c r="E123">
        <v>84.945999999999998</v>
      </c>
      <c r="F123">
        <v>80</v>
      </c>
      <c r="G123">
        <v>66.355000000000004</v>
      </c>
      <c r="H123">
        <v>1.8634000000000002</v>
      </c>
    </row>
    <row r="124" spans="1:8" x14ac:dyDescent="0.2">
      <c r="A124">
        <v>9613.6360000000004</v>
      </c>
      <c r="B124">
        <v>-13.885999999999999</v>
      </c>
      <c r="C124">
        <v>-13.811999999999999</v>
      </c>
      <c r="D124">
        <v>16.233000000000001</v>
      </c>
      <c r="E124">
        <v>87.423000000000002</v>
      </c>
      <c r="F124">
        <v>80</v>
      </c>
      <c r="G124">
        <v>66.546000000000006</v>
      </c>
      <c r="H124">
        <v>1.9349000000000001</v>
      </c>
    </row>
    <row r="125" spans="1:8" x14ac:dyDescent="0.2">
      <c r="A125">
        <v>9613.9449999999997</v>
      </c>
      <c r="B125">
        <v>-13.938000000000001</v>
      </c>
      <c r="C125">
        <v>-13.863</v>
      </c>
      <c r="D125">
        <v>16.321999999999999</v>
      </c>
      <c r="E125">
        <v>87.587000000000003</v>
      </c>
      <c r="F125">
        <v>80</v>
      </c>
      <c r="G125">
        <v>66.787000000000006</v>
      </c>
      <c r="H125">
        <v>1.9393</v>
      </c>
    </row>
    <row r="126" spans="1:8" x14ac:dyDescent="0.2">
      <c r="A126">
        <v>9614.2569999999996</v>
      </c>
      <c r="B126">
        <v>-13.99</v>
      </c>
      <c r="C126">
        <v>-13.913</v>
      </c>
      <c r="D126">
        <v>16.033999999999999</v>
      </c>
      <c r="E126">
        <v>87.491</v>
      </c>
      <c r="F126">
        <v>80</v>
      </c>
      <c r="G126">
        <v>66.888000000000005</v>
      </c>
      <c r="H126">
        <v>1.9360000000000002</v>
      </c>
    </row>
    <row r="127" spans="1:8" x14ac:dyDescent="0.2">
      <c r="A127">
        <v>9614.5660000000007</v>
      </c>
      <c r="B127">
        <v>-14.042</v>
      </c>
      <c r="C127">
        <v>-13.962999999999999</v>
      </c>
      <c r="D127">
        <v>16.151</v>
      </c>
      <c r="E127">
        <v>87.29</v>
      </c>
      <c r="F127">
        <v>80</v>
      </c>
      <c r="G127">
        <v>67.099000000000004</v>
      </c>
      <c r="H127">
        <v>1.9305000000000001</v>
      </c>
    </row>
    <row r="128" spans="1:8" x14ac:dyDescent="0.2">
      <c r="A128">
        <v>9614.875</v>
      </c>
      <c r="B128">
        <v>-14.096</v>
      </c>
      <c r="C128">
        <v>-14.013999999999999</v>
      </c>
      <c r="D128">
        <v>16.724</v>
      </c>
      <c r="E128">
        <v>86.887</v>
      </c>
      <c r="F128">
        <v>80</v>
      </c>
      <c r="G128">
        <v>67.698999999999998</v>
      </c>
      <c r="H128">
        <v>1.9195000000000002</v>
      </c>
    </row>
    <row r="129" spans="1:8" x14ac:dyDescent="0.2">
      <c r="A129">
        <v>9615.1880000000001</v>
      </c>
      <c r="B129">
        <v>-14.15</v>
      </c>
      <c r="C129">
        <v>-14.065</v>
      </c>
      <c r="D129">
        <v>16.344999999999999</v>
      </c>
      <c r="E129">
        <v>86.835999999999999</v>
      </c>
      <c r="F129">
        <v>80</v>
      </c>
      <c r="G129">
        <v>67.137</v>
      </c>
      <c r="H129">
        <v>1.9173000000000002</v>
      </c>
    </row>
    <row r="130" spans="1:8" x14ac:dyDescent="0.2">
      <c r="A130">
        <v>9615.5</v>
      </c>
      <c r="B130">
        <v>-14.205</v>
      </c>
      <c r="C130">
        <v>-14.119</v>
      </c>
      <c r="D130">
        <v>17.059999999999999</v>
      </c>
      <c r="E130">
        <v>87.352999999999994</v>
      </c>
      <c r="F130">
        <v>80</v>
      </c>
      <c r="G130">
        <v>66.995000000000005</v>
      </c>
      <c r="H130">
        <v>1.9327000000000001</v>
      </c>
    </row>
    <row r="131" spans="1:8" x14ac:dyDescent="0.2">
      <c r="A131">
        <v>9615.8130000000001</v>
      </c>
      <c r="B131">
        <v>-14.26</v>
      </c>
      <c r="C131">
        <v>-14.170999999999999</v>
      </c>
      <c r="D131">
        <v>16.715</v>
      </c>
      <c r="E131">
        <v>87.884</v>
      </c>
      <c r="F131">
        <v>80</v>
      </c>
      <c r="G131">
        <v>66.573999999999998</v>
      </c>
      <c r="H131">
        <v>1.9481000000000002</v>
      </c>
    </row>
    <row r="132" spans="1:8" x14ac:dyDescent="0.2">
      <c r="A132">
        <v>9616.1260000000002</v>
      </c>
      <c r="B132">
        <v>-14.315</v>
      </c>
      <c r="C132">
        <v>-14.224</v>
      </c>
      <c r="D132">
        <v>16.859000000000002</v>
      </c>
      <c r="E132">
        <v>86.954999999999998</v>
      </c>
      <c r="F132">
        <v>80</v>
      </c>
      <c r="G132">
        <v>66.572000000000003</v>
      </c>
      <c r="H132">
        <v>1.9206000000000001</v>
      </c>
    </row>
    <row r="133" spans="1:8" x14ac:dyDescent="0.2">
      <c r="A133">
        <v>9616.4359999999997</v>
      </c>
      <c r="B133">
        <v>-14.368</v>
      </c>
      <c r="C133">
        <v>-14.275</v>
      </c>
      <c r="D133">
        <v>16.527000000000001</v>
      </c>
      <c r="E133">
        <v>86.11</v>
      </c>
      <c r="F133">
        <v>80</v>
      </c>
      <c r="G133">
        <v>66.923000000000002</v>
      </c>
      <c r="H133">
        <v>1.8964000000000001</v>
      </c>
    </row>
    <row r="134" spans="1:8" x14ac:dyDescent="0.2">
      <c r="A134">
        <v>9616.7479999999996</v>
      </c>
      <c r="B134">
        <v>-14.420999999999999</v>
      </c>
      <c r="C134">
        <v>-14.326000000000001</v>
      </c>
      <c r="D134">
        <v>16.344000000000001</v>
      </c>
      <c r="E134">
        <v>85.715000000000003</v>
      </c>
      <c r="F134">
        <v>80</v>
      </c>
      <c r="G134">
        <v>67.296000000000006</v>
      </c>
      <c r="H134">
        <v>1.8854000000000002</v>
      </c>
    </row>
    <row r="135" spans="1:8" x14ac:dyDescent="0.2">
      <c r="A135">
        <v>9617.0550000000003</v>
      </c>
      <c r="B135">
        <v>-14.474</v>
      </c>
      <c r="C135">
        <v>-14.375999999999999</v>
      </c>
      <c r="D135">
        <v>16.434000000000001</v>
      </c>
      <c r="E135">
        <v>85.417000000000002</v>
      </c>
      <c r="F135">
        <v>80</v>
      </c>
      <c r="G135">
        <v>67.569000000000003</v>
      </c>
      <c r="H135">
        <v>1.8766</v>
      </c>
    </row>
    <row r="136" spans="1:8" x14ac:dyDescent="0.2">
      <c r="A136">
        <v>9617.3610000000008</v>
      </c>
      <c r="B136">
        <v>-14.526</v>
      </c>
      <c r="C136">
        <v>-14.427</v>
      </c>
      <c r="D136">
        <v>16.407</v>
      </c>
      <c r="E136">
        <v>85.114999999999995</v>
      </c>
      <c r="F136">
        <v>80</v>
      </c>
      <c r="G136">
        <v>67.543000000000006</v>
      </c>
      <c r="H136">
        <v>1.8689000000000002</v>
      </c>
    </row>
    <row r="137" spans="1:8" x14ac:dyDescent="0.2">
      <c r="A137">
        <v>9617.6669999999995</v>
      </c>
      <c r="B137">
        <v>-14.58</v>
      </c>
      <c r="C137">
        <v>-14.478</v>
      </c>
      <c r="D137">
        <v>16.728999999999999</v>
      </c>
      <c r="E137">
        <v>83.016000000000005</v>
      </c>
      <c r="F137">
        <v>80</v>
      </c>
      <c r="G137">
        <v>68.385999999999996</v>
      </c>
      <c r="H137">
        <v>1.8095000000000001</v>
      </c>
    </row>
    <row r="138" spans="1:8" x14ac:dyDescent="0.2">
      <c r="A138">
        <v>9617.9740000000002</v>
      </c>
      <c r="B138">
        <v>-14.632</v>
      </c>
      <c r="C138">
        <v>-14.528</v>
      </c>
      <c r="D138">
        <v>16.378</v>
      </c>
      <c r="E138">
        <v>79.201999999999998</v>
      </c>
      <c r="F138">
        <v>80</v>
      </c>
      <c r="G138">
        <v>67.936000000000007</v>
      </c>
      <c r="H138">
        <v>1.7050000000000003</v>
      </c>
    </row>
    <row r="139" spans="1:8" x14ac:dyDescent="0.2">
      <c r="A139">
        <v>9618.2790000000005</v>
      </c>
      <c r="B139">
        <v>-14.686</v>
      </c>
      <c r="C139">
        <v>-14.58</v>
      </c>
      <c r="D139">
        <v>17.045999999999999</v>
      </c>
      <c r="E139">
        <v>79.436999999999998</v>
      </c>
      <c r="F139">
        <v>80</v>
      </c>
      <c r="G139">
        <v>67.218999999999994</v>
      </c>
      <c r="H139">
        <v>1.7105000000000001</v>
      </c>
    </row>
    <row r="140" spans="1:8" x14ac:dyDescent="0.2">
      <c r="A140">
        <v>9618.5859999999993</v>
      </c>
      <c r="B140">
        <v>-14.739000000000001</v>
      </c>
      <c r="C140">
        <v>-14.631</v>
      </c>
      <c r="D140">
        <v>16.545000000000002</v>
      </c>
      <c r="E140">
        <v>81.828999999999994</v>
      </c>
      <c r="F140">
        <v>80</v>
      </c>
      <c r="G140">
        <v>66.956000000000003</v>
      </c>
      <c r="H140">
        <v>1.7765000000000002</v>
      </c>
    </row>
    <row r="141" spans="1:8" x14ac:dyDescent="0.2">
      <c r="A141">
        <v>9618.8919999999998</v>
      </c>
      <c r="B141">
        <v>-14.792999999999999</v>
      </c>
      <c r="C141">
        <v>-14.683</v>
      </c>
      <c r="D141">
        <v>16.942</v>
      </c>
      <c r="E141">
        <v>82.876999999999995</v>
      </c>
      <c r="F141">
        <v>80</v>
      </c>
      <c r="G141">
        <v>66.941999999999993</v>
      </c>
      <c r="H141">
        <v>1.8051000000000001</v>
      </c>
    </row>
    <row r="142" spans="1:8" x14ac:dyDescent="0.2">
      <c r="A142">
        <v>9619.1959999999999</v>
      </c>
      <c r="B142">
        <v>-14.846</v>
      </c>
      <c r="C142">
        <v>-14.733000000000001</v>
      </c>
      <c r="D142">
        <v>16.696999999999999</v>
      </c>
      <c r="E142">
        <v>83.281000000000006</v>
      </c>
      <c r="F142">
        <v>80</v>
      </c>
      <c r="G142">
        <v>67.13</v>
      </c>
      <c r="H142">
        <v>1.8172000000000001</v>
      </c>
    </row>
    <row r="143" spans="1:8" x14ac:dyDescent="0.2">
      <c r="A143">
        <v>9619.5040000000008</v>
      </c>
      <c r="B143">
        <v>-14.9</v>
      </c>
      <c r="C143">
        <v>-14.785</v>
      </c>
      <c r="D143">
        <v>16.603000000000002</v>
      </c>
      <c r="E143">
        <v>82.626000000000005</v>
      </c>
      <c r="F143">
        <v>80</v>
      </c>
      <c r="G143">
        <v>67.724999999999994</v>
      </c>
      <c r="H143">
        <v>1.7985000000000002</v>
      </c>
    </row>
    <row r="144" spans="1:8" x14ac:dyDescent="0.2">
      <c r="A144">
        <v>9619.8109999999997</v>
      </c>
      <c r="B144">
        <v>-14.952999999999999</v>
      </c>
      <c r="C144">
        <v>-14.835000000000001</v>
      </c>
      <c r="D144">
        <v>16.504999999999999</v>
      </c>
      <c r="E144">
        <v>80.578999999999994</v>
      </c>
      <c r="F144">
        <v>80</v>
      </c>
      <c r="G144">
        <v>67.867999999999995</v>
      </c>
      <c r="H144">
        <v>1.7424000000000002</v>
      </c>
    </row>
    <row r="145" spans="1:8" x14ac:dyDescent="0.2">
      <c r="A145">
        <v>9620.116</v>
      </c>
      <c r="B145">
        <v>-15.006</v>
      </c>
      <c r="C145">
        <v>-14.887</v>
      </c>
      <c r="D145">
        <v>16.815999999999999</v>
      </c>
      <c r="E145">
        <v>80.759</v>
      </c>
      <c r="F145">
        <v>80</v>
      </c>
      <c r="G145">
        <v>67.950999999999993</v>
      </c>
      <c r="H145">
        <v>1.7468000000000001</v>
      </c>
    </row>
    <row r="146" spans="1:8" x14ac:dyDescent="0.2">
      <c r="A146">
        <v>9620.4269999999997</v>
      </c>
      <c r="B146">
        <v>-15.058999999999999</v>
      </c>
      <c r="C146">
        <v>-14.936999999999999</v>
      </c>
      <c r="D146">
        <v>16.225000000000001</v>
      </c>
      <c r="E146">
        <v>83.233000000000004</v>
      </c>
      <c r="F146">
        <v>80</v>
      </c>
      <c r="G146">
        <v>67.135999999999996</v>
      </c>
      <c r="H146">
        <v>1.8149999999999999</v>
      </c>
    </row>
    <row r="147" spans="1:8" x14ac:dyDescent="0.2">
      <c r="A147">
        <v>9620.74</v>
      </c>
      <c r="B147">
        <v>-15.109</v>
      </c>
      <c r="C147">
        <v>-14.984999999999999</v>
      </c>
      <c r="D147">
        <v>15.465</v>
      </c>
      <c r="E147">
        <v>86.953999999999994</v>
      </c>
      <c r="F147">
        <v>80</v>
      </c>
      <c r="G147">
        <v>66.866</v>
      </c>
      <c r="H147">
        <v>1.9206000000000001</v>
      </c>
    </row>
    <row r="148" spans="1:8" x14ac:dyDescent="0.2">
      <c r="A148">
        <v>9621.3619999999992</v>
      </c>
      <c r="B148">
        <v>-15.205</v>
      </c>
      <c r="C148">
        <v>-15.077</v>
      </c>
      <c r="D148">
        <v>14.753</v>
      </c>
      <c r="E148">
        <v>95.48</v>
      </c>
      <c r="F148">
        <v>80</v>
      </c>
      <c r="G148">
        <v>65.83</v>
      </c>
      <c r="H148">
        <v>2.1758000000000002</v>
      </c>
    </row>
    <row r="149" spans="1:8" x14ac:dyDescent="0.2">
      <c r="A149">
        <v>9621.982</v>
      </c>
      <c r="B149">
        <v>-15.292999999999999</v>
      </c>
      <c r="C149">
        <v>-15.162000000000001</v>
      </c>
      <c r="D149">
        <v>13.693</v>
      </c>
      <c r="E149">
        <v>99.847999999999999</v>
      </c>
      <c r="F149">
        <v>80</v>
      </c>
      <c r="G149">
        <v>65.826999999999998</v>
      </c>
      <c r="H149">
        <v>2.3133000000000004</v>
      </c>
    </row>
    <row r="150" spans="1:8" x14ac:dyDescent="0.2">
      <c r="A150">
        <v>9622.6049999999996</v>
      </c>
      <c r="B150">
        <v>-15.379</v>
      </c>
      <c r="C150">
        <v>-15.244</v>
      </c>
      <c r="D150">
        <v>13.106</v>
      </c>
      <c r="E150">
        <v>103.176</v>
      </c>
      <c r="F150">
        <v>80</v>
      </c>
      <c r="G150">
        <v>64.394000000000005</v>
      </c>
      <c r="H150">
        <v>2.4211000000000005</v>
      </c>
    </row>
    <row r="151" spans="1:8" x14ac:dyDescent="0.2">
      <c r="A151">
        <v>9623.2250000000004</v>
      </c>
      <c r="B151">
        <v>-15.436999999999999</v>
      </c>
      <c r="C151">
        <v>-15.3</v>
      </c>
      <c r="D151">
        <v>9.077</v>
      </c>
      <c r="E151">
        <v>105.447</v>
      </c>
      <c r="F151">
        <v>80</v>
      </c>
      <c r="G151">
        <v>65.23</v>
      </c>
      <c r="H151">
        <v>2.4970000000000003</v>
      </c>
    </row>
    <row r="152" spans="1:8" x14ac:dyDescent="0.2">
      <c r="A152">
        <v>9723.3989999999994</v>
      </c>
      <c r="B152">
        <v>-15.352</v>
      </c>
      <c r="C152">
        <v>-15.35</v>
      </c>
      <c r="D152">
        <v>0</v>
      </c>
      <c r="E152">
        <v>122.696</v>
      </c>
      <c r="F152">
        <v>80</v>
      </c>
      <c r="G152">
        <v>62.747</v>
      </c>
      <c r="H152">
        <v>3.1328</v>
      </c>
    </row>
    <row r="153" spans="1:8" x14ac:dyDescent="0.2">
      <c r="A153">
        <v>9724.3330000000005</v>
      </c>
      <c r="B153">
        <v>-15.429</v>
      </c>
      <c r="C153">
        <v>-15.423999999999999</v>
      </c>
      <c r="D153">
        <v>7.9459999999999997</v>
      </c>
      <c r="E153">
        <v>119.367</v>
      </c>
      <c r="F153">
        <v>80</v>
      </c>
      <c r="G153">
        <v>63.976999999999997</v>
      </c>
      <c r="H153">
        <v>3.0019000000000005</v>
      </c>
    </row>
    <row r="154" spans="1:8" x14ac:dyDescent="0.2">
      <c r="A154">
        <v>9724.9480000000003</v>
      </c>
      <c r="B154">
        <v>-15.49</v>
      </c>
      <c r="C154">
        <v>-15.484</v>
      </c>
      <c r="D154">
        <v>9.6859999999999999</v>
      </c>
      <c r="E154">
        <v>112.498</v>
      </c>
      <c r="F154">
        <v>80</v>
      </c>
      <c r="G154">
        <v>64.52</v>
      </c>
      <c r="H154">
        <v>2.7445000000000004</v>
      </c>
    </row>
    <row r="155" spans="1:8" x14ac:dyDescent="0.2">
      <c r="A155">
        <v>9725.5589999999993</v>
      </c>
      <c r="B155">
        <v>-15.558</v>
      </c>
      <c r="C155">
        <v>-15.548999999999999</v>
      </c>
      <c r="D155">
        <v>10.657999999999999</v>
      </c>
      <c r="E155">
        <v>107.625</v>
      </c>
      <c r="F155">
        <v>80</v>
      </c>
      <c r="G155">
        <v>64.786000000000001</v>
      </c>
      <c r="H155">
        <v>2.5718000000000001</v>
      </c>
    </row>
    <row r="156" spans="1:8" x14ac:dyDescent="0.2">
      <c r="A156">
        <v>9726.1759999999995</v>
      </c>
      <c r="B156">
        <v>-15.625</v>
      </c>
      <c r="C156">
        <v>-15.614000000000001</v>
      </c>
      <c r="D156">
        <v>10.584</v>
      </c>
      <c r="E156">
        <v>105.179</v>
      </c>
      <c r="F156">
        <v>80</v>
      </c>
      <c r="G156">
        <v>64.804000000000002</v>
      </c>
      <c r="H156">
        <v>2.4882000000000004</v>
      </c>
    </row>
    <row r="157" spans="1:8" x14ac:dyDescent="0.2">
      <c r="A157">
        <v>9726.8040000000001</v>
      </c>
      <c r="B157">
        <v>-15.691000000000001</v>
      </c>
      <c r="C157">
        <v>-15.677</v>
      </c>
      <c r="D157">
        <v>10.057</v>
      </c>
      <c r="E157">
        <v>105.42100000000001</v>
      </c>
      <c r="F157">
        <v>80</v>
      </c>
      <c r="G157">
        <v>65.007000000000005</v>
      </c>
      <c r="H157">
        <v>2.4970000000000003</v>
      </c>
    </row>
    <row r="158" spans="1:8" x14ac:dyDescent="0.2">
      <c r="A158">
        <v>9727.4279999999999</v>
      </c>
      <c r="B158">
        <v>-15.754</v>
      </c>
      <c r="C158">
        <v>-15.738</v>
      </c>
      <c r="D158">
        <v>9.7539999999999996</v>
      </c>
      <c r="E158">
        <v>103.31100000000001</v>
      </c>
      <c r="F158">
        <v>80</v>
      </c>
      <c r="G158">
        <v>65.256</v>
      </c>
      <c r="H158">
        <v>2.4255000000000004</v>
      </c>
    </row>
    <row r="159" spans="1:8" x14ac:dyDescent="0.2">
      <c r="A159">
        <v>9728.0490000000009</v>
      </c>
      <c r="B159">
        <v>-15.815</v>
      </c>
      <c r="C159">
        <v>-15.798</v>
      </c>
      <c r="D159">
        <v>9.5830000000000002</v>
      </c>
      <c r="E159">
        <v>101.255</v>
      </c>
      <c r="F159">
        <v>80</v>
      </c>
      <c r="G159">
        <v>65.647999999999996</v>
      </c>
      <c r="H159">
        <v>2.3584000000000005</v>
      </c>
    </row>
    <row r="160" spans="1:8" x14ac:dyDescent="0.2">
      <c r="A160">
        <v>9728.6689999999999</v>
      </c>
      <c r="B160">
        <v>-15.874000000000001</v>
      </c>
      <c r="C160">
        <v>-15.855</v>
      </c>
      <c r="D160">
        <v>9.1790000000000003</v>
      </c>
      <c r="E160">
        <v>101.21599999999999</v>
      </c>
      <c r="F160">
        <v>80</v>
      </c>
      <c r="G160">
        <v>65.197000000000003</v>
      </c>
      <c r="H160">
        <v>2.3573</v>
      </c>
    </row>
    <row r="161" spans="1:8" x14ac:dyDescent="0.2">
      <c r="A161">
        <v>9729.2919999999995</v>
      </c>
      <c r="B161">
        <v>-15.933</v>
      </c>
      <c r="C161">
        <v>-15.911</v>
      </c>
      <c r="D161">
        <v>9.0630000000000006</v>
      </c>
      <c r="E161">
        <v>103.387</v>
      </c>
      <c r="F161">
        <v>80</v>
      </c>
      <c r="G161">
        <v>65.102000000000004</v>
      </c>
      <c r="H161">
        <v>2.4288000000000003</v>
      </c>
    </row>
    <row r="162" spans="1:8" x14ac:dyDescent="0.2">
      <c r="A162">
        <v>9729.9179999999997</v>
      </c>
      <c r="B162">
        <v>-15.99</v>
      </c>
      <c r="C162">
        <v>-15.965999999999999</v>
      </c>
      <c r="D162">
        <v>8.8179999999999996</v>
      </c>
      <c r="E162">
        <v>100.371</v>
      </c>
      <c r="F162">
        <v>80</v>
      </c>
      <c r="G162">
        <v>65.844999999999999</v>
      </c>
      <c r="H162">
        <v>2.3298000000000001</v>
      </c>
    </row>
    <row r="163" spans="1:8" x14ac:dyDescent="0.2">
      <c r="A163">
        <v>9730.5339999999997</v>
      </c>
      <c r="B163">
        <v>-16.05</v>
      </c>
      <c r="C163">
        <v>-16.024999999999999</v>
      </c>
      <c r="D163">
        <v>9.4619999999999997</v>
      </c>
      <c r="E163">
        <v>97.256</v>
      </c>
      <c r="F163">
        <v>80</v>
      </c>
      <c r="G163">
        <v>65.713999999999999</v>
      </c>
      <c r="H163">
        <v>2.2308000000000003</v>
      </c>
    </row>
    <row r="164" spans="1:8" x14ac:dyDescent="0.2">
      <c r="A164">
        <v>9731.1610000000001</v>
      </c>
      <c r="B164">
        <v>-16.11</v>
      </c>
      <c r="C164">
        <v>-16.082999999999998</v>
      </c>
      <c r="D164">
        <v>9.2439999999999998</v>
      </c>
      <c r="E164">
        <v>98.828999999999994</v>
      </c>
      <c r="F164">
        <v>80</v>
      </c>
      <c r="G164">
        <v>64.97</v>
      </c>
      <c r="H164">
        <v>2.2803</v>
      </c>
    </row>
    <row r="165" spans="1:8" x14ac:dyDescent="0.2">
      <c r="A165">
        <v>9731.7810000000009</v>
      </c>
      <c r="B165">
        <v>-16.170999999999999</v>
      </c>
      <c r="C165">
        <v>-16.141999999999999</v>
      </c>
      <c r="D165">
        <v>9.5419999999999998</v>
      </c>
      <c r="E165">
        <v>101.93600000000001</v>
      </c>
      <c r="F165">
        <v>80</v>
      </c>
      <c r="G165">
        <v>65.954999999999998</v>
      </c>
      <c r="H165">
        <v>2.3804000000000003</v>
      </c>
    </row>
    <row r="166" spans="1:8" x14ac:dyDescent="0.2">
      <c r="A166">
        <v>9732.402</v>
      </c>
      <c r="B166">
        <v>-16.231000000000002</v>
      </c>
      <c r="C166">
        <v>-16.199000000000002</v>
      </c>
      <c r="D166">
        <v>9.2249999999999996</v>
      </c>
      <c r="E166">
        <v>100.471</v>
      </c>
      <c r="F166">
        <v>80</v>
      </c>
      <c r="G166">
        <v>65.204999999999998</v>
      </c>
      <c r="H166">
        <v>2.3331000000000004</v>
      </c>
    </row>
    <row r="167" spans="1:8" x14ac:dyDescent="0.2">
      <c r="A167">
        <v>9733.0229999999992</v>
      </c>
      <c r="B167">
        <v>-16.288</v>
      </c>
      <c r="C167">
        <v>-16.254999999999999</v>
      </c>
      <c r="D167">
        <v>8.9499999999999993</v>
      </c>
      <c r="E167">
        <v>101.904</v>
      </c>
      <c r="F167">
        <v>80</v>
      </c>
      <c r="G167">
        <v>65.710999999999999</v>
      </c>
      <c r="H167">
        <v>2.3793000000000002</v>
      </c>
    </row>
    <row r="168" spans="1:8" x14ac:dyDescent="0.2">
      <c r="A168">
        <v>9733.6350000000002</v>
      </c>
      <c r="B168">
        <v>-16.343</v>
      </c>
      <c r="C168">
        <v>-16.308</v>
      </c>
      <c r="D168">
        <v>8.6850000000000005</v>
      </c>
      <c r="E168">
        <v>102.235</v>
      </c>
      <c r="F168">
        <v>80</v>
      </c>
      <c r="G168">
        <v>65.033000000000001</v>
      </c>
      <c r="H168">
        <v>2.3903000000000003</v>
      </c>
    </row>
    <row r="169" spans="1:8" x14ac:dyDescent="0.2">
      <c r="A169">
        <v>9734.2479999999996</v>
      </c>
      <c r="B169">
        <v>-16.395</v>
      </c>
      <c r="C169">
        <v>-16.358000000000001</v>
      </c>
      <c r="D169">
        <v>8.1709999999999994</v>
      </c>
      <c r="E169">
        <v>103.524</v>
      </c>
      <c r="F169">
        <v>80</v>
      </c>
      <c r="G169">
        <v>64.744</v>
      </c>
      <c r="H169">
        <v>2.4332000000000003</v>
      </c>
    </row>
    <row r="170" spans="1:8" x14ac:dyDescent="0.2">
      <c r="A170">
        <v>9734.8619999999992</v>
      </c>
      <c r="B170">
        <v>-16.446999999999999</v>
      </c>
      <c r="C170">
        <v>-16.408000000000001</v>
      </c>
      <c r="D170">
        <v>8.1720000000000006</v>
      </c>
      <c r="E170">
        <v>104.99</v>
      </c>
      <c r="F170">
        <v>80</v>
      </c>
      <c r="G170">
        <v>64.799000000000007</v>
      </c>
      <c r="H170">
        <v>2.4815999999999998</v>
      </c>
    </row>
    <row r="171" spans="1:8" x14ac:dyDescent="0.2">
      <c r="A171">
        <v>9735.4789999999994</v>
      </c>
      <c r="B171">
        <v>-16.498000000000001</v>
      </c>
      <c r="C171">
        <v>-16.457000000000001</v>
      </c>
      <c r="D171">
        <v>7.9619999999999997</v>
      </c>
      <c r="E171">
        <v>105.873</v>
      </c>
      <c r="F171">
        <v>80</v>
      </c>
      <c r="G171">
        <v>64.736000000000004</v>
      </c>
      <c r="H171">
        <v>2.5113000000000003</v>
      </c>
    </row>
    <row r="172" spans="1:8" x14ac:dyDescent="0.2">
      <c r="A172">
        <v>9736.1020000000008</v>
      </c>
      <c r="B172">
        <v>-16.547999999999998</v>
      </c>
      <c r="C172">
        <v>-16.506</v>
      </c>
      <c r="D172">
        <v>7.7709999999999999</v>
      </c>
      <c r="E172">
        <v>106.142</v>
      </c>
      <c r="F172">
        <v>80</v>
      </c>
      <c r="G172">
        <v>64.614000000000004</v>
      </c>
      <c r="H172">
        <v>2.5211999999999999</v>
      </c>
    </row>
    <row r="173" spans="1:8" x14ac:dyDescent="0.2">
      <c r="A173">
        <v>9737.0390000000007</v>
      </c>
      <c r="B173">
        <v>-16.619</v>
      </c>
      <c r="C173">
        <v>-16.574999999999999</v>
      </c>
      <c r="D173">
        <v>7.3570000000000002</v>
      </c>
      <c r="E173">
        <v>107.88500000000001</v>
      </c>
      <c r="F173">
        <v>80</v>
      </c>
      <c r="G173">
        <v>64.423000000000002</v>
      </c>
      <c r="H173">
        <v>2.5806000000000004</v>
      </c>
    </row>
    <row r="174" spans="1:8" x14ac:dyDescent="0.2">
      <c r="A174">
        <v>9737.9779999999992</v>
      </c>
      <c r="B174">
        <v>-16.681999999999999</v>
      </c>
      <c r="C174">
        <v>-16.635000000000002</v>
      </c>
      <c r="D174">
        <v>6.415</v>
      </c>
      <c r="E174">
        <v>109.89400000000001</v>
      </c>
      <c r="F174">
        <v>80</v>
      </c>
      <c r="G174">
        <v>64.353999999999999</v>
      </c>
      <c r="H174">
        <v>2.6510000000000002</v>
      </c>
    </row>
    <row r="175" spans="1:8" x14ac:dyDescent="0.2">
      <c r="A175">
        <v>9738.91</v>
      </c>
      <c r="B175">
        <v>-16.742000000000001</v>
      </c>
      <c r="C175">
        <v>-16.693000000000001</v>
      </c>
      <c r="D175">
        <v>6.2149999999999999</v>
      </c>
      <c r="E175">
        <v>111.121</v>
      </c>
      <c r="F175">
        <v>80</v>
      </c>
      <c r="G175">
        <v>64.616</v>
      </c>
      <c r="H175">
        <v>2.6950000000000003</v>
      </c>
    </row>
    <row r="176" spans="1:8" x14ac:dyDescent="0.2">
      <c r="A176">
        <v>9739.8439999999991</v>
      </c>
      <c r="B176">
        <v>-16.803000000000001</v>
      </c>
      <c r="C176">
        <v>-16.751999999999999</v>
      </c>
      <c r="D176">
        <v>6.32</v>
      </c>
      <c r="E176">
        <v>108.331</v>
      </c>
      <c r="F176">
        <v>80</v>
      </c>
      <c r="G176">
        <v>64.765000000000001</v>
      </c>
      <c r="H176">
        <v>2.5960000000000001</v>
      </c>
    </row>
    <row r="177" spans="1:8" x14ac:dyDescent="0.2">
      <c r="A177">
        <v>9740.7759999999998</v>
      </c>
      <c r="B177">
        <v>-16.861999999999998</v>
      </c>
      <c r="C177">
        <v>-16.808</v>
      </c>
      <c r="D177">
        <v>6.0830000000000002</v>
      </c>
      <c r="E177">
        <v>106.66</v>
      </c>
      <c r="F177">
        <v>80</v>
      </c>
      <c r="G177">
        <v>64.924000000000007</v>
      </c>
      <c r="H177">
        <v>2.5388000000000002</v>
      </c>
    </row>
    <row r="178" spans="1:8" x14ac:dyDescent="0.2">
      <c r="A178">
        <v>9741.7090000000007</v>
      </c>
      <c r="B178">
        <v>-16.917999999999999</v>
      </c>
      <c r="C178">
        <v>-16.863</v>
      </c>
      <c r="D178">
        <v>5.8570000000000002</v>
      </c>
      <c r="E178">
        <v>103.116</v>
      </c>
      <c r="F178">
        <v>80</v>
      </c>
      <c r="G178">
        <v>64.98</v>
      </c>
      <c r="H178">
        <v>2.4188999999999998</v>
      </c>
    </row>
    <row r="179" spans="1:8" x14ac:dyDescent="0.2">
      <c r="A179">
        <v>9742.9529999999995</v>
      </c>
      <c r="B179">
        <v>-16.971</v>
      </c>
      <c r="C179">
        <v>-16.914000000000001</v>
      </c>
      <c r="D179">
        <v>4.0709999999999997</v>
      </c>
      <c r="E179">
        <v>103.46</v>
      </c>
      <c r="F179">
        <v>80</v>
      </c>
      <c r="G179">
        <v>65.222999999999999</v>
      </c>
      <c r="H179">
        <v>2.431</v>
      </c>
    </row>
    <row r="180" spans="1:8" x14ac:dyDescent="0.2">
      <c r="A180">
        <v>9759.7999999999993</v>
      </c>
      <c r="B180">
        <v>-17.033000000000001</v>
      </c>
      <c r="C180">
        <v>-16.974</v>
      </c>
      <c r="D180">
        <v>0.35899999999999999</v>
      </c>
      <c r="E180">
        <v>108.29</v>
      </c>
      <c r="F180">
        <v>80</v>
      </c>
      <c r="G180">
        <v>64.644999999999996</v>
      </c>
      <c r="H180">
        <v>2.5949</v>
      </c>
    </row>
    <row r="181" spans="1:8" x14ac:dyDescent="0.2">
      <c r="A181">
        <v>9761.0499999999993</v>
      </c>
      <c r="B181">
        <v>-17.084</v>
      </c>
      <c r="C181">
        <v>-17.023</v>
      </c>
      <c r="D181">
        <v>3.9159999999999999</v>
      </c>
      <c r="E181">
        <v>107.971</v>
      </c>
      <c r="F181">
        <v>80</v>
      </c>
      <c r="G181">
        <v>64.863</v>
      </c>
      <c r="H181">
        <v>2.5839000000000003</v>
      </c>
    </row>
    <row r="182" spans="1:8" x14ac:dyDescent="0.2">
      <c r="A182">
        <v>9762.2919999999995</v>
      </c>
      <c r="B182">
        <v>-17.137</v>
      </c>
      <c r="C182">
        <v>-17.074999999999999</v>
      </c>
      <c r="D182">
        <v>4.1379999999999999</v>
      </c>
      <c r="E182">
        <v>107.887</v>
      </c>
      <c r="F182">
        <v>80</v>
      </c>
      <c r="G182">
        <v>64.808999999999997</v>
      </c>
      <c r="H182">
        <v>2.5806000000000004</v>
      </c>
    </row>
    <row r="183" spans="1:8" x14ac:dyDescent="0.2">
      <c r="A183">
        <v>9763.5380000000005</v>
      </c>
      <c r="B183">
        <v>-17.198</v>
      </c>
      <c r="C183">
        <v>-17.132999999999999</v>
      </c>
      <c r="D183">
        <v>4.7160000000000002</v>
      </c>
      <c r="E183">
        <v>108.142</v>
      </c>
      <c r="F183">
        <v>80</v>
      </c>
      <c r="G183">
        <v>64.730999999999995</v>
      </c>
      <c r="H183">
        <v>2.5894000000000004</v>
      </c>
    </row>
    <row r="184" spans="1:8" x14ac:dyDescent="0.2">
      <c r="A184">
        <v>9764.7780000000002</v>
      </c>
      <c r="B184">
        <v>-17.260999999999999</v>
      </c>
      <c r="C184">
        <v>-17.195</v>
      </c>
      <c r="D184">
        <v>4.9550000000000001</v>
      </c>
      <c r="E184">
        <v>106.249</v>
      </c>
      <c r="F184">
        <v>80</v>
      </c>
      <c r="G184">
        <v>64.894000000000005</v>
      </c>
      <c r="H184">
        <v>2.5245000000000002</v>
      </c>
    </row>
    <row r="185" spans="1:8" x14ac:dyDescent="0.2">
      <c r="A185">
        <v>9766.0210000000006</v>
      </c>
      <c r="B185">
        <v>-17.321999999999999</v>
      </c>
      <c r="C185">
        <v>-17.254000000000001</v>
      </c>
      <c r="D185">
        <v>4.7460000000000004</v>
      </c>
      <c r="E185">
        <v>109.015</v>
      </c>
      <c r="F185">
        <v>80</v>
      </c>
      <c r="G185">
        <v>65.16</v>
      </c>
      <c r="H185">
        <v>2.6202000000000005</v>
      </c>
    </row>
    <row r="186" spans="1:8" x14ac:dyDescent="0.2">
      <c r="A186">
        <v>9767.2710000000006</v>
      </c>
      <c r="B186">
        <v>-17.382000000000001</v>
      </c>
      <c r="C186">
        <v>-17.311</v>
      </c>
      <c r="D186">
        <v>4.6159999999999997</v>
      </c>
      <c r="E186">
        <v>106.21899999999999</v>
      </c>
      <c r="F186">
        <v>80</v>
      </c>
      <c r="G186">
        <v>64.682000000000002</v>
      </c>
      <c r="H186">
        <v>2.5234000000000001</v>
      </c>
    </row>
    <row r="187" spans="1:8" x14ac:dyDescent="0.2">
      <c r="A187">
        <v>9768.5110000000004</v>
      </c>
      <c r="B187">
        <v>-17.442</v>
      </c>
      <c r="C187">
        <v>-17.37</v>
      </c>
      <c r="D187">
        <v>4.6909999999999998</v>
      </c>
      <c r="E187">
        <v>105.99</v>
      </c>
      <c r="F187">
        <v>80</v>
      </c>
      <c r="G187">
        <v>64.980999999999995</v>
      </c>
      <c r="H187">
        <v>2.5157000000000003</v>
      </c>
    </row>
    <row r="188" spans="1:8" x14ac:dyDescent="0.2">
      <c r="A188">
        <v>9769.7549999999992</v>
      </c>
      <c r="B188">
        <v>-17.498000000000001</v>
      </c>
      <c r="C188">
        <v>-17.422999999999998</v>
      </c>
      <c r="D188">
        <v>4.3250000000000002</v>
      </c>
      <c r="E188">
        <v>104.749</v>
      </c>
      <c r="F188">
        <v>80</v>
      </c>
      <c r="G188">
        <v>65.305999999999997</v>
      </c>
      <c r="H188">
        <v>2.4739000000000004</v>
      </c>
    </row>
    <row r="189" spans="1:8" x14ac:dyDescent="0.2">
      <c r="A189">
        <v>9771.0010000000002</v>
      </c>
      <c r="B189">
        <v>-17.548999999999999</v>
      </c>
      <c r="C189">
        <v>-17.472000000000001</v>
      </c>
      <c r="D189">
        <v>3.9279999999999999</v>
      </c>
      <c r="E189">
        <v>104.568</v>
      </c>
      <c r="F189">
        <v>80</v>
      </c>
      <c r="G189">
        <v>64.992999999999995</v>
      </c>
      <c r="H189">
        <v>2.4673000000000003</v>
      </c>
    </row>
    <row r="190" spans="1:8" x14ac:dyDescent="0.2">
      <c r="A190">
        <v>9799.991</v>
      </c>
      <c r="B190">
        <v>-17.608000000000001</v>
      </c>
      <c r="C190">
        <v>-17.53</v>
      </c>
      <c r="D190">
        <v>0.19700000000000001</v>
      </c>
      <c r="E190">
        <v>108.753</v>
      </c>
      <c r="F190">
        <v>80</v>
      </c>
      <c r="G190">
        <v>65.328000000000003</v>
      </c>
      <c r="H190">
        <v>2.6114000000000002</v>
      </c>
    </row>
    <row r="191" spans="1:8" x14ac:dyDescent="0.2">
      <c r="A191">
        <v>9801.5190000000002</v>
      </c>
      <c r="B191">
        <v>-17.669</v>
      </c>
      <c r="C191">
        <v>-17.588000000000001</v>
      </c>
      <c r="D191">
        <v>3.8439999999999999</v>
      </c>
      <c r="E191">
        <v>108.074</v>
      </c>
      <c r="F191">
        <v>80</v>
      </c>
      <c r="G191">
        <v>65.435000000000002</v>
      </c>
      <c r="H191">
        <v>2.5872000000000002</v>
      </c>
    </row>
    <row r="192" spans="1:8" x14ac:dyDescent="0.2">
      <c r="A192">
        <v>9802.7459999999992</v>
      </c>
      <c r="B192">
        <v>-17.722999999999999</v>
      </c>
      <c r="C192">
        <v>-17.64</v>
      </c>
      <c r="D192">
        <v>4.2409999999999997</v>
      </c>
      <c r="E192">
        <v>106.914</v>
      </c>
      <c r="F192">
        <v>80</v>
      </c>
      <c r="G192">
        <v>65.081999999999994</v>
      </c>
      <c r="H192">
        <v>2.5476000000000001</v>
      </c>
    </row>
    <row r="193" spans="1:8" x14ac:dyDescent="0.2">
      <c r="A193">
        <v>9803.9680000000008</v>
      </c>
      <c r="B193">
        <v>-17.773</v>
      </c>
      <c r="C193">
        <v>-17.689</v>
      </c>
      <c r="D193">
        <v>3.9689999999999999</v>
      </c>
      <c r="E193">
        <v>103.938</v>
      </c>
      <c r="F193">
        <v>80</v>
      </c>
      <c r="G193">
        <v>65.27</v>
      </c>
      <c r="H193">
        <v>2.4464000000000006</v>
      </c>
    </row>
    <row r="194" spans="1:8" x14ac:dyDescent="0.2">
      <c r="A194">
        <v>9805.2199999999993</v>
      </c>
      <c r="B194">
        <v>-17.823</v>
      </c>
      <c r="C194">
        <v>-17.736999999999998</v>
      </c>
      <c r="D194">
        <v>3.859</v>
      </c>
      <c r="E194">
        <v>103.10899999999999</v>
      </c>
      <c r="F194">
        <v>80</v>
      </c>
      <c r="G194">
        <v>65.344999999999999</v>
      </c>
      <c r="H194">
        <v>2.4188999999999998</v>
      </c>
    </row>
    <row r="195" spans="1:8" x14ac:dyDescent="0.2">
      <c r="A195">
        <v>9806.4689999999991</v>
      </c>
      <c r="B195">
        <v>-17.876999999999999</v>
      </c>
      <c r="C195">
        <v>-17.789000000000001</v>
      </c>
      <c r="D195">
        <v>4.157</v>
      </c>
      <c r="E195">
        <v>109.637</v>
      </c>
      <c r="F195">
        <v>80</v>
      </c>
      <c r="G195">
        <v>65.433000000000007</v>
      </c>
      <c r="H195">
        <v>2.6422000000000003</v>
      </c>
    </row>
    <row r="196" spans="1:8" x14ac:dyDescent="0.2">
      <c r="A196">
        <v>9807.7189999999991</v>
      </c>
      <c r="B196">
        <v>-17.93</v>
      </c>
      <c r="C196">
        <v>-17.841000000000001</v>
      </c>
      <c r="D196">
        <v>4.1420000000000003</v>
      </c>
      <c r="E196">
        <v>108.306</v>
      </c>
      <c r="F196">
        <v>80</v>
      </c>
      <c r="G196">
        <v>65.433000000000007</v>
      </c>
      <c r="H196">
        <v>2.5949</v>
      </c>
    </row>
    <row r="197" spans="1:8" x14ac:dyDescent="0.2">
      <c r="A197">
        <v>9808.9639999999999</v>
      </c>
      <c r="B197">
        <v>-17.981999999999999</v>
      </c>
      <c r="C197">
        <v>-17.890999999999998</v>
      </c>
      <c r="D197">
        <v>4.0110000000000001</v>
      </c>
      <c r="E197">
        <v>105.004</v>
      </c>
      <c r="F197">
        <v>80</v>
      </c>
      <c r="G197">
        <v>65.295000000000002</v>
      </c>
      <c r="H197">
        <v>2.4827000000000004</v>
      </c>
    </row>
    <row r="198" spans="1:8" x14ac:dyDescent="0.2">
      <c r="A198">
        <v>9810.2119999999995</v>
      </c>
      <c r="B198">
        <v>-18.036000000000001</v>
      </c>
      <c r="C198">
        <v>-17.943000000000001</v>
      </c>
      <c r="D198">
        <v>4.1779999999999999</v>
      </c>
      <c r="E198">
        <v>106.63200000000001</v>
      </c>
      <c r="F198">
        <v>80</v>
      </c>
      <c r="G198">
        <v>65.674000000000007</v>
      </c>
      <c r="H198">
        <v>2.5377000000000001</v>
      </c>
    </row>
    <row r="199" spans="1:8" x14ac:dyDescent="0.2">
      <c r="A199">
        <v>9811.4470000000001</v>
      </c>
      <c r="B199">
        <v>-18.09</v>
      </c>
      <c r="C199">
        <v>-17.995000000000001</v>
      </c>
      <c r="D199">
        <v>4.2309999999999999</v>
      </c>
      <c r="E199">
        <v>111.709</v>
      </c>
      <c r="F199">
        <v>80</v>
      </c>
      <c r="G199">
        <v>64.430999999999997</v>
      </c>
      <c r="H199">
        <v>2.7159</v>
      </c>
    </row>
    <row r="200" spans="1:8" x14ac:dyDescent="0.2">
      <c r="A200">
        <v>9812.6929999999993</v>
      </c>
      <c r="B200">
        <v>-18.143000000000001</v>
      </c>
      <c r="C200">
        <v>-18.047000000000001</v>
      </c>
      <c r="D200">
        <v>4.1399999999999997</v>
      </c>
      <c r="E200">
        <v>112.863</v>
      </c>
      <c r="F200">
        <v>80</v>
      </c>
      <c r="G200">
        <v>64.518000000000001</v>
      </c>
      <c r="H200">
        <v>2.7577000000000003</v>
      </c>
    </row>
    <row r="201" spans="1:8" x14ac:dyDescent="0.2">
      <c r="A201">
        <v>9814.2510000000002</v>
      </c>
      <c r="B201">
        <v>-18.199000000000002</v>
      </c>
      <c r="C201">
        <v>-18.100000000000001</v>
      </c>
      <c r="D201">
        <v>3.4169999999999998</v>
      </c>
      <c r="E201">
        <v>115.623</v>
      </c>
      <c r="F201">
        <v>80</v>
      </c>
      <c r="G201">
        <v>64.418999999999997</v>
      </c>
      <c r="H201">
        <v>2.8589000000000007</v>
      </c>
    </row>
    <row r="202" spans="1:8" x14ac:dyDescent="0.2">
      <c r="A202">
        <v>2513.2570000000001</v>
      </c>
      <c r="B202">
        <v>-18.152000000000001</v>
      </c>
      <c r="C202">
        <v>-18.152000000000001</v>
      </c>
      <c r="D202">
        <v>0</v>
      </c>
      <c r="E202">
        <v>105.723</v>
      </c>
      <c r="F202">
        <v>80</v>
      </c>
      <c r="G202">
        <v>64.686000000000007</v>
      </c>
      <c r="H202">
        <v>2.5036</v>
      </c>
    </row>
    <row r="203" spans="1:8" x14ac:dyDescent="0.2">
      <c r="A203">
        <v>2513.866</v>
      </c>
      <c r="B203">
        <v>-18.215</v>
      </c>
      <c r="C203">
        <v>-18.216000000000001</v>
      </c>
      <c r="D203">
        <v>10.483000000000001</v>
      </c>
      <c r="E203">
        <v>106.741</v>
      </c>
      <c r="F203">
        <v>80</v>
      </c>
      <c r="G203">
        <v>64.733999999999995</v>
      </c>
      <c r="H203">
        <v>2.5388000000000002</v>
      </c>
    </row>
    <row r="204" spans="1:8" x14ac:dyDescent="0.2">
      <c r="A204">
        <v>2514.4769999999999</v>
      </c>
      <c r="B204">
        <v>-18.292000000000002</v>
      </c>
      <c r="C204">
        <v>-18.294</v>
      </c>
      <c r="D204">
        <v>12.68</v>
      </c>
      <c r="E204">
        <v>103.648</v>
      </c>
      <c r="F204">
        <v>80</v>
      </c>
      <c r="G204">
        <v>65.957999999999998</v>
      </c>
      <c r="H204">
        <v>2.4343000000000004</v>
      </c>
    </row>
    <row r="205" spans="1:8" x14ac:dyDescent="0.2">
      <c r="A205">
        <v>2515.0880000000002</v>
      </c>
      <c r="B205">
        <v>-18.373000000000001</v>
      </c>
      <c r="C205">
        <v>-18.375</v>
      </c>
      <c r="D205">
        <v>13.401</v>
      </c>
      <c r="E205">
        <v>100.361</v>
      </c>
      <c r="F205">
        <v>80</v>
      </c>
      <c r="G205">
        <v>65.471000000000004</v>
      </c>
      <c r="H205">
        <v>2.3265000000000002</v>
      </c>
    </row>
    <row r="206" spans="1:8" x14ac:dyDescent="0.2">
      <c r="A206">
        <v>2515.6979999999999</v>
      </c>
      <c r="B206">
        <v>-18.459</v>
      </c>
      <c r="C206">
        <v>-18.462</v>
      </c>
      <c r="D206">
        <v>14.159000000000001</v>
      </c>
      <c r="E206">
        <v>97.421000000000006</v>
      </c>
      <c r="F206">
        <v>80</v>
      </c>
      <c r="G206">
        <v>66.671999999999997</v>
      </c>
      <c r="H206">
        <v>2.2330000000000001</v>
      </c>
    </row>
    <row r="207" spans="1:8" x14ac:dyDescent="0.2">
      <c r="A207">
        <v>2516.308</v>
      </c>
      <c r="B207">
        <v>-18.547999999999998</v>
      </c>
      <c r="C207">
        <v>-18.552</v>
      </c>
      <c r="D207">
        <v>14.712999999999999</v>
      </c>
      <c r="E207">
        <v>90.057000000000002</v>
      </c>
      <c r="F207">
        <v>80</v>
      </c>
      <c r="G207">
        <v>67.194999999999993</v>
      </c>
      <c r="H207">
        <v>2.0086000000000004</v>
      </c>
    </row>
    <row r="208" spans="1:8" x14ac:dyDescent="0.2">
      <c r="A208">
        <v>2516.9209999999998</v>
      </c>
      <c r="B208">
        <v>-18.634</v>
      </c>
      <c r="C208">
        <v>-18.638000000000002</v>
      </c>
      <c r="D208">
        <v>14.167999999999999</v>
      </c>
      <c r="E208">
        <v>78.361000000000004</v>
      </c>
      <c r="F208">
        <v>80</v>
      </c>
      <c r="G208">
        <v>67.957999999999998</v>
      </c>
      <c r="H208">
        <v>1.6797</v>
      </c>
    </row>
    <row r="209" spans="1:8" x14ac:dyDescent="0.2">
      <c r="A209">
        <v>2517.5320000000002</v>
      </c>
      <c r="B209">
        <v>-18.718</v>
      </c>
      <c r="C209">
        <v>-18.722999999999999</v>
      </c>
      <c r="D209">
        <v>13.884</v>
      </c>
      <c r="E209">
        <v>68.400000000000006</v>
      </c>
      <c r="F209">
        <v>80</v>
      </c>
      <c r="G209">
        <v>68.802000000000007</v>
      </c>
      <c r="H209">
        <v>1.4212000000000002</v>
      </c>
    </row>
    <row r="210" spans="1:8" x14ac:dyDescent="0.2">
      <c r="A210">
        <v>2518.143</v>
      </c>
      <c r="B210">
        <v>-18.803000000000001</v>
      </c>
      <c r="C210">
        <v>-18.809000000000001</v>
      </c>
      <c r="D210">
        <v>13.988</v>
      </c>
      <c r="E210">
        <v>68.822000000000003</v>
      </c>
      <c r="F210">
        <v>80</v>
      </c>
      <c r="G210">
        <v>67.375</v>
      </c>
      <c r="H210">
        <v>1.4322000000000001</v>
      </c>
    </row>
    <row r="211" spans="1:8" x14ac:dyDescent="0.2">
      <c r="A211">
        <v>2518.752</v>
      </c>
      <c r="B211">
        <v>-18.888999999999999</v>
      </c>
      <c r="C211">
        <v>-18.895</v>
      </c>
      <c r="D211">
        <v>14.246</v>
      </c>
      <c r="E211">
        <v>70.197000000000003</v>
      </c>
      <c r="F211">
        <v>80</v>
      </c>
      <c r="G211">
        <v>68.876000000000005</v>
      </c>
      <c r="H211">
        <v>1.4663000000000002</v>
      </c>
    </row>
    <row r="212" spans="1:8" x14ac:dyDescent="0.2">
      <c r="A212">
        <v>2519.364</v>
      </c>
      <c r="B212">
        <v>-18.974</v>
      </c>
      <c r="C212">
        <v>-18.981000000000002</v>
      </c>
      <c r="D212">
        <v>13.935</v>
      </c>
      <c r="E212">
        <v>60.988999999999997</v>
      </c>
      <c r="F212">
        <v>80</v>
      </c>
      <c r="G212">
        <v>69.132000000000005</v>
      </c>
      <c r="H212">
        <v>1.2407999999999999</v>
      </c>
    </row>
    <row r="213" spans="1:8" x14ac:dyDescent="0.2">
      <c r="A213">
        <v>2519.9760000000001</v>
      </c>
      <c r="B213">
        <v>-19.055</v>
      </c>
      <c r="C213">
        <v>-19.062999999999999</v>
      </c>
      <c r="D213">
        <v>13.395</v>
      </c>
      <c r="E213">
        <v>51.094000000000001</v>
      </c>
      <c r="F213">
        <v>80</v>
      </c>
      <c r="G213">
        <v>69.626000000000005</v>
      </c>
      <c r="H213">
        <v>1.0120000000000002</v>
      </c>
    </row>
    <row r="214" spans="1:8" x14ac:dyDescent="0.2">
      <c r="A214">
        <v>2520.587</v>
      </c>
      <c r="B214">
        <v>-19.134</v>
      </c>
      <c r="C214">
        <v>-19.141999999999999</v>
      </c>
      <c r="D214">
        <v>12.941000000000001</v>
      </c>
      <c r="E214">
        <v>47.786000000000001</v>
      </c>
      <c r="F214">
        <v>80</v>
      </c>
      <c r="G214">
        <v>69.409000000000006</v>
      </c>
      <c r="H214">
        <v>0.93830000000000002</v>
      </c>
    </row>
    <row r="215" spans="1:8" x14ac:dyDescent="0.2">
      <c r="A215">
        <v>2521.1959999999999</v>
      </c>
      <c r="B215">
        <v>-19.210999999999999</v>
      </c>
      <c r="C215">
        <v>-19.219000000000001</v>
      </c>
      <c r="D215">
        <v>12.749000000000001</v>
      </c>
      <c r="E215">
        <v>43.966000000000001</v>
      </c>
      <c r="F215">
        <v>80</v>
      </c>
      <c r="G215">
        <v>70.111000000000004</v>
      </c>
      <c r="H215">
        <v>0.85470000000000013</v>
      </c>
    </row>
    <row r="216" spans="1:8" x14ac:dyDescent="0.2">
      <c r="A216">
        <v>2521.8069999999998</v>
      </c>
      <c r="B216">
        <v>-19.286999999999999</v>
      </c>
      <c r="C216">
        <v>-19.295999999999999</v>
      </c>
      <c r="D216">
        <v>12.605</v>
      </c>
      <c r="E216">
        <v>39.158000000000001</v>
      </c>
      <c r="F216">
        <v>80</v>
      </c>
      <c r="G216">
        <v>70.798000000000002</v>
      </c>
      <c r="H216">
        <v>0.75240000000000007</v>
      </c>
    </row>
    <row r="217" spans="1:8" x14ac:dyDescent="0.2">
      <c r="A217">
        <v>2522.4160000000002</v>
      </c>
      <c r="B217">
        <v>-19.364000000000001</v>
      </c>
      <c r="C217">
        <v>-19.373999999999999</v>
      </c>
      <c r="D217">
        <v>12.747999999999999</v>
      </c>
      <c r="E217">
        <v>39.621000000000002</v>
      </c>
      <c r="F217">
        <v>80</v>
      </c>
      <c r="G217">
        <v>69.442999999999998</v>
      </c>
      <c r="H217">
        <v>0.76229999999999998</v>
      </c>
    </row>
    <row r="218" spans="1:8" x14ac:dyDescent="0.2">
      <c r="A218">
        <v>2523.0259999999998</v>
      </c>
      <c r="B218">
        <v>-19.442</v>
      </c>
      <c r="C218">
        <v>-19.452999999999999</v>
      </c>
      <c r="D218">
        <v>12.903</v>
      </c>
      <c r="E218">
        <v>46.186999999999998</v>
      </c>
      <c r="F218">
        <v>80</v>
      </c>
      <c r="G218">
        <v>69.802999999999997</v>
      </c>
      <c r="H218">
        <v>0.90310000000000001</v>
      </c>
    </row>
    <row r="219" spans="1:8" x14ac:dyDescent="0.2">
      <c r="A219">
        <v>2523.64</v>
      </c>
      <c r="B219">
        <v>-19.521000000000001</v>
      </c>
      <c r="C219">
        <v>-19.532</v>
      </c>
      <c r="D219">
        <v>12.956</v>
      </c>
      <c r="E219">
        <v>44.106000000000002</v>
      </c>
      <c r="F219">
        <v>80</v>
      </c>
      <c r="G219">
        <v>69.897000000000006</v>
      </c>
      <c r="H219">
        <v>0.8580000000000001</v>
      </c>
    </row>
    <row r="220" spans="1:8" x14ac:dyDescent="0.2">
      <c r="A220">
        <v>2524.252</v>
      </c>
      <c r="B220">
        <v>-19.600000000000001</v>
      </c>
      <c r="C220">
        <v>-19.611999999999998</v>
      </c>
      <c r="D220">
        <v>13.04</v>
      </c>
      <c r="E220">
        <v>41.856000000000002</v>
      </c>
      <c r="F220">
        <v>80</v>
      </c>
      <c r="G220">
        <v>70.17</v>
      </c>
      <c r="H220">
        <v>0.8096000000000001</v>
      </c>
    </row>
    <row r="221" spans="1:8" x14ac:dyDescent="0.2">
      <c r="A221">
        <v>2524.8629999999998</v>
      </c>
      <c r="B221">
        <v>-19.678000000000001</v>
      </c>
      <c r="C221">
        <v>-19.690999999999999</v>
      </c>
      <c r="D221">
        <v>12.853</v>
      </c>
      <c r="E221">
        <v>53.097999999999999</v>
      </c>
      <c r="F221">
        <v>80</v>
      </c>
      <c r="G221">
        <v>68.350999999999999</v>
      </c>
      <c r="H221">
        <v>1.0571000000000002</v>
      </c>
    </row>
    <row r="222" spans="1:8" x14ac:dyDescent="0.2">
      <c r="A222">
        <v>2525.4760000000001</v>
      </c>
      <c r="B222">
        <v>-19.753</v>
      </c>
      <c r="C222">
        <v>-19.766999999999999</v>
      </c>
      <c r="D222">
        <v>12.406000000000001</v>
      </c>
      <c r="E222">
        <v>66.667000000000002</v>
      </c>
      <c r="F222">
        <v>80</v>
      </c>
      <c r="G222">
        <v>67.766000000000005</v>
      </c>
      <c r="H222">
        <v>1.3783000000000001</v>
      </c>
    </row>
    <row r="223" spans="1:8" x14ac:dyDescent="0.2">
      <c r="A223">
        <v>2526.0859999999998</v>
      </c>
      <c r="B223">
        <v>-19.826000000000001</v>
      </c>
      <c r="C223">
        <v>-19.84</v>
      </c>
      <c r="D223">
        <v>12.055</v>
      </c>
      <c r="E223">
        <v>76.614000000000004</v>
      </c>
      <c r="F223">
        <v>80</v>
      </c>
      <c r="G223">
        <v>67.411000000000001</v>
      </c>
      <c r="H223">
        <v>1.6335000000000002</v>
      </c>
    </row>
    <row r="224" spans="1:8" x14ac:dyDescent="0.2">
      <c r="A224">
        <v>2526.7069999999999</v>
      </c>
      <c r="B224">
        <v>-19.898</v>
      </c>
      <c r="C224">
        <v>-19.911999999999999</v>
      </c>
      <c r="D224">
        <v>11.598000000000001</v>
      </c>
      <c r="E224">
        <v>84.02</v>
      </c>
      <c r="F224">
        <v>80</v>
      </c>
      <c r="G224">
        <v>66.63</v>
      </c>
      <c r="H224">
        <v>1.8359000000000001</v>
      </c>
    </row>
    <row r="225" spans="1:8" x14ac:dyDescent="0.2">
      <c r="A225">
        <v>2527.33</v>
      </c>
      <c r="B225">
        <v>-19.968</v>
      </c>
      <c r="C225">
        <v>-19.983000000000001</v>
      </c>
      <c r="D225">
        <v>11.298999999999999</v>
      </c>
      <c r="E225">
        <v>86.343999999999994</v>
      </c>
      <c r="F225">
        <v>80</v>
      </c>
      <c r="G225">
        <v>67.066999999999993</v>
      </c>
      <c r="H225">
        <v>1.9008</v>
      </c>
    </row>
    <row r="226" spans="1:8" x14ac:dyDescent="0.2">
      <c r="A226">
        <v>2527.9499999999998</v>
      </c>
      <c r="B226">
        <v>-20.033999999999999</v>
      </c>
      <c r="C226">
        <v>-20.048999999999999</v>
      </c>
      <c r="D226">
        <v>10.693</v>
      </c>
      <c r="E226">
        <v>84.93</v>
      </c>
      <c r="F226">
        <v>80</v>
      </c>
      <c r="G226">
        <v>67.100999999999999</v>
      </c>
      <c r="H226">
        <v>1.8612000000000002</v>
      </c>
    </row>
    <row r="227" spans="1:8" x14ac:dyDescent="0.2">
      <c r="A227">
        <v>2528.5729999999999</v>
      </c>
      <c r="B227">
        <v>-20.084</v>
      </c>
      <c r="C227">
        <v>-20.100000000000001</v>
      </c>
      <c r="D227">
        <v>8.1989999999999998</v>
      </c>
      <c r="E227">
        <v>83.253</v>
      </c>
      <c r="F227">
        <v>80</v>
      </c>
      <c r="G227">
        <v>67.206000000000003</v>
      </c>
      <c r="H227">
        <v>1.8139000000000001</v>
      </c>
    </row>
    <row r="228" spans="1:8" x14ac:dyDescent="0.2">
      <c r="A228">
        <v>2659.0320000000002</v>
      </c>
      <c r="B228">
        <v>-20.164000000000001</v>
      </c>
      <c r="C228">
        <v>-20.164000000000001</v>
      </c>
      <c r="D228">
        <v>0</v>
      </c>
      <c r="E228">
        <v>98.644999999999996</v>
      </c>
      <c r="F228">
        <v>80</v>
      </c>
      <c r="G228">
        <v>65.944000000000003</v>
      </c>
      <c r="H228">
        <v>2.2715000000000001</v>
      </c>
    </row>
    <row r="229" spans="1:8" x14ac:dyDescent="0.2">
      <c r="A229">
        <v>2659.951</v>
      </c>
      <c r="B229">
        <v>-20.227</v>
      </c>
      <c r="C229">
        <v>-20.227</v>
      </c>
      <c r="D229">
        <v>6.8440000000000003</v>
      </c>
      <c r="E229">
        <v>99.346999999999994</v>
      </c>
      <c r="F229">
        <v>80</v>
      </c>
      <c r="G229">
        <v>66.212000000000003</v>
      </c>
      <c r="H229">
        <v>2.2946</v>
      </c>
    </row>
    <row r="230" spans="1:8" x14ac:dyDescent="0.2">
      <c r="A230">
        <v>2660.886</v>
      </c>
      <c r="B230">
        <v>-20.286999999999999</v>
      </c>
      <c r="C230">
        <v>-20.288</v>
      </c>
      <c r="D230">
        <v>6.4779999999999998</v>
      </c>
      <c r="E230">
        <v>95.120999999999995</v>
      </c>
      <c r="F230">
        <v>80</v>
      </c>
      <c r="G230">
        <v>65.713999999999999</v>
      </c>
      <c r="H230">
        <v>2.1615000000000002</v>
      </c>
    </row>
    <row r="231" spans="1:8" x14ac:dyDescent="0.2">
      <c r="A231">
        <v>2661.82</v>
      </c>
      <c r="B231">
        <v>-20.347999999999999</v>
      </c>
      <c r="C231">
        <v>-20.347999999999999</v>
      </c>
      <c r="D231">
        <v>6.5030000000000001</v>
      </c>
      <c r="E231">
        <v>92.52</v>
      </c>
      <c r="F231">
        <v>80</v>
      </c>
      <c r="G231">
        <v>65.935000000000002</v>
      </c>
      <c r="H231">
        <v>2.0823</v>
      </c>
    </row>
    <row r="232" spans="1:8" x14ac:dyDescent="0.2">
      <c r="A232">
        <v>2662.7579999999998</v>
      </c>
      <c r="B232">
        <v>-20.411000000000001</v>
      </c>
      <c r="C232">
        <v>-20.411999999999999</v>
      </c>
      <c r="D232">
        <v>6.7910000000000004</v>
      </c>
      <c r="E232">
        <v>90.543999999999997</v>
      </c>
      <c r="F232">
        <v>80</v>
      </c>
      <c r="G232">
        <v>66.444999999999993</v>
      </c>
      <c r="H232">
        <v>2.0240000000000005</v>
      </c>
    </row>
    <row r="233" spans="1:8" x14ac:dyDescent="0.2">
      <c r="A233">
        <v>2663.6819999999998</v>
      </c>
      <c r="B233">
        <v>-20.474</v>
      </c>
      <c r="C233">
        <v>-20.475000000000001</v>
      </c>
      <c r="D233">
        <v>6.8730000000000002</v>
      </c>
      <c r="E233">
        <v>90.100999999999999</v>
      </c>
      <c r="F233">
        <v>80</v>
      </c>
      <c r="G233">
        <v>66.331000000000003</v>
      </c>
      <c r="H233">
        <v>2.0108000000000001</v>
      </c>
    </row>
    <row r="234" spans="1:8" x14ac:dyDescent="0.2">
      <c r="A234">
        <v>2664.5970000000002</v>
      </c>
      <c r="B234">
        <v>-20.536000000000001</v>
      </c>
      <c r="C234">
        <v>-20.538</v>
      </c>
      <c r="D234">
        <v>6.7880000000000003</v>
      </c>
      <c r="E234">
        <v>88.855999999999995</v>
      </c>
      <c r="F234">
        <v>80</v>
      </c>
      <c r="G234">
        <v>66.655000000000001</v>
      </c>
      <c r="H234">
        <v>1.9734000000000003</v>
      </c>
    </row>
    <row r="235" spans="1:8" x14ac:dyDescent="0.2">
      <c r="A235">
        <v>2665.5129999999999</v>
      </c>
      <c r="B235">
        <v>-20.6</v>
      </c>
      <c r="C235">
        <v>-20.602</v>
      </c>
      <c r="D235">
        <v>6.9859999999999998</v>
      </c>
      <c r="E235">
        <v>88.6</v>
      </c>
      <c r="F235">
        <v>80</v>
      </c>
      <c r="G235">
        <v>66.617999999999995</v>
      </c>
      <c r="H235">
        <v>1.9668000000000001</v>
      </c>
    </row>
    <row r="236" spans="1:8" x14ac:dyDescent="0.2">
      <c r="A236">
        <v>2666.444</v>
      </c>
      <c r="B236">
        <v>-20.67</v>
      </c>
      <c r="C236">
        <v>-20.670999999999999</v>
      </c>
      <c r="D236">
        <v>7.4720000000000004</v>
      </c>
      <c r="E236">
        <v>89.518000000000001</v>
      </c>
      <c r="F236">
        <v>80</v>
      </c>
      <c r="G236">
        <v>66.308999999999997</v>
      </c>
      <c r="H236">
        <v>1.9932000000000003</v>
      </c>
    </row>
    <row r="237" spans="1:8" x14ac:dyDescent="0.2">
      <c r="A237">
        <v>2667.38</v>
      </c>
      <c r="B237">
        <v>-20.741</v>
      </c>
      <c r="C237">
        <v>-20.742999999999999</v>
      </c>
      <c r="D237">
        <v>7.6849999999999996</v>
      </c>
      <c r="E237">
        <v>88.555000000000007</v>
      </c>
      <c r="F237">
        <v>80</v>
      </c>
      <c r="G237">
        <v>66.784999999999997</v>
      </c>
      <c r="H237">
        <v>1.9646000000000001</v>
      </c>
    </row>
    <row r="238" spans="1:8" x14ac:dyDescent="0.2">
      <c r="A238">
        <v>2668.3130000000001</v>
      </c>
      <c r="B238">
        <v>-20.812000000000001</v>
      </c>
      <c r="C238">
        <v>-20.814</v>
      </c>
      <c r="D238">
        <v>7.5819999999999999</v>
      </c>
      <c r="E238">
        <v>85.894000000000005</v>
      </c>
      <c r="F238">
        <v>80</v>
      </c>
      <c r="G238">
        <v>66.959000000000003</v>
      </c>
      <c r="H238">
        <v>1.8887000000000003</v>
      </c>
    </row>
    <row r="239" spans="1:8" x14ac:dyDescent="0.2">
      <c r="A239">
        <v>2669.2449999999999</v>
      </c>
      <c r="B239">
        <v>-20.882999999999999</v>
      </c>
      <c r="C239">
        <v>-20.885000000000002</v>
      </c>
      <c r="D239">
        <v>7.6120000000000001</v>
      </c>
      <c r="E239">
        <v>84.786000000000001</v>
      </c>
      <c r="F239">
        <v>80</v>
      </c>
      <c r="G239">
        <v>66.727999999999994</v>
      </c>
      <c r="H239">
        <v>1.8568</v>
      </c>
    </row>
    <row r="240" spans="1:8" x14ac:dyDescent="0.2">
      <c r="A240">
        <v>2670.1770000000001</v>
      </c>
      <c r="B240">
        <v>-20.956</v>
      </c>
      <c r="C240">
        <v>-20.957999999999998</v>
      </c>
      <c r="D240">
        <v>7.907</v>
      </c>
      <c r="E240">
        <v>84.108999999999995</v>
      </c>
      <c r="F240">
        <v>80</v>
      </c>
      <c r="G240">
        <v>66.745999999999995</v>
      </c>
      <c r="H240">
        <v>1.8381000000000003</v>
      </c>
    </row>
    <row r="241" spans="1:8" x14ac:dyDescent="0.2">
      <c r="A241">
        <v>2670.8</v>
      </c>
      <c r="B241">
        <v>-21.007999999999999</v>
      </c>
      <c r="C241">
        <v>-21.01</v>
      </c>
      <c r="D241">
        <v>8.32</v>
      </c>
      <c r="E241">
        <v>83.555000000000007</v>
      </c>
      <c r="F241">
        <v>80</v>
      </c>
      <c r="G241">
        <v>66.83</v>
      </c>
      <c r="H241">
        <v>1.8227000000000002</v>
      </c>
    </row>
    <row r="242" spans="1:8" x14ac:dyDescent="0.2">
      <c r="A242">
        <v>2671.4229999999998</v>
      </c>
      <c r="B242">
        <v>-21.061</v>
      </c>
      <c r="C242">
        <v>-21.062999999999999</v>
      </c>
      <c r="D242">
        <v>8.5289999999999999</v>
      </c>
      <c r="E242">
        <v>83.307000000000002</v>
      </c>
      <c r="F242">
        <v>80</v>
      </c>
      <c r="G242">
        <v>67.298000000000002</v>
      </c>
      <c r="H242">
        <v>1.8149999999999999</v>
      </c>
    </row>
    <row r="243" spans="1:8" x14ac:dyDescent="0.2">
      <c r="A243">
        <v>2672.0459999999998</v>
      </c>
      <c r="B243">
        <v>-21.114000000000001</v>
      </c>
      <c r="C243">
        <v>-21.117000000000001</v>
      </c>
      <c r="D243">
        <v>8.5419999999999998</v>
      </c>
      <c r="E243">
        <v>77.858000000000004</v>
      </c>
      <c r="F243">
        <v>80</v>
      </c>
      <c r="G243">
        <v>67.331000000000003</v>
      </c>
      <c r="H243">
        <v>1.6665000000000001</v>
      </c>
    </row>
    <row r="244" spans="1:8" x14ac:dyDescent="0.2">
      <c r="A244">
        <v>2672.6689999999999</v>
      </c>
      <c r="B244">
        <v>-21.166</v>
      </c>
      <c r="C244">
        <v>-21.169</v>
      </c>
      <c r="D244">
        <v>8.3829999999999991</v>
      </c>
      <c r="E244">
        <v>75.528000000000006</v>
      </c>
      <c r="F244">
        <v>80</v>
      </c>
      <c r="G244">
        <v>67.429000000000002</v>
      </c>
      <c r="H244">
        <v>1.6049000000000002</v>
      </c>
    </row>
    <row r="245" spans="1:8" x14ac:dyDescent="0.2">
      <c r="A245">
        <v>2673.2890000000002</v>
      </c>
      <c r="B245">
        <v>-21.216999999999999</v>
      </c>
      <c r="C245">
        <v>-21.22</v>
      </c>
      <c r="D245">
        <v>8.2629999999999999</v>
      </c>
      <c r="E245">
        <v>77.539000000000001</v>
      </c>
      <c r="F245">
        <v>80</v>
      </c>
      <c r="G245">
        <v>68.072999999999993</v>
      </c>
      <c r="H245">
        <v>1.6577</v>
      </c>
    </row>
    <row r="246" spans="1:8" x14ac:dyDescent="0.2">
      <c r="A246">
        <v>2673.9110000000001</v>
      </c>
      <c r="B246">
        <v>-21.268000000000001</v>
      </c>
      <c r="C246">
        <v>-21.271000000000001</v>
      </c>
      <c r="D246">
        <v>8.2119999999999997</v>
      </c>
      <c r="E246">
        <v>77.066999999999993</v>
      </c>
      <c r="F246">
        <v>80</v>
      </c>
      <c r="G246">
        <v>67.784000000000006</v>
      </c>
      <c r="H246">
        <v>1.6456000000000002</v>
      </c>
    </row>
    <row r="247" spans="1:8" x14ac:dyDescent="0.2">
      <c r="A247">
        <v>2674.5250000000001</v>
      </c>
      <c r="B247">
        <v>-21.318000000000001</v>
      </c>
      <c r="C247">
        <v>-21.321999999999999</v>
      </c>
      <c r="D247">
        <v>8.2430000000000003</v>
      </c>
      <c r="E247">
        <v>76.727999999999994</v>
      </c>
      <c r="F247">
        <v>80</v>
      </c>
      <c r="G247">
        <v>67.86</v>
      </c>
      <c r="H247">
        <v>1.6357000000000002</v>
      </c>
    </row>
    <row r="248" spans="1:8" x14ac:dyDescent="0.2">
      <c r="A248">
        <v>2675.4409999999998</v>
      </c>
      <c r="B248">
        <v>-21.393000000000001</v>
      </c>
      <c r="C248">
        <v>-21.396999999999998</v>
      </c>
      <c r="D248">
        <v>8.18</v>
      </c>
      <c r="E248">
        <v>75.364000000000004</v>
      </c>
      <c r="F248">
        <v>80</v>
      </c>
      <c r="G248">
        <v>68.010000000000005</v>
      </c>
      <c r="H248">
        <v>1.6005000000000003</v>
      </c>
    </row>
    <row r="249" spans="1:8" x14ac:dyDescent="0.2">
      <c r="A249">
        <v>2676.36</v>
      </c>
      <c r="B249">
        <v>-21.466000000000001</v>
      </c>
      <c r="C249">
        <v>-21.47</v>
      </c>
      <c r="D249">
        <v>7.9619999999999997</v>
      </c>
      <c r="E249">
        <v>74.677000000000007</v>
      </c>
      <c r="F249">
        <v>80</v>
      </c>
      <c r="G249">
        <v>67.515000000000001</v>
      </c>
      <c r="H249">
        <v>1.5818000000000001</v>
      </c>
    </row>
    <row r="250" spans="1:8" x14ac:dyDescent="0.2">
      <c r="A250">
        <v>2677.2759999999998</v>
      </c>
      <c r="B250">
        <v>-21.539000000000001</v>
      </c>
      <c r="C250">
        <v>-21.542999999999999</v>
      </c>
      <c r="D250">
        <v>8.0120000000000005</v>
      </c>
      <c r="E250">
        <v>73.77</v>
      </c>
      <c r="F250">
        <v>80</v>
      </c>
      <c r="G250">
        <v>67.962999999999994</v>
      </c>
      <c r="H250">
        <v>1.5587000000000002</v>
      </c>
    </row>
    <row r="251" spans="1:8" x14ac:dyDescent="0.2">
      <c r="A251">
        <v>2678.1930000000002</v>
      </c>
      <c r="B251">
        <v>-21.611999999999998</v>
      </c>
      <c r="C251">
        <v>-21.616</v>
      </c>
      <c r="D251">
        <v>7.9050000000000002</v>
      </c>
      <c r="E251">
        <v>74.147000000000006</v>
      </c>
      <c r="F251">
        <v>80</v>
      </c>
      <c r="G251">
        <v>67.356999999999999</v>
      </c>
      <c r="H251">
        <v>1.5686</v>
      </c>
    </row>
    <row r="252" spans="1:8" x14ac:dyDescent="0.2">
      <c r="A252">
        <v>2679.107</v>
      </c>
      <c r="B252">
        <v>-21.678000000000001</v>
      </c>
      <c r="C252">
        <v>-21.681999999999999</v>
      </c>
      <c r="D252">
        <v>7.2880000000000003</v>
      </c>
      <c r="E252">
        <v>75.930999999999997</v>
      </c>
      <c r="F252">
        <v>80</v>
      </c>
      <c r="G252">
        <v>68.016999999999996</v>
      </c>
      <c r="H252">
        <v>1.6148</v>
      </c>
    </row>
    <row r="253" spans="1:8" x14ac:dyDescent="0.2">
      <c r="A253">
        <v>2680.0230000000001</v>
      </c>
      <c r="B253">
        <v>-21.736000000000001</v>
      </c>
      <c r="C253">
        <v>-21.74</v>
      </c>
      <c r="D253">
        <v>6.3029999999999999</v>
      </c>
      <c r="E253">
        <v>76.39</v>
      </c>
      <c r="F253">
        <v>80</v>
      </c>
      <c r="G253">
        <v>67.656999999999996</v>
      </c>
      <c r="H253">
        <v>1.6269000000000002</v>
      </c>
    </row>
    <row r="254" spans="1:8" x14ac:dyDescent="0.2">
      <c r="A254">
        <v>2681.2469999999998</v>
      </c>
      <c r="B254">
        <v>-21.791</v>
      </c>
      <c r="C254">
        <v>-21.795999999999999</v>
      </c>
      <c r="D254">
        <v>4.5620000000000003</v>
      </c>
      <c r="E254">
        <v>75.253</v>
      </c>
      <c r="F254">
        <v>80</v>
      </c>
      <c r="G254">
        <v>67.754999999999995</v>
      </c>
      <c r="H254">
        <v>1.5972000000000002</v>
      </c>
    </row>
    <row r="255" spans="1:8" x14ac:dyDescent="0.2">
      <c r="A255">
        <v>2697.672</v>
      </c>
      <c r="B255">
        <v>-21.864000000000001</v>
      </c>
      <c r="C255">
        <v>-21.869</v>
      </c>
      <c r="D255">
        <v>0.442</v>
      </c>
      <c r="E255">
        <v>89.793000000000006</v>
      </c>
      <c r="F255">
        <v>80</v>
      </c>
      <c r="G255">
        <v>66.644999999999996</v>
      </c>
      <c r="H255">
        <v>2.0009000000000001</v>
      </c>
    </row>
    <row r="256" spans="1:8" x14ac:dyDescent="0.2">
      <c r="A256">
        <v>2698.2930000000001</v>
      </c>
      <c r="B256">
        <v>-21.919</v>
      </c>
      <c r="C256">
        <v>-21.923999999999999</v>
      </c>
      <c r="D256">
        <v>8.9740000000000002</v>
      </c>
      <c r="E256">
        <v>90.301000000000002</v>
      </c>
      <c r="F256">
        <v>80</v>
      </c>
      <c r="G256">
        <v>66.894000000000005</v>
      </c>
      <c r="H256">
        <v>2.0163000000000002</v>
      </c>
    </row>
    <row r="257" spans="1:8" x14ac:dyDescent="0.2">
      <c r="A257">
        <v>2698.9180000000001</v>
      </c>
      <c r="B257">
        <v>-21.978000000000002</v>
      </c>
      <c r="C257">
        <v>-21.983000000000001</v>
      </c>
      <c r="D257">
        <v>9.3780000000000001</v>
      </c>
      <c r="E257">
        <v>89.79</v>
      </c>
      <c r="F257">
        <v>80</v>
      </c>
      <c r="G257">
        <v>66.716999999999999</v>
      </c>
      <c r="H257">
        <v>2.0009000000000001</v>
      </c>
    </row>
    <row r="258" spans="1:8" x14ac:dyDescent="0.2">
      <c r="A258">
        <v>2699.5430000000001</v>
      </c>
      <c r="B258">
        <v>-22.038</v>
      </c>
      <c r="C258">
        <v>-22.042999999999999</v>
      </c>
      <c r="D258">
        <v>9.6620000000000008</v>
      </c>
      <c r="E258">
        <v>88.352000000000004</v>
      </c>
      <c r="F258">
        <v>80</v>
      </c>
      <c r="G258">
        <v>66.938000000000002</v>
      </c>
      <c r="H258">
        <v>1.9591000000000001</v>
      </c>
    </row>
    <row r="259" spans="1:8" x14ac:dyDescent="0.2">
      <c r="A259">
        <v>2700.163</v>
      </c>
      <c r="B259">
        <v>-22.1</v>
      </c>
      <c r="C259">
        <v>-22.105</v>
      </c>
      <c r="D259">
        <v>10.002000000000001</v>
      </c>
      <c r="E259">
        <v>86.573999999999998</v>
      </c>
      <c r="F259">
        <v>80</v>
      </c>
      <c r="G259">
        <v>67.177999999999997</v>
      </c>
      <c r="H259">
        <v>1.9074000000000002</v>
      </c>
    </row>
    <row r="260" spans="1:8" x14ac:dyDescent="0.2">
      <c r="A260">
        <v>2700.7860000000001</v>
      </c>
      <c r="B260">
        <v>-22.161000000000001</v>
      </c>
      <c r="C260">
        <v>-22.166</v>
      </c>
      <c r="D260">
        <v>9.8230000000000004</v>
      </c>
      <c r="E260">
        <v>82.602999999999994</v>
      </c>
      <c r="F260">
        <v>80</v>
      </c>
      <c r="G260">
        <v>67.082999999999998</v>
      </c>
      <c r="H260">
        <v>1.7963000000000002</v>
      </c>
    </row>
    <row r="261" spans="1:8" x14ac:dyDescent="0.2">
      <c r="A261">
        <v>2701.41</v>
      </c>
      <c r="B261">
        <v>-22.219000000000001</v>
      </c>
      <c r="C261">
        <v>-22.225000000000001</v>
      </c>
      <c r="D261">
        <v>9.3559999999999999</v>
      </c>
      <c r="E261">
        <v>79.671000000000006</v>
      </c>
      <c r="F261">
        <v>80</v>
      </c>
      <c r="G261">
        <v>67.575999999999993</v>
      </c>
      <c r="H261">
        <v>1.7149000000000001</v>
      </c>
    </row>
    <row r="262" spans="1:8" x14ac:dyDescent="0.2">
      <c r="A262">
        <v>2702.0250000000001</v>
      </c>
      <c r="B262">
        <v>-22.27</v>
      </c>
      <c r="C262">
        <v>-22.276</v>
      </c>
      <c r="D262">
        <v>8.31</v>
      </c>
      <c r="E262">
        <v>77.994</v>
      </c>
      <c r="F262">
        <v>80</v>
      </c>
      <c r="G262">
        <v>67.837000000000003</v>
      </c>
      <c r="H262">
        <v>1.6698000000000002</v>
      </c>
    </row>
    <row r="263" spans="1:8" x14ac:dyDescent="0.2">
      <c r="A263">
        <v>2702.94</v>
      </c>
      <c r="B263">
        <v>-22.338999999999999</v>
      </c>
      <c r="C263">
        <v>-22.344999999999999</v>
      </c>
      <c r="D263">
        <v>7.5469999999999997</v>
      </c>
      <c r="E263">
        <v>77.334999999999994</v>
      </c>
      <c r="F263">
        <v>80</v>
      </c>
      <c r="G263">
        <v>67.31</v>
      </c>
      <c r="H263">
        <v>1.6522000000000001</v>
      </c>
    </row>
    <row r="264" spans="1:8" x14ac:dyDescent="0.2">
      <c r="A264">
        <v>2703.8580000000002</v>
      </c>
      <c r="B264">
        <v>-22.413</v>
      </c>
      <c r="C264">
        <v>-22.42</v>
      </c>
      <c r="D264">
        <v>8.1479999999999997</v>
      </c>
      <c r="E264">
        <v>78.221000000000004</v>
      </c>
      <c r="F264">
        <v>80</v>
      </c>
      <c r="G264">
        <v>67.561000000000007</v>
      </c>
      <c r="H264">
        <v>1.6764000000000001</v>
      </c>
    </row>
    <row r="265" spans="1:8" x14ac:dyDescent="0.2">
      <c r="A265">
        <v>2704.7730000000001</v>
      </c>
      <c r="B265">
        <v>-22.484000000000002</v>
      </c>
      <c r="C265">
        <v>-22.491</v>
      </c>
      <c r="D265">
        <v>7.7489999999999997</v>
      </c>
      <c r="E265">
        <v>77.807000000000002</v>
      </c>
      <c r="F265">
        <v>80</v>
      </c>
      <c r="G265">
        <v>67.619</v>
      </c>
      <c r="H265">
        <v>1.6654000000000002</v>
      </c>
    </row>
    <row r="266" spans="1:8" x14ac:dyDescent="0.2">
      <c r="A266">
        <v>2705.6990000000001</v>
      </c>
      <c r="B266">
        <v>-22.555</v>
      </c>
      <c r="C266">
        <v>-22.561</v>
      </c>
      <c r="D266">
        <v>7.6449999999999996</v>
      </c>
      <c r="E266">
        <v>77.519000000000005</v>
      </c>
      <c r="F266">
        <v>80</v>
      </c>
      <c r="G266">
        <v>67.596999999999994</v>
      </c>
      <c r="H266">
        <v>1.6577</v>
      </c>
    </row>
    <row r="267" spans="1:8" x14ac:dyDescent="0.2">
      <c r="A267">
        <v>2706.3240000000001</v>
      </c>
      <c r="B267">
        <v>-22.606000000000002</v>
      </c>
      <c r="C267">
        <v>-22.613</v>
      </c>
      <c r="D267">
        <v>8.2200000000000006</v>
      </c>
      <c r="E267">
        <v>77.391000000000005</v>
      </c>
      <c r="F267">
        <v>80</v>
      </c>
      <c r="G267">
        <v>67.454999999999998</v>
      </c>
      <c r="H267">
        <v>1.6544000000000001</v>
      </c>
    </row>
    <row r="268" spans="1:8" x14ac:dyDescent="0.2">
      <c r="A268">
        <v>2706.9479999999999</v>
      </c>
      <c r="B268">
        <v>-22.658999999999999</v>
      </c>
      <c r="C268">
        <v>-22.666</v>
      </c>
      <c r="D268">
        <v>8.5879999999999992</v>
      </c>
      <c r="E268">
        <v>77.27</v>
      </c>
      <c r="F268">
        <v>80</v>
      </c>
      <c r="G268">
        <v>67.343000000000004</v>
      </c>
      <c r="H268">
        <v>1.6511</v>
      </c>
    </row>
    <row r="269" spans="1:8" x14ac:dyDescent="0.2">
      <c r="A269">
        <v>2707.5749999999998</v>
      </c>
      <c r="B269">
        <v>-22.715</v>
      </c>
      <c r="C269">
        <v>-22.722999999999999</v>
      </c>
      <c r="D269">
        <v>8.9499999999999993</v>
      </c>
      <c r="E269">
        <v>77.668000000000006</v>
      </c>
      <c r="F269">
        <v>80</v>
      </c>
      <c r="G269">
        <v>67.944999999999993</v>
      </c>
      <c r="H269">
        <v>1.6610000000000003</v>
      </c>
    </row>
    <row r="270" spans="1:8" x14ac:dyDescent="0.2">
      <c r="A270">
        <v>2708.1840000000002</v>
      </c>
      <c r="B270">
        <v>-22.771999999999998</v>
      </c>
      <c r="C270">
        <v>-22.779</v>
      </c>
      <c r="D270">
        <v>9.3030000000000008</v>
      </c>
      <c r="E270">
        <v>76.144000000000005</v>
      </c>
      <c r="F270">
        <v>80</v>
      </c>
      <c r="G270">
        <v>67.864999999999995</v>
      </c>
      <c r="H270">
        <v>1.6203000000000003</v>
      </c>
    </row>
    <row r="271" spans="1:8" x14ac:dyDescent="0.2">
      <c r="A271">
        <v>2708.7959999999998</v>
      </c>
      <c r="B271">
        <v>-22.826000000000001</v>
      </c>
      <c r="C271">
        <v>-22.832999999999998</v>
      </c>
      <c r="D271">
        <v>8.7940000000000005</v>
      </c>
      <c r="E271">
        <v>73.421000000000006</v>
      </c>
      <c r="F271">
        <v>80</v>
      </c>
      <c r="G271">
        <v>67.992000000000004</v>
      </c>
      <c r="H271">
        <v>1.5499000000000001</v>
      </c>
    </row>
    <row r="272" spans="1:8" x14ac:dyDescent="0.2">
      <c r="A272">
        <v>2709.4070000000002</v>
      </c>
      <c r="B272">
        <v>-22.876999999999999</v>
      </c>
      <c r="C272">
        <v>-22.884</v>
      </c>
      <c r="D272">
        <v>8.42</v>
      </c>
      <c r="E272">
        <v>71.804000000000002</v>
      </c>
      <c r="F272">
        <v>80</v>
      </c>
      <c r="G272">
        <v>67.88</v>
      </c>
      <c r="H272">
        <v>1.5081000000000002</v>
      </c>
    </row>
    <row r="273" spans="1:8" x14ac:dyDescent="0.2">
      <c r="A273">
        <v>2710.3229999999999</v>
      </c>
      <c r="B273">
        <v>-22.951000000000001</v>
      </c>
      <c r="C273">
        <v>-22.957999999999998</v>
      </c>
      <c r="D273">
        <v>8.0649999999999995</v>
      </c>
      <c r="E273">
        <v>76.66</v>
      </c>
      <c r="F273">
        <v>80</v>
      </c>
      <c r="G273">
        <v>67.066000000000003</v>
      </c>
      <c r="H273">
        <v>1.6346000000000001</v>
      </c>
    </row>
    <row r="274" spans="1:8" x14ac:dyDescent="0.2">
      <c r="A274">
        <v>2711.252</v>
      </c>
      <c r="B274">
        <v>-23.024000000000001</v>
      </c>
      <c r="C274">
        <v>-23.032</v>
      </c>
      <c r="D274">
        <v>7.9450000000000003</v>
      </c>
      <c r="E274">
        <v>83.051000000000002</v>
      </c>
      <c r="F274">
        <v>80</v>
      </c>
      <c r="G274">
        <v>66.72</v>
      </c>
      <c r="H274">
        <v>1.8084</v>
      </c>
    </row>
    <row r="275" spans="1:8" x14ac:dyDescent="0.2">
      <c r="A275">
        <v>2712.1689999999999</v>
      </c>
      <c r="B275">
        <v>-23.097999999999999</v>
      </c>
      <c r="C275">
        <v>-23.106000000000002</v>
      </c>
      <c r="D275">
        <v>8.0180000000000007</v>
      </c>
      <c r="E275">
        <v>83.576999999999998</v>
      </c>
      <c r="F275">
        <v>80</v>
      </c>
      <c r="G275">
        <v>67.015000000000001</v>
      </c>
      <c r="H275">
        <v>1.8227000000000002</v>
      </c>
    </row>
    <row r="276" spans="1:8" x14ac:dyDescent="0.2">
      <c r="A276">
        <v>2713.085</v>
      </c>
      <c r="B276">
        <v>-23.172000000000001</v>
      </c>
      <c r="C276">
        <v>-23.18</v>
      </c>
      <c r="D276">
        <v>8.15</v>
      </c>
      <c r="E276">
        <v>81.38</v>
      </c>
      <c r="F276">
        <v>80</v>
      </c>
      <c r="G276">
        <v>67.543000000000006</v>
      </c>
      <c r="H276">
        <v>1.7622000000000002</v>
      </c>
    </row>
    <row r="277" spans="1:8" x14ac:dyDescent="0.2">
      <c r="A277">
        <v>2713.6970000000001</v>
      </c>
      <c r="B277">
        <v>-23.222000000000001</v>
      </c>
      <c r="C277">
        <v>-23.231000000000002</v>
      </c>
      <c r="D277">
        <v>8.2520000000000007</v>
      </c>
      <c r="E277">
        <v>80.085999999999999</v>
      </c>
      <c r="F277">
        <v>80</v>
      </c>
      <c r="G277">
        <v>67.343000000000004</v>
      </c>
      <c r="H277">
        <v>1.7270000000000003</v>
      </c>
    </row>
    <row r="278" spans="1:8" x14ac:dyDescent="0.2">
      <c r="A278">
        <v>2714.6109999999999</v>
      </c>
      <c r="B278">
        <v>-23.297999999999998</v>
      </c>
      <c r="C278">
        <v>-23.306000000000001</v>
      </c>
      <c r="D278">
        <v>8.2579999999999991</v>
      </c>
      <c r="E278">
        <v>75.778999999999996</v>
      </c>
      <c r="F278">
        <v>80</v>
      </c>
      <c r="G278">
        <v>68.215999999999994</v>
      </c>
      <c r="H278">
        <v>1.6115000000000002</v>
      </c>
    </row>
    <row r="279" spans="1:8" x14ac:dyDescent="0.2">
      <c r="A279">
        <v>2715.2240000000002</v>
      </c>
      <c r="B279">
        <v>-23.347999999999999</v>
      </c>
      <c r="C279">
        <v>-23.356999999999999</v>
      </c>
      <c r="D279">
        <v>8.2390000000000008</v>
      </c>
      <c r="E279">
        <v>67.762</v>
      </c>
      <c r="F279">
        <v>80</v>
      </c>
      <c r="G279">
        <v>69.126000000000005</v>
      </c>
      <c r="H279">
        <v>1.4058000000000002</v>
      </c>
    </row>
    <row r="280" spans="1:8" x14ac:dyDescent="0.2">
      <c r="A280">
        <v>2715.835</v>
      </c>
      <c r="B280">
        <v>-23.4</v>
      </c>
      <c r="C280">
        <v>-23.408999999999999</v>
      </c>
      <c r="D280">
        <v>8.5109999999999992</v>
      </c>
      <c r="E280">
        <v>64.218999999999994</v>
      </c>
      <c r="F280">
        <v>80</v>
      </c>
      <c r="G280">
        <v>68.597999999999999</v>
      </c>
      <c r="H280">
        <v>1.3178000000000001</v>
      </c>
    </row>
    <row r="281" spans="1:8" x14ac:dyDescent="0.2">
      <c r="A281">
        <v>2716.4470000000001</v>
      </c>
      <c r="B281">
        <v>-23.451000000000001</v>
      </c>
      <c r="C281">
        <v>-23.46</v>
      </c>
      <c r="D281">
        <v>8.391</v>
      </c>
      <c r="E281">
        <v>64.441000000000003</v>
      </c>
      <c r="F281">
        <v>80</v>
      </c>
      <c r="G281">
        <v>68.36</v>
      </c>
      <c r="H281">
        <v>1.3233000000000001</v>
      </c>
    </row>
    <row r="282" spans="1:8" x14ac:dyDescent="0.2">
      <c r="A282">
        <v>2717.058</v>
      </c>
      <c r="B282">
        <v>-23.503</v>
      </c>
      <c r="C282">
        <v>-23.512</v>
      </c>
      <c r="D282">
        <v>8.4629999999999992</v>
      </c>
      <c r="E282">
        <v>66.616</v>
      </c>
      <c r="F282">
        <v>80</v>
      </c>
      <c r="G282">
        <v>68.222999999999999</v>
      </c>
      <c r="H282">
        <v>1.3772000000000002</v>
      </c>
    </row>
    <row r="283" spans="1:8" x14ac:dyDescent="0.2">
      <c r="A283">
        <v>2717.6680000000001</v>
      </c>
      <c r="B283">
        <v>-23.553999999999998</v>
      </c>
      <c r="C283">
        <v>-23.562999999999999</v>
      </c>
      <c r="D283">
        <v>8.3800000000000008</v>
      </c>
      <c r="E283">
        <v>67.17</v>
      </c>
      <c r="F283">
        <v>80</v>
      </c>
      <c r="G283">
        <v>68.209999999999994</v>
      </c>
      <c r="H283">
        <v>1.3904000000000001</v>
      </c>
    </row>
    <row r="284" spans="1:8" x14ac:dyDescent="0.2">
      <c r="A284">
        <v>2718.279</v>
      </c>
      <c r="B284">
        <v>-23.603999999999999</v>
      </c>
      <c r="C284">
        <v>-23.613</v>
      </c>
      <c r="D284">
        <v>8.2260000000000009</v>
      </c>
      <c r="E284">
        <v>66.516999999999996</v>
      </c>
      <c r="F284">
        <v>80</v>
      </c>
      <c r="G284">
        <v>68.510000000000005</v>
      </c>
      <c r="H284">
        <v>1.375</v>
      </c>
    </row>
    <row r="285" spans="1:8" x14ac:dyDescent="0.2">
      <c r="A285">
        <v>2719.1950000000002</v>
      </c>
      <c r="B285">
        <v>-23.678000000000001</v>
      </c>
      <c r="C285">
        <v>-23.687999999999999</v>
      </c>
      <c r="D285">
        <v>8.1340000000000003</v>
      </c>
      <c r="E285">
        <v>66.855000000000004</v>
      </c>
      <c r="F285">
        <v>80</v>
      </c>
      <c r="G285">
        <v>68.527000000000001</v>
      </c>
      <c r="H285">
        <v>1.3827</v>
      </c>
    </row>
    <row r="286" spans="1:8" x14ac:dyDescent="0.2">
      <c r="A286">
        <v>2720.1109999999999</v>
      </c>
      <c r="B286">
        <v>-23.751999999999999</v>
      </c>
      <c r="C286">
        <v>-23.762</v>
      </c>
      <c r="D286">
        <v>8.0709999999999997</v>
      </c>
      <c r="E286">
        <v>60.685000000000002</v>
      </c>
      <c r="F286">
        <v>80</v>
      </c>
      <c r="G286">
        <v>69.971999999999994</v>
      </c>
      <c r="H286">
        <v>1.2331000000000001</v>
      </c>
    </row>
    <row r="287" spans="1:8" x14ac:dyDescent="0.2">
      <c r="A287">
        <v>2721.029</v>
      </c>
      <c r="B287">
        <v>-23.824000000000002</v>
      </c>
      <c r="C287">
        <v>-23.834</v>
      </c>
      <c r="D287">
        <v>7.92</v>
      </c>
      <c r="E287">
        <v>57.972999999999999</v>
      </c>
      <c r="F287">
        <v>80</v>
      </c>
      <c r="G287">
        <v>69.027000000000001</v>
      </c>
      <c r="H287">
        <v>1.1693</v>
      </c>
    </row>
    <row r="288" spans="1:8" x14ac:dyDescent="0.2">
      <c r="A288">
        <v>2721.9479999999999</v>
      </c>
      <c r="B288">
        <v>-23.896000000000001</v>
      </c>
      <c r="C288">
        <v>-23.907</v>
      </c>
      <c r="D288">
        <v>7.8410000000000002</v>
      </c>
      <c r="E288">
        <v>59.801000000000002</v>
      </c>
      <c r="F288">
        <v>80</v>
      </c>
      <c r="G288">
        <v>68.198999999999998</v>
      </c>
      <c r="H288">
        <v>1.2122000000000002</v>
      </c>
    </row>
    <row r="289" spans="1:8" x14ac:dyDescent="0.2">
      <c r="A289">
        <v>2722.864</v>
      </c>
      <c r="B289">
        <v>-23.966999999999999</v>
      </c>
      <c r="C289">
        <v>-23.977</v>
      </c>
      <c r="D289">
        <v>7.75</v>
      </c>
      <c r="E289">
        <v>71.091999999999999</v>
      </c>
      <c r="F289">
        <v>80</v>
      </c>
      <c r="G289">
        <v>67.899000000000001</v>
      </c>
      <c r="H289">
        <v>1.4894000000000003</v>
      </c>
    </row>
    <row r="290" spans="1:8" x14ac:dyDescent="0.2">
      <c r="A290">
        <v>2723.78</v>
      </c>
      <c r="B290">
        <v>-24.038</v>
      </c>
      <c r="C290">
        <v>-24.048999999999999</v>
      </c>
      <c r="D290">
        <v>7.7889999999999997</v>
      </c>
      <c r="E290">
        <v>74.876999999999995</v>
      </c>
      <c r="F290">
        <v>80</v>
      </c>
      <c r="G290">
        <v>67.55</v>
      </c>
      <c r="H290">
        <v>1.5873000000000002</v>
      </c>
    </row>
    <row r="291" spans="1:8" x14ac:dyDescent="0.2">
      <c r="A291">
        <v>2724.6959999999999</v>
      </c>
      <c r="B291">
        <v>-24.11</v>
      </c>
      <c r="C291">
        <v>-24.120999999999999</v>
      </c>
      <c r="D291">
        <v>7.8739999999999997</v>
      </c>
      <c r="E291">
        <v>75.447999999999993</v>
      </c>
      <c r="F291">
        <v>80</v>
      </c>
      <c r="G291">
        <v>67.727000000000004</v>
      </c>
      <c r="H291">
        <v>1.6027000000000002</v>
      </c>
    </row>
    <row r="292" spans="1:8" x14ac:dyDescent="0.2">
      <c r="A292">
        <v>2725.6109999999999</v>
      </c>
      <c r="B292">
        <v>-24.178999999999998</v>
      </c>
      <c r="C292">
        <v>-24.19</v>
      </c>
      <c r="D292">
        <v>7.556</v>
      </c>
      <c r="E292">
        <v>73.480999999999995</v>
      </c>
      <c r="F292">
        <v>80</v>
      </c>
      <c r="G292">
        <v>68.006</v>
      </c>
      <c r="H292">
        <v>1.5509999999999999</v>
      </c>
    </row>
    <row r="293" spans="1:8" x14ac:dyDescent="0.2">
      <c r="A293">
        <v>2726.527</v>
      </c>
      <c r="B293">
        <v>-24.245000000000001</v>
      </c>
      <c r="C293">
        <v>-24.256</v>
      </c>
      <c r="D293">
        <v>7.1859999999999999</v>
      </c>
      <c r="E293">
        <v>71.721999999999994</v>
      </c>
      <c r="F293">
        <v>80</v>
      </c>
      <c r="G293">
        <v>68.188000000000002</v>
      </c>
      <c r="H293">
        <v>1.5059</v>
      </c>
    </row>
    <row r="294" spans="1:8" x14ac:dyDescent="0.2">
      <c r="A294">
        <v>2727.442</v>
      </c>
      <c r="B294">
        <v>-24.308</v>
      </c>
      <c r="C294">
        <v>-24.32</v>
      </c>
      <c r="D294">
        <v>6.9889999999999999</v>
      </c>
      <c r="E294">
        <v>68.453999999999994</v>
      </c>
      <c r="F294">
        <v>80</v>
      </c>
      <c r="G294">
        <v>68.388999999999996</v>
      </c>
      <c r="H294">
        <v>1.4223000000000001</v>
      </c>
    </row>
    <row r="295" spans="1:8" x14ac:dyDescent="0.2">
      <c r="A295">
        <v>2728.3560000000002</v>
      </c>
      <c r="B295">
        <v>-24.37</v>
      </c>
      <c r="C295">
        <v>-24.382000000000001</v>
      </c>
      <c r="D295">
        <v>6.8070000000000004</v>
      </c>
      <c r="E295">
        <v>57.363</v>
      </c>
      <c r="F295">
        <v>80</v>
      </c>
      <c r="G295">
        <v>70.063000000000002</v>
      </c>
      <c r="H295">
        <v>1.1550000000000002</v>
      </c>
    </row>
    <row r="296" spans="1:8" x14ac:dyDescent="0.2">
      <c r="A296">
        <v>2729.2710000000002</v>
      </c>
      <c r="B296">
        <v>-24.431999999999999</v>
      </c>
      <c r="C296">
        <v>-24.443000000000001</v>
      </c>
      <c r="D296">
        <v>6.702</v>
      </c>
      <c r="E296">
        <v>44.14</v>
      </c>
      <c r="F296">
        <v>80</v>
      </c>
      <c r="G296">
        <v>70.055000000000007</v>
      </c>
      <c r="H296">
        <v>0.85910000000000009</v>
      </c>
    </row>
    <row r="297" spans="1:8" x14ac:dyDescent="0.2">
      <c r="A297">
        <v>2730.1860000000001</v>
      </c>
      <c r="B297">
        <v>-24.492000000000001</v>
      </c>
      <c r="C297">
        <v>-24.504000000000001</v>
      </c>
      <c r="D297">
        <v>6.6459999999999999</v>
      </c>
      <c r="E297">
        <v>45.533000000000001</v>
      </c>
      <c r="F297">
        <v>80</v>
      </c>
      <c r="G297">
        <v>69.3</v>
      </c>
      <c r="H297">
        <v>0.88880000000000015</v>
      </c>
    </row>
    <row r="298" spans="1:8" x14ac:dyDescent="0.2">
      <c r="A298">
        <v>2731.1010000000001</v>
      </c>
      <c r="B298">
        <v>-24.550999999999998</v>
      </c>
      <c r="C298">
        <v>-24.562999999999999</v>
      </c>
      <c r="D298">
        <v>6.4160000000000004</v>
      </c>
      <c r="E298">
        <v>55.232999999999997</v>
      </c>
      <c r="F298">
        <v>80</v>
      </c>
      <c r="G298">
        <v>68.575000000000003</v>
      </c>
      <c r="H298">
        <v>1.1054999999999999</v>
      </c>
    </row>
    <row r="299" spans="1:8" x14ac:dyDescent="0.2">
      <c r="A299">
        <v>2732.018</v>
      </c>
      <c r="B299">
        <v>-24.605</v>
      </c>
      <c r="C299">
        <v>-24.617000000000001</v>
      </c>
      <c r="D299">
        <v>5.8949999999999996</v>
      </c>
      <c r="E299">
        <v>65.930000000000007</v>
      </c>
      <c r="F299">
        <v>80</v>
      </c>
      <c r="G299">
        <v>68.247</v>
      </c>
      <c r="H299">
        <v>1.3596000000000001</v>
      </c>
    </row>
    <row r="300" spans="1:8" x14ac:dyDescent="0.2">
      <c r="A300">
        <v>2732.9319999999998</v>
      </c>
      <c r="B300">
        <v>-24.655999999999999</v>
      </c>
      <c r="C300">
        <v>-24.669</v>
      </c>
      <c r="D300">
        <v>5.6539999999999999</v>
      </c>
      <c r="E300">
        <v>69.772000000000006</v>
      </c>
      <c r="F300">
        <v>80</v>
      </c>
      <c r="G300">
        <v>68.052000000000007</v>
      </c>
      <c r="H300">
        <v>1.4564000000000001</v>
      </c>
    </row>
    <row r="301" spans="1:8" x14ac:dyDescent="0.2">
      <c r="A301">
        <v>2734.1640000000002</v>
      </c>
      <c r="B301">
        <v>-24.72</v>
      </c>
      <c r="C301">
        <v>-24.733000000000001</v>
      </c>
      <c r="D301">
        <v>5.2249999999999996</v>
      </c>
      <c r="E301">
        <v>71.251000000000005</v>
      </c>
      <c r="F301">
        <v>80</v>
      </c>
      <c r="G301">
        <v>68.305000000000007</v>
      </c>
      <c r="H301">
        <v>1.4938000000000002</v>
      </c>
    </row>
    <row r="302" spans="1:8" x14ac:dyDescent="0.2">
      <c r="A302">
        <v>2735.415</v>
      </c>
      <c r="B302">
        <v>-24.777000000000001</v>
      </c>
      <c r="C302">
        <v>-24.789000000000001</v>
      </c>
      <c r="D302">
        <v>4.5110000000000001</v>
      </c>
      <c r="E302">
        <v>71.665000000000006</v>
      </c>
      <c r="F302">
        <v>80</v>
      </c>
      <c r="G302">
        <v>68.084999999999994</v>
      </c>
      <c r="H302">
        <v>1.5037</v>
      </c>
    </row>
    <row r="303" spans="1:8" x14ac:dyDescent="0.2">
      <c r="A303">
        <v>2752.3969999999999</v>
      </c>
      <c r="B303">
        <v>-24.83</v>
      </c>
      <c r="C303">
        <v>-24.843</v>
      </c>
      <c r="D303">
        <v>0.313</v>
      </c>
      <c r="E303">
        <v>60.286000000000001</v>
      </c>
      <c r="F303">
        <v>80</v>
      </c>
      <c r="G303">
        <v>68.260000000000005</v>
      </c>
      <c r="H303">
        <v>1.2232000000000003</v>
      </c>
    </row>
    <row r="304" spans="1:8" x14ac:dyDescent="0.2">
      <c r="A304">
        <v>2754.2310000000002</v>
      </c>
      <c r="B304">
        <v>-24.887</v>
      </c>
      <c r="C304">
        <v>-24.9</v>
      </c>
      <c r="D304">
        <v>3.157</v>
      </c>
      <c r="E304">
        <v>82.611000000000004</v>
      </c>
      <c r="F304">
        <v>80</v>
      </c>
      <c r="G304">
        <v>66.968999999999994</v>
      </c>
      <c r="H304">
        <v>1.7963000000000002</v>
      </c>
    </row>
    <row r="305" spans="1:8" x14ac:dyDescent="0.2">
      <c r="A305">
        <v>2755.451</v>
      </c>
      <c r="B305">
        <v>-24.952000000000002</v>
      </c>
      <c r="C305">
        <v>-24.965</v>
      </c>
      <c r="D305">
        <v>5.2869999999999999</v>
      </c>
      <c r="E305">
        <v>89.655000000000001</v>
      </c>
      <c r="F305">
        <v>80</v>
      </c>
      <c r="G305">
        <v>66.576999999999998</v>
      </c>
      <c r="H305">
        <v>1.9976000000000003</v>
      </c>
    </row>
    <row r="306" spans="1:8" x14ac:dyDescent="0.2">
      <c r="A306">
        <v>2756.6880000000001</v>
      </c>
      <c r="B306">
        <v>-25.015000000000001</v>
      </c>
      <c r="C306">
        <v>-25.027999999999999</v>
      </c>
      <c r="D306">
        <v>5.1159999999999997</v>
      </c>
      <c r="E306">
        <v>92.945999999999998</v>
      </c>
      <c r="F306">
        <v>80</v>
      </c>
      <c r="G306">
        <v>66.05</v>
      </c>
      <c r="H306">
        <v>2.0955000000000004</v>
      </c>
    </row>
    <row r="307" spans="1:8" x14ac:dyDescent="0.2">
      <c r="A307">
        <v>2757.9380000000001</v>
      </c>
      <c r="B307">
        <v>-25.074999999999999</v>
      </c>
      <c r="C307">
        <v>-25.088000000000001</v>
      </c>
      <c r="D307">
        <v>4.8150000000000004</v>
      </c>
      <c r="E307">
        <v>108.71599999999999</v>
      </c>
      <c r="F307">
        <v>80</v>
      </c>
      <c r="G307">
        <v>65.03</v>
      </c>
      <c r="H307">
        <v>2.6059000000000005</v>
      </c>
    </row>
    <row r="308" spans="1:8" x14ac:dyDescent="0.2">
      <c r="A308">
        <v>2759.181</v>
      </c>
      <c r="B308">
        <v>-25.131</v>
      </c>
      <c r="C308">
        <v>-25.145</v>
      </c>
      <c r="D308">
        <v>4.5190000000000001</v>
      </c>
      <c r="E308">
        <v>117.51300000000001</v>
      </c>
      <c r="F308">
        <v>80</v>
      </c>
      <c r="G308">
        <v>64.075999999999993</v>
      </c>
      <c r="H308">
        <v>2.9260000000000006</v>
      </c>
    </row>
    <row r="309" spans="1:8" x14ac:dyDescent="0.2">
      <c r="A309">
        <v>2760.4070000000002</v>
      </c>
      <c r="B309">
        <v>-25.184999999999999</v>
      </c>
      <c r="C309">
        <v>-25.199000000000002</v>
      </c>
      <c r="D309">
        <v>4.4059999999999997</v>
      </c>
      <c r="E309">
        <v>116.94499999999999</v>
      </c>
      <c r="F309">
        <v>80</v>
      </c>
      <c r="G309">
        <v>64.218000000000004</v>
      </c>
      <c r="H309">
        <v>2.9051000000000005</v>
      </c>
    </row>
    <row r="310" spans="1:8" x14ac:dyDescent="0.2">
      <c r="A310">
        <v>2761.625</v>
      </c>
      <c r="B310">
        <v>-25.234999999999999</v>
      </c>
      <c r="C310">
        <v>-25.248999999999999</v>
      </c>
      <c r="D310">
        <v>4.157</v>
      </c>
      <c r="E310">
        <v>115.688</v>
      </c>
      <c r="F310">
        <v>80</v>
      </c>
      <c r="G310">
        <v>64.063999999999993</v>
      </c>
      <c r="H310">
        <v>2.8578000000000001</v>
      </c>
    </row>
    <row r="311" spans="1:8" x14ac:dyDescent="0.2">
      <c r="A311">
        <v>2763.7629999999999</v>
      </c>
      <c r="B311">
        <v>-25.286000000000001</v>
      </c>
      <c r="C311">
        <v>-25.3</v>
      </c>
      <c r="D311">
        <v>2.3740000000000001</v>
      </c>
      <c r="E311">
        <v>115.967</v>
      </c>
      <c r="F311">
        <v>80</v>
      </c>
      <c r="G311">
        <v>64.043999999999997</v>
      </c>
      <c r="H311">
        <v>2.8677000000000006</v>
      </c>
    </row>
    <row r="312" spans="1:8" x14ac:dyDescent="0.2">
      <c r="A312">
        <v>10572.31</v>
      </c>
      <c r="B312">
        <v>-25.364000000000001</v>
      </c>
      <c r="C312">
        <v>-25.363</v>
      </c>
      <c r="D312">
        <v>0</v>
      </c>
      <c r="E312">
        <v>126.548</v>
      </c>
      <c r="F312">
        <v>80</v>
      </c>
      <c r="G312">
        <v>58.987000000000002</v>
      </c>
      <c r="H312">
        <v>3.2868000000000004</v>
      </c>
    </row>
    <row r="313" spans="1:8" x14ac:dyDescent="0.2">
      <c r="A313">
        <v>10573.531000000001</v>
      </c>
      <c r="B313">
        <v>-25.425000000000001</v>
      </c>
      <c r="C313">
        <v>-25.423999999999999</v>
      </c>
      <c r="D313">
        <v>4.9480000000000004</v>
      </c>
      <c r="E313">
        <v>121.108</v>
      </c>
      <c r="F313">
        <v>80</v>
      </c>
      <c r="G313">
        <v>59.908999999999999</v>
      </c>
      <c r="H313">
        <v>3.0657000000000001</v>
      </c>
    </row>
    <row r="314" spans="1:8" x14ac:dyDescent="0.2">
      <c r="A314">
        <v>10574.764999999999</v>
      </c>
      <c r="B314">
        <v>-25.481999999999999</v>
      </c>
      <c r="C314">
        <v>-25.481000000000002</v>
      </c>
      <c r="D314">
        <v>4.5869999999999997</v>
      </c>
      <c r="E314">
        <v>113.806</v>
      </c>
      <c r="F314">
        <v>80</v>
      </c>
      <c r="G314">
        <v>60.320999999999998</v>
      </c>
      <c r="H314">
        <v>2.7885000000000004</v>
      </c>
    </row>
    <row r="315" spans="1:8" x14ac:dyDescent="0.2">
      <c r="A315">
        <v>10576.011</v>
      </c>
      <c r="B315">
        <v>-25.536999999999999</v>
      </c>
      <c r="C315">
        <v>-25.535</v>
      </c>
      <c r="D315">
        <v>4.3380000000000001</v>
      </c>
      <c r="E315">
        <v>114.244</v>
      </c>
      <c r="F315">
        <v>80</v>
      </c>
      <c r="G315">
        <v>60.081000000000003</v>
      </c>
      <c r="H315">
        <v>2.8039000000000001</v>
      </c>
    </row>
    <row r="316" spans="1:8" x14ac:dyDescent="0.2">
      <c r="A316">
        <v>10577.255999999999</v>
      </c>
      <c r="B316">
        <v>-25.591999999999999</v>
      </c>
      <c r="C316">
        <v>-25.588999999999999</v>
      </c>
      <c r="D316">
        <v>4.3979999999999997</v>
      </c>
      <c r="E316">
        <v>114.842</v>
      </c>
      <c r="F316">
        <v>80</v>
      </c>
      <c r="G316">
        <v>60.344999999999999</v>
      </c>
      <c r="H316">
        <v>2.8259000000000003</v>
      </c>
    </row>
    <row r="317" spans="1:8" x14ac:dyDescent="0.2">
      <c r="A317">
        <v>10578.814</v>
      </c>
      <c r="B317">
        <v>-25.654</v>
      </c>
      <c r="C317">
        <v>-25.651</v>
      </c>
      <c r="D317">
        <v>3.9870000000000001</v>
      </c>
      <c r="E317">
        <v>114.858</v>
      </c>
      <c r="F317">
        <v>80</v>
      </c>
      <c r="G317">
        <v>60.314999999999998</v>
      </c>
      <c r="H317">
        <v>2.827</v>
      </c>
    </row>
    <row r="318" spans="1:8" x14ac:dyDescent="0.2">
      <c r="A318">
        <v>10580.06</v>
      </c>
      <c r="B318">
        <v>-25.707999999999998</v>
      </c>
      <c r="C318">
        <v>-25.704999999999998</v>
      </c>
      <c r="D318">
        <v>4.2839999999999998</v>
      </c>
      <c r="E318">
        <v>114.616</v>
      </c>
      <c r="F318">
        <v>80</v>
      </c>
      <c r="G318">
        <v>60.942</v>
      </c>
      <c r="H318">
        <v>2.8182</v>
      </c>
    </row>
    <row r="319" spans="1:8" x14ac:dyDescent="0.2">
      <c r="A319">
        <v>10581.305</v>
      </c>
      <c r="B319">
        <v>-25.76</v>
      </c>
      <c r="C319">
        <v>-25.756</v>
      </c>
      <c r="D319">
        <v>4.1379999999999999</v>
      </c>
      <c r="E319">
        <v>111.352</v>
      </c>
      <c r="F319">
        <v>80</v>
      </c>
      <c r="G319">
        <v>61.414999999999999</v>
      </c>
      <c r="H319">
        <v>2.6994000000000002</v>
      </c>
    </row>
    <row r="320" spans="1:8" x14ac:dyDescent="0.2">
      <c r="A320">
        <v>10582.550999999999</v>
      </c>
      <c r="B320">
        <v>-25.81</v>
      </c>
      <c r="C320">
        <v>-25.806000000000001</v>
      </c>
      <c r="D320">
        <v>3.9860000000000002</v>
      </c>
      <c r="E320">
        <v>111.437</v>
      </c>
      <c r="F320">
        <v>80</v>
      </c>
      <c r="G320">
        <v>61.610999999999997</v>
      </c>
      <c r="H320">
        <v>2.7027000000000001</v>
      </c>
    </row>
    <row r="321" spans="1:8" x14ac:dyDescent="0.2">
      <c r="A321">
        <v>10584.11</v>
      </c>
      <c r="B321">
        <v>-25.870999999999999</v>
      </c>
      <c r="C321">
        <v>-25.866</v>
      </c>
      <c r="D321">
        <v>3.851</v>
      </c>
      <c r="E321">
        <v>110.688</v>
      </c>
      <c r="F321">
        <v>80</v>
      </c>
      <c r="G321">
        <v>61.853999999999999</v>
      </c>
      <c r="H321">
        <v>2.6752000000000002</v>
      </c>
    </row>
    <row r="322" spans="1:8" x14ac:dyDescent="0.2">
      <c r="A322">
        <v>10585.673000000001</v>
      </c>
      <c r="B322">
        <v>-25.931999999999999</v>
      </c>
      <c r="C322">
        <v>-25.925999999999998</v>
      </c>
      <c r="D322">
        <v>3.8460000000000001</v>
      </c>
      <c r="E322">
        <v>109.768</v>
      </c>
      <c r="F322">
        <v>80</v>
      </c>
      <c r="G322">
        <v>62.244</v>
      </c>
      <c r="H322">
        <v>2.6433000000000004</v>
      </c>
    </row>
    <row r="323" spans="1:8" x14ac:dyDescent="0.2">
      <c r="A323">
        <v>10587.227999999999</v>
      </c>
      <c r="B323">
        <v>-25.992000000000001</v>
      </c>
      <c r="C323">
        <v>-25.986000000000001</v>
      </c>
      <c r="D323">
        <v>3.8559999999999999</v>
      </c>
      <c r="E323">
        <v>110.17100000000001</v>
      </c>
      <c r="F323">
        <v>80</v>
      </c>
      <c r="G323">
        <v>62.304000000000002</v>
      </c>
      <c r="H323">
        <v>2.6576</v>
      </c>
    </row>
    <row r="324" spans="1:8" x14ac:dyDescent="0.2">
      <c r="A324">
        <v>10588.789000000001</v>
      </c>
      <c r="B324">
        <v>-26.053000000000001</v>
      </c>
      <c r="C324">
        <v>-26.045999999999999</v>
      </c>
      <c r="D324">
        <v>3.855</v>
      </c>
      <c r="E324">
        <v>110.685</v>
      </c>
      <c r="F324">
        <v>80</v>
      </c>
      <c r="G324">
        <v>62.213000000000001</v>
      </c>
      <c r="H324">
        <v>2.6752000000000002</v>
      </c>
    </row>
    <row r="325" spans="1:8" x14ac:dyDescent="0.2">
      <c r="A325">
        <v>10590.34</v>
      </c>
      <c r="B325">
        <v>-26.11</v>
      </c>
      <c r="C325">
        <v>-26.103000000000002</v>
      </c>
      <c r="D325">
        <v>3.6840000000000002</v>
      </c>
      <c r="E325">
        <v>116.14100000000001</v>
      </c>
      <c r="F325">
        <v>80</v>
      </c>
      <c r="G325">
        <v>61.7</v>
      </c>
      <c r="H325">
        <v>2.8743000000000003</v>
      </c>
    </row>
    <row r="326" spans="1:8" x14ac:dyDescent="0.2">
      <c r="A326">
        <v>10591.874</v>
      </c>
      <c r="B326">
        <v>-26.167999999999999</v>
      </c>
      <c r="C326">
        <v>-26.16</v>
      </c>
      <c r="D326">
        <v>3.7010000000000001</v>
      </c>
      <c r="E326">
        <v>115.158</v>
      </c>
      <c r="F326">
        <v>80</v>
      </c>
      <c r="G326">
        <v>62.052999999999997</v>
      </c>
      <c r="H326">
        <v>2.8380000000000005</v>
      </c>
    </row>
    <row r="327" spans="1:8" x14ac:dyDescent="0.2">
      <c r="A327">
        <v>10593.432000000001</v>
      </c>
      <c r="B327">
        <v>-26.225999999999999</v>
      </c>
      <c r="C327">
        <v>-26.218</v>
      </c>
      <c r="D327">
        <v>3.71</v>
      </c>
      <c r="E327">
        <v>111.26600000000001</v>
      </c>
      <c r="F327">
        <v>80</v>
      </c>
      <c r="G327">
        <v>62.628999999999998</v>
      </c>
      <c r="H327">
        <v>2.6961000000000004</v>
      </c>
    </row>
    <row r="328" spans="1:8" x14ac:dyDescent="0.2">
      <c r="A328">
        <v>10594.986000000001</v>
      </c>
      <c r="B328">
        <v>-26.282</v>
      </c>
      <c r="C328">
        <v>-26.274000000000001</v>
      </c>
      <c r="D328">
        <v>3.577</v>
      </c>
      <c r="E328">
        <v>110.709</v>
      </c>
      <c r="F328">
        <v>80</v>
      </c>
      <c r="G328">
        <v>62.616999999999997</v>
      </c>
      <c r="H328">
        <v>2.6762999999999999</v>
      </c>
    </row>
    <row r="329" spans="1:8" x14ac:dyDescent="0.2">
      <c r="A329">
        <v>10596.52</v>
      </c>
      <c r="B329">
        <v>-26.338999999999999</v>
      </c>
      <c r="C329">
        <v>-26.33</v>
      </c>
      <c r="D329">
        <v>3.6480000000000001</v>
      </c>
      <c r="E329">
        <v>109.09099999999999</v>
      </c>
      <c r="F329">
        <v>80</v>
      </c>
      <c r="G329">
        <v>62.816000000000003</v>
      </c>
      <c r="H329">
        <v>2.6191</v>
      </c>
    </row>
    <row r="330" spans="1:8" x14ac:dyDescent="0.2">
      <c r="A330">
        <v>10598.05</v>
      </c>
      <c r="B330">
        <v>-26.396999999999998</v>
      </c>
      <c r="C330">
        <v>-26.387</v>
      </c>
      <c r="D330">
        <v>3.7530000000000001</v>
      </c>
      <c r="E330">
        <v>105.958</v>
      </c>
      <c r="F330">
        <v>80</v>
      </c>
      <c r="G330">
        <v>63.148000000000003</v>
      </c>
      <c r="H330">
        <v>2.5113000000000003</v>
      </c>
    </row>
    <row r="331" spans="1:8" x14ac:dyDescent="0.2">
      <c r="A331">
        <v>10599.573</v>
      </c>
      <c r="B331">
        <v>-26.452000000000002</v>
      </c>
      <c r="C331">
        <v>-26.442</v>
      </c>
      <c r="D331">
        <v>3.6389999999999998</v>
      </c>
      <c r="E331">
        <v>104.315</v>
      </c>
      <c r="F331">
        <v>80</v>
      </c>
      <c r="G331">
        <v>63.271000000000001</v>
      </c>
      <c r="H331">
        <v>2.4563000000000001</v>
      </c>
    </row>
    <row r="332" spans="1:8" x14ac:dyDescent="0.2">
      <c r="A332">
        <v>10601.091</v>
      </c>
      <c r="B332">
        <v>-26.507000000000001</v>
      </c>
      <c r="C332">
        <v>-26.495999999999999</v>
      </c>
      <c r="D332">
        <v>3.5419999999999998</v>
      </c>
      <c r="E332">
        <v>107.496</v>
      </c>
      <c r="F332">
        <v>80</v>
      </c>
      <c r="G332">
        <v>63.164000000000001</v>
      </c>
      <c r="H332">
        <v>2.5641000000000003</v>
      </c>
    </row>
    <row r="333" spans="1:8" x14ac:dyDescent="0.2">
      <c r="A333">
        <v>10602.62</v>
      </c>
      <c r="B333">
        <v>-26.559000000000001</v>
      </c>
      <c r="C333">
        <v>-26.547999999999998</v>
      </c>
      <c r="D333">
        <v>3.4209999999999998</v>
      </c>
      <c r="E333">
        <v>106.16500000000001</v>
      </c>
      <c r="F333">
        <v>80</v>
      </c>
      <c r="G333">
        <v>63.164999999999999</v>
      </c>
      <c r="H333">
        <v>2.5190000000000001</v>
      </c>
    </row>
    <row r="334" spans="1:8" x14ac:dyDescent="0.2">
      <c r="A334">
        <v>10604.183000000001</v>
      </c>
      <c r="B334">
        <v>-26.614000000000001</v>
      </c>
      <c r="C334">
        <v>-26.602</v>
      </c>
      <c r="D334">
        <v>3.4350000000000001</v>
      </c>
      <c r="E334">
        <v>105.812</v>
      </c>
      <c r="F334">
        <v>80</v>
      </c>
      <c r="G334">
        <v>63.345999999999997</v>
      </c>
      <c r="H334">
        <v>2.5068999999999999</v>
      </c>
    </row>
    <row r="335" spans="1:8" x14ac:dyDescent="0.2">
      <c r="A335">
        <v>10605.710999999999</v>
      </c>
      <c r="B335">
        <v>-26.672000000000001</v>
      </c>
      <c r="C335">
        <v>-26.66</v>
      </c>
      <c r="D335">
        <v>3.79</v>
      </c>
      <c r="E335">
        <v>108.169</v>
      </c>
      <c r="F335">
        <v>80</v>
      </c>
      <c r="G335">
        <v>63.357999999999997</v>
      </c>
      <c r="H335">
        <v>2.5872000000000002</v>
      </c>
    </row>
    <row r="336" spans="1:8" x14ac:dyDescent="0.2">
      <c r="A336">
        <v>10607.262000000001</v>
      </c>
      <c r="B336">
        <v>-26.734000000000002</v>
      </c>
      <c r="C336">
        <v>-26.722000000000001</v>
      </c>
      <c r="D336">
        <v>3.984</v>
      </c>
      <c r="E336">
        <v>106.087</v>
      </c>
      <c r="F336">
        <v>80</v>
      </c>
      <c r="G336">
        <v>63.003999999999998</v>
      </c>
      <c r="H336">
        <v>2.5157000000000003</v>
      </c>
    </row>
    <row r="337" spans="1:8" x14ac:dyDescent="0.2">
      <c r="A337">
        <v>10608.49</v>
      </c>
      <c r="B337">
        <v>-26.786000000000001</v>
      </c>
      <c r="C337">
        <v>-26.773</v>
      </c>
      <c r="D337">
        <v>4.1340000000000003</v>
      </c>
      <c r="E337">
        <v>111.244</v>
      </c>
      <c r="F337">
        <v>80</v>
      </c>
      <c r="G337">
        <v>62.692999999999998</v>
      </c>
      <c r="H337">
        <v>2.6950000000000003</v>
      </c>
    </row>
    <row r="338" spans="1:8" x14ac:dyDescent="0.2">
      <c r="A338">
        <v>10610.017</v>
      </c>
      <c r="B338">
        <v>-26.847000000000001</v>
      </c>
      <c r="C338">
        <v>-26.834</v>
      </c>
      <c r="D338">
        <v>3.996</v>
      </c>
      <c r="E338">
        <v>108.46599999999999</v>
      </c>
      <c r="F338">
        <v>80</v>
      </c>
      <c r="G338">
        <v>62.893999999999998</v>
      </c>
      <c r="H338">
        <v>2.5982000000000003</v>
      </c>
    </row>
    <row r="339" spans="1:8" x14ac:dyDescent="0.2">
      <c r="A339">
        <v>10611.24</v>
      </c>
      <c r="B339">
        <v>-26.898</v>
      </c>
      <c r="C339">
        <v>-26.884</v>
      </c>
      <c r="D339">
        <v>4.1360000000000001</v>
      </c>
      <c r="E339">
        <v>117.069</v>
      </c>
      <c r="F339">
        <v>80</v>
      </c>
      <c r="G339">
        <v>61.439</v>
      </c>
      <c r="H339">
        <v>2.9095000000000004</v>
      </c>
    </row>
    <row r="340" spans="1:8" x14ac:dyDescent="0.2">
      <c r="A340">
        <v>10612.462</v>
      </c>
      <c r="B340">
        <v>-26.948</v>
      </c>
      <c r="C340">
        <v>-26.934000000000001</v>
      </c>
      <c r="D340">
        <v>4.0750000000000002</v>
      </c>
      <c r="E340">
        <v>121.711</v>
      </c>
      <c r="F340">
        <v>80</v>
      </c>
      <c r="G340">
        <v>61.655000000000001</v>
      </c>
      <c r="H340">
        <v>3.0899000000000005</v>
      </c>
    </row>
    <row r="341" spans="1:8" x14ac:dyDescent="0.2">
      <c r="A341">
        <v>10613.682000000001</v>
      </c>
      <c r="B341">
        <v>-27.001000000000001</v>
      </c>
      <c r="C341">
        <v>-26.986000000000001</v>
      </c>
      <c r="D341">
        <v>4.2969999999999997</v>
      </c>
      <c r="E341">
        <v>120.69199999999999</v>
      </c>
      <c r="F341">
        <v>80</v>
      </c>
      <c r="G341">
        <v>62.079000000000001</v>
      </c>
      <c r="H341">
        <v>3.0491999999999999</v>
      </c>
    </row>
    <row r="342" spans="1:8" x14ac:dyDescent="0.2">
      <c r="A342">
        <v>10614.903</v>
      </c>
      <c r="B342">
        <v>-27.055</v>
      </c>
      <c r="C342">
        <v>-27.04</v>
      </c>
      <c r="D342">
        <v>4.3630000000000004</v>
      </c>
      <c r="E342">
        <v>120.264</v>
      </c>
      <c r="F342">
        <v>80</v>
      </c>
      <c r="G342">
        <v>61.915999999999997</v>
      </c>
      <c r="H342">
        <v>3.0327000000000002</v>
      </c>
    </row>
    <row r="343" spans="1:8" x14ac:dyDescent="0.2">
      <c r="A343">
        <v>10616.125</v>
      </c>
      <c r="B343">
        <v>-27.109000000000002</v>
      </c>
      <c r="C343">
        <v>-27.093</v>
      </c>
      <c r="D343">
        <v>4.3860000000000001</v>
      </c>
      <c r="E343">
        <v>116.586</v>
      </c>
      <c r="F343">
        <v>80</v>
      </c>
      <c r="G343">
        <v>62.326000000000001</v>
      </c>
      <c r="H343">
        <v>2.8908000000000005</v>
      </c>
    </row>
    <row r="344" spans="1:8" x14ac:dyDescent="0.2">
      <c r="A344">
        <v>10617.347</v>
      </c>
      <c r="B344">
        <v>-27.164000000000001</v>
      </c>
      <c r="C344">
        <v>-27.146999999999998</v>
      </c>
      <c r="D344">
        <v>4.4169999999999998</v>
      </c>
      <c r="E344">
        <v>116.639</v>
      </c>
      <c r="F344">
        <v>80</v>
      </c>
      <c r="G344">
        <v>62.328000000000003</v>
      </c>
      <c r="H344">
        <v>2.8930000000000002</v>
      </c>
    </row>
    <row r="345" spans="1:8" x14ac:dyDescent="0.2">
      <c r="A345">
        <v>10618.567999999999</v>
      </c>
      <c r="B345">
        <v>-27.219000000000001</v>
      </c>
      <c r="C345">
        <v>-27.202000000000002</v>
      </c>
      <c r="D345">
        <v>4.4870000000000001</v>
      </c>
      <c r="E345">
        <v>115.36</v>
      </c>
      <c r="F345">
        <v>80</v>
      </c>
      <c r="G345">
        <v>62.418999999999997</v>
      </c>
      <c r="H345">
        <v>2.8457000000000003</v>
      </c>
    </row>
    <row r="346" spans="1:8" x14ac:dyDescent="0.2">
      <c r="A346">
        <v>10619.790999999999</v>
      </c>
      <c r="B346">
        <v>-27.274000000000001</v>
      </c>
      <c r="C346">
        <v>-27.257000000000001</v>
      </c>
      <c r="D346">
        <v>4.4669999999999996</v>
      </c>
      <c r="E346">
        <v>115.583</v>
      </c>
      <c r="F346">
        <v>80</v>
      </c>
      <c r="G346">
        <v>62.475000000000001</v>
      </c>
      <c r="H346">
        <v>2.8534000000000002</v>
      </c>
    </row>
    <row r="347" spans="1:8" x14ac:dyDescent="0.2">
      <c r="A347">
        <v>10621.012000000001</v>
      </c>
      <c r="B347">
        <v>-27.327999999999999</v>
      </c>
      <c r="C347">
        <v>-27.311</v>
      </c>
      <c r="D347">
        <v>4.4269999999999996</v>
      </c>
      <c r="E347">
        <v>115.748</v>
      </c>
      <c r="F347">
        <v>80</v>
      </c>
      <c r="G347">
        <v>62.378999999999998</v>
      </c>
      <c r="H347">
        <v>2.8600000000000003</v>
      </c>
    </row>
    <row r="348" spans="1:8" x14ac:dyDescent="0.2">
      <c r="A348">
        <v>10622.233</v>
      </c>
      <c r="B348">
        <v>-27.385000000000002</v>
      </c>
      <c r="C348">
        <v>-27.367000000000001</v>
      </c>
      <c r="D348">
        <v>4.5659999999999998</v>
      </c>
      <c r="E348">
        <v>109.943</v>
      </c>
      <c r="F348">
        <v>80</v>
      </c>
      <c r="G348">
        <v>63.281999999999996</v>
      </c>
      <c r="H348">
        <v>2.6499000000000001</v>
      </c>
    </row>
    <row r="349" spans="1:8" x14ac:dyDescent="0.2">
      <c r="A349">
        <v>10623.457</v>
      </c>
      <c r="B349">
        <v>-27.440999999999999</v>
      </c>
      <c r="C349">
        <v>-27.422999999999998</v>
      </c>
      <c r="D349">
        <v>4.5860000000000003</v>
      </c>
      <c r="E349">
        <v>102.151</v>
      </c>
      <c r="F349">
        <v>80</v>
      </c>
      <c r="G349">
        <v>64.096999999999994</v>
      </c>
      <c r="H349">
        <v>2.3848000000000003</v>
      </c>
    </row>
    <row r="350" spans="1:8" x14ac:dyDescent="0.2">
      <c r="A350">
        <v>10624.679</v>
      </c>
      <c r="B350">
        <v>-27.495000000000001</v>
      </c>
      <c r="C350">
        <v>-27.475999999999999</v>
      </c>
      <c r="D350">
        <v>4.3499999999999996</v>
      </c>
      <c r="E350">
        <v>96.322999999999993</v>
      </c>
      <c r="F350">
        <v>80</v>
      </c>
      <c r="G350">
        <v>64.367999999999995</v>
      </c>
      <c r="H350">
        <v>2.1989000000000001</v>
      </c>
    </row>
    <row r="351" spans="1:8" x14ac:dyDescent="0.2">
      <c r="A351">
        <v>10626.206</v>
      </c>
      <c r="B351">
        <v>-27.555</v>
      </c>
      <c r="C351">
        <v>-27.535</v>
      </c>
      <c r="D351">
        <v>3.8929999999999998</v>
      </c>
      <c r="E351">
        <v>98.7</v>
      </c>
      <c r="F351">
        <v>80</v>
      </c>
      <c r="G351">
        <v>63.591999999999999</v>
      </c>
      <c r="H351">
        <v>2.2737000000000003</v>
      </c>
    </row>
    <row r="352" spans="1:8" x14ac:dyDescent="0.2">
      <c r="A352">
        <v>10627.732</v>
      </c>
      <c r="B352">
        <v>-27.609000000000002</v>
      </c>
      <c r="C352">
        <v>-27.588000000000001</v>
      </c>
      <c r="D352">
        <v>3.4860000000000002</v>
      </c>
      <c r="E352">
        <v>97.42</v>
      </c>
      <c r="F352">
        <v>80</v>
      </c>
      <c r="G352">
        <v>63.881999999999998</v>
      </c>
      <c r="H352">
        <v>2.2330000000000001</v>
      </c>
    </row>
    <row r="353" spans="1:8" x14ac:dyDescent="0.2">
      <c r="A353">
        <v>10629.261</v>
      </c>
      <c r="B353">
        <v>-27.658999999999999</v>
      </c>
      <c r="C353">
        <v>-27.638000000000002</v>
      </c>
      <c r="D353">
        <v>3.2570000000000001</v>
      </c>
      <c r="E353">
        <v>99.247</v>
      </c>
      <c r="F353">
        <v>80</v>
      </c>
      <c r="G353">
        <v>64.046999999999997</v>
      </c>
      <c r="H353">
        <v>2.2913000000000006</v>
      </c>
    </row>
    <row r="354" spans="1:8" x14ac:dyDescent="0.2">
      <c r="A354">
        <v>10630.786</v>
      </c>
      <c r="B354">
        <v>-27.71</v>
      </c>
      <c r="C354">
        <v>-27.689</v>
      </c>
      <c r="D354">
        <v>3.3260000000000001</v>
      </c>
      <c r="E354">
        <v>103.801</v>
      </c>
      <c r="F354">
        <v>80</v>
      </c>
      <c r="G354">
        <v>62.820999999999998</v>
      </c>
      <c r="H354">
        <v>2.4387000000000003</v>
      </c>
    </row>
    <row r="355" spans="1:8" x14ac:dyDescent="0.2">
      <c r="A355">
        <v>10632.314</v>
      </c>
      <c r="B355">
        <v>-27.762</v>
      </c>
      <c r="C355">
        <v>-27.741</v>
      </c>
      <c r="D355">
        <v>3.375</v>
      </c>
      <c r="E355">
        <v>106.46</v>
      </c>
      <c r="F355">
        <v>80</v>
      </c>
      <c r="G355">
        <v>63.445</v>
      </c>
      <c r="H355">
        <v>2.5289000000000001</v>
      </c>
    </row>
    <row r="356" spans="1:8" x14ac:dyDescent="0.2">
      <c r="A356">
        <v>10633.841</v>
      </c>
      <c r="B356">
        <v>-27.814</v>
      </c>
      <c r="C356">
        <v>-27.792000000000002</v>
      </c>
      <c r="D356">
        <v>3.3690000000000002</v>
      </c>
      <c r="E356">
        <v>102.533</v>
      </c>
      <c r="F356">
        <v>80</v>
      </c>
      <c r="G356">
        <v>63.633000000000003</v>
      </c>
      <c r="H356">
        <v>2.3969</v>
      </c>
    </row>
    <row r="357" spans="1:8" x14ac:dyDescent="0.2">
      <c r="A357">
        <v>10635.368</v>
      </c>
      <c r="B357">
        <v>-27.866</v>
      </c>
      <c r="C357">
        <v>-27.844000000000001</v>
      </c>
      <c r="D357">
        <v>3.4009999999999998</v>
      </c>
      <c r="E357">
        <v>99.093999999999994</v>
      </c>
      <c r="F357">
        <v>80</v>
      </c>
      <c r="G357">
        <v>64.051000000000002</v>
      </c>
      <c r="H357">
        <v>2.2858000000000001</v>
      </c>
    </row>
    <row r="358" spans="1:8" x14ac:dyDescent="0.2">
      <c r="A358">
        <v>10636.892</v>
      </c>
      <c r="B358">
        <v>-27.917000000000002</v>
      </c>
      <c r="C358">
        <v>-27.893999999999998</v>
      </c>
      <c r="D358">
        <v>3.3159999999999998</v>
      </c>
      <c r="E358">
        <v>98.361000000000004</v>
      </c>
      <c r="F358">
        <v>80</v>
      </c>
      <c r="G358">
        <v>63.957000000000001</v>
      </c>
      <c r="H358">
        <v>2.2627000000000002</v>
      </c>
    </row>
    <row r="359" spans="1:8" x14ac:dyDescent="0.2">
      <c r="A359">
        <v>10638.723</v>
      </c>
      <c r="B359">
        <v>-27.972000000000001</v>
      </c>
      <c r="C359">
        <v>-27.949000000000002</v>
      </c>
      <c r="D359">
        <v>2.9860000000000002</v>
      </c>
      <c r="E359">
        <v>98.052999999999997</v>
      </c>
      <c r="F359">
        <v>80</v>
      </c>
      <c r="G359">
        <v>63.841000000000001</v>
      </c>
      <c r="H359">
        <v>2.2528000000000001</v>
      </c>
    </row>
    <row r="360" spans="1:8" x14ac:dyDescent="0.2">
      <c r="A360">
        <v>10640.856</v>
      </c>
      <c r="B360">
        <v>-28.03</v>
      </c>
      <c r="C360">
        <v>-28.006</v>
      </c>
      <c r="D360">
        <v>2.6739999999999999</v>
      </c>
      <c r="E360">
        <v>103.276</v>
      </c>
      <c r="F360">
        <v>80</v>
      </c>
      <c r="G360">
        <v>63.67</v>
      </c>
      <c r="H360">
        <v>2.4222000000000001</v>
      </c>
    </row>
    <row r="361" spans="1:8" x14ac:dyDescent="0.2">
      <c r="A361">
        <v>10642.691999999999</v>
      </c>
      <c r="B361">
        <v>-28.082000000000001</v>
      </c>
      <c r="C361">
        <v>-28.058</v>
      </c>
      <c r="D361">
        <v>2.8330000000000002</v>
      </c>
      <c r="E361">
        <v>98.2</v>
      </c>
      <c r="F361">
        <v>80</v>
      </c>
      <c r="G361">
        <v>64.302999999999997</v>
      </c>
      <c r="H361">
        <v>2.2572000000000001</v>
      </c>
    </row>
    <row r="362" spans="1:8" x14ac:dyDescent="0.2">
      <c r="A362">
        <v>10644.529</v>
      </c>
      <c r="B362">
        <v>-28.138000000000002</v>
      </c>
      <c r="C362">
        <v>-28.113</v>
      </c>
      <c r="D362">
        <v>2.9980000000000002</v>
      </c>
      <c r="E362">
        <v>91.26</v>
      </c>
      <c r="F362">
        <v>80</v>
      </c>
      <c r="G362">
        <v>64.570999999999998</v>
      </c>
      <c r="H362">
        <v>2.0449000000000002</v>
      </c>
    </row>
    <row r="363" spans="1:8" x14ac:dyDescent="0.2">
      <c r="A363">
        <v>10646.362999999999</v>
      </c>
      <c r="B363">
        <v>-28.19</v>
      </c>
      <c r="C363">
        <v>-28.164000000000001</v>
      </c>
      <c r="D363">
        <v>2.7930000000000001</v>
      </c>
      <c r="E363">
        <v>90.72</v>
      </c>
      <c r="F363">
        <v>80</v>
      </c>
      <c r="G363">
        <v>64.861000000000004</v>
      </c>
      <c r="H363">
        <v>2.0284000000000004</v>
      </c>
    </row>
    <row r="364" spans="1:8" x14ac:dyDescent="0.2">
      <c r="A364">
        <v>10648.195</v>
      </c>
      <c r="B364">
        <v>-28.241</v>
      </c>
      <c r="C364">
        <v>-28.215</v>
      </c>
      <c r="D364">
        <v>2.754</v>
      </c>
      <c r="E364">
        <v>86.947000000000003</v>
      </c>
      <c r="F364">
        <v>80</v>
      </c>
      <c r="G364">
        <v>65.284000000000006</v>
      </c>
      <c r="H364">
        <v>1.9184000000000001</v>
      </c>
    </row>
    <row r="365" spans="1:8" x14ac:dyDescent="0.2">
      <c r="A365">
        <v>10650.331</v>
      </c>
      <c r="B365">
        <v>-28.297999999999998</v>
      </c>
      <c r="C365">
        <v>-28.271999999999998</v>
      </c>
      <c r="D365">
        <v>2.6760000000000002</v>
      </c>
      <c r="E365">
        <v>85.08</v>
      </c>
      <c r="F365">
        <v>80</v>
      </c>
      <c r="G365">
        <v>65.418999999999997</v>
      </c>
      <c r="H365">
        <v>1.8656000000000001</v>
      </c>
    </row>
    <row r="366" spans="1:8" x14ac:dyDescent="0.2">
      <c r="A366">
        <v>10652.468999999999</v>
      </c>
      <c r="B366">
        <v>-28.355</v>
      </c>
      <c r="C366">
        <v>-28.329000000000001</v>
      </c>
      <c r="D366">
        <v>2.6549999999999998</v>
      </c>
      <c r="E366">
        <v>85.988</v>
      </c>
      <c r="F366">
        <v>80</v>
      </c>
      <c r="G366">
        <v>65.204999999999998</v>
      </c>
      <c r="H366">
        <v>1.8909000000000002</v>
      </c>
    </row>
    <row r="367" spans="1:8" x14ac:dyDescent="0.2">
      <c r="A367">
        <v>10654.606</v>
      </c>
      <c r="B367">
        <v>-28.411999999999999</v>
      </c>
      <c r="C367">
        <v>-28.385000000000002</v>
      </c>
      <c r="D367">
        <v>2.6339999999999999</v>
      </c>
      <c r="E367">
        <v>84.686000000000007</v>
      </c>
      <c r="F367">
        <v>80</v>
      </c>
      <c r="G367">
        <v>65.228999999999999</v>
      </c>
      <c r="H367">
        <v>1.8546</v>
      </c>
    </row>
    <row r="368" spans="1:8" x14ac:dyDescent="0.2">
      <c r="A368">
        <v>10656.766</v>
      </c>
      <c r="B368">
        <v>-28.468</v>
      </c>
      <c r="C368">
        <v>-28.44</v>
      </c>
      <c r="D368">
        <v>2.5390000000000001</v>
      </c>
      <c r="E368">
        <v>83.188000000000002</v>
      </c>
      <c r="F368">
        <v>80</v>
      </c>
      <c r="G368">
        <v>65.56</v>
      </c>
      <c r="H368">
        <v>1.8117000000000001</v>
      </c>
    </row>
    <row r="369" spans="1:8" x14ac:dyDescent="0.2">
      <c r="A369">
        <v>10658.903</v>
      </c>
      <c r="B369">
        <v>-28.521999999999998</v>
      </c>
      <c r="C369">
        <v>-28.494</v>
      </c>
      <c r="D369">
        <v>2.532</v>
      </c>
      <c r="E369">
        <v>81.102999999999994</v>
      </c>
      <c r="F369">
        <v>80</v>
      </c>
      <c r="G369">
        <v>65.584999999999994</v>
      </c>
      <c r="H369">
        <v>1.7545000000000002</v>
      </c>
    </row>
    <row r="370" spans="1:8" x14ac:dyDescent="0.2">
      <c r="A370">
        <v>10661.040999999999</v>
      </c>
      <c r="B370">
        <v>-28.577000000000002</v>
      </c>
      <c r="C370">
        <v>-28.547999999999998</v>
      </c>
      <c r="D370">
        <v>2.5379999999999998</v>
      </c>
      <c r="E370">
        <v>80.305999999999997</v>
      </c>
      <c r="F370">
        <v>80</v>
      </c>
      <c r="G370">
        <v>66.016000000000005</v>
      </c>
      <c r="H370">
        <v>1.7325000000000002</v>
      </c>
    </row>
    <row r="371" spans="1:8" x14ac:dyDescent="0.2">
      <c r="A371">
        <v>10663.182000000001</v>
      </c>
      <c r="B371">
        <v>-28.632999999999999</v>
      </c>
      <c r="C371">
        <v>-28.603999999999999</v>
      </c>
      <c r="D371">
        <v>2.613</v>
      </c>
      <c r="E371">
        <v>71.394000000000005</v>
      </c>
      <c r="F371">
        <v>80</v>
      </c>
      <c r="G371">
        <v>66.558999999999997</v>
      </c>
      <c r="H371">
        <v>1.4971000000000001</v>
      </c>
    </row>
    <row r="372" spans="1:8" x14ac:dyDescent="0.2">
      <c r="A372">
        <v>10665.325999999999</v>
      </c>
      <c r="B372">
        <v>-28.690999999999999</v>
      </c>
      <c r="C372">
        <v>-28.661999999999999</v>
      </c>
      <c r="D372">
        <v>2.681</v>
      </c>
      <c r="E372">
        <v>64.975999999999999</v>
      </c>
      <c r="F372">
        <v>80</v>
      </c>
      <c r="G372">
        <v>67.021000000000001</v>
      </c>
      <c r="H372">
        <v>1.3365000000000002</v>
      </c>
    </row>
    <row r="373" spans="1:8" x14ac:dyDescent="0.2">
      <c r="A373">
        <v>10667.155000000001</v>
      </c>
      <c r="B373">
        <v>-28.742000000000001</v>
      </c>
      <c r="C373">
        <v>-28.712</v>
      </c>
      <c r="D373">
        <v>2.726</v>
      </c>
      <c r="E373">
        <v>63.86</v>
      </c>
      <c r="F373">
        <v>80</v>
      </c>
      <c r="G373">
        <v>66.817999999999998</v>
      </c>
      <c r="H373">
        <v>1.3089999999999999</v>
      </c>
    </row>
    <row r="374" spans="1:8" x14ac:dyDescent="0.2">
      <c r="A374">
        <v>10668.985000000001</v>
      </c>
      <c r="B374">
        <v>-28.792000000000002</v>
      </c>
      <c r="C374">
        <v>-28.760999999999999</v>
      </c>
      <c r="D374">
        <v>2.7210000000000001</v>
      </c>
      <c r="E374">
        <v>66.138000000000005</v>
      </c>
      <c r="F374">
        <v>80</v>
      </c>
      <c r="G374">
        <v>66.561999999999998</v>
      </c>
      <c r="H374">
        <v>1.3651000000000002</v>
      </c>
    </row>
    <row r="375" spans="1:8" x14ac:dyDescent="0.2">
      <c r="A375">
        <v>10671.128000000001</v>
      </c>
      <c r="B375">
        <v>-28.849</v>
      </c>
      <c r="C375">
        <v>-28.818000000000001</v>
      </c>
      <c r="D375">
        <v>2.6379999999999999</v>
      </c>
      <c r="E375">
        <v>69.754000000000005</v>
      </c>
      <c r="F375">
        <v>80</v>
      </c>
      <c r="G375">
        <v>66.236999999999995</v>
      </c>
      <c r="H375">
        <v>1.4553</v>
      </c>
    </row>
    <row r="376" spans="1:8" x14ac:dyDescent="0.2">
      <c r="A376">
        <v>10673.281999999999</v>
      </c>
      <c r="B376">
        <v>-28.904</v>
      </c>
      <c r="C376">
        <v>-28.873000000000001</v>
      </c>
      <c r="D376">
        <v>2.5539999999999998</v>
      </c>
      <c r="E376">
        <v>73.850999999999999</v>
      </c>
      <c r="F376">
        <v>80</v>
      </c>
      <c r="G376">
        <v>66.066000000000003</v>
      </c>
      <c r="H376">
        <v>1.5609000000000002</v>
      </c>
    </row>
    <row r="377" spans="1:8" x14ac:dyDescent="0.2">
      <c r="A377">
        <v>10675.459000000001</v>
      </c>
      <c r="B377">
        <v>-28.96</v>
      </c>
      <c r="C377">
        <v>-28.928000000000001</v>
      </c>
      <c r="D377">
        <v>2.5289999999999999</v>
      </c>
      <c r="E377">
        <v>76.953999999999994</v>
      </c>
      <c r="F377">
        <v>80</v>
      </c>
      <c r="G377">
        <v>66.078000000000003</v>
      </c>
      <c r="H377">
        <v>1.6423000000000003</v>
      </c>
    </row>
    <row r="378" spans="1:8" x14ac:dyDescent="0.2">
      <c r="A378">
        <v>10677.638999999999</v>
      </c>
      <c r="B378">
        <v>-29.015000000000001</v>
      </c>
      <c r="C378">
        <v>-28.983000000000001</v>
      </c>
      <c r="D378">
        <v>2.5019999999999998</v>
      </c>
      <c r="E378">
        <v>83.635999999999996</v>
      </c>
      <c r="F378">
        <v>80</v>
      </c>
      <c r="G378">
        <v>65.316000000000003</v>
      </c>
      <c r="H378">
        <v>1.8249000000000002</v>
      </c>
    </row>
    <row r="379" spans="1:8" x14ac:dyDescent="0.2">
      <c r="A379">
        <v>10679.824000000001</v>
      </c>
      <c r="B379">
        <v>-29.07</v>
      </c>
      <c r="C379">
        <v>-29.036999999999999</v>
      </c>
      <c r="D379">
        <v>2.492</v>
      </c>
      <c r="E379">
        <v>88.775999999999996</v>
      </c>
      <c r="F379">
        <v>80</v>
      </c>
      <c r="G379">
        <v>64.753</v>
      </c>
      <c r="H379">
        <v>1.9712000000000003</v>
      </c>
    </row>
    <row r="380" spans="1:8" x14ac:dyDescent="0.2">
      <c r="A380">
        <v>10681.999</v>
      </c>
      <c r="B380">
        <v>-29.125</v>
      </c>
      <c r="C380">
        <v>-29.091999999999999</v>
      </c>
      <c r="D380">
        <v>2.5099999999999998</v>
      </c>
      <c r="E380">
        <v>83.558000000000007</v>
      </c>
      <c r="F380">
        <v>80</v>
      </c>
      <c r="G380">
        <v>65.402000000000001</v>
      </c>
      <c r="H380">
        <v>1.8227000000000002</v>
      </c>
    </row>
    <row r="381" spans="1:8" x14ac:dyDescent="0.2">
      <c r="A381">
        <v>10684.133</v>
      </c>
      <c r="B381">
        <v>-29.18</v>
      </c>
      <c r="C381">
        <v>-29.146000000000001</v>
      </c>
      <c r="D381">
        <v>2.5419999999999998</v>
      </c>
      <c r="E381">
        <v>80.900000000000006</v>
      </c>
      <c r="F381">
        <v>80</v>
      </c>
      <c r="G381">
        <v>65.498999999999995</v>
      </c>
      <c r="H381">
        <v>1.7490000000000003</v>
      </c>
    </row>
    <row r="382" spans="1:8" x14ac:dyDescent="0.2">
      <c r="A382">
        <v>10686.269</v>
      </c>
      <c r="B382">
        <v>-29.234000000000002</v>
      </c>
      <c r="C382">
        <v>-29.2</v>
      </c>
      <c r="D382">
        <v>2.5289999999999999</v>
      </c>
      <c r="E382">
        <v>79.09</v>
      </c>
      <c r="F382">
        <v>80</v>
      </c>
      <c r="G382">
        <v>65.58</v>
      </c>
      <c r="H382">
        <v>1.6995</v>
      </c>
    </row>
    <row r="383" spans="1:8" x14ac:dyDescent="0.2">
      <c r="A383">
        <v>10688.406999999999</v>
      </c>
      <c r="B383">
        <v>-29.288</v>
      </c>
      <c r="C383">
        <v>-29.253</v>
      </c>
      <c r="D383">
        <v>2.4820000000000002</v>
      </c>
      <c r="E383">
        <v>83.111999999999995</v>
      </c>
      <c r="F383">
        <v>80</v>
      </c>
      <c r="G383">
        <v>65.516000000000005</v>
      </c>
      <c r="H383">
        <v>1.8095000000000001</v>
      </c>
    </row>
    <row r="384" spans="1:8" x14ac:dyDescent="0.2">
      <c r="A384">
        <v>10690.541999999999</v>
      </c>
      <c r="B384">
        <v>-29.341000000000001</v>
      </c>
      <c r="C384">
        <v>-29.306000000000001</v>
      </c>
      <c r="D384">
        <v>2.4700000000000002</v>
      </c>
      <c r="E384">
        <v>81.798000000000002</v>
      </c>
      <c r="F384">
        <v>80</v>
      </c>
      <c r="G384">
        <v>65.552000000000007</v>
      </c>
      <c r="H384">
        <v>1.7732000000000003</v>
      </c>
    </row>
    <row r="385" spans="1:8" x14ac:dyDescent="0.2">
      <c r="A385">
        <v>10692.731</v>
      </c>
      <c r="B385">
        <v>-29.395</v>
      </c>
      <c r="C385">
        <v>-29.359000000000002</v>
      </c>
      <c r="D385">
        <v>2.44</v>
      </c>
      <c r="E385">
        <v>80.908000000000001</v>
      </c>
      <c r="F385">
        <v>80</v>
      </c>
      <c r="G385">
        <v>65.600999999999999</v>
      </c>
      <c r="H385">
        <v>1.7490000000000003</v>
      </c>
    </row>
    <row r="386" spans="1:8" x14ac:dyDescent="0.2">
      <c r="A386">
        <v>10694.905000000001</v>
      </c>
      <c r="B386">
        <v>-29.449000000000002</v>
      </c>
      <c r="C386">
        <v>-29.413</v>
      </c>
      <c r="D386">
        <v>2.4769999999999999</v>
      </c>
      <c r="E386">
        <v>78.373999999999995</v>
      </c>
      <c r="F386">
        <v>80</v>
      </c>
      <c r="G386">
        <v>65.840999999999994</v>
      </c>
      <c r="H386">
        <v>1.6808000000000001</v>
      </c>
    </row>
    <row r="387" spans="1:8" x14ac:dyDescent="0.2">
      <c r="A387">
        <v>10697.058000000001</v>
      </c>
      <c r="B387">
        <v>-29.504000000000001</v>
      </c>
      <c r="C387">
        <v>-29.466999999999999</v>
      </c>
      <c r="D387">
        <v>2.5059999999999998</v>
      </c>
      <c r="E387">
        <v>76.528999999999996</v>
      </c>
      <c r="F387">
        <v>80</v>
      </c>
      <c r="G387">
        <v>65.572000000000003</v>
      </c>
      <c r="H387">
        <v>1.6313000000000002</v>
      </c>
    </row>
    <row r="388" spans="1:8" x14ac:dyDescent="0.2">
      <c r="A388">
        <v>10699.201999999999</v>
      </c>
      <c r="B388">
        <v>-29.556999999999999</v>
      </c>
      <c r="C388">
        <v>-29.52</v>
      </c>
      <c r="D388">
        <v>2.4809999999999999</v>
      </c>
      <c r="E388">
        <v>76.543999999999997</v>
      </c>
      <c r="F388">
        <v>80</v>
      </c>
      <c r="G388">
        <v>65.694000000000003</v>
      </c>
      <c r="H388">
        <v>1.6313000000000002</v>
      </c>
    </row>
    <row r="389" spans="1:8" x14ac:dyDescent="0.2">
      <c r="A389">
        <v>10701.379000000001</v>
      </c>
      <c r="B389">
        <v>-29.611999999999998</v>
      </c>
      <c r="C389">
        <v>-29.574999999999999</v>
      </c>
      <c r="D389">
        <v>2.5179999999999998</v>
      </c>
      <c r="E389">
        <v>76.231999999999999</v>
      </c>
      <c r="F389">
        <v>80</v>
      </c>
      <c r="G389">
        <v>65.641000000000005</v>
      </c>
      <c r="H389">
        <v>1.6236000000000002</v>
      </c>
    </row>
    <row r="390" spans="1:8" x14ac:dyDescent="0.2">
      <c r="A390">
        <v>10703.558999999999</v>
      </c>
      <c r="B390">
        <v>-29.666</v>
      </c>
      <c r="C390">
        <v>-29.628</v>
      </c>
      <c r="D390">
        <v>2.423</v>
      </c>
      <c r="E390">
        <v>78.036000000000001</v>
      </c>
      <c r="F390">
        <v>80</v>
      </c>
      <c r="G390">
        <v>65.819000000000003</v>
      </c>
      <c r="H390">
        <v>1.6709000000000001</v>
      </c>
    </row>
    <row r="391" spans="1:8" x14ac:dyDescent="0.2">
      <c r="A391">
        <v>10705.725</v>
      </c>
      <c r="B391">
        <v>-29.716999999999999</v>
      </c>
      <c r="C391">
        <v>-29.678000000000001</v>
      </c>
      <c r="D391">
        <v>2.3250000000000002</v>
      </c>
      <c r="E391">
        <v>75.900999999999996</v>
      </c>
      <c r="F391">
        <v>80</v>
      </c>
      <c r="G391">
        <v>65.739999999999995</v>
      </c>
      <c r="H391">
        <v>1.6148</v>
      </c>
    </row>
    <row r="392" spans="1:8" x14ac:dyDescent="0.2">
      <c r="A392">
        <v>10707.882</v>
      </c>
      <c r="B392">
        <v>-29.766999999999999</v>
      </c>
      <c r="C392">
        <v>-29.728000000000002</v>
      </c>
      <c r="D392">
        <v>2.335</v>
      </c>
      <c r="E392">
        <v>73.22</v>
      </c>
      <c r="F392">
        <v>80</v>
      </c>
      <c r="G392">
        <v>66.108000000000004</v>
      </c>
      <c r="H392">
        <v>1.5444</v>
      </c>
    </row>
    <row r="393" spans="1:8" x14ac:dyDescent="0.2">
      <c r="A393">
        <v>10710.331</v>
      </c>
      <c r="B393">
        <v>-29.821999999999999</v>
      </c>
      <c r="C393">
        <v>-29.783000000000001</v>
      </c>
      <c r="D393">
        <v>2.2189999999999999</v>
      </c>
      <c r="E393">
        <v>72.489999999999995</v>
      </c>
      <c r="F393">
        <v>80</v>
      </c>
      <c r="G393">
        <v>66.013000000000005</v>
      </c>
      <c r="H393">
        <v>1.5257000000000001</v>
      </c>
    </row>
    <row r="394" spans="1:8" x14ac:dyDescent="0.2">
      <c r="A394">
        <v>10712.786</v>
      </c>
      <c r="B394">
        <v>-29.876999999999999</v>
      </c>
      <c r="C394">
        <v>-29.837</v>
      </c>
      <c r="D394">
        <v>2.1960000000000002</v>
      </c>
      <c r="E394">
        <v>72.402000000000001</v>
      </c>
      <c r="F394">
        <v>80</v>
      </c>
      <c r="G394">
        <v>65.869</v>
      </c>
      <c r="H394">
        <v>1.5235000000000001</v>
      </c>
    </row>
    <row r="395" spans="1:8" x14ac:dyDescent="0.2">
      <c r="A395">
        <v>10714.915000000001</v>
      </c>
      <c r="B395">
        <v>-29.928000000000001</v>
      </c>
      <c r="C395">
        <v>-29.887</v>
      </c>
      <c r="D395">
        <v>2.3839999999999999</v>
      </c>
      <c r="E395">
        <v>70.164000000000001</v>
      </c>
      <c r="F395">
        <v>80</v>
      </c>
      <c r="G395">
        <v>65.962000000000003</v>
      </c>
      <c r="H395">
        <v>1.4663000000000002</v>
      </c>
    </row>
    <row r="396" spans="1:8" x14ac:dyDescent="0.2">
      <c r="A396">
        <v>10717.087</v>
      </c>
      <c r="B396">
        <v>-29.98</v>
      </c>
      <c r="C396">
        <v>-29.94</v>
      </c>
      <c r="D396">
        <v>2.399</v>
      </c>
      <c r="E396">
        <v>72.861000000000004</v>
      </c>
      <c r="F396">
        <v>80</v>
      </c>
      <c r="G396">
        <v>65.736999999999995</v>
      </c>
      <c r="H396">
        <v>1.5345000000000002</v>
      </c>
    </row>
    <row r="397" spans="1:8" x14ac:dyDescent="0.2">
      <c r="A397">
        <v>10719.263999999999</v>
      </c>
      <c r="B397">
        <v>-30.032</v>
      </c>
      <c r="C397">
        <v>-29.991</v>
      </c>
      <c r="D397">
        <v>2.3530000000000002</v>
      </c>
      <c r="E397">
        <v>72.522999999999996</v>
      </c>
      <c r="F397">
        <v>80</v>
      </c>
      <c r="G397">
        <v>65.912000000000006</v>
      </c>
      <c r="H397">
        <v>1.5257000000000001</v>
      </c>
    </row>
    <row r="398" spans="1:8" x14ac:dyDescent="0.2">
      <c r="A398">
        <v>10721.439</v>
      </c>
      <c r="B398">
        <v>-30.082999999999998</v>
      </c>
      <c r="C398">
        <v>-30.041</v>
      </c>
      <c r="D398">
        <v>2.306</v>
      </c>
      <c r="E398">
        <v>73.384</v>
      </c>
      <c r="F398">
        <v>80</v>
      </c>
      <c r="G398">
        <v>65.822000000000003</v>
      </c>
      <c r="H398">
        <v>1.5488</v>
      </c>
    </row>
    <row r="399" spans="1:8" x14ac:dyDescent="0.2">
      <c r="A399">
        <v>10723.630999999999</v>
      </c>
      <c r="B399">
        <v>-30.135000000000002</v>
      </c>
      <c r="C399">
        <v>-30.091999999999999</v>
      </c>
      <c r="D399">
        <v>2.347</v>
      </c>
      <c r="E399">
        <v>75.448999999999998</v>
      </c>
      <c r="F399">
        <v>80</v>
      </c>
      <c r="G399">
        <v>65.662000000000006</v>
      </c>
      <c r="H399">
        <v>1.6027000000000002</v>
      </c>
    </row>
    <row r="400" spans="1:8" x14ac:dyDescent="0.2">
      <c r="A400">
        <v>10726.084999999999</v>
      </c>
      <c r="B400">
        <v>-30.190999999999999</v>
      </c>
      <c r="C400">
        <v>-30.148</v>
      </c>
      <c r="D400">
        <v>2.2749999999999999</v>
      </c>
      <c r="E400">
        <v>78.224000000000004</v>
      </c>
      <c r="F400">
        <v>80</v>
      </c>
      <c r="G400">
        <v>65.284999999999997</v>
      </c>
      <c r="H400">
        <v>1.6764000000000001</v>
      </c>
    </row>
    <row r="401" spans="1:8" x14ac:dyDescent="0.2">
      <c r="A401">
        <v>10728.576999999999</v>
      </c>
      <c r="B401">
        <v>-30.242999999999999</v>
      </c>
      <c r="C401">
        <v>-30.2</v>
      </c>
      <c r="D401">
        <v>2.0779999999999998</v>
      </c>
      <c r="E401">
        <v>82.29</v>
      </c>
      <c r="F401">
        <v>80</v>
      </c>
      <c r="G401">
        <v>65.147999999999996</v>
      </c>
      <c r="H401">
        <v>1.7875000000000001</v>
      </c>
    </row>
    <row r="402" spans="1:8" x14ac:dyDescent="0.2">
      <c r="A402">
        <v>10878.94</v>
      </c>
      <c r="B402">
        <v>-30.25</v>
      </c>
      <c r="C402">
        <v>-30.251000000000001</v>
      </c>
      <c r="D402">
        <v>0</v>
      </c>
      <c r="E402">
        <v>90.706000000000003</v>
      </c>
      <c r="F402">
        <v>80</v>
      </c>
      <c r="G402">
        <v>62.94</v>
      </c>
      <c r="H402">
        <v>2.0284000000000004</v>
      </c>
    </row>
    <row r="403" spans="1:8" x14ac:dyDescent="0.2">
      <c r="A403">
        <v>10882.364</v>
      </c>
      <c r="B403">
        <v>-30.302</v>
      </c>
      <c r="C403">
        <v>-30.303000000000001</v>
      </c>
      <c r="D403">
        <v>1.5189999999999999</v>
      </c>
      <c r="E403">
        <v>91.090999999999994</v>
      </c>
      <c r="F403">
        <v>80</v>
      </c>
      <c r="G403">
        <v>62.738999999999997</v>
      </c>
      <c r="H403">
        <v>2.0394000000000001</v>
      </c>
    </row>
    <row r="404" spans="1:8" x14ac:dyDescent="0.2">
      <c r="A404">
        <v>10886.073</v>
      </c>
      <c r="B404">
        <v>-30.356000000000002</v>
      </c>
      <c r="C404">
        <v>-30.358000000000001</v>
      </c>
      <c r="D404">
        <v>1.486</v>
      </c>
      <c r="E404">
        <v>89.847999999999999</v>
      </c>
      <c r="F404">
        <v>80</v>
      </c>
      <c r="G404">
        <v>63.075000000000003</v>
      </c>
      <c r="H404">
        <v>2.0031000000000003</v>
      </c>
    </row>
    <row r="405" spans="1:8" x14ac:dyDescent="0.2">
      <c r="A405">
        <v>10889.125</v>
      </c>
      <c r="B405">
        <v>-30.408000000000001</v>
      </c>
      <c r="C405">
        <v>-30.41</v>
      </c>
      <c r="D405">
        <v>1.694</v>
      </c>
      <c r="E405">
        <v>91.307000000000002</v>
      </c>
      <c r="F405">
        <v>80</v>
      </c>
      <c r="G405">
        <v>62.959000000000003</v>
      </c>
      <c r="H405">
        <v>2.0460000000000003</v>
      </c>
    </row>
    <row r="406" spans="1:8" x14ac:dyDescent="0.2">
      <c r="A406">
        <v>10891.571</v>
      </c>
      <c r="B406">
        <v>-30.457999999999998</v>
      </c>
      <c r="C406">
        <v>-30.460999999999999</v>
      </c>
      <c r="D406">
        <v>2.1019999999999999</v>
      </c>
      <c r="E406">
        <v>90.787000000000006</v>
      </c>
      <c r="F406">
        <v>80</v>
      </c>
      <c r="G406">
        <v>62.787999999999997</v>
      </c>
      <c r="H406">
        <v>2.0306000000000002</v>
      </c>
    </row>
    <row r="407" spans="1:8" x14ac:dyDescent="0.2">
      <c r="A407">
        <v>10894.013000000001</v>
      </c>
      <c r="B407">
        <v>-30.515999999999998</v>
      </c>
      <c r="C407">
        <v>-30.52</v>
      </c>
      <c r="D407">
        <v>2.3980000000000001</v>
      </c>
      <c r="E407">
        <v>92.947999999999993</v>
      </c>
      <c r="F407">
        <v>80</v>
      </c>
      <c r="G407">
        <v>62.723999999999997</v>
      </c>
      <c r="H407">
        <v>2.0955000000000004</v>
      </c>
    </row>
    <row r="408" spans="1:8" x14ac:dyDescent="0.2">
      <c r="A408">
        <v>10896.154</v>
      </c>
      <c r="B408">
        <v>-30.568000000000001</v>
      </c>
      <c r="C408">
        <v>-30.571000000000002</v>
      </c>
      <c r="D408">
        <v>2.4169999999999998</v>
      </c>
      <c r="E408">
        <v>92.488</v>
      </c>
      <c r="F408">
        <v>80</v>
      </c>
      <c r="G408">
        <v>62.457000000000001</v>
      </c>
      <c r="H408">
        <v>2.0811999999999999</v>
      </c>
    </row>
    <row r="409" spans="1:8" x14ac:dyDescent="0.2">
      <c r="A409">
        <v>10898.598</v>
      </c>
      <c r="B409">
        <v>-30.623000000000001</v>
      </c>
      <c r="C409">
        <v>-30.626999999999999</v>
      </c>
      <c r="D409">
        <v>2.2930000000000001</v>
      </c>
      <c r="E409">
        <v>98.31</v>
      </c>
      <c r="F409">
        <v>80</v>
      </c>
      <c r="G409">
        <v>62.374000000000002</v>
      </c>
      <c r="H409">
        <v>2.2616000000000001</v>
      </c>
    </row>
    <row r="410" spans="1:8" x14ac:dyDescent="0.2">
      <c r="A410">
        <v>10901.032999999999</v>
      </c>
      <c r="B410">
        <v>-30.678999999999998</v>
      </c>
      <c r="C410">
        <v>-30.683</v>
      </c>
      <c r="D410">
        <v>2.3050000000000002</v>
      </c>
      <c r="E410">
        <v>98.430999999999997</v>
      </c>
      <c r="F410">
        <v>80</v>
      </c>
      <c r="G410">
        <v>62.026000000000003</v>
      </c>
      <c r="H410">
        <v>2.2649000000000004</v>
      </c>
    </row>
    <row r="411" spans="1:8" x14ac:dyDescent="0.2">
      <c r="A411">
        <v>10903.522999999999</v>
      </c>
      <c r="B411">
        <v>-30.736000000000001</v>
      </c>
      <c r="C411">
        <v>-30.742000000000001</v>
      </c>
      <c r="D411">
        <v>2.3380000000000001</v>
      </c>
      <c r="E411">
        <v>101.512</v>
      </c>
      <c r="F411">
        <v>80</v>
      </c>
      <c r="G411">
        <v>61.88</v>
      </c>
      <c r="H411">
        <v>2.3639000000000001</v>
      </c>
    </row>
    <row r="412" spans="1:8" x14ac:dyDescent="0.2">
      <c r="A412">
        <v>10905.691999999999</v>
      </c>
      <c r="B412">
        <v>-30.788</v>
      </c>
      <c r="C412">
        <v>-30.794</v>
      </c>
      <c r="D412">
        <v>2.3919999999999999</v>
      </c>
      <c r="E412">
        <v>100.322</v>
      </c>
      <c r="F412">
        <v>80</v>
      </c>
      <c r="G412">
        <v>61.819000000000003</v>
      </c>
      <c r="H412">
        <v>2.3254000000000001</v>
      </c>
    </row>
    <row r="413" spans="1:8" x14ac:dyDescent="0.2">
      <c r="A413">
        <v>10908.134</v>
      </c>
      <c r="B413">
        <v>-30.844000000000001</v>
      </c>
      <c r="C413">
        <v>-30.85</v>
      </c>
      <c r="D413">
        <v>2.319</v>
      </c>
      <c r="E413">
        <v>99.914000000000001</v>
      </c>
      <c r="F413">
        <v>80</v>
      </c>
      <c r="G413">
        <v>62.094000000000001</v>
      </c>
      <c r="H413">
        <v>2.3122000000000003</v>
      </c>
    </row>
    <row r="414" spans="1:8" x14ac:dyDescent="0.2">
      <c r="A414">
        <v>10910.266</v>
      </c>
      <c r="B414">
        <v>-30.898</v>
      </c>
      <c r="C414">
        <v>-30.905000000000001</v>
      </c>
      <c r="D414">
        <v>2.581</v>
      </c>
      <c r="E414">
        <v>96.126999999999995</v>
      </c>
      <c r="F414">
        <v>80</v>
      </c>
      <c r="G414">
        <v>62.02</v>
      </c>
      <c r="H414">
        <v>2.1923000000000004</v>
      </c>
    </row>
    <row r="415" spans="1:8" x14ac:dyDescent="0.2">
      <c r="A415">
        <v>10912.406000000001</v>
      </c>
      <c r="B415">
        <v>-30.949000000000002</v>
      </c>
      <c r="C415">
        <v>-30.956</v>
      </c>
      <c r="D415">
        <v>2.375</v>
      </c>
      <c r="E415">
        <v>98.760999999999996</v>
      </c>
      <c r="F415">
        <v>80</v>
      </c>
      <c r="G415">
        <v>62.174999999999997</v>
      </c>
      <c r="H415">
        <v>2.2759</v>
      </c>
    </row>
    <row r="416" spans="1:8" x14ac:dyDescent="0.2">
      <c r="A416">
        <v>10914.546</v>
      </c>
      <c r="B416">
        <v>-31.007000000000001</v>
      </c>
      <c r="C416">
        <v>-31.015000000000001</v>
      </c>
      <c r="D416">
        <v>2.7669999999999999</v>
      </c>
      <c r="E416">
        <v>98.465999999999994</v>
      </c>
      <c r="F416">
        <v>80</v>
      </c>
      <c r="G416">
        <v>62.222999999999999</v>
      </c>
      <c r="H416">
        <v>2.2660000000000005</v>
      </c>
    </row>
    <row r="417" spans="1:8" x14ac:dyDescent="0.2">
      <c r="A417">
        <v>10916.683999999999</v>
      </c>
      <c r="B417">
        <v>-31.061</v>
      </c>
      <c r="C417">
        <v>-31.068999999999999</v>
      </c>
      <c r="D417">
        <v>2.5059999999999998</v>
      </c>
      <c r="E417">
        <v>98.866</v>
      </c>
      <c r="F417">
        <v>80</v>
      </c>
      <c r="G417">
        <v>62.121000000000002</v>
      </c>
      <c r="H417">
        <v>2.2792000000000003</v>
      </c>
    </row>
    <row r="418" spans="1:8" x14ac:dyDescent="0.2">
      <c r="A418">
        <v>10918.516</v>
      </c>
      <c r="B418">
        <v>-31.111000000000001</v>
      </c>
      <c r="C418">
        <v>-31.12</v>
      </c>
      <c r="D418">
        <v>2.7770000000000001</v>
      </c>
      <c r="E418">
        <v>103.846</v>
      </c>
      <c r="F418">
        <v>80</v>
      </c>
      <c r="G418">
        <v>61.725999999999999</v>
      </c>
      <c r="H418">
        <v>2.4409000000000001</v>
      </c>
    </row>
    <row r="419" spans="1:8" x14ac:dyDescent="0.2">
      <c r="A419">
        <v>10920.655000000001</v>
      </c>
      <c r="B419">
        <v>-31.161999999999999</v>
      </c>
      <c r="C419">
        <v>-31.170999999999999</v>
      </c>
      <c r="D419">
        <v>2.395</v>
      </c>
      <c r="E419">
        <v>104.67100000000001</v>
      </c>
      <c r="F419">
        <v>80</v>
      </c>
      <c r="G419">
        <v>61.448</v>
      </c>
      <c r="H419">
        <v>2.4684000000000004</v>
      </c>
    </row>
    <row r="420" spans="1:8" x14ac:dyDescent="0.2">
      <c r="A420">
        <v>10922.791999999999</v>
      </c>
      <c r="B420">
        <v>-31.218</v>
      </c>
      <c r="C420">
        <v>-31.228000000000002</v>
      </c>
      <c r="D420">
        <v>2.6539999999999999</v>
      </c>
      <c r="E420">
        <v>107.72</v>
      </c>
      <c r="F420">
        <v>80</v>
      </c>
      <c r="G420">
        <v>61.31</v>
      </c>
      <c r="H420">
        <v>2.5718000000000001</v>
      </c>
    </row>
    <row r="421" spans="1:8" x14ac:dyDescent="0.2">
      <c r="A421">
        <v>10924.968999999999</v>
      </c>
      <c r="B421">
        <v>-31.268000000000001</v>
      </c>
      <c r="C421">
        <v>-31.277999999999999</v>
      </c>
      <c r="D421">
        <v>2.3239999999999998</v>
      </c>
      <c r="E421">
        <v>106.405</v>
      </c>
      <c r="F421">
        <v>80</v>
      </c>
      <c r="G421">
        <v>61.039000000000001</v>
      </c>
      <c r="H421">
        <v>2.5267000000000004</v>
      </c>
    </row>
    <row r="422" spans="1:8" x14ac:dyDescent="0.2">
      <c r="A422">
        <v>10927.458000000001</v>
      </c>
      <c r="B422">
        <v>-31.324000000000002</v>
      </c>
      <c r="C422">
        <v>-31.335000000000001</v>
      </c>
      <c r="D422">
        <v>2.2650000000000001</v>
      </c>
      <c r="E422">
        <v>108.84099999999999</v>
      </c>
      <c r="F422">
        <v>80</v>
      </c>
      <c r="G422">
        <v>61.161999999999999</v>
      </c>
      <c r="H422">
        <v>2.6103000000000005</v>
      </c>
    </row>
    <row r="423" spans="1:8" x14ac:dyDescent="0.2">
      <c r="A423">
        <v>10929.636</v>
      </c>
      <c r="B423">
        <v>-31.38</v>
      </c>
      <c r="C423">
        <v>-31.391999999999999</v>
      </c>
      <c r="D423">
        <v>2.6150000000000002</v>
      </c>
      <c r="E423">
        <v>106.009</v>
      </c>
      <c r="F423">
        <v>80</v>
      </c>
      <c r="G423">
        <v>61.183999999999997</v>
      </c>
      <c r="H423">
        <v>2.5135000000000005</v>
      </c>
    </row>
    <row r="424" spans="1:8" x14ac:dyDescent="0.2">
      <c r="A424">
        <v>10931.811</v>
      </c>
      <c r="B424">
        <v>-31.431999999999999</v>
      </c>
      <c r="C424">
        <v>-31.443000000000001</v>
      </c>
      <c r="D424">
        <v>2.3860000000000001</v>
      </c>
      <c r="E424">
        <v>107.081</v>
      </c>
      <c r="F424">
        <v>80</v>
      </c>
      <c r="G424">
        <v>61.252000000000002</v>
      </c>
      <c r="H424">
        <v>2.5498000000000003</v>
      </c>
    </row>
    <row r="425" spans="1:8" x14ac:dyDescent="0.2">
      <c r="A425">
        <v>10933.944</v>
      </c>
      <c r="B425">
        <v>-31.484999999999999</v>
      </c>
      <c r="C425">
        <v>-31.497</v>
      </c>
      <c r="D425">
        <v>2.5099999999999998</v>
      </c>
      <c r="E425">
        <v>106.568</v>
      </c>
      <c r="F425">
        <v>80</v>
      </c>
      <c r="G425">
        <v>61.09</v>
      </c>
      <c r="H425">
        <v>2.5322000000000005</v>
      </c>
    </row>
    <row r="426" spans="1:8" x14ac:dyDescent="0.2">
      <c r="A426">
        <v>10936.384</v>
      </c>
      <c r="B426">
        <v>-31.538</v>
      </c>
      <c r="C426">
        <v>-31.550999999999998</v>
      </c>
      <c r="D426">
        <v>2.2280000000000002</v>
      </c>
      <c r="E426">
        <v>109.08499999999999</v>
      </c>
      <c r="F426">
        <v>80</v>
      </c>
      <c r="G426">
        <v>60.988</v>
      </c>
      <c r="H426">
        <v>2.6191</v>
      </c>
    </row>
    <row r="427" spans="1:8" x14ac:dyDescent="0.2">
      <c r="A427">
        <v>10938.527</v>
      </c>
      <c r="B427">
        <v>-31.594999999999999</v>
      </c>
      <c r="C427">
        <v>-31.608000000000001</v>
      </c>
      <c r="D427">
        <v>2.65</v>
      </c>
      <c r="E427">
        <v>106.809</v>
      </c>
      <c r="F427">
        <v>80</v>
      </c>
      <c r="G427">
        <v>61.152999999999999</v>
      </c>
      <c r="H427">
        <v>2.5410000000000004</v>
      </c>
    </row>
    <row r="428" spans="1:8" x14ac:dyDescent="0.2">
      <c r="A428">
        <v>10940.967000000001</v>
      </c>
      <c r="B428">
        <v>-31.65</v>
      </c>
      <c r="C428">
        <v>-31.664000000000001</v>
      </c>
      <c r="D428">
        <v>2.274</v>
      </c>
      <c r="E428">
        <v>107.20699999999999</v>
      </c>
      <c r="F428">
        <v>80</v>
      </c>
      <c r="G428">
        <v>61.389000000000003</v>
      </c>
      <c r="H428">
        <v>2.5542000000000002</v>
      </c>
    </row>
    <row r="429" spans="1:8" x14ac:dyDescent="0.2">
      <c r="A429">
        <v>10943.101000000001</v>
      </c>
      <c r="B429">
        <v>-31.7</v>
      </c>
      <c r="C429">
        <v>-31.715</v>
      </c>
      <c r="D429">
        <v>2.4039999999999999</v>
      </c>
      <c r="E429">
        <v>103.256</v>
      </c>
      <c r="F429">
        <v>80</v>
      </c>
      <c r="G429">
        <v>61.389000000000003</v>
      </c>
      <c r="H429">
        <v>2.4211000000000005</v>
      </c>
    </row>
    <row r="430" spans="1:8" x14ac:dyDescent="0.2">
      <c r="A430">
        <v>10944.934999999999</v>
      </c>
      <c r="B430">
        <v>-31.751000000000001</v>
      </c>
      <c r="C430">
        <v>-31.765999999999998</v>
      </c>
      <c r="D430">
        <v>2.78</v>
      </c>
      <c r="E430">
        <v>104.24</v>
      </c>
      <c r="F430">
        <v>80</v>
      </c>
      <c r="G430">
        <v>61.43</v>
      </c>
      <c r="H430">
        <v>2.4540999999999999</v>
      </c>
    </row>
    <row r="431" spans="1:8" x14ac:dyDescent="0.2">
      <c r="A431">
        <v>10947.102000000001</v>
      </c>
      <c r="B431">
        <v>-31.802</v>
      </c>
      <c r="C431">
        <v>-31.818000000000001</v>
      </c>
      <c r="D431">
        <v>2.399</v>
      </c>
      <c r="E431">
        <v>107.158</v>
      </c>
      <c r="F431">
        <v>80</v>
      </c>
      <c r="G431">
        <v>61.567</v>
      </c>
      <c r="H431">
        <v>2.5531000000000006</v>
      </c>
    </row>
    <row r="432" spans="1:8" x14ac:dyDescent="0.2">
      <c r="A432">
        <v>10949.281999999999</v>
      </c>
      <c r="B432">
        <v>-31.86</v>
      </c>
      <c r="C432">
        <v>-31.876000000000001</v>
      </c>
      <c r="D432">
        <v>2.6480000000000001</v>
      </c>
      <c r="E432">
        <v>102.99299999999999</v>
      </c>
      <c r="F432">
        <v>80</v>
      </c>
      <c r="G432">
        <v>61.38</v>
      </c>
      <c r="H432">
        <v>2.4123000000000001</v>
      </c>
    </row>
    <row r="433" spans="1:8" x14ac:dyDescent="0.2">
      <c r="A433">
        <v>10951.464</v>
      </c>
      <c r="B433">
        <v>-31.916</v>
      </c>
      <c r="C433">
        <v>-31.933</v>
      </c>
      <c r="D433">
        <v>2.613</v>
      </c>
      <c r="E433">
        <v>103.965</v>
      </c>
      <c r="F433">
        <v>80</v>
      </c>
      <c r="G433">
        <v>61.551000000000002</v>
      </c>
      <c r="H433">
        <v>2.4442000000000004</v>
      </c>
    </row>
    <row r="434" spans="1:8" x14ac:dyDescent="0.2">
      <c r="A434">
        <v>10953.616</v>
      </c>
      <c r="B434">
        <v>-31.969000000000001</v>
      </c>
      <c r="C434">
        <v>-31.986000000000001</v>
      </c>
      <c r="D434">
        <v>2.4769999999999999</v>
      </c>
      <c r="E434">
        <v>101.78100000000001</v>
      </c>
      <c r="F434">
        <v>80</v>
      </c>
      <c r="G434">
        <v>61.404000000000003</v>
      </c>
      <c r="H434">
        <v>2.3727</v>
      </c>
    </row>
    <row r="435" spans="1:8" x14ac:dyDescent="0.2">
      <c r="A435">
        <v>10955.754000000001</v>
      </c>
      <c r="B435">
        <v>-32.024999999999999</v>
      </c>
      <c r="C435">
        <v>-32.042999999999999</v>
      </c>
      <c r="D435">
        <v>2.67</v>
      </c>
      <c r="E435">
        <v>104.282</v>
      </c>
      <c r="F435">
        <v>80</v>
      </c>
      <c r="G435">
        <v>61.567</v>
      </c>
      <c r="H435">
        <v>2.4552000000000005</v>
      </c>
    </row>
    <row r="436" spans="1:8" x14ac:dyDescent="0.2">
      <c r="A436">
        <v>10957.583000000001</v>
      </c>
      <c r="B436">
        <v>-32.076000000000001</v>
      </c>
      <c r="C436">
        <v>-32.094999999999999</v>
      </c>
      <c r="D436">
        <v>2.8130000000000002</v>
      </c>
      <c r="E436">
        <v>105.408</v>
      </c>
      <c r="F436">
        <v>80</v>
      </c>
      <c r="G436">
        <v>61.518999999999998</v>
      </c>
      <c r="H436">
        <v>2.4926000000000004</v>
      </c>
    </row>
    <row r="437" spans="1:8" x14ac:dyDescent="0.2">
      <c r="A437">
        <v>10959.416999999999</v>
      </c>
      <c r="B437">
        <v>-32.127000000000002</v>
      </c>
      <c r="C437">
        <v>-32.146000000000001</v>
      </c>
      <c r="D437">
        <v>2.7909999999999999</v>
      </c>
      <c r="E437">
        <v>105.47</v>
      </c>
      <c r="F437">
        <v>80</v>
      </c>
      <c r="G437">
        <v>61.555999999999997</v>
      </c>
      <c r="H437">
        <v>2.4948000000000001</v>
      </c>
    </row>
    <row r="438" spans="1:8" x14ac:dyDescent="0.2">
      <c r="A438">
        <v>10961.552</v>
      </c>
      <c r="B438">
        <v>-32.180999999999997</v>
      </c>
      <c r="C438">
        <v>-32.200000000000003</v>
      </c>
      <c r="D438">
        <v>2.5430000000000001</v>
      </c>
      <c r="E438">
        <v>105.392</v>
      </c>
      <c r="F438">
        <v>80</v>
      </c>
      <c r="G438">
        <v>61.421999999999997</v>
      </c>
      <c r="H438">
        <v>2.4926000000000004</v>
      </c>
    </row>
    <row r="439" spans="1:8" x14ac:dyDescent="0.2">
      <c r="A439">
        <v>16904.063999999998</v>
      </c>
      <c r="B439">
        <v>-32.256999999999998</v>
      </c>
      <c r="C439">
        <v>-32.256999999999998</v>
      </c>
      <c r="D439">
        <v>0</v>
      </c>
      <c r="E439">
        <v>97.450999999999993</v>
      </c>
      <c r="F439">
        <v>80</v>
      </c>
      <c r="G439">
        <v>61.668999999999997</v>
      </c>
      <c r="H439">
        <v>2.2341000000000002</v>
      </c>
    </row>
    <row r="440" spans="1:8" x14ac:dyDescent="0.2">
      <c r="A440">
        <v>16905.897000000001</v>
      </c>
      <c r="B440">
        <v>-32.314999999999998</v>
      </c>
      <c r="C440">
        <v>-32.314999999999998</v>
      </c>
      <c r="D440">
        <v>3.177</v>
      </c>
      <c r="E440">
        <v>102.319</v>
      </c>
      <c r="F440">
        <v>80</v>
      </c>
      <c r="G440">
        <v>61.521999999999998</v>
      </c>
      <c r="H440">
        <v>2.3903000000000003</v>
      </c>
    </row>
    <row r="441" spans="1:8" x14ac:dyDescent="0.2">
      <c r="A441">
        <v>16907.73</v>
      </c>
      <c r="B441">
        <v>-32.372</v>
      </c>
      <c r="C441">
        <v>-32.372</v>
      </c>
      <c r="D441">
        <v>3.105</v>
      </c>
      <c r="E441">
        <v>100.625</v>
      </c>
      <c r="F441">
        <v>80</v>
      </c>
      <c r="G441">
        <v>61.911999999999999</v>
      </c>
      <c r="H441">
        <v>2.3353000000000006</v>
      </c>
    </row>
    <row r="442" spans="1:8" x14ac:dyDescent="0.2">
      <c r="A442">
        <v>16909.562000000002</v>
      </c>
      <c r="B442">
        <v>-32.429000000000002</v>
      </c>
      <c r="C442">
        <v>-32.43</v>
      </c>
      <c r="D442">
        <v>3.1640000000000001</v>
      </c>
      <c r="E442">
        <v>96.53</v>
      </c>
      <c r="F442">
        <v>80</v>
      </c>
      <c r="G442">
        <v>62.354999999999997</v>
      </c>
      <c r="H442">
        <v>2.2055000000000002</v>
      </c>
    </row>
    <row r="443" spans="1:8" x14ac:dyDescent="0.2">
      <c r="A443">
        <v>16911.393</v>
      </c>
      <c r="B443">
        <v>-32.487000000000002</v>
      </c>
      <c r="C443">
        <v>-32.487000000000002</v>
      </c>
      <c r="D443">
        <v>3.1269999999999998</v>
      </c>
      <c r="E443">
        <v>90.156000000000006</v>
      </c>
      <c r="F443">
        <v>80</v>
      </c>
      <c r="G443">
        <v>62.92</v>
      </c>
      <c r="H443">
        <v>2.0119000000000002</v>
      </c>
    </row>
    <row r="444" spans="1:8" x14ac:dyDescent="0.2">
      <c r="A444">
        <v>16913.226999999999</v>
      </c>
      <c r="B444">
        <v>-32.545000000000002</v>
      </c>
      <c r="C444">
        <v>-32.545999999999999</v>
      </c>
      <c r="D444">
        <v>3.1970000000000001</v>
      </c>
      <c r="E444">
        <v>84.881</v>
      </c>
      <c r="F444">
        <v>80</v>
      </c>
      <c r="G444">
        <v>63.408999999999999</v>
      </c>
      <c r="H444">
        <v>1.8601000000000003</v>
      </c>
    </row>
    <row r="445" spans="1:8" x14ac:dyDescent="0.2">
      <c r="A445">
        <v>16915.058000000001</v>
      </c>
      <c r="B445">
        <v>-32.6</v>
      </c>
      <c r="C445">
        <v>-32.600999999999999</v>
      </c>
      <c r="D445">
        <v>3.0190000000000001</v>
      </c>
      <c r="E445">
        <v>77.171999999999997</v>
      </c>
      <c r="F445">
        <v>80</v>
      </c>
      <c r="G445">
        <v>64.018000000000001</v>
      </c>
      <c r="H445">
        <v>1.6478000000000002</v>
      </c>
    </row>
    <row r="446" spans="1:8" x14ac:dyDescent="0.2">
      <c r="A446">
        <v>16917.197</v>
      </c>
      <c r="B446">
        <v>-32.655000000000001</v>
      </c>
      <c r="C446">
        <v>-32.655999999999999</v>
      </c>
      <c r="D446">
        <v>2.5609999999999999</v>
      </c>
      <c r="E446">
        <v>68.480999999999995</v>
      </c>
      <c r="F446">
        <v>80</v>
      </c>
      <c r="G446">
        <v>64.545000000000002</v>
      </c>
      <c r="H446">
        <v>1.4234000000000002</v>
      </c>
    </row>
    <row r="447" spans="1:8" x14ac:dyDescent="0.2">
      <c r="A447">
        <v>16919.065999999999</v>
      </c>
      <c r="B447">
        <v>-32.707000000000001</v>
      </c>
      <c r="C447">
        <v>-32.707999999999998</v>
      </c>
      <c r="D447">
        <v>2.8119999999999998</v>
      </c>
      <c r="E447">
        <v>63.302999999999997</v>
      </c>
      <c r="F447">
        <v>80</v>
      </c>
      <c r="G447">
        <v>64.823999999999998</v>
      </c>
      <c r="H447">
        <v>1.2958000000000001</v>
      </c>
    </row>
    <row r="448" spans="1:8" x14ac:dyDescent="0.2">
      <c r="A448">
        <v>16920.937000000002</v>
      </c>
      <c r="B448">
        <v>-32.76</v>
      </c>
      <c r="C448">
        <v>-32.761000000000003</v>
      </c>
      <c r="D448">
        <v>2.8</v>
      </c>
      <c r="E448">
        <v>52.722999999999999</v>
      </c>
      <c r="F448">
        <v>80</v>
      </c>
      <c r="G448">
        <v>65.688999999999993</v>
      </c>
      <c r="H448">
        <v>1.0483</v>
      </c>
    </row>
    <row r="449" spans="1:8" x14ac:dyDescent="0.2">
      <c r="A449">
        <v>16923.116999999998</v>
      </c>
      <c r="B449">
        <v>-32.817</v>
      </c>
      <c r="C449">
        <v>-32.819000000000003</v>
      </c>
      <c r="D449">
        <v>2.66</v>
      </c>
      <c r="E449">
        <v>43.558</v>
      </c>
      <c r="F449">
        <v>80</v>
      </c>
      <c r="G449">
        <v>66.034000000000006</v>
      </c>
      <c r="H449">
        <v>0.8459000000000001</v>
      </c>
    </row>
    <row r="450" spans="1:8" x14ac:dyDescent="0.2">
      <c r="A450">
        <v>16924.955999999998</v>
      </c>
      <c r="B450">
        <v>-32.868000000000002</v>
      </c>
      <c r="C450">
        <v>-32.869</v>
      </c>
      <c r="D450">
        <v>2.74</v>
      </c>
      <c r="E450">
        <v>39.292000000000002</v>
      </c>
      <c r="F450">
        <v>80</v>
      </c>
      <c r="G450">
        <v>66.322000000000003</v>
      </c>
      <c r="H450">
        <v>0.75570000000000015</v>
      </c>
    </row>
    <row r="451" spans="1:8" x14ac:dyDescent="0.2">
      <c r="A451">
        <v>16927.091</v>
      </c>
      <c r="B451">
        <v>-32.918999999999997</v>
      </c>
      <c r="C451">
        <v>-32.920999999999999</v>
      </c>
      <c r="D451">
        <v>2.4300000000000002</v>
      </c>
      <c r="E451">
        <v>45.896999999999998</v>
      </c>
      <c r="F451">
        <v>80</v>
      </c>
      <c r="G451">
        <v>65.415000000000006</v>
      </c>
      <c r="H451">
        <v>0.89649999999999996</v>
      </c>
    </row>
    <row r="452" spans="1:8" x14ac:dyDescent="0.2">
      <c r="A452">
        <v>16929.233</v>
      </c>
      <c r="B452">
        <v>-32.973999999999997</v>
      </c>
      <c r="C452">
        <v>-32.975999999999999</v>
      </c>
      <c r="D452">
        <v>2.5710000000000002</v>
      </c>
      <c r="E452">
        <v>54.131999999999998</v>
      </c>
      <c r="F452">
        <v>80</v>
      </c>
      <c r="G452">
        <v>65.483999999999995</v>
      </c>
      <c r="H452">
        <v>1.0802</v>
      </c>
    </row>
    <row r="453" spans="1:8" x14ac:dyDescent="0.2">
      <c r="A453">
        <v>16931.067999999999</v>
      </c>
      <c r="B453">
        <v>-33.024999999999999</v>
      </c>
      <c r="C453">
        <v>-33.027000000000001</v>
      </c>
      <c r="D453">
        <v>2.762</v>
      </c>
      <c r="E453">
        <v>57.116</v>
      </c>
      <c r="F453">
        <v>80</v>
      </c>
      <c r="G453">
        <v>65.192999999999998</v>
      </c>
      <c r="H453">
        <v>1.1495</v>
      </c>
    </row>
    <row r="454" spans="1:8" x14ac:dyDescent="0.2">
      <c r="A454">
        <v>16932.941999999999</v>
      </c>
      <c r="B454">
        <v>-33.076000000000001</v>
      </c>
      <c r="C454">
        <v>-33.078000000000003</v>
      </c>
      <c r="D454">
        <v>2.7290000000000001</v>
      </c>
      <c r="E454">
        <v>60.598999999999997</v>
      </c>
      <c r="F454">
        <v>80</v>
      </c>
      <c r="G454">
        <v>65.087999999999994</v>
      </c>
      <c r="H454">
        <v>1.2309000000000001</v>
      </c>
    </row>
    <row r="455" spans="1:8" x14ac:dyDescent="0.2">
      <c r="A455">
        <v>16935.111000000001</v>
      </c>
      <c r="B455">
        <v>-33.128999999999998</v>
      </c>
      <c r="C455">
        <v>-33.131</v>
      </c>
      <c r="D455">
        <v>2.464</v>
      </c>
      <c r="E455">
        <v>62.764000000000003</v>
      </c>
      <c r="F455">
        <v>80</v>
      </c>
      <c r="G455">
        <v>64.912000000000006</v>
      </c>
      <c r="H455">
        <v>1.2826</v>
      </c>
    </row>
    <row r="456" spans="1:8" x14ac:dyDescent="0.2">
      <c r="A456">
        <v>16937.251</v>
      </c>
      <c r="B456">
        <v>-33.183999999999997</v>
      </c>
      <c r="C456">
        <v>-33.186</v>
      </c>
      <c r="D456">
        <v>2.5449999999999999</v>
      </c>
      <c r="E456">
        <v>66.269000000000005</v>
      </c>
      <c r="F456">
        <v>80</v>
      </c>
      <c r="G456">
        <v>64.715000000000003</v>
      </c>
      <c r="H456">
        <v>1.3684000000000001</v>
      </c>
    </row>
    <row r="457" spans="1:8" x14ac:dyDescent="0.2">
      <c r="A457">
        <v>16939.385999999999</v>
      </c>
      <c r="B457">
        <v>-33.238</v>
      </c>
      <c r="C457">
        <v>-33.24</v>
      </c>
      <c r="D457">
        <v>2.524</v>
      </c>
      <c r="E457">
        <v>66.587999999999994</v>
      </c>
      <c r="F457">
        <v>80</v>
      </c>
      <c r="G457">
        <v>64.789000000000001</v>
      </c>
      <c r="H457">
        <v>1.3761000000000001</v>
      </c>
    </row>
    <row r="458" spans="1:8" x14ac:dyDescent="0.2">
      <c r="A458">
        <v>16941.525000000001</v>
      </c>
      <c r="B458">
        <v>-33.292999999999999</v>
      </c>
      <c r="C458">
        <v>-33.295000000000002</v>
      </c>
      <c r="D458">
        <v>2.5960000000000001</v>
      </c>
      <c r="E458">
        <v>69.126000000000005</v>
      </c>
      <c r="F458">
        <v>80</v>
      </c>
      <c r="G458">
        <v>64.494</v>
      </c>
      <c r="H458">
        <v>1.4399</v>
      </c>
    </row>
    <row r="459" spans="1:8" x14ac:dyDescent="0.2">
      <c r="A459">
        <v>16943.66</v>
      </c>
      <c r="B459">
        <v>-33.347000000000001</v>
      </c>
      <c r="C459">
        <v>-33.348999999999997</v>
      </c>
      <c r="D459">
        <v>2.5270000000000001</v>
      </c>
      <c r="E459">
        <v>80.355000000000004</v>
      </c>
      <c r="F459">
        <v>80</v>
      </c>
      <c r="G459">
        <v>63.642000000000003</v>
      </c>
      <c r="H459">
        <v>1.7336000000000003</v>
      </c>
    </row>
    <row r="460" spans="1:8" x14ac:dyDescent="0.2">
      <c r="A460">
        <v>16945.795999999998</v>
      </c>
      <c r="B460">
        <v>-33.399000000000001</v>
      </c>
      <c r="C460">
        <v>-33.402000000000001</v>
      </c>
      <c r="D460">
        <v>2.4740000000000002</v>
      </c>
      <c r="E460">
        <v>82.137</v>
      </c>
      <c r="F460">
        <v>80</v>
      </c>
      <c r="G460">
        <v>63.588000000000001</v>
      </c>
      <c r="H460">
        <v>1.7831000000000001</v>
      </c>
    </row>
    <row r="461" spans="1:8" x14ac:dyDescent="0.2">
      <c r="A461">
        <v>16947.933000000001</v>
      </c>
      <c r="B461">
        <v>-33.453000000000003</v>
      </c>
      <c r="C461">
        <v>-33.454999999999998</v>
      </c>
      <c r="D461">
        <v>2.4900000000000002</v>
      </c>
      <c r="E461">
        <v>83.972999999999999</v>
      </c>
      <c r="F461">
        <v>80</v>
      </c>
      <c r="G461">
        <v>63.406999999999996</v>
      </c>
      <c r="H461">
        <v>1.8337000000000001</v>
      </c>
    </row>
    <row r="462" spans="1:8" x14ac:dyDescent="0.2">
      <c r="A462">
        <v>16950.072</v>
      </c>
      <c r="B462">
        <v>-33.505000000000003</v>
      </c>
      <c r="C462">
        <v>-33.506999999999998</v>
      </c>
      <c r="D462">
        <v>2.44</v>
      </c>
      <c r="E462">
        <v>85.091999999999999</v>
      </c>
      <c r="F462">
        <v>80</v>
      </c>
      <c r="G462">
        <v>63.268000000000001</v>
      </c>
      <c r="H462">
        <v>1.8656000000000001</v>
      </c>
    </row>
    <row r="463" spans="1:8" x14ac:dyDescent="0.2">
      <c r="A463">
        <v>16952.514999999999</v>
      </c>
      <c r="B463">
        <v>-33.558999999999997</v>
      </c>
      <c r="C463">
        <v>-33.561999999999998</v>
      </c>
      <c r="D463">
        <v>2.2450000000000001</v>
      </c>
      <c r="E463">
        <v>87.614999999999995</v>
      </c>
      <c r="F463">
        <v>80</v>
      </c>
      <c r="G463">
        <v>63.131</v>
      </c>
      <c r="H463">
        <v>1.9382000000000001</v>
      </c>
    </row>
    <row r="464" spans="1:8" x14ac:dyDescent="0.2">
      <c r="A464">
        <v>16954.654999999999</v>
      </c>
      <c r="B464">
        <v>-33.613</v>
      </c>
      <c r="C464">
        <v>-33.616</v>
      </c>
      <c r="D464">
        <v>2.5139999999999998</v>
      </c>
      <c r="E464">
        <v>86.066999999999993</v>
      </c>
      <c r="F464">
        <v>80</v>
      </c>
      <c r="G464">
        <v>63.186</v>
      </c>
      <c r="H464">
        <v>1.8931000000000002</v>
      </c>
    </row>
    <row r="465" spans="1:8" x14ac:dyDescent="0.2">
      <c r="A465">
        <v>16956.794000000002</v>
      </c>
      <c r="B465">
        <v>-33.665999999999997</v>
      </c>
      <c r="C465">
        <v>-33.668999999999997</v>
      </c>
      <c r="D465">
        <v>2.48</v>
      </c>
      <c r="E465">
        <v>83.91</v>
      </c>
      <c r="F465">
        <v>80</v>
      </c>
      <c r="G465">
        <v>63.258000000000003</v>
      </c>
      <c r="H465">
        <v>1.8326</v>
      </c>
    </row>
    <row r="466" spans="1:8" x14ac:dyDescent="0.2">
      <c r="A466">
        <v>16959.238000000001</v>
      </c>
      <c r="B466">
        <v>-33.720999999999997</v>
      </c>
      <c r="C466">
        <v>-33.725000000000001</v>
      </c>
      <c r="D466">
        <v>2.2730000000000001</v>
      </c>
      <c r="E466">
        <v>89.673000000000002</v>
      </c>
      <c r="F466">
        <v>80</v>
      </c>
      <c r="G466">
        <v>62.828000000000003</v>
      </c>
      <c r="H466">
        <v>1.9976000000000003</v>
      </c>
    </row>
    <row r="467" spans="1:8" x14ac:dyDescent="0.2">
      <c r="A467">
        <v>16961.675999999999</v>
      </c>
      <c r="B467">
        <v>-33.774999999999999</v>
      </c>
      <c r="C467">
        <v>-33.779000000000003</v>
      </c>
      <c r="D467">
        <v>2.2120000000000002</v>
      </c>
      <c r="E467">
        <v>87.966999999999999</v>
      </c>
      <c r="F467">
        <v>80</v>
      </c>
      <c r="G467">
        <v>62.893999999999998</v>
      </c>
      <c r="H467">
        <v>1.9481000000000002</v>
      </c>
    </row>
    <row r="468" spans="1:8" x14ac:dyDescent="0.2">
      <c r="A468">
        <v>16964.118999999999</v>
      </c>
      <c r="B468">
        <v>-33.829000000000001</v>
      </c>
      <c r="C468">
        <v>-33.832999999999998</v>
      </c>
      <c r="D468">
        <v>2.2080000000000002</v>
      </c>
      <c r="E468">
        <v>88.918999999999997</v>
      </c>
      <c r="F468">
        <v>80</v>
      </c>
      <c r="G468">
        <v>62.820999999999998</v>
      </c>
      <c r="H468">
        <v>1.9756000000000002</v>
      </c>
    </row>
    <row r="469" spans="1:8" x14ac:dyDescent="0.2">
      <c r="A469">
        <v>16966.906999999999</v>
      </c>
      <c r="B469">
        <v>-33.881</v>
      </c>
      <c r="C469">
        <v>-33.884</v>
      </c>
      <c r="D469">
        <v>1.861</v>
      </c>
      <c r="E469">
        <v>90.665999999999997</v>
      </c>
      <c r="F469">
        <v>80</v>
      </c>
      <c r="G469">
        <v>62.656999999999996</v>
      </c>
      <c r="H469">
        <v>2.0273000000000003</v>
      </c>
    </row>
    <row r="470" spans="1:8" x14ac:dyDescent="0.2">
      <c r="A470">
        <v>16969.353999999999</v>
      </c>
      <c r="B470">
        <v>-33.933999999999997</v>
      </c>
      <c r="C470">
        <v>-33.938000000000002</v>
      </c>
      <c r="D470">
        <v>2.19</v>
      </c>
      <c r="E470">
        <v>90.756</v>
      </c>
      <c r="F470">
        <v>80</v>
      </c>
      <c r="G470">
        <v>62.573999999999998</v>
      </c>
      <c r="H470">
        <v>2.0295000000000001</v>
      </c>
    </row>
    <row r="471" spans="1:8" x14ac:dyDescent="0.2">
      <c r="A471">
        <v>16972.406999999999</v>
      </c>
      <c r="B471">
        <v>-33.984999999999999</v>
      </c>
      <c r="C471">
        <v>-33.988999999999997</v>
      </c>
      <c r="D471">
        <v>1.6639999999999999</v>
      </c>
      <c r="E471">
        <v>93.144000000000005</v>
      </c>
      <c r="F471">
        <v>80</v>
      </c>
      <c r="G471">
        <v>62.412999999999997</v>
      </c>
      <c r="H471">
        <v>2.101</v>
      </c>
    </row>
    <row r="472" spans="1:8" x14ac:dyDescent="0.2">
      <c r="A472">
        <v>16974.852999999999</v>
      </c>
      <c r="B472">
        <v>-34.036000000000001</v>
      </c>
      <c r="C472">
        <v>-34.04</v>
      </c>
      <c r="D472">
        <v>2.0739999999999998</v>
      </c>
      <c r="E472">
        <v>92.233999999999995</v>
      </c>
      <c r="F472">
        <v>80</v>
      </c>
      <c r="G472">
        <v>62.353000000000002</v>
      </c>
      <c r="H472">
        <v>2.0735000000000001</v>
      </c>
    </row>
    <row r="473" spans="1:8" x14ac:dyDescent="0.2">
      <c r="A473">
        <v>16977.598000000002</v>
      </c>
      <c r="B473">
        <v>-34.085999999999999</v>
      </c>
      <c r="C473">
        <v>-34.090000000000003</v>
      </c>
      <c r="D473">
        <v>1.8440000000000001</v>
      </c>
      <c r="E473">
        <v>91.426000000000002</v>
      </c>
      <c r="F473">
        <v>80</v>
      </c>
      <c r="G473">
        <v>62.384</v>
      </c>
      <c r="H473">
        <v>2.0493000000000001</v>
      </c>
    </row>
    <row r="474" spans="1:8" x14ac:dyDescent="0.2">
      <c r="A474">
        <v>16980.651999999998</v>
      </c>
      <c r="B474">
        <v>-34.139000000000003</v>
      </c>
      <c r="C474">
        <v>-34.143000000000001</v>
      </c>
      <c r="D474">
        <v>1.72</v>
      </c>
      <c r="E474">
        <v>93.977999999999994</v>
      </c>
      <c r="F474">
        <v>80</v>
      </c>
      <c r="G474">
        <v>62.188000000000002</v>
      </c>
      <c r="H474">
        <v>2.1263000000000001</v>
      </c>
    </row>
    <row r="475" spans="1:8" x14ac:dyDescent="0.2">
      <c r="A475">
        <v>16984.009999999998</v>
      </c>
      <c r="B475">
        <v>-34.189</v>
      </c>
      <c r="C475">
        <v>-34.192999999999998</v>
      </c>
      <c r="D475">
        <v>1.494</v>
      </c>
      <c r="E475">
        <v>94.004000000000005</v>
      </c>
      <c r="F475">
        <v>80</v>
      </c>
      <c r="G475">
        <v>62.262999999999998</v>
      </c>
      <c r="H475">
        <v>2.1274000000000002</v>
      </c>
    </row>
    <row r="476" spans="1:8" x14ac:dyDescent="0.2">
      <c r="A476">
        <v>16987.370999999999</v>
      </c>
      <c r="B476">
        <v>-34.243000000000002</v>
      </c>
      <c r="C476">
        <v>-34.247999999999998</v>
      </c>
      <c r="D476">
        <v>1.6319999999999999</v>
      </c>
      <c r="E476">
        <v>93.05</v>
      </c>
      <c r="F476">
        <v>80</v>
      </c>
      <c r="G476">
        <v>62.295999999999999</v>
      </c>
      <c r="H476">
        <v>2.0988000000000002</v>
      </c>
    </row>
    <row r="477" spans="1:8" x14ac:dyDescent="0.2">
      <c r="A477">
        <v>16989.506000000001</v>
      </c>
      <c r="B477">
        <v>-34.295999999999999</v>
      </c>
      <c r="C477">
        <v>-34.301000000000002</v>
      </c>
      <c r="D477">
        <v>2.4889999999999999</v>
      </c>
      <c r="E477">
        <v>89.822999999999993</v>
      </c>
      <c r="F477">
        <v>80</v>
      </c>
      <c r="G477">
        <v>62.369</v>
      </c>
      <c r="H477">
        <v>2.0020000000000002</v>
      </c>
    </row>
    <row r="478" spans="1:8" x14ac:dyDescent="0.2">
      <c r="A478">
        <v>16992.905999999999</v>
      </c>
      <c r="B478">
        <v>-34.345999999999997</v>
      </c>
      <c r="C478">
        <v>-34.350999999999999</v>
      </c>
      <c r="D478">
        <v>1.4770000000000001</v>
      </c>
      <c r="E478">
        <v>91</v>
      </c>
      <c r="F478">
        <v>80</v>
      </c>
      <c r="G478">
        <v>62.430999999999997</v>
      </c>
      <c r="H478">
        <v>2.0372000000000003</v>
      </c>
    </row>
    <row r="479" spans="1:8" x14ac:dyDescent="0.2">
      <c r="A479">
        <v>16995.651999999998</v>
      </c>
      <c r="B479">
        <v>-34.396999999999998</v>
      </c>
      <c r="C479">
        <v>-34.401000000000003</v>
      </c>
      <c r="D479">
        <v>1.831</v>
      </c>
      <c r="E479">
        <v>91.712999999999994</v>
      </c>
      <c r="F479">
        <v>80</v>
      </c>
      <c r="G479">
        <v>62.49</v>
      </c>
      <c r="H479">
        <v>2.0581</v>
      </c>
    </row>
    <row r="480" spans="1:8" x14ac:dyDescent="0.2">
      <c r="A480">
        <v>16997.792000000001</v>
      </c>
      <c r="B480">
        <v>-34.447000000000003</v>
      </c>
      <c r="C480">
        <v>-34.451999999999998</v>
      </c>
      <c r="D480">
        <v>2.379</v>
      </c>
      <c r="E480">
        <v>91.027000000000001</v>
      </c>
      <c r="F480">
        <v>80</v>
      </c>
      <c r="G480">
        <v>62.784999999999997</v>
      </c>
      <c r="H480">
        <v>2.0383</v>
      </c>
    </row>
    <row r="481" spans="1:8" x14ac:dyDescent="0.2">
      <c r="A481">
        <v>17001.171999999999</v>
      </c>
      <c r="B481">
        <v>-34.5</v>
      </c>
      <c r="C481">
        <v>-34.505000000000003</v>
      </c>
      <c r="D481">
        <v>1.5660000000000001</v>
      </c>
      <c r="E481">
        <v>83.700999999999993</v>
      </c>
      <c r="F481">
        <v>80</v>
      </c>
      <c r="G481">
        <v>63.14</v>
      </c>
      <c r="H481">
        <v>1.8260000000000001</v>
      </c>
    </row>
    <row r="482" spans="1:8" x14ac:dyDescent="0.2">
      <c r="A482">
        <v>17003.664000000001</v>
      </c>
      <c r="B482">
        <v>-34.552999999999997</v>
      </c>
      <c r="C482">
        <v>-34.558</v>
      </c>
      <c r="D482">
        <v>2.1240000000000001</v>
      </c>
      <c r="E482">
        <v>84.983000000000004</v>
      </c>
      <c r="F482">
        <v>80</v>
      </c>
      <c r="G482">
        <v>63.11</v>
      </c>
      <c r="H482">
        <v>1.8623000000000003</v>
      </c>
    </row>
    <row r="483" spans="1:8" x14ac:dyDescent="0.2">
      <c r="A483">
        <v>17006.447</v>
      </c>
      <c r="B483">
        <v>-34.606000000000002</v>
      </c>
      <c r="C483">
        <v>-34.610999999999997</v>
      </c>
      <c r="D483">
        <v>1.8959999999999999</v>
      </c>
      <c r="E483">
        <v>83.763999999999996</v>
      </c>
      <c r="F483">
        <v>80</v>
      </c>
      <c r="G483">
        <v>63.209000000000003</v>
      </c>
      <c r="H483">
        <v>1.8282</v>
      </c>
    </row>
    <row r="484" spans="1:8" x14ac:dyDescent="0.2">
      <c r="A484">
        <v>17010.161</v>
      </c>
      <c r="B484">
        <v>-34.661000000000001</v>
      </c>
      <c r="C484">
        <v>-34.665999999999997</v>
      </c>
      <c r="D484">
        <v>1.486</v>
      </c>
      <c r="E484">
        <v>84.968000000000004</v>
      </c>
      <c r="F484">
        <v>80</v>
      </c>
      <c r="G484">
        <v>63.228000000000002</v>
      </c>
      <c r="H484">
        <v>1.8623000000000003</v>
      </c>
    </row>
    <row r="485" spans="1:8" x14ac:dyDescent="0.2">
      <c r="A485">
        <v>17012.298999999999</v>
      </c>
      <c r="B485">
        <v>-34.712000000000003</v>
      </c>
      <c r="C485">
        <v>-34.716999999999999</v>
      </c>
      <c r="D485">
        <v>2.3980000000000001</v>
      </c>
      <c r="E485">
        <v>83.683999999999997</v>
      </c>
      <c r="F485">
        <v>80</v>
      </c>
      <c r="G485">
        <v>63.201000000000001</v>
      </c>
      <c r="H485">
        <v>1.8260000000000001</v>
      </c>
    </row>
    <row r="486" spans="1:8" x14ac:dyDescent="0.2">
      <c r="A486">
        <v>17014.786</v>
      </c>
      <c r="B486">
        <v>-34.765999999999998</v>
      </c>
      <c r="C486">
        <v>-34.771000000000001</v>
      </c>
      <c r="D486">
        <v>2.165</v>
      </c>
      <c r="E486">
        <v>84.706999999999994</v>
      </c>
      <c r="F486">
        <v>80</v>
      </c>
      <c r="G486">
        <v>63.234000000000002</v>
      </c>
      <c r="H486">
        <v>1.8546</v>
      </c>
    </row>
    <row r="487" spans="1:8" x14ac:dyDescent="0.2">
      <c r="A487">
        <v>17017.571</v>
      </c>
      <c r="B487">
        <v>-34.817</v>
      </c>
      <c r="C487">
        <v>-34.822000000000003</v>
      </c>
      <c r="D487">
        <v>1.8360000000000001</v>
      </c>
      <c r="E487">
        <v>83.265000000000001</v>
      </c>
      <c r="F487">
        <v>80</v>
      </c>
      <c r="G487">
        <v>63.246000000000002</v>
      </c>
      <c r="H487">
        <v>1.8139000000000001</v>
      </c>
    </row>
    <row r="488" spans="1:8" x14ac:dyDescent="0.2">
      <c r="A488">
        <v>17020.067999999999</v>
      </c>
      <c r="B488">
        <v>-34.868000000000002</v>
      </c>
      <c r="C488">
        <v>-34.874000000000002</v>
      </c>
      <c r="D488">
        <v>2.06</v>
      </c>
      <c r="E488">
        <v>84.94</v>
      </c>
      <c r="F488">
        <v>80</v>
      </c>
      <c r="G488">
        <v>63.223999999999997</v>
      </c>
      <c r="H488">
        <v>1.8612000000000002</v>
      </c>
    </row>
    <row r="489" spans="1:8" x14ac:dyDescent="0.2">
      <c r="A489">
        <v>17022.560000000001</v>
      </c>
      <c r="B489">
        <v>-34.923000000000002</v>
      </c>
      <c r="C489">
        <v>-34.929000000000002</v>
      </c>
      <c r="D489">
        <v>2.2290000000000001</v>
      </c>
      <c r="E489">
        <v>93.454999999999998</v>
      </c>
      <c r="F489">
        <v>80</v>
      </c>
      <c r="G489">
        <v>62.353000000000002</v>
      </c>
      <c r="H489">
        <v>2.1109</v>
      </c>
    </row>
    <row r="490" spans="1:8" x14ac:dyDescent="0.2">
      <c r="A490">
        <v>17025.053</v>
      </c>
      <c r="B490">
        <v>-34.973999999999997</v>
      </c>
      <c r="C490">
        <v>-34.979999999999997</v>
      </c>
      <c r="D490">
        <v>2.04</v>
      </c>
      <c r="E490">
        <v>96.978999999999999</v>
      </c>
      <c r="F490">
        <v>80</v>
      </c>
      <c r="G490">
        <v>62.015000000000001</v>
      </c>
      <c r="H490">
        <v>2.2197999999999998</v>
      </c>
    </row>
    <row r="491" spans="1:8" x14ac:dyDescent="0.2">
      <c r="A491">
        <v>17027.856</v>
      </c>
      <c r="B491">
        <v>-35.027999999999999</v>
      </c>
      <c r="C491">
        <v>-35.033999999999999</v>
      </c>
      <c r="D491">
        <v>1.921</v>
      </c>
      <c r="E491">
        <v>99.665999999999997</v>
      </c>
      <c r="F491">
        <v>80</v>
      </c>
      <c r="G491">
        <v>61.676000000000002</v>
      </c>
      <c r="H491">
        <v>2.3045000000000004</v>
      </c>
    </row>
    <row r="492" spans="1:8" x14ac:dyDescent="0.2">
      <c r="A492">
        <v>17030.655999999999</v>
      </c>
      <c r="B492">
        <v>-35.081000000000003</v>
      </c>
      <c r="C492">
        <v>-35.087000000000003</v>
      </c>
      <c r="D492">
        <v>1.903</v>
      </c>
      <c r="E492">
        <v>103.024</v>
      </c>
      <c r="F492">
        <v>80</v>
      </c>
      <c r="G492">
        <v>61.445</v>
      </c>
      <c r="H492">
        <v>2.4134000000000002</v>
      </c>
    </row>
    <row r="493" spans="1:8" x14ac:dyDescent="0.2">
      <c r="A493">
        <v>17033.78</v>
      </c>
      <c r="B493">
        <v>-35.134999999999998</v>
      </c>
      <c r="C493">
        <v>-35.140999999999998</v>
      </c>
      <c r="D493">
        <v>1.726</v>
      </c>
      <c r="E493">
        <v>103.11</v>
      </c>
      <c r="F493">
        <v>80</v>
      </c>
      <c r="G493">
        <v>61.183999999999997</v>
      </c>
      <c r="H493">
        <v>2.4167000000000001</v>
      </c>
    </row>
    <row r="494" spans="1:8" x14ac:dyDescent="0.2">
      <c r="A494">
        <v>17037.212</v>
      </c>
      <c r="B494">
        <v>-35.189</v>
      </c>
      <c r="C494">
        <v>-35.195</v>
      </c>
      <c r="D494">
        <v>1.577</v>
      </c>
      <c r="E494">
        <v>106.38</v>
      </c>
      <c r="F494">
        <v>80</v>
      </c>
      <c r="G494">
        <v>60.968000000000004</v>
      </c>
      <c r="H494">
        <v>2.5255999999999998</v>
      </c>
    </row>
    <row r="495" spans="1:8" x14ac:dyDescent="0.2">
      <c r="A495">
        <v>17040.324000000001</v>
      </c>
      <c r="B495">
        <v>-35.243000000000002</v>
      </c>
      <c r="C495">
        <v>-35.249000000000002</v>
      </c>
      <c r="D495">
        <v>1.73</v>
      </c>
      <c r="E495">
        <v>106.997</v>
      </c>
      <c r="F495">
        <v>80</v>
      </c>
      <c r="G495">
        <v>60.713999999999999</v>
      </c>
      <c r="H495">
        <v>2.5465</v>
      </c>
    </row>
    <row r="496" spans="1:8" x14ac:dyDescent="0.2">
      <c r="A496">
        <v>17043.093000000001</v>
      </c>
      <c r="B496">
        <v>-35.292999999999999</v>
      </c>
      <c r="C496">
        <v>-35.299999999999997</v>
      </c>
      <c r="D496">
        <v>1.835</v>
      </c>
      <c r="E496">
        <v>105.764</v>
      </c>
      <c r="F496">
        <v>80</v>
      </c>
      <c r="G496">
        <v>61.04</v>
      </c>
      <c r="H496">
        <v>2.5047000000000001</v>
      </c>
    </row>
    <row r="497" spans="1:8" x14ac:dyDescent="0.2">
      <c r="A497">
        <v>17244.775000000001</v>
      </c>
      <c r="B497">
        <v>-35.350999999999999</v>
      </c>
      <c r="C497">
        <v>-35.347999999999999</v>
      </c>
      <c r="D497">
        <v>0</v>
      </c>
      <c r="E497">
        <v>112.05500000000001</v>
      </c>
      <c r="F497">
        <v>80</v>
      </c>
      <c r="G497">
        <v>61.277999999999999</v>
      </c>
      <c r="H497">
        <v>2.7246999999999999</v>
      </c>
    </row>
    <row r="498" spans="1:8" x14ac:dyDescent="0.2">
      <c r="A498">
        <v>17249.659</v>
      </c>
      <c r="B498">
        <v>-35.404000000000003</v>
      </c>
      <c r="C498">
        <v>-35.399000000000001</v>
      </c>
      <c r="D498">
        <v>1.03</v>
      </c>
      <c r="E498">
        <v>111.163</v>
      </c>
      <c r="F498">
        <v>80</v>
      </c>
      <c r="G498">
        <v>61.334000000000003</v>
      </c>
      <c r="H498">
        <v>2.6928000000000001</v>
      </c>
    </row>
    <row r="499" spans="1:8" x14ac:dyDescent="0.2">
      <c r="A499">
        <v>17256.385999999999</v>
      </c>
      <c r="B499">
        <v>-35.454000000000001</v>
      </c>
      <c r="C499">
        <v>-35.447000000000003</v>
      </c>
      <c r="D499">
        <v>0.71199999999999997</v>
      </c>
      <c r="E499">
        <v>110.675</v>
      </c>
      <c r="F499">
        <v>80</v>
      </c>
      <c r="G499">
        <v>61.314999999999998</v>
      </c>
      <c r="H499">
        <v>2.6752000000000002</v>
      </c>
    </row>
    <row r="500" spans="1:8" x14ac:dyDescent="0.2">
      <c r="A500">
        <v>17261.88</v>
      </c>
      <c r="B500">
        <v>-35.505000000000003</v>
      </c>
      <c r="C500">
        <v>-35.494999999999997</v>
      </c>
      <c r="D500">
        <v>0.871</v>
      </c>
      <c r="E500">
        <v>113.155</v>
      </c>
      <c r="F500">
        <v>80</v>
      </c>
      <c r="G500">
        <v>61.284999999999997</v>
      </c>
      <c r="H500">
        <v>2.7643</v>
      </c>
    </row>
    <row r="501" spans="1:8" x14ac:dyDescent="0.2">
      <c r="A501">
        <v>17267.156999999999</v>
      </c>
      <c r="B501">
        <v>-35.555999999999997</v>
      </c>
      <c r="C501">
        <v>-35.542999999999999</v>
      </c>
      <c r="D501">
        <v>0.91900000000000004</v>
      </c>
      <c r="E501">
        <v>110.599</v>
      </c>
      <c r="F501">
        <v>80</v>
      </c>
      <c r="G501">
        <v>61.212000000000003</v>
      </c>
      <c r="H501">
        <v>2.6730000000000005</v>
      </c>
    </row>
    <row r="502" spans="1:8" x14ac:dyDescent="0.2">
      <c r="A502">
        <v>17272.756000000001</v>
      </c>
      <c r="B502">
        <v>-35.607999999999997</v>
      </c>
      <c r="C502">
        <v>-35.591999999999999</v>
      </c>
      <c r="D502">
        <v>0.88100000000000001</v>
      </c>
      <c r="E502">
        <v>113.584</v>
      </c>
      <c r="F502">
        <v>80</v>
      </c>
      <c r="G502">
        <v>61.180999999999997</v>
      </c>
      <c r="H502">
        <v>2.7797000000000005</v>
      </c>
    </row>
    <row r="503" spans="1:8" x14ac:dyDescent="0.2">
      <c r="A503">
        <v>17277.332999999999</v>
      </c>
      <c r="B503">
        <v>-35.658999999999999</v>
      </c>
      <c r="C503">
        <v>-35.640999999999998</v>
      </c>
      <c r="D503">
        <v>1.0569999999999999</v>
      </c>
      <c r="E503">
        <v>110.724</v>
      </c>
      <c r="F503">
        <v>80</v>
      </c>
      <c r="G503">
        <v>61.165999999999997</v>
      </c>
      <c r="H503">
        <v>2.6774000000000004</v>
      </c>
    </row>
    <row r="504" spans="1:8" x14ac:dyDescent="0.2">
      <c r="A504">
        <v>17281.603999999999</v>
      </c>
      <c r="B504">
        <v>-35.71</v>
      </c>
      <c r="C504">
        <v>-35.69</v>
      </c>
      <c r="D504">
        <v>1.151</v>
      </c>
      <c r="E504">
        <v>111.633</v>
      </c>
      <c r="F504">
        <v>80</v>
      </c>
      <c r="G504">
        <v>61.167000000000002</v>
      </c>
      <c r="H504">
        <v>2.7093000000000003</v>
      </c>
    </row>
    <row r="505" spans="1:8" x14ac:dyDescent="0.2">
      <c r="A505">
        <v>17285.878000000001</v>
      </c>
      <c r="B505">
        <v>-35.768000000000001</v>
      </c>
      <c r="C505">
        <v>-35.744999999999997</v>
      </c>
      <c r="D505">
        <v>1.2869999999999999</v>
      </c>
      <c r="E505">
        <v>109.776</v>
      </c>
      <c r="F505">
        <v>80</v>
      </c>
      <c r="G505">
        <v>61.198</v>
      </c>
      <c r="H505">
        <v>2.6433000000000004</v>
      </c>
    </row>
    <row r="506" spans="1:8" x14ac:dyDescent="0.2">
      <c r="A506">
        <v>17291.419999999998</v>
      </c>
      <c r="B506">
        <v>-35.820999999999998</v>
      </c>
      <c r="C506">
        <v>-35.795000000000002</v>
      </c>
      <c r="D506">
        <v>0.90200000000000002</v>
      </c>
      <c r="E506">
        <v>110.81399999999999</v>
      </c>
      <c r="F506">
        <v>80</v>
      </c>
      <c r="G506">
        <v>61.232999999999997</v>
      </c>
      <c r="H506">
        <v>2.6806999999999999</v>
      </c>
    </row>
    <row r="507" spans="1:8" x14ac:dyDescent="0.2">
      <c r="A507">
        <v>17294.469000000001</v>
      </c>
      <c r="B507">
        <v>-35.871000000000002</v>
      </c>
      <c r="C507">
        <v>-35.843000000000004</v>
      </c>
      <c r="D507">
        <v>1.57</v>
      </c>
      <c r="E507">
        <v>111.40300000000001</v>
      </c>
      <c r="F507">
        <v>80</v>
      </c>
      <c r="G507">
        <v>61.228999999999999</v>
      </c>
      <c r="H507">
        <v>2.7016</v>
      </c>
    </row>
    <row r="508" spans="1:8" x14ac:dyDescent="0.2">
      <c r="A508">
        <v>17299.672999999999</v>
      </c>
      <c r="B508">
        <v>-35.924999999999997</v>
      </c>
      <c r="C508">
        <v>-35.893999999999998</v>
      </c>
      <c r="D508">
        <v>0.98299999999999998</v>
      </c>
      <c r="E508">
        <v>109.14400000000001</v>
      </c>
      <c r="F508">
        <v>80</v>
      </c>
      <c r="G508">
        <v>61.444000000000003</v>
      </c>
      <c r="H508">
        <v>2.6213000000000002</v>
      </c>
    </row>
    <row r="509" spans="1:8" x14ac:dyDescent="0.2">
      <c r="A509">
        <v>17305.488000000001</v>
      </c>
      <c r="B509">
        <v>-35.975000000000001</v>
      </c>
      <c r="C509">
        <v>-35.942</v>
      </c>
      <c r="D509">
        <v>0.82199999999999995</v>
      </c>
      <c r="E509">
        <v>106.30200000000001</v>
      </c>
      <c r="F509">
        <v>80</v>
      </c>
      <c r="G509">
        <v>61.558999999999997</v>
      </c>
      <c r="H509">
        <v>2.5234000000000001</v>
      </c>
    </row>
    <row r="510" spans="1:8" x14ac:dyDescent="0.2">
      <c r="A510">
        <v>17310.37</v>
      </c>
      <c r="B510">
        <v>-36.027000000000001</v>
      </c>
      <c r="C510">
        <v>-35.991</v>
      </c>
      <c r="D510">
        <v>1.0049999999999999</v>
      </c>
      <c r="E510">
        <v>105.68300000000001</v>
      </c>
      <c r="F510">
        <v>80</v>
      </c>
      <c r="G510">
        <v>61.74</v>
      </c>
      <c r="H510">
        <v>2.5024999999999999</v>
      </c>
    </row>
    <row r="511" spans="1:8" x14ac:dyDescent="0.2">
      <c r="A511">
        <v>17314.643</v>
      </c>
      <c r="B511">
        <v>-36.079000000000001</v>
      </c>
      <c r="C511">
        <v>-36.04</v>
      </c>
      <c r="D511">
        <v>1.145</v>
      </c>
      <c r="E511">
        <v>103.495</v>
      </c>
      <c r="F511">
        <v>80</v>
      </c>
      <c r="G511">
        <v>61.902999999999999</v>
      </c>
      <c r="H511">
        <v>2.4288000000000003</v>
      </c>
    </row>
    <row r="512" spans="1:8" x14ac:dyDescent="0.2">
      <c r="A512">
        <v>17319.227999999999</v>
      </c>
      <c r="B512">
        <v>-36.128999999999998</v>
      </c>
      <c r="C512">
        <v>-36.087000000000003</v>
      </c>
      <c r="D512">
        <v>1.038</v>
      </c>
      <c r="E512">
        <v>106.7</v>
      </c>
      <c r="F512">
        <v>80</v>
      </c>
      <c r="G512">
        <v>61.924999999999997</v>
      </c>
      <c r="H512">
        <v>2.5366000000000004</v>
      </c>
    </row>
    <row r="513" spans="1:8" x14ac:dyDescent="0.2">
      <c r="A513">
        <v>17322.955000000002</v>
      </c>
      <c r="B513">
        <v>-36.180999999999997</v>
      </c>
      <c r="C513">
        <v>-36.137</v>
      </c>
      <c r="D513">
        <v>1.3440000000000001</v>
      </c>
      <c r="E513">
        <v>104.88</v>
      </c>
      <c r="F513">
        <v>80</v>
      </c>
      <c r="G513">
        <v>62.027000000000001</v>
      </c>
      <c r="H513">
        <v>2.4750000000000001</v>
      </c>
    </row>
    <row r="514" spans="1:8" x14ac:dyDescent="0.2">
      <c r="A514">
        <v>17327.257000000001</v>
      </c>
      <c r="B514">
        <v>-36.234999999999999</v>
      </c>
      <c r="C514">
        <v>-36.188000000000002</v>
      </c>
      <c r="D514">
        <v>1.173</v>
      </c>
      <c r="E514">
        <v>99.277000000000001</v>
      </c>
      <c r="F514">
        <v>80</v>
      </c>
      <c r="G514">
        <v>62.396999999999998</v>
      </c>
      <c r="H514">
        <v>2.2913000000000006</v>
      </c>
    </row>
    <row r="515" spans="1:8" x14ac:dyDescent="0.2">
      <c r="A515">
        <v>17330.66</v>
      </c>
      <c r="B515">
        <v>-36.286000000000001</v>
      </c>
      <c r="C515">
        <v>-36.237000000000002</v>
      </c>
      <c r="D515">
        <v>1.45</v>
      </c>
      <c r="E515">
        <v>99.082999999999998</v>
      </c>
      <c r="F515">
        <v>80</v>
      </c>
      <c r="G515">
        <v>62.758000000000003</v>
      </c>
      <c r="H515">
        <v>2.2858000000000001</v>
      </c>
    </row>
    <row r="516" spans="1:8" x14ac:dyDescent="0.2">
      <c r="A516">
        <v>17335.556</v>
      </c>
      <c r="B516">
        <v>-36.338000000000001</v>
      </c>
      <c r="C516">
        <v>-36.286000000000001</v>
      </c>
      <c r="D516">
        <v>0.999</v>
      </c>
      <c r="E516">
        <v>95.603999999999999</v>
      </c>
      <c r="F516">
        <v>80</v>
      </c>
      <c r="G516">
        <v>63.06</v>
      </c>
      <c r="H516">
        <v>2.1769000000000003</v>
      </c>
    </row>
    <row r="517" spans="1:8" x14ac:dyDescent="0.2">
      <c r="A517">
        <v>17338.003000000001</v>
      </c>
      <c r="B517">
        <v>-36.39</v>
      </c>
      <c r="C517">
        <v>-36.335000000000001</v>
      </c>
      <c r="D517">
        <v>2.0070000000000001</v>
      </c>
      <c r="E517">
        <v>93.975999999999999</v>
      </c>
      <c r="F517">
        <v>80</v>
      </c>
      <c r="G517">
        <v>63.054000000000002</v>
      </c>
      <c r="H517">
        <v>2.1263000000000001</v>
      </c>
    </row>
    <row r="518" spans="1:8" x14ac:dyDescent="0.2">
      <c r="A518">
        <v>17343.197</v>
      </c>
      <c r="B518">
        <v>-36.442</v>
      </c>
      <c r="C518">
        <v>-36.384999999999998</v>
      </c>
      <c r="D518">
        <v>0.96</v>
      </c>
      <c r="E518">
        <v>92.762</v>
      </c>
      <c r="F518">
        <v>80</v>
      </c>
      <c r="G518">
        <v>63.174999999999997</v>
      </c>
      <c r="H518">
        <v>2.09</v>
      </c>
    </row>
    <row r="519" spans="1:8" x14ac:dyDescent="0.2">
      <c r="A519">
        <v>17346.312999999998</v>
      </c>
      <c r="B519">
        <v>-36.493000000000002</v>
      </c>
      <c r="C519">
        <v>-36.433999999999997</v>
      </c>
      <c r="D519">
        <v>1.5549999999999999</v>
      </c>
      <c r="E519">
        <v>93.356999999999999</v>
      </c>
      <c r="F519">
        <v>80</v>
      </c>
      <c r="G519">
        <v>63.192</v>
      </c>
      <c r="H519">
        <v>2.1076000000000001</v>
      </c>
    </row>
    <row r="520" spans="1:8" x14ac:dyDescent="0.2">
      <c r="A520">
        <v>17351.196</v>
      </c>
      <c r="B520">
        <v>-36.545000000000002</v>
      </c>
      <c r="C520">
        <v>-36.482999999999997</v>
      </c>
      <c r="D520">
        <v>1.012</v>
      </c>
      <c r="E520">
        <v>90.090999999999994</v>
      </c>
      <c r="F520">
        <v>80</v>
      </c>
      <c r="G520">
        <v>63.35</v>
      </c>
      <c r="H520">
        <v>2.0097</v>
      </c>
    </row>
    <row r="521" spans="1:8" x14ac:dyDescent="0.2">
      <c r="A521">
        <v>17355.169000000002</v>
      </c>
      <c r="B521">
        <v>-36.597999999999999</v>
      </c>
      <c r="C521">
        <v>-36.533000000000001</v>
      </c>
      <c r="D521">
        <v>1.254</v>
      </c>
      <c r="E521">
        <v>91.688999999999993</v>
      </c>
      <c r="F521">
        <v>80</v>
      </c>
      <c r="G521">
        <v>63.381</v>
      </c>
      <c r="H521">
        <v>2.0581</v>
      </c>
    </row>
    <row r="522" spans="1:8" x14ac:dyDescent="0.2">
      <c r="A522">
        <v>17360.056</v>
      </c>
      <c r="B522">
        <v>-36.649000000000001</v>
      </c>
      <c r="C522">
        <v>-36.581000000000003</v>
      </c>
      <c r="D522">
        <v>0.99299999999999999</v>
      </c>
      <c r="E522">
        <v>89.176000000000002</v>
      </c>
      <c r="F522">
        <v>80</v>
      </c>
      <c r="G522">
        <v>63.503999999999998</v>
      </c>
      <c r="H522">
        <v>1.9833000000000001</v>
      </c>
    </row>
    <row r="523" spans="1:8" x14ac:dyDescent="0.2">
      <c r="A523">
        <v>17363.419000000002</v>
      </c>
      <c r="B523">
        <v>-36.700000000000003</v>
      </c>
      <c r="C523">
        <v>-36.630000000000003</v>
      </c>
      <c r="D523">
        <v>1.4370000000000001</v>
      </c>
      <c r="E523">
        <v>90.995999999999995</v>
      </c>
      <c r="F523">
        <v>80</v>
      </c>
      <c r="G523">
        <v>63.572000000000003</v>
      </c>
      <c r="H523">
        <v>2.0372000000000003</v>
      </c>
    </row>
    <row r="524" spans="1:8" x14ac:dyDescent="0.2">
      <c r="A524">
        <v>17368.657999999999</v>
      </c>
      <c r="B524">
        <v>-36.750999999999998</v>
      </c>
      <c r="C524">
        <v>-36.677999999999997</v>
      </c>
      <c r="D524">
        <v>0.92900000000000005</v>
      </c>
      <c r="E524">
        <v>86.557000000000002</v>
      </c>
      <c r="F524">
        <v>80</v>
      </c>
      <c r="G524">
        <v>63.853000000000002</v>
      </c>
      <c r="H524">
        <v>1.9074000000000002</v>
      </c>
    </row>
    <row r="525" spans="1:8" x14ac:dyDescent="0.2">
      <c r="A525">
        <v>17372.981</v>
      </c>
      <c r="B525">
        <v>-36.805999999999997</v>
      </c>
      <c r="C525">
        <v>-36.729999999999997</v>
      </c>
      <c r="D525">
        <v>1.208</v>
      </c>
      <c r="E525">
        <v>84.138999999999996</v>
      </c>
      <c r="F525">
        <v>80</v>
      </c>
      <c r="G525">
        <v>64.024000000000001</v>
      </c>
      <c r="H525">
        <v>1.8392000000000002</v>
      </c>
    </row>
    <row r="526" spans="1:8" x14ac:dyDescent="0.2">
      <c r="A526">
        <v>17378.226999999999</v>
      </c>
      <c r="B526">
        <v>-36.857999999999997</v>
      </c>
      <c r="C526">
        <v>-36.78</v>
      </c>
      <c r="D526">
        <v>0.94599999999999995</v>
      </c>
      <c r="E526">
        <v>66.683999999999997</v>
      </c>
      <c r="F526">
        <v>80</v>
      </c>
      <c r="G526">
        <v>65.527000000000001</v>
      </c>
      <c r="H526">
        <v>1.3783000000000001</v>
      </c>
    </row>
    <row r="527" spans="1:8" x14ac:dyDescent="0.2">
      <c r="A527">
        <v>17382.897000000001</v>
      </c>
      <c r="B527">
        <v>-36.909999999999997</v>
      </c>
      <c r="C527">
        <v>-36.829000000000001</v>
      </c>
      <c r="D527">
        <v>1.0529999999999999</v>
      </c>
      <c r="E527">
        <v>68.076999999999998</v>
      </c>
      <c r="F527">
        <v>80</v>
      </c>
      <c r="G527">
        <v>65.367999999999995</v>
      </c>
      <c r="H527">
        <v>1.4135</v>
      </c>
    </row>
    <row r="528" spans="1:8" x14ac:dyDescent="0.2">
      <c r="A528">
        <v>17387.23</v>
      </c>
      <c r="B528">
        <v>-36.96</v>
      </c>
      <c r="C528">
        <v>-36.877000000000002</v>
      </c>
      <c r="D528">
        <v>1.103</v>
      </c>
      <c r="E528">
        <v>75.022999999999996</v>
      </c>
      <c r="F528">
        <v>80</v>
      </c>
      <c r="G528">
        <v>64.924000000000007</v>
      </c>
      <c r="H528">
        <v>1.5917000000000001</v>
      </c>
    </row>
    <row r="529" spans="1:8" x14ac:dyDescent="0.2">
      <c r="A529">
        <v>17391.906999999999</v>
      </c>
      <c r="B529">
        <v>-37.012</v>
      </c>
      <c r="C529">
        <v>-36.926000000000002</v>
      </c>
      <c r="D529">
        <v>1.052</v>
      </c>
      <c r="E529">
        <v>80.991</v>
      </c>
      <c r="F529">
        <v>80</v>
      </c>
      <c r="G529">
        <v>64.436999999999998</v>
      </c>
      <c r="H529">
        <v>1.7512000000000003</v>
      </c>
    </row>
    <row r="530" spans="1:8" x14ac:dyDescent="0.2">
      <c r="A530">
        <v>17398.113000000001</v>
      </c>
      <c r="B530">
        <v>-37.063000000000002</v>
      </c>
      <c r="C530">
        <v>-36.975000000000001</v>
      </c>
      <c r="D530">
        <v>0.78800000000000003</v>
      </c>
      <c r="E530">
        <v>84.39</v>
      </c>
      <c r="F530">
        <v>80</v>
      </c>
      <c r="G530">
        <v>64.183000000000007</v>
      </c>
      <c r="H530">
        <v>1.8458000000000001</v>
      </c>
    </row>
    <row r="531" spans="1:8" x14ac:dyDescent="0.2">
      <c r="A531">
        <v>17402.091</v>
      </c>
      <c r="B531">
        <v>-37.113</v>
      </c>
      <c r="C531">
        <v>-37.023000000000003</v>
      </c>
      <c r="D531">
        <v>1.1990000000000001</v>
      </c>
      <c r="E531">
        <v>88.497</v>
      </c>
      <c r="F531">
        <v>80</v>
      </c>
      <c r="G531">
        <v>63.802</v>
      </c>
      <c r="H531">
        <v>1.9635</v>
      </c>
    </row>
    <row r="532" spans="1:8" x14ac:dyDescent="0.2">
      <c r="A532">
        <v>17408.847000000002</v>
      </c>
      <c r="B532">
        <v>-37.164999999999999</v>
      </c>
      <c r="C532">
        <v>-37.072000000000003</v>
      </c>
      <c r="D532">
        <v>0.73</v>
      </c>
      <c r="E532">
        <v>97.504000000000005</v>
      </c>
      <c r="F532">
        <v>80</v>
      </c>
      <c r="G532">
        <v>63.134</v>
      </c>
      <c r="H532">
        <v>2.2352000000000003</v>
      </c>
    </row>
    <row r="533" spans="1:8" x14ac:dyDescent="0.2">
      <c r="A533">
        <v>17415.254000000001</v>
      </c>
      <c r="B533">
        <v>-37.216999999999999</v>
      </c>
      <c r="C533">
        <v>-37.121000000000002</v>
      </c>
      <c r="D533">
        <v>0.76800000000000002</v>
      </c>
      <c r="E533">
        <v>97.081999999999994</v>
      </c>
      <c r="F533">
        <v>80</v>
      </c>
      <c r="G533">
        <v>62.832000000000001</v>
      </c>
      <c r="H533">
        <v>2.2220000000000004</v>
      </c>
    </row>
    <row r="534" spans="1:8" x14ac:dyDescent="0.2">
      <c r="A534">
        <v>17419.864000000001</v>
      </c>
      <c r="B534">
        <v>-37.271999999999998</v>
      </c>
      <c r="C534">
        <v>-37.173999999999999</v>
      </c>
      <c r="D534">
        <v>1.1379999999999999</v>
      </c>
      <c r="E534">
        <v>101.11</v>
      </c>
      <c r="F534">
        <v>80</v>
      </c>
      <c r="G534">
        <v>62.668999999999997</v>
      </c>
      <c r="H534">
        <v>2.3507000000000002</v>
      </c>
    </row>
    <row r="535" spans="1:8" x14ac:dyDescent="0.2">
      <c r="A535">
        <v>17436.370999999999</v>
      </c>
      <c r="B535">
        <v>-37.323999999999998</v>
      </c>
      <c r="C535">
        <v>-37.222999999999999</v>
      </c>
      <c r="D535">
        <v>0.29799999999999999</v>
      </c>
      <c r="E535">
        <v>103.145</v>
      </c>
      <c r="F535">
        <v>80</v>
      </c>
      <c r="G535">
        <v>62.433999999999997</v>
      </c>
      <c r="H535">
        <v>2.4178000000000002</v>
      </c>
    </row>
    <row r="536" spans="1:8" x14ac:dyDescent="0.2">
      <c r="A536">
        <v>17441.038</v>
      </c>
      <c r="B536">
        <v>-37.375999999999998</v>
      </c>
      <c r="C536">
        <v>-37.271999999999998</v>
      </c>
      <c r="D536">
        <v>1.052</v>
      </c>
      <c r="E536">
        <v>104.533</v>
      </c>
      <c r="F536">
        <v>80</v>
      </c>
      <c r="G536">
        <v>62.19</v>
      </c>
      <c r="H536">
        <v>2.4640000000000004</v>
      </c>
    </row>
    <row r="537" spans="1:8" x14ac:dyDescent="0.2">
      <c r="A537">
        <v>17445.72</v>
      </c>
      <c r="B537">
        <v>-37.426000000000002</v>
      </c>
      <c r="C537">
        <v>-37.32</v>
      </c>
      <c r="D537">
        <v>1.0249999999999999</v>
      </c>
      <c r="E537">
        <v>104.59099999999999</v>
      </c>
      <c r="F537">
        <v>80</v>
      </c>
      <c r="G537">
        <v>61.854999999999997</v>
      </c>
      <c r="H537">
        <v>2.4651000000000005</v>
      </c>
    </row>
    <row r="538" spans="1:8" x14ac:dyDescent="0.2">
      <c r="A538">
        <v>17450.983</v>
      </c>
      <c r="B538">
        <v>-37.478999999999999</v>
      </c>
      <c r="C538">
        <v>-37.369999999999997</v>
      </c>
      <c r="D538">
        <v>0.94799999999999995</v>
      </c>
      <c r="E538">
        <v>108.68899999999999</v>
      </c>
      <c r="F538">
        <v>80</v>
      </c>
      <c r="G538">
        <v>61.72</v>
      </c>
      <c r="H538">
        <v>2.6059000000000005</v>
      </c>
    </row>
    <row r="539" spans="1:8" x14ac:dyDescent="0.2">
      <c r="A539">
        <v>17455.871999999999</v>
      </c>
      <c r="B539">
        <v>-37.53</v>
      </c>
      <c r="C539">
        <v>-37.417999999999999</v>
      </c>
      <c r="D539">
        <v>0.98399999999999999</v>
      </c>
      <c r="E539">
        <v>107.636</v>
      </c>
      <c r="F539">
        <v>80</v>
      </c>
      <c r="G539">
        <v>61.609000000000002</v>
      </c>
      <c r="H539">
        <v>2.5685000000000002</v>
      </c>
    </row>
    <row r="540" spans="1:8" x14ac:dyDescent="0.2">
      <c r="A540">
        <v>17460.451000000001</v>
      </c>
      <c r="B540">
        <v>-37.581000000000003</v>
      </c>
      <c r="C540">
        <v>-37.466999999999999</v>
      </c>
      <c r="D540">
        <v>1.073</v>
      </c>
      <c r="E540">
        <v>108.84399999999999</v>
      </c>
      <c r="F540">
        <v>80</v>
      </c>
      <c r="G540">
        <v>61.534999999999997</v>
      </c>
      <c r="H540">
        <v>2.6114000000000002</v>
      </c>
    </row>
    <row r="541" spans="1:8" x14ac:dyDescent="0.2">
      <c r="A541">
        <v>17465.331999999999</v>
      </c>
      <c r="B541">
        <v>-37.631999999999998</v>
      </c>
      <c r="C541">
        <v>-37.515000000000001</v>
      </c>
      <c r="D541">
        <v>0.98099999999999998</v>
      </c>
      <c r="E541">
        <v>107.29</v>
      </c>
      <c r="F541">
        <v>80</v>
      </c>
      <c r="G541">
        <v>61.655999999999999</v>
      </c>
      <c r="H541">
        <v>2.5575000000000006</v>
      </c>
    </row>
    <row r="542" spans="1:8" x14ac:dyDescent="0.2">
      <c r="A542">
        <v>17469.916000000001</v>
      </c>
      <c r="B542">
        <v>-37.682000000000002</v>
      </c>
      <c r="C542">
        <v>-37.563000000000002</v>
      </c>
      <c r="D542">
        <v>1.046</v>
      </c>
      <c r="E542">
        <v>106.458</v>
      </c>
      <c r="F542">
        <v>80</v>
      </c>
      <c r="G542">
        <v>61.716000000000001</v>
      </c>
      <c r="H542">
        <v>2.5289000000000001</v>
      </c>
    </row>
    <row r="543" spans="1:8" x14ac:dyDescent="0.2">
      <c r="A543">
        <v>17474.231</v>
      </c>
      <c r="B543">
        <v>-37.735999999999997</v>
      </c>
      <c r="C543">
        <v>-37.613999999999997</v>
      </c>
      <c r="D543">
        <v>1.18</v>
      </c>
      <c r="E543">
        <v>105.48</v>
      </c>
      <c r="F543">
        <v>80</v>
      </c>
      <c r="G543">
        <v>61.691000000000003</v>
      </c>
      <c r="H543">
        <v>2.4959000000000002</v>
      </c>
    </row>
    <row r="544" spans="1:8" x14ac:dyDescent="0.2">
      <c r="A544">
        <v>17480.031999999999</v>
      </c>
      <c r="B544">
        <v>-37.789000000000001</v>
      </c>
      <c r="C544">
        <v>-37.664000000000001</v>
      </c>
      <c r="D544">
        <v>0.86899999999999999</v>
      </c>
      <c r="E544">
        <v>105.607</v>
      </c>
      <c r="F544">
        <v>80</v>
      </c>
      <c r="G544">
        <v>61.783000000000001</v>
      </c>
      <c r="H544">
        <v>2.4992000000000001</v>
      </c>
    </row>
    <row r="545" spans="1:8" x14ac:dyDescent="0.2">
      <c r="A545">
        <v>17483.669000000002</v>
      </c>
      <c r="B545">
        <v>-37.840000000000003</v>
      </c>
      <c r="C545">
        <v>-37.713000000000001</v>
      </c>
      <c r="D545">
        <v>1.34</v>
      </c>
      <c r="E545">
        <v>104.76300000000001</v>
      </c>
      <c r="F545">
        <v>80</v>
      </c>
      <c r="G545">
        <v>61.698999999999998</v>
      </c>
      <c r="H545">
        <v>2.4717000000000002</v>
      </c>
    </row>
    <row r="546" spans="1:8" x14ac:dyDescent="0.2">
      <c r="A546">
        <v>17489.562999999998</v>
      </c>
      <c r="B546">
        <v>-37.892000000000003</v>
      </c>
      <c r="C546">
        <v>-37.762999999999998</v>
      </c>
      <c r="D546">
        <v>0.84099999999999997</v>
      </c>
      <c r="E546">
        <v>110.654</v>
      </c>
      <c r="F546">
        <v>80</v>
      </c>
      <c r="G546">
        <v>61.171999999999997</v>
      </c>
      <c r="H546">
        <v>2.6741000000000001</v>
      </c>
    </row>
    <row r="547" spans="1:8" x14ac:dyDescent="0.2">
      <c r="A547">
        <v>17494.853999999999</v>
      </c>
      <c r="B547">
        <v>-37.944000000000003</v>
      </c>
      <c r="C547">
        <v>-37.811999999999998</v>
      </c>
      <c r="D547">
        <v>0.93200000000000005</v>
      </c>
      <c r="E547">
        <v>113.21599999999999</v>
      </c>
      <c r="F547">
        <v>80</v>
      </c>
      <c r="G547">
        <v>61.116999999999997</v>
      </c>
      <c r="H547">
        <v>2.7665000000000002</v>
      </c>
    </row>
    <row r="548" spans="1:8" x14ac:dyDescent="0.2">
      <c r="A548">
        <v>17499.534</v>
      </c>
      <c r="B548">
        <v>-37.997</v>
      </c>
      <c r="C548">
        <v>-37.862000000000002</v>
      </c>
      <c r="D548">
        <v>1.0660000000000001</v>
      </c>
      <c r="E548">
        <v>111.724</v>
      </c>
      <c r="F548">
        <v>80</v>
      </c>
      <c r="G548">
        <v>61.143999999999998</v>
      </c>
      <c r="H548">
        <v>2.7126000000000006</v>
      </c>
    </row>
    <row r="549" spans="1:8" x14ac:dyDescent="0.2">
      <c r="A549">
        <v>17505.973000000002</v>
      </c>
      <c r="B549">
        <v>-38.046999999999997</v>
      </c>
      <c r="C549">
        <v>-37.909999999999997</v>
      </c>
      <c r="D549">
        <v>0.74199999999999999</v>
      </c>
      <c r="E549">
        <v>107.83</v>
      </c>
      <c r="F549">
        <v>80</v>
      </c>
      <c r="G549">
        <v>61.600999999999999</v>
      </c>
      <c r="H549">
        <v>2.5762000000000005</v>
      </c>
    </row>
    <row r="550" spans="1:8" x14ac:dyDescent="0.2">
      <c r="A550">
        <v>17510.291000000001</v>
      </c>
      <c r="B550">
        <v>-38.101999999999997</v>
      </c>
      <c r="C550">
        <v>-37.962000000000003</v>
      </c>
      <c r="D550">
        <v>1.2130000000000001</v>
      </c>
      <c r="E550">
        <v>103.88500000000001</v>
      </c>
      <c r="F550">
        <v>80</v>
      </c>
      <c r="G550">
        <v>61.738999999999997</v>
      </c>
      <c r="H550">
        <v>2.4420000000000006</v>
      </c>
    </row>
    <row r="551" spans="1:8" x14ac:dyDescent="0.2">
      <c r="A551">
        <v>17516.736000000001</v>
      </c>
      <c r="B551">
        <v>-38.152000000000001</v>
      </c>
      <c r="C551">
        <v>-38.01</v>
      </c>
      <c r="D551">
        <v>0.74199999999999999</v>
      </c>
      <c r="E551">
        <v>105.65300000000001</v>
      </c>
      <c r="F551">
        <v>80</v>
      </c>
      <c r="G551">
        <v>61.262</v>
      </c>
      <c r="H551">
        <v>2.5014000000000003</v>
      </c>
    </row>
    <row r="552" spans="1:8" x14ac:dyDescent="0.2">
      <c r="A552">
        <v>17521.367999999999</v>
      </c>
      <c r="B552">
        <v>-38.203000000000003</v>
      </c>
      <c r="C552">
        <v>-38.058</v>
      </c>
      <c r="D552">
        <v>1.044</v>
      </c>
      <c r="E552">
        <v>108.622</v>
      </c>
      <c r="F552">
        <v>80</v>
      </c>
      <c r="G552">
        <v>61.232999999999997</v>
      </c>
      <c r="H552">
        <v>2.6026000000000002</v>
      </c>
    </row>
    <row r="553" spans="1:8" x14ac:dyDescent="0.2">
      <c r="A553">
        <v>17543.573</v>
      </c>
      <c r="B553">
        <v>-38.253999999999998</v>
      </c>
      <c r="C553">
        <v>-38.106000000000002</v>
      </c>
      <c r="D553">
        <v>0.216</v>
      </c>
      <c r="E553">
        <v>109.74</v>
      </c>
      <c r="F553">
        <v>80</v>
      </c>
      <c r="G553">
        <v>61.107999999999997</v>
      </c>
      <c r="H553">
        <v>2.6422000000000003</v>
      </c>
    </row>
    <row r="554" spans="1:8" x14ac:dyDescent="0.2">
      <c r="A554">
        <v>17548.762999999999</v>
      </c>
      <c r="B554">
        <v>-38.308</v>
      </c>
      <c r="C554">
        <v>-38.158000000000001</v>
      </c>
      <c r="D554">
        <v>0.996</v>
      </c>
      <c r="E554">
        <v>108.05200000000001</v>
      </c>
      <c r="F554">
        <v>80</v>
      </c>
      <c r="G554">
        <v>61.03</v>
      </c>
      <c r="H554">
        <v>2.5828000000000002</v>
      </c>
    </row>
    <row r="555" spans="1:8" x14ac:dyDescent="0.2">
      <c r="A555">
        <v>17555.811000000002</v>
      </c>
      <c r="B555">
        <v>-38.359000000000002</v>
      </c>
      <c r="C555">
        <v>-38.207000000000001</v>
      </c>
      <c r="D555">
        <v>0.68899999999999995</v>
      </c>
      <c r="E555">
        <v>109.937</v>
      </c>
      <c r="F555">
        <v>80</v>
      </c>
      <c r="G555">
        <v>61.173000000000002</v>
      </c>
      <c r="H555">
        <v>2.6488</v>
      </c>
    </row>
    <row r="556" spans="1:8" x14ac:dyDescent="0.2">
      <c r="A556">
        <v>17563.159</v>
      </c>
      <c r="B556">
        <v>-38.411000000000001</v>
      </c>
      <c r="C556">
        <v>-38.256</v>
      </c>
      <c r="D556">
        <v>0.66700000000000004</v>
      </c>
      <c r="E556">
        <v>108.48399999999999</v>
      </c>
      <c r="F556">
        <v>80</v>
      </c>
      <c r="G556">
        <v>61.512</v>
      </c>
      <c r="H556">
        <v>2.5982000000000003</v>
      </c>
    </row>
    <row r="557" spans="1:8" x14ac:dyDescent="0.2">
      <c r="A557">
        <v>17566.214</v>
      </c>
      <c r="B557">
        <v>-38.462000000000003</v>
      </c>
      <c r="C557">
        <v>-38.304000000000002</v>
      </c>
      <c r="D557">
        <v>1.5680000000000001</v>
      </c>
      <c r="E557">
        <v>109.239</v>
      </c>
      <c r="F557">
        <v>80</v>
      </c>
      <c r="G557">
        <v>61.265000000000001</v>
      </c>
      <c r="H557">
        <v>2.6246000000000005</v>
      </c>
    </row>
    <row r="558" spans="1:8" x14ac:dyDescent="0.2">
      <c r="A558">
        <v>17574.514999999999</v>
      </c>
      <c r="B558">
        <v>-38.512</v>
      </c>
      <c r="C558">
        <v>-38.351999999999997</v>
      </c>
      <c r="D558">
        <v>0.57899999999999996</v>
      </c>
      <c r="E558">
        <v>107.675</v>
      </c>
      <c r="F558">
        <v>80</v>
      </c>
      <c r="G558">
        <v>61.095999999999997</v>
      </c>
      <c r="H558">
        <v>2.5707000000000004</v>
      </c>
    </row>
    <row r="559" spans="1:8" x14ac:dyDescent="0.2">
      <c r="A559">
        <v>17578.859</v>
      </c>
      <c r="B559">
        <v>-38.563000000000002</v>
      </c>
      <c r="C559">
        <v>-38.4</v>
      </c>
      <c r="D559">
        <v>1.103</v>
      </c>
      <c r="E559">
        <v>107.913</v>
      </c>
      <c r="F559">
        <v>80</v>
      </c>
      <c r="G559">
        <v>61.183</v>
      </c>
      <c r="H559">
        <v>2.5784000000000002</v>
      </c>
    </row>
    <row r="560" spans="1:8" x14ac:dyDescent="0.2">
      <c r="A560">
        <v>17588.066999999999</v>
      </c>
      <c r="B560">
        <v>-38.616999999999997</v>
      </c>
      <c r="C560">
        <v>-38.451000000000001</v>
      </c>
      <c r="D560">
        <v>0.56299999999999994</v>
      </c>
      <c r="E560">
        <v>108.342</v>
      </c>
      <c r="F560">
        <v>80</v>
      </c>
      <c r="G560">
        <v>61.084000000000003</v>
      </c>
      <c r="H560">
        <v>2.5938000000000003</v>
      </c>
    </row>
    <row r="561" spans="1:8" x14ac:dyDescent="0.2">
      <c r="A561">
        <v>17593.558000000001</v>
      </c>
      <c r="B561">
        <v>-38.667999999999999</v>
      </c>
      <c r="C561">
        <v>-38.5</v>
      </c>
      <c r="D561">
        <v>0.88600000000000001</v>
      </c>
      <c r="E561">
        <v>111.06699999999999</v>
      </c>
      <c r="F561">
        <v>80</v>
      </c>
      <c r="G561">
        <v>61.048999999999999</v>
      </c>
      <c r="H561">
        <v>2.6895000000000002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13" workbookViewId="0"/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2" zoomScale="70" zoomScaleNormal="70" zoomScaleSheetLayoutView="75" workbookViewId="0">
      <selection activeCell="H7" sqref="H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v>42521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309" t="s">
        <v>166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2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-12.1</v>
      </c>
      <c r="E14" s="304">
        <v>-9.5210000000000008</v>
      </c>
      <c r="F14" s="305" t="s">
        <v>109</v>
      </c>
      <c r="G14" s="303">
        <v>100</v>
      </c>
      <c r="H14" s="303">
        <v>116</v>
      </c>
      <c r="I14" s="306">
        <v>0</v>
      </c>
      <c r="J14" s="173">
        <v>4.97</v>
      </c>
      <c r="K14" s="306">
        <v>0</v>
      </c>
      <c r="L14" s="173">
        <v>6.59</v>
      </c>
      <c r="M14" s="306">
        <v>0</v>
      </c>
      <c r="N14" s="289"/>
      <c r="O14" s="290"/>
      <c r="P14" s="303">
        <v>25.05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318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109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-12.1</v>
      </c>
      <c r="E15" s="304">
        <v>-9.5210000000000008</v>
      </c>
      <c r="F15" s="305" t="s">
        <v>110</v>
      </c>
      <c r="G15" s="303">
        <v>200</v>
      </c>
      <c r="H15" s="303">
        <v>171</v>
      </c>
      <c r="I15" s="306">
        <v>47.414000000000001</v>
      </c>
      <c r="J15" s="173">
        <v>4.79</v>
      </c>
      <c r="K15" s="306">
        <v>-3.6219999999999999</v>
      </c>
      <c r="L15" s="173">
        <v>6.49</v>
      </c>
      <c r="M15" s="306">
        <v>-1.5169999999999999</v>
      </c>
      <c r="N15" s="289">
        <f t="shared" ref="N15:N36" si="1">IF(ISNUMBER(Z15), AA15, "")</f>
        <v>12</v>
      </c>
      <c r="O15" s="290" t="str">
        <f t="shared" ref="O15:O36" si="2">IF(ISNUMBER(N14), IF(ISNUMBER(N15), ABS(((ABS(N14-N15))/N14)*100), ""), "")</f>
        <v/>
      </c>
      <c r="P15" s="303">
        <v>25.7</v>
      </c>
      <c r="Q15" s="306">
        <v>2.5950000000000002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221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</v>
      </c>
      <c r="AC15" s="307">
        <v>-30.503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-12.1</v>
      </c>
      <c r="E16" s="304">
        <v>-9.5210000000000008</v>
      </c>
      <c r="F16" s="305" t="s">
        <v>111</v>
      </c>
      <c r="G16" s="303">
        <v>300</v>
      </c>
      <c r="H16" s="303">
        <v>269</v>
      </c>
      <c r="I16" s="306">
        <v>57.31</v>
      </c>
      <c r="J16" s="173">
        <v>3.24</v>
      </c>
      <c r="K16" s="306">
        <v>-32.359000000000002</v>
      </c>
      <c r="L16" s="173">
        <v>6.45</v>
      </c>
      <c r="M16" s="306">
        <v>-0.61599999999999999</v>
      </c>
      <c r="N16" s="289">
        <f t="shared" si="1"/>
        <v>-51</v>
      </c>
      <c r="O16" s="290">
        <f t="shared" si="2"/>
        <v>525</v>
      </c>
      <c r="P16" s="303">
        <v>26.29</v>
      </c>
      <c r="Q16" s="306">
        <v>2.2959999999999998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155</v>
      </c>
      <c r="AA16" s="10">
        <f t="shared" si="4"/>
        <v>-51</v>
      </c>
      <c r="AC16" s="307">
        <v>-29.864000000000001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-12.1</v>
      </c>
      <c r="E17" s="304">
        <v>-9.5210000000000008</v>
      </c>
      <c r="F17" s="305" t="s">
        <v>112</v>
      </c>
      <c r="G17" s="303">
        <v>400</v>
      </c>
      <c r="H17" s="303">
        <v>334</v>
      </c>
      <c r="I17" s="306">
        <v>24.164000000000001</v>
      </c>
      <c r="J17" s="173">
        <v>2.36</v>
      </c>
      <c r="K17" s="306">
        <v>-27.16</v>
      </c>
      <c r="L17" s="173">
        <v>6.44</v>
      </c>
      <c r="M17" s="306">
        <v>-0.155</v>
      </c>
      <c r="N17" s="289">
        <f t="shared" si="1"/>
        <v>-100</v>
      </c>
      <c r="O17" s="290">
        <f t="shared" si="2"/>
        <v>96.078431372549019</v>
      </c>
      <c r="P17" s="303">
        <v>26.73</v>
      </c>
      <c r="Q17" s="306">
        <v>1.6739999999999999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106</v>
      </c>
      <c r="AA17" s="10">
        <f t="shared" si="4"/>
        <v>-100</v>
      </c>
      <c r="AC17" s="307">
        <v>-31.613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-12.1</v>
      </c>
      <c r="E18" s="304">
        <v>-9.5210000000000008</v>
      </c>
      <c r="F18" s="305" t="s">
        <v>113</v>
      </c>
      <c r="G18" s="303">
        <v>500</v>
      </c>
      <c r="H18" s="303">
        <v>374</v>
      </c>
      <c r="I18" s="306">
        <v>11.976000000000001</v>
      </c>
      <c r="J18" s="173">
        <v>1.8</v>
      </c>
      <c r="K18" s="306">
        <v>-23.728999999999999</v>
      </c>
      <c r="L18" s="173">
        <v>6.48</v>
      </c>
      <c r="M18" s="306">
        <v>0.621</v>
      </c>
      <c r="N18" s="289">
        <f t="shared" si="1"/>
        <v>-132</v>
      </c>
      <c r="O18" s="290">
        <f t="shared" si="2"/>
        <v>32</v>
      </c>
      <c r="P18" s="303">
        <v>27.07</v>
      </c>
      <c r="Q18" s="306">
        <v>1.272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74</v>
      </c>
      <c r="AA18" s="10">
        <f t="shared" si="4"/>
        <v>-132</v>
      </c>
      <c r="AC18" s="307">
        <v>-30.189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-12.1</v>
      </c>
      <c r="E19" s="304">
        <v>-9.5210000000000008</v>
      </c>
      <c r="F19" s="305" t="s">
        <v>114</v>
      </c>
      <c r="G19" s="303">
        <v>600</v>
      </c>
      <c r="H19" s="303">
        <v>413</v>
      </c>
      <c r="I19" s="306">
        <v>10.428000000000001</v>
      </c>
      <c r="J19" s="173">
        <v>1.42</v>
      </c>
      <c r="K19" s="306">
        <v>-21.111000000000001</v>
      </c>
      <c r="L19" s="173">
        <v>6.54</v>
      </c>
      <c r="M19" s="306">
        <v>0.92600000000000005</v>
      </c>
      <c r="N19" s="289">
        <f t="shared" si="1"/>
        <v>-154</v>
      </c>
      <c r="O19" s="290">
        <f t="shared" si="2"/>
        <v>16.666666666666664</v>
      </c>
      <c r="P19" s="303">
        <v>27.44</v>
      </c>
      <c r="Q19" s="306">
        <v>1.367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52</v>
      </c>
      <c r="AA19" s="10">
        <f t="shared" si="4"/>
        <v>-154</v>
      </c>
      <c r="AC19" s="307">
        <v>-29.73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-12.1</v>
      </c>
      <c r="E20" s="304">
        <v>-9.5210000000000008</v>
      </c>
      <c r="F20" s="305" t="s">
        <v>115</v>
      </c>
      <c r="G20" s="303">
        <v>700</v>
      </c>
      <c r="H20" s="303">
        <v>434</v>
      </c>
      <c r="I20" s="306">
        <v>5.085</v>
      </c>
      <c r="J20" s="173">
        <v>1.1499999999999999</v>
      </c>
      <c r="K20" s="306">
        <v>-19.013999999999999</v>
      </c>
      <c r="L20" s="173">
        <v>6.57</v>
      </c>
      <c r="M20" s="306">
        <v>0.45900000000000002</v>
      </c>
      <c r="N20" s="289">
        <f t="shared" si="1"/>
        <v>-169</v>
      </c>
      <c r="O20" s="290">
        <f t="shared" si="2"/>
        <v>9.7402597402597415</v>
      </c>
      <c r="P20" s="303">
        <v>27.81</v>
      </c>
      <c r="Q20" s="306">
        <v>1.3480000000000001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37</v>
      </c>
      <c r="AA20" s="10">
        <f t="shared" si="4"/>
        <v>-169</v>
      </c>
      <c r="AC20" s="307">
        <v>-28.846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-12.1</v>
      </c>
      <c r="E21" s="304">
        <v>-9.5210000000000008</v>
      </c>
      <c r="F21" s="305" t="s">
        <v>116</v>
      </c>
      <c r="G21" s="303">
        <v>800</v>
      </c>
      <c r="H21" s="303">
        <v>446</v>
      </c>
      <c r="I21" s="306">
        <v>2.7650000000000001</v>
      </c>
      <c r="J21" s="173">
        <v>0.95</v>
      </c>
      <c r="K21" s="306">
        <v>-17.390999999999998</v>
      </c>
      <c r="L21" s="173">
        <v>6.61</v>
      </c>
      <c r="M21" s="306">
        <v>0.60899999999999999</v>
      </c>
      <c r="N21" s="289">
        <f t="shared" si="1"/>
        <v>-174</v>
      </c>
      <c r="O21" s="290">
        <f t="shared" si="2"/>
        <v>2.9585798816568047</v>
      </c>
      <c r="P21" s="303">
        <v>28.11</v>
      </c>
      <c r="Q21" s="306">
        <v>1.079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28</v>
      </c>
      <c r="AA21" s="10">
        <f t="shared" si="4"/>
        <v>-174</v>
      </c>
      <c r="AC21" s="307">
        <v>-24.324000000000002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-12.1</v>
      </c>
      <c r="E22" s="304">
        <v>-9.5210000000000008</v>
      </c>
      <c r="F22" s="305" t="s">
        <v>117</v>
      </c>
      <c r="G22" s="303">
        <v>900</v>
      </c>
      <c r="H22" s="303">
        <v>443</v>
      </c>
      <c r="I22" s="306">
        <v>-0.67300000000000004</v>
      </c>
      <c r="J22" s="173">
        <v>0.82</v>
      </c>
      <c r="K22" s="306">
        <v>-13.683999999999999</v>
      </c>
      <c r="L22" s="173">
        <v>6.62</v>
      </c>
      <c r="M22" s="306">
        <v>0.151</v>
      </c>
      <c r="N22" s="289">
        <f t="shared" si="1"/>
        <v>-181</v>
      </c>
      <c r="O22" s="290">
        <f t="shared" si="2"/>
        <v>4.0229885057471266</v>
      </c>
      <c r="P22" s="303">
        <v>28.37</v>
      </c>
      <c r="Q22" s="306">
        <v>0.92500000000000004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21</v>
      </c>
      <c r="AA22" s="10">
        <f t="shared" si="4"/>
        <v>-181</v>
      </c>
      <c r="AC22" s="307">
        <v>-25</v>
      </c>
    </row>
    <row r="23" spans="1:29" s="10" customFormat="1" ht="39.950000000000003" customHeight="1" x14ac:dyDescent="0.2">
      <c r="A23" s="10">
        <f t="shared" ca="1" si="0"/>
        <v>23</v>
      </c>
      <c r="B23" s="308">
        <v>1</v>
      </c>
      <c r="C23" s="5"/>
      <c r="D23" s="304">
        <v>-12.1</v>
      </c>
      <c r="E23" s="304">
        <v>-9.5210000000000008</v>
      </c>
      <c r="F23" s="305" t="s">
        <v>118</v>
      </c>
      <c r="G23" s="303">
        <v>1000</v>
      </c>
      <c r="H23" s="303">
        <v>451</v>
      </c>
      <c r="I23" s="306">
        <v>1.806</v>
      </c>
      <c r="J23" s="173">
        <v>0.73</v>
      </c>
      <c r="K23" s="306">
        <v>-10.976000000000001</v>
      </c>
      <c r="L23" s="173">
        <v>6.63</v>
      </c>
      <c r="M23" s="306">
        <v>0.151</v>
      </c>
      <c r="N23" s="289">
        <f t="shared" si="1"/>
        <v>-186</v>
      </c>
      <c r="O23" s="290">
        <f t="shared" si="2"/>
        <v>2.7624309392265194</v>
      </c>
      <c r="P23" s="303">
        <v>28.62</v>
      </c>
      <c r="Q23" s="306">
        <v>0.88100000000000001</v>
      </c>
      <c r="R23" s="272"/>
      <c r="S23" s="281" t="str">
        <f t="shared" si="3"/>
        <v/>
      </c>
      <c r="T23" s="308" t="s">
        <v>119</v>
      </c>
      <c r="U23" s="270"/>
      <c r="V23" s="270"/>
      <c r="W23" s="270"/>
      <c r="X23" s="14"/>
      <c r="Z23" s="307">
        <v>16</v>
      </c>
      <c r="AA23" s="10">
        <f t="shared" si="4"/>
        <v>-186</v>
      </c>
      <c r="AC23" s="307">
        <v>-23.81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ref="I24:I36" si="5">IF(ISNUMBER(H23), IF(ISNUMBER(H24), ((ABS(H23-H24))/H23)*100, ""), "")</f>
        <v/>
      </c>
      <c r="J24" s="274"/>
      <c r="K24" s="281" t="str">
        <f t="shared" ref="K24:K36" si="6">IF(ISNUMBER(J23), IF(ISNUMBER(J24), ((ABS(J23-J24))/J23)*100, ""), "")</f>
        <v/>
      </c>
      <c r="L24" s="274"/>
      <c r="M24" s="281" t="str">
        <f t="shared" ref="M24:M36" si="7">IF(ISNUMBER(L23), IF(ISNUMBER(L24), ((ABS(L23-L24))/L23)*100, ""), "")</f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ref="Q24:Q36" si="8">IF(ISNUMBER(P23), IF(ISNUMBER(P24), ABS(((ABS(P23-P24))/P23)*100), ""), "")</f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23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T7" sqref="T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v>42521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309" t="s">
        <v>166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-18.100000000000001</v>
      </c>
      <c r="E14" s="304">
        <v>-9.0540000000000003</v>
      </c>
      <c r="F14" s="305" t="s">
        <v>120</v>
      </c>
      <c r="G14" s="303">
        <v>0</v>
      </c>
      <c r="H14" s="303">
        <v>291</v>
      </c>
      <c r="I14" s="306">
        <v>-35.476999999999997</v>
      </c>
      <c r="J14" s="173">
        <v>2.81</v>
      </c>
      <c r="K14" s="306">
        <v>284.93200000000002</v>
      </c>
      <c r="L14" s="173">
        <v>6.76</v>
      </c>
      <c r="M14" s="306">
        <v>1.9610000000000001</v>
      </c>
      <c r="N14" s="289"/>
      <c r="O14" s="290"/>
      <c r="P14" s="303">
        <v>28.3</v>
      </c>
      <c r="Q14" s="306">
        <v>-1.1180000000000001</v>
      </c>
      <c r="R14" s="272"/>
      <c r="S14" s="281" t="str">
        <f>IF(ISNUMBER(#REF!), IF(ISNUMBER(R14), ABS(((ABS(#REF!-R14))/#REF!)*100), ""), "")</f>
        <v/>
      </c>
      <c r="T14" s="308" t="s">
        <v>121</v>
      </c>
      <c r="U14" s="270"/>
      <c r="V14" s="270"/>
      <c r="W14" s="270"/>
      <c r="X14" s="14"/>
      <c r="Z14" s="307">
        <v>111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-91</v>
      </c>
      <c r="AC14" s="307">
        <v>593.75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-18.100000000000001</v>
      </c>
      <c r="E15" s="304">
        <v>-9.0540000000000003</v>
      </c>
      <c r="F15" s="305" t="s">
        <v>122</v>
      </c>
      <c r="G15" s="303">
        <v>100</v>
      </c>
      <c r="H15" s="303">
        <v>310</v>
      </c>
      <c r="I15" s="306">
        <v>6.5289999999999999</v>
      </c>
      <c r="J15" s="173">
        <v>2.75</v>
      </c>
      <c r="K15" s="306">
        <v>-2.1349999999999998</v>
      </c>
      <c r="L15" s="173">
        <v>6.76</v>
      </c>
      <c r="M15" s="306">
        <v>0</v>
      </c>
      <c r="N15" s="289">
        <f t="shared" ref="N15:N36" si="1">IF(ISNUMBER(Z15), AA15, "")</f>
        <v>-86</v>
      </c>
      <c r="O15" s="290" t="str">
        <f t="shared" ref="O15:O36" si="2">IF(ISNUMBER(N14), IF(ISNUMBER(N15), ABS(((ABS(N14-N15))/N14)*100), ""), "")</f>
        <v/>
      </c>
      <c r="P15" s="303">
        <v>28.3</v>
      </c>
      <c r="Q15" s="306">
        <v>0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116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-86</v>
      </c>
      <c r="AC15" s="307">
        <v>4.5049999999999999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-18.100000000000001</v>
      </c>
      <c r="E16" s="304">
        <v>-9.0540000000000003</v>
      </c>
      <c r="F16" s="305" t="s">
        <v>123</v>
      </c>
      <c r="G16" s="303">
        <v>200</v>
      </c>
      <c r="H16" s="303">
        <v>260</v>
      </c>
      <c r="I16" s="306">
        <v>-16.129000000000001</v>
      </c>
      <c r="J16" s="173">
        <v>3</v>
      </c>
      <c r="K16" s="306">
        <v>9.0909999999999993</v>
      </c>
      <c r="L16" s="173">
        <v>6.77</v>
      </c>
      <c r="M16" s="306">
        <v>0.14799999999999999</v>
      </c>
      <c r="N16" s="289">
        <f t="shared" si="1"/>
        <v>-56</v>
      </c>
      <c r="O16" s="290">
        <f t="shared" si="2"/>
        <v>34.883720930232556</v>
      </c>
      <c r="P16" s="303">
        <v>28.29</v>
      </c>
      <c r="Q16" s="306">
        <v>-3.5000000000000003E-2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146</v>
      </c>
      <c r="AA16" s="10">
        <f t="shared" si="4"/>
        <v>-56</v>
      </c>
      <c r="AC16" s="307">
        <v>25.861999999999998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-18.100000000000001</v>
      </c>
      <c r="E17" s="304">
        <v>-9.0540000000000003</v>
      </c>
      <c r="F17" s="305" t="s">
        <v>124</v>
      </c>
      <c r="G17" s="303">
        <v>300</v>
      </c>
      <c r="H17" s="303">
        <v>252</v>
      </c>
      <c r="I17" s="306">
        <v>-3.077</v>
      </c>
      <c r="J17" s="173">
        <v>2.54</v>
      </c>
      <c r="K17" s="306">
        <v>-15.333</v>
      </c>
      <c r="L17" s="173">
        <v>6.72</v>
      </c>
      <c r="M17" s="306">
        <v>-0.73899999999999999</v>
      </c>
      <c r="N17" s="289">
        <f t="shared" si="1"/>
        <v>-63</v>
      </c>
      <c r="O17" s="290">
        <f t="shared" si="2"/>
        <v>12.5</v>
      </c>
      <c r="P17" s="303">
        <v>28.3</v>
      </c>
      <c r="Q17" s="306">
        <v>3.5000000000000003E-2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139</v>
      </c>
      <c r="AA17" s="10">
        <f t="shared" si="4"/>
        <v>-63</v>
      </c>
      <c r="AC17" s="307">
        <v>-4.7949999999999999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-18.100000000000001</v>
      </c>
      <c r="E18" s="304">
        <v>-9.0540000000000003</v>
      </c>
      <c r="F18" s="305" t="s">
        <v>125</v>
      </c>
      <c r="G18" s="303">
        <v>400</v>
      </c>
      <c r="H18" s="303">
        <v>258</v>
      </c>
      <c r="I18" s="306">
        <v>2.3809999999999998</v>
      </c>
      <c r="J18" s="173">
        <v>2.0099999999999998</v>
      </c>
      <c r="K18" s="306">
        <v>-20.866</v>
      </c>
      <c r="L18" s="173">
        <v>6.67</v>
      </c>
      <c r="M18" s="306">
        <v>-0.74399999999999999</v>
      </c>
      <c r="N18" s="289">
        <f t="shared" si="1"/>
        <v>-110</v>
      </c>
      <c r="O18" s="290">
        <f t="shared" si="2"/>
        <v>74.603174603174608</v>
      </c>
      <c r="P18" s="303">
        <v>28.45</v>
      </c>
      <c r="Q18" s="306">
        <v>0.53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92</v>
      </c>
      <c r="AA18" s="10">
        <f t="shared" si="4"/>
        <v>-110</v>
      </c>
      <c r="AC18" s="307">
        <v>-33.813000000000002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-18.100000000000001</v>
      </c>
      <c r="E19" s="304">
        <v>-9.0540000000000003</v>
      </c>
      <c r="F19" s="305" t="s">
        <v>126</v>
      </c>
      <c r="G19" s="303">
        <v>500</v>
      </c>
      <c r="H19" s="303">
        <v>272</v>
      </c>
      <c r="I19" s="306">
        <v>5.4260000000000002</v>
      </c>
      <c r="J19" s="173">
        <v>1.59</v>
      </c>
      <c r="K19" s="306">
        <v>-20.896000000000001</v>
      </c>
      <c r="L19" s="173">
        <v>6.63</v>
      </c>
      <c r="M19" s="306">
        <v>-0.6</v>
      </c>
      <c r="N19" s="289">
        <f t="shared" si="1"/>
        <v>-139</v>
      </c>
      <c r="O19" s="290">
        <f t="shared" si="2"/>
        <v>26.36363636363636</v>
      </c>
      <c r="P19" s="303">
        <v>28.67</v>
      </c>
      <c r="Q19" s="306">
        <v>0.77300000000000002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63</v>
      </c>
      <c r="AA19" s="10">
        <f t="shared" si="4"/>
        <v>-139</v>
      </c>
      <c r="AC19" s="307">
        <v>-31.521999999999998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-18.100000000000001</v>
      </c>
      <c r="E20" s="304">
        <v>-9.0540000000000003</v>
      </c>
      <c r="F20" s="305" t="s">
        <v>127</v>
      </c>
      <c r="G20" s="303">
        <v>550</v>
      </c>
      <c r="H20" s="303">
        <v>274</v>
      </c>
      <c r="I20" s="306">
        <v>0.73499999999999999</v>
      </c>
      <c r="J20" s="173">
        <v>1.44</v>
      </c>
      <c r="K20" s="306">
        <v>-9.4339999999999993</v>
      </c>
      <c r="L20" s="173">
        <v>6.61</v>
      </c>
      <c r="M20" s="306">
        <v>-0.30199999999999999</v>
      </c>
      <c r="N20" s="289">
        <f t="shared" si="1"/>
        <v>-145</v>
      </c>
      <c r="O20" s="290">
        <f t="shared" si="2"/>
        <v>4.3165467625899279</v>
      </c>
      <c r="P20" s="303">
        <v>28.8</v>
      </c>
      <c r="Q20" s="306">
        <v>0.45300000000000001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57</v>
      </c>
      <c r="AA20" s="10">
        <f t="shared" si="4"/>
        <v>-145</v>
      </c>
      <c r="AC20" s="307">
        <v>-9.5239999999999991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-18.100000000000001</v>
      </c>
      <c r="E21" s="304">
        <v>-9.0540000000000003</v>
      </c>
      <c r="F21" s="305" t="s">
        <v>128</v>
      </c>
      <c r="G21" s="303">
        <v>600</v>
      </c>
      <c r="H21" s="303">
        <v>278</v>
      </c>
      <c r="I21" s="306">
        <v>1.46</v>
      </c>
      <c r="J21" s="173">
        <v>1.34</v>
      </c>
      <c r="K21" s="306">
        <v>-6.944</v>
      </c>
      <c r="L21" s="173">
        <v>6.62</v>
      </c>
      <c r="M21" s="306">
        <v>0.151</v>
      </c>
      <c r="N21" s="289">
        <f t="shared" si="1"/>
        <v>-152</v>
      </c>
      <c r="O21" s="290">
        <f t="shared" si="2"/>
        <v>4.8275862068965516</v>
      </c>
      <c r="P21" s="303">
        <v>28.99</v>
      </c>
      <c r="Q21" s="306">
        <v>0.66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50</v>
      </c>
      <c r="AA21" s="10">
        <f t="shared" si="4"/>
        <v>-152</v>
      </c>
      <c r="AC21" s="307">
        <v>-12.281000000000001</v>
      </c>
    </row>
    <row r="22" spans="1:29" s="10" customFormat="1" ht="39.950000000000003" customHeight="1" x14ac:dyDescent="0.2">
      <c r="A22" s="10">
        <f t="shared" ca="1" si="0"/>
        <v>22</v>
      </c>
      <c r="B22" s="308">
        <v>1</v>
      </c>
      <c r="C22" s="5"/>
      <c r="D22" s="304">
        <v>-18.100000000000001</v>
      </c>
      <c r="E22" s="304">
        <v>-9.0540000000000003</v>
      </c>
      <c r="F22" s="305" t="s">
        <v>129</v>
      </c>
      <c r="G22" s="303">
        <v>650</v>
      </c>
      <c r="H22" s="303">
        <v>286</v>
      </c>
      <c r="I22" s="306">
        <v>2.8780000000000001</v>
      </c>
      <c r="J22" s="173">
        <v>1.19</v>
      </c>
      <c r="K22" s="306">
        <v>-11.194000000000001</v>
      </c>
      <c r="L22" s="173">
        <v>6.62</v>
      </c>
      <c r="M22" s="306">
        <v>0</v>
      </c>
      <c r="N22" s="289">
        <f t="shared" si="1"/>
        <v>-158</v>
      </c>
      <c r="O22" s="290">
        <f t="shared" si="2"/>
        <v>3.9473684210526314</v>
      </c>
      <c r="P22" s="303">
        <v>29.07</v>
      </c>
      <c r="Q22" s="306">
        <v>0.27600000000000002</v>
      </c>
      <c r="R22" s="272"/>
      <c r="S22" s="281" t="str">
        <f t="shared" si="3"/>
        <v/>
      </c>
      <c r="T22" s="308" t="s">
        <v>130</v>
      </c>
      <c r="U22" s="270"/>
      <c r="V22" s="270"/>
      <c r="W22" s="270"/>
      <c r="X22" s="14"/>
      <c r="Z22" s="307">
        <v>44</v>
      </c>
      <c r="AA22" s="10">
        <f t="shared" si="4"/>
        <v>-158</v>
      </c>
      <c r="AC22" s="307">
        <v>-12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ref="I23:I36" si="5">IF(ISNUMBER(H22), IF(ISNUMBER(H23), ((ABS(H22-H23))/H22)*100, ""), "")</f>
        <v/>
      </c>
      <c r="J23" s="274"/>
      <c r="K23" s="281" t="str">
        <f t="shared" ref="K23:K36" si="6">IF(ISNUMBER(J22), IF(ISNUMBER(J23), ((ABS(J22-J23))/J22)*100, ""), "")</f>
        <v/>
      </c>
      <c r="L23" s="274"/>
      <c r="M23" s="281" t="str">
        <f t="shared" ref="M23:M36" si="7">IF(ISNUMBER(L22), IF(ISNUMBER(L23), ((ABS(L22-L23))/L22)*100, ""), "")</f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ref="Q23:Q36" si="8">IF(ISNUMBER(P22), IF(ISNUMBER(P23), ABS(((ABS(P22-P23))/P22)*100), ""), "")</f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22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B1"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309" t="s">
        <v>166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-25.3</v>
      </c>
      <c r="E14" s="304">
        <v>-9.7539999999999996</v>
      </c>
      <c r="F14" s="305" t="s">
        <v>131</v>
      </c>
      <c r="G14" s="303">
        <v>100</v>
      </c>
      <c r="H14" s="303">
        <v>255</v>
      </c>
      <c r="I14" s="306">
        <v>0</v>
      </c>
      <c r="J14" s="173">
        <v>6.59</v>
      </c>
      <c r="K14" s="306">
        <v>0</v>
      </c>
      <c r="L14" s="173">
        <v>7.58</v>
      </c>
      <c r="M14" s="306">
        <v>0</v>
      </c>
      <c r="N14" s="289"/>
      <c r="O14" s="290"/>
      <c r="P14" s="303">
        <v>22.12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292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80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-25.3</v>
      </c>
      <c r="E15" s="304">
        <v>-9.7539999999999996</v>
      </c>
      <c r="F15" s="305" t="s">
        <v>132</v>
      </c>
      <c r="G15" s="303">
        <v>200</v>
      </c>
      <c r="H15" s="303">
        <v>238</v>
      </c>
      <c r="I15" s="306">
        <v>-6.6669999999999998</v>
      </c>
      <c r="J15" s="173">
        <v>5.01</v>
      </c>
      <c r="K15" s="306">
        <v>-23.975999999999999</v>
      </c>
      <c r="L15" s="173">
        <v>7.25</v>
      </c>
      <c r="M15" s="306">
        <v>-4.3540000000000001</v>
      </c>
      <c r="N15" s="289">
        <f t="shared" ref="N15:N36" si="1">IF(ISNUMBER(Z15), AA15, "")</f>
        <v>-29</v>
      </c>
      <c r="O15" s="290" t="str">
        <f t="shared" ref="O15:O36" si="2">IF(ISNUMBER(N14), IF(ISNUMBER(N15), ABS(((ABS(N14-N15))/N14)*100), ""), "")</f>
        <v/>
      </c>
      <c r="P15" s="303">
        <v>22.93</v>
      </c>
      <c r="Q15" s="306">
        <v>3.6619999999999999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183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-29</v>
      </c>
      <c r="AC15" s="307">
        <v>-37.329000000000001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-25.3</v>
      </c>
      <c r="E16" s="304">
        <v>-9.7539999999999996</v>
      </c>
      <c r="F16" s="305" t="s">
        <v>133</v>
      </c>
      <c r="G16" s="303">
        <v>300</v>
      </c>
      <c r="H16" s="303">
        <v>236</v>
      </c>
      <c r="I16" s="306">
        <v>-0.84</v>
      </c>
      <c r="J16" s="173">
        <v>3.55</v>
      </c>
      <c r="K16" s="306">
        <v>-29.141999999999999</v>
      </c>
      <c r="L16" s="173">
        <v>6.86</v>
      </c>
      <c r="M16" s="306">
        <v>-5.3789999999999996</v>
      </c>
      <c r="N16" s="289">
        <f t="shared" si="1"/>
        <v>-105</v>
      </c>
      <c r="O16" s="290">
        <f t="shared" si="2"/>
        <v>262.06896551724139</v>
      </c>
      <c r="P16" s="303">
        <v>23.62</v>
      </c>
      <c r="Q16" s="306">
        <v>3.0089999999999999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107</v>
      </c>
      <c r="AA16" s="10">
        <f t="shared" si="4"/>
        <v>-105</v>
      </c>
      <c r="AC16" s="307">
        <v>-41.53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-25.3</v>
      </c>
      <c r="E17" s="304">
        <v>-9.7539999999999996</v>
      </c>
      <c r="F17" s="305" t="s">
        <v>134</v>
      </c>
      <c r="G17" s="303">
        <v>400</v>
      </c>
      <c r="H17" s="303">
        <v>246</v>
      </c>
      <c r="I17" s="306">
        <v>4.2370000000000001</v>
      </c>
      <c r="J17" s="173">
        <v>2.4500000000000002</v>
      </c>
      <c r="K17" s="306">
        <v>-30.986000000000001</v>
      </c>
      <c r="L17" s="173">
        <v>6.66</v>
      </c>
      <c r="M17" s="306">
        <v>-2.915</v>
      </c>
      <c r="N17" s="289">
        <f t="shared" si="1"/>
        <v>-136</v>
      </c>
      <c r="O17" s="290">
        <f t="shared" si="2"/>
        <v>29.523809523809526</v>
      </c>
      <c r="P17" s="303">
        <v>24.24</v>
      </c>
      <c r="Q17" s="306">
        <v>2.625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74</v>
      </c>
      <c r="AA17" s="10">
        <f t="shared" si="4"/>
        <v>-136</v>
      </c>
      <c r="AC17" s="307">
        <v>-30.841000000000001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-25.3</v>
      </c>
      <c r="E18" s="304">
        <v>-9.7539999999999996</v>
      </c>
      <c r="F18" s="305" t="s">
        <v>135</v>
      </c>
      <c r="G18" s="303">
        <v>500</v>
      </c>
      <c r="H18" s="303">
        <v>253</v>
      </c>
      <c r="I18" s="306">
        <v>2.8460000000000001</v>
      </c>
      <c r="J18" s="173">
        <v>1.82</v>
      </c>
      <c r="K18" s="306">
        <v>-25.713999999999999</v>
      </c>
      <c r="L18" s="173">
        <v>6.62</v>
      </c>
      <c r="M18" s="306">
        <v>-0.60099999999999998</v>
      </c>
      <c r="N18" s="289">
        <f t="shared" si="1"/>
        <v>-154</v>
      </c>
      <c r="O18" s="290">
        <f t="shared" si="2"/>
        <v>13.23529411764706</v>
      </c>
      <c r="P18" s="303">
        <v>24.76</v>
      </c>
      <c r="Q18" s="306">
        <v>2.145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56</v>
      </c>
      <c r="AA18" s="10">
        <f t="shared" si="4"/>
        <v>-154</v>
      </c>
      <c r="AC18" s="307">
        <v>-24.324000000000002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-25.3</v>
      </c>
      <c r="E19" s="304">
        <v>-9.7539999999999996</v>
      </c>
      <c r="F19" s="305" t="s">
        <v>136</v>
      </c>
      <c r="G19" s="303">
        <v>600</v>
      </c>
      <c r="H19" s="303">
        <v>264</v>
      </c>
      <c r="I19" s="306">
        <v>4.3479999999999999</v>
      </c>
      <c r="J19" s="173">
        <v>1.38</v>
      </c>
      <c r="K19" s="306">
        <v>-24.175999999999998</v>
      </c>
      <c r="L19" s="173">
        <v>6.62</v>
      </c>
      <c r="M19" s="306">
        <v>0</v>
      </c>
      <c r="N19" s="289">
        <f t="shared" si="1"/>
        <v>-166</v>
      </c>
      <c r="O19" s="290">
        <f t="shared" si="2"/>
        <v>7.7922077922077921</v>
      </c>
      <c r="P19" s="303">
        <v>25.22</v>
      </c>
      <c r="Q19" s="306">
        <v>1.8580000000000001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43</v>
      </c>
      <c r="AA19" s="10">
        <f t="shared" si="4"/>
        <v>-166</v>
      </c>
      <c r="AC19" s="307">
        <v>-23.213999999999999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-25.3</v>
      </c>
      <c r="E20" s="304">
        <v>-9.7539999999999996</v>
      </c>
      <c r="F20" s="305" t="s">
        <v>137</v>
      </c>
      <c r="G20" s="303">
        <v>700</v>
      </c>
      <c r="H20" s="303">
        <v>270</v>
      </c>
      <c r="I20" s="306">
        <v>2.2730000000000001</v>
      </c>
      <c r="J20" s="173">
        <v>1.1399999999999999</v>
      </c>
      <c r="K20" s="306">
        <v>-17.390999999999998</v>
      </c>
      <c r="L20" s="173">
        <v>6.64</v>
      </c>
      <c r="M20" s="306">
        <v>0.30199999999999999</v>
      </c>
      <c r="N20" s="289">
        <f t="shared" si="1"/>
        <v>-174</v>
      </c>
      <c r="O20" s="290">
        <f t="shared" si="2"/>
        <v>4.8192771084337354</v>
      </c>
      <c r="P20" s="303">
        <v>25.61</v>
      </c>
      <c r="Q20" s="306">
        <v>1.546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35</v>
      </c>
      <c r="AA20" s="10">
        <f t="shared" si="4"/>
        <v>-174</v>
      </c>
      <c r="AC20" s="307">
        <v>-18.605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-25.3</v>
      </c>
      <c r="E21" s="304">
        <v>-9.7539999999999996</v>
      </c>
      <c r="F21" s="305" t="s">
        <v>138</v>
      </c>
      <c r="G21" s="303">
        <v>800</v>
      </c>
      <c r="H21" s="303">
        <v>274</v>
      </c>
      <c r="I21" s="306">
        <v>1.4810000000000001</v>
      </c>
      <c r="J21" s="173">
        <v>0.95</v>
      </c>
      <c r="K21" s="306">
        <v>-16.667000000000002</v>
      </c>
      <c r="L21" s="173">
        <v>6.63</v>
      </c>
      <c r="M21" s="306">
        <v>-0.151</v>
      </c>
      <c r="N21" s="289">
        <f t="shared" si="1"/>
        <v>-182</v>
      </c>
      <c r="O21" s="290">
        <f t="shared" si="2"/>
        <v>4.5977011494252871</v>
      </c>
      <c r="P21" s="303">
        <v>26</v>
      </c>
      <c r="Q21" s="306">
        <v>1.5229999999999999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27</v>
      </c>
      <c r="AA21" s="10">
        <f t="shared" si="4"/>
        <v>-182</v>
      </c>
      <c r="AC21" s="307">
        <v>-22.856999999999999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-25.3</v>
      </c>
      <c r="E22" s="304">
        <v>-9.7539999999999996</v>
      </c>
      <c r="F22" s="305" t="s">
        <v>139</v>
      </c>
      <c r="G22" s="303">
        <v>900</v>
      </c>
      <c r="H22" s="303">
        <v>278</v>
      </c>
      <c r="I22" s="306">
        <v>1.46</v>
      </c>
      <c r="J22" s="173">
        <v>0.84</v>
      </c>
      <c r="K22" s="306">
        <v>-11.579000000000001</v>
      </c>
      <c r="L22" s="173">
        <v>6.65</v>
      </c>
      <c r="M22" s="306">
        <v>0.30199999999999999</v>
      </c>
      <c r="N22" s="289">
        <f t="shared" si="1"/>
        <v>-185</v>
      </c>
      <c r="O22" s="290">
        <f t="shared" si="2"/>
        <v>1.6483516483516485</v>
      </c>
      <c r="P22" s="303">
        <v>26.33</v>
      </c>
      <c r="Q22" s="306">
        <v>1.2689999999999999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21</v>
      </c>
      <c r="AA22" s="10">
        <f t="shared" si="4"/>
        <v>-185</v>
      </c>
      <c r="AC22" s="307">
        <v>-22.222000000000001</v>
      </c>
    </row>
    <row r="23" spans="1:29" s="10" customFormat="1" ht="39.950000000000003" customHeight="1" x14ac:dyDescent="0.2">
      <c r="A23" s="10">
        <f t="shared" ca="1" si="0"/>
        <v>23</v>
      </c>
      <c r="B23" s="308">
        <v>1</v>
      </c>
      <c r="C23" s="5"/>
      <c r="D23" s="304">
        <v>-25.3</v>
      </c>
      <c r="E23" s="304">
        <v>-9.7539999999999996</v>
      </c>
      <c r="F23" s="305" t="s">
        <v>140</v>
      </c>
      <c r="G23" s="303">
        <v>1000</v>
      </c>
      <c r="H23" s="303">
        <v>279</v>
      </c>
      <c r="I23" s="306">
        <v>0.36</v>
      </c>
      <c r="J23" s="173">
        <v>0.78</v>
      </c>
      <c r="K23" s="306">
        <v>-7.1429999999999998</v>
      </c>
      <c r="L23" s="173">
        <v>6.66</v>
      </c>
      <c r="M23" s="306">
        <v>0.15</v>
      </c>
      <c r="N23" s="289">
        <f t="shared" si="1"/>
        <v>-188</v>
      </c>
      <c r="O23" s="290">
        <f t="shared" si="2"/>
        <v>1.6216216216216217</v>
      </c>
      <c r="P23" s="303">
        <v>26.71</v>
      </c>
      <c r="Q23" s="306">
        <v>1.4430000000000001</v>
      </c>
      <c r="R23" s="272"/>
      <c r="S23" s="281" t="str">
        <f t="shared" si="3"/>
        <v/>
      </c>
      <c r="T23" s="308" t="s">
        <v>141</v>
      </c>
      <c r="U23" s="270"/>
      <c r="V23" s="270"/>
      <c r="W23" s="270"/>
      <c r="X23" s="14"/>
      <c r="Z23" s="307">
        <v>18</v>
      </c>
      <c r="AA23" s="10">
        <f t="shared" si="4"/>
        <v>-188</v>
      </c>
      <c r="AC23" s="307">
        <v>-14.286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ref="I24:I36" si="5">IF(ISNUMBER(H23), IF(ISNUMBER(H24), ((ABS(H23-H24))/H23)*100, ""), "")</f>
        <v/>
      </c>
      <c r="J24" s="274"/>
      <c r="K24" s="281" t="str">
        <f t="shared" ref="K24:K36" si="6">IF(ISNUMBER(J23), IF(ISNUMBER(J24), ((ABS(J23-J24))/J23)*100, ""), "")</f>
        <v/>
      </c>
      <c r="L24" s="274"/>
      <c r="M24" s="281" t="str">
        <f t="shared" ref="M24:M36" si="7">IF(ISNUMBER(L23), IF(ISNUMBER(L24), ((ABS(L23-L24))/L23)*100, ""), "")</f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ref="Q24:Q36" si="8">IF(ISNUMBER(P23), IF(ISNUMBER(P24), ABS(((ABS(P23-P24))/P23)*100), ""), "")</f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23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19" sqref="F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DPT-37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42522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Peri Pump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36.319294999999997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70.413983000000002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-10</v>
      </c>
      <c r="L8" s="65"/>
      <c r="M8" s="65"/>
      <c r="N8" s="65"/>
      <c r="O8" s="257" t="s">
        <v>23</v>
      </c>
      <c r="P8" s="309" t="s">
        <v>166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-32.200000000000003</v>
      </c>
      <c r="E14" s="304">
        <v>-9.5760000000000005</v>
      </c>
      <c r="F14" s="305" t="s">
        <v>142</v>
      </c>
      <c r="G14" s="303">
        <v>100</v>
      </c>
      <c r="H14" s="303">
        <v>203</v>
      </c>
      <c r="I14" s="306">
        <v>-27.24</v>
      </c>
      <c r="J14" s="173">
        <v>3.79</v>
      </c>
      <c r="K14" s="306">
        <v>385.89699999999999</v>
      </c>
      <c r="L14" s="173">
        <v>6.96</v>
      </c>
      <c r="M14" s="306">
        <v>4.5049999999999999</v>
      </c>
      <c r="N14" s="289"/>
      <c r="O14" s="290"/>
      <c r="P14" s="303">
        <v>29.87</v>
      </c>
      <c r="Q14" s="306">
        <v>11.831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250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48</v>
      </c>
      <c r="AC14" s="307">
        <v>1288.8889999999999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-32.200000000000003</v>
      </c>
      <c r="E15" s="304">
        <v>-9.5760000000000005</v>
      </c>
      <c r="F15" s="305" t="s">
        <v>143</v>
      </c>
      <c r="G15" s="303">
        <v>200</v>
      </c>
      <c r="H15" s="303">
        <v>209</v>
      </c>
      <c r="I15" s="306">
        <v>2.956</v>
      </c>
      <c r="J15" s="173">
        <v>3.67</v>
      </c>
      <c r="K15" s="306">
        <v>-3.1659999999999999</v>
      </c>
      <c r="L15" s="173">
        <v>6.85</v>
      </c>
      <c r="M15" s="306">
        <v>-1.58</v>
      </c>
      <c r="N15" s="289">
        <f t="shared" ref="N15:N36" si="1">IF(ISNUMBER(Z15), AA15, "")</f>
        <v>50</v>
      </c>
      <c r="O15" s="290" t="str">
        <f t="shared" ref="O15:O36" si="2">IF(ISNUMBER(N14), IF(ISNUMBER(N15), ABS(((ABS(N14-N15))/N14)*100), ""), "")</f>
        <v/>
      </c>
      <c r="P15" s="303">
        <v>30.44</v>
      </c>
      <c r="Q15" s="306">
        <v>1.9079999999999999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251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50</v>
      </c>
      <c r="AC15" s="307">
        <v>0.4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-32.200000000000003</v>
      </c>
      <c r="E16" s="304">
        <v>-9.5760000000000005</v>
      </c>
      <c r="F16" s="305" t="s">
        <v>144</v>
      </c>
      <c r="G16" s="303">
        <v>300</v>
      </c>
      <c r="H16" s="303">
        <v>225</v>
      </c>
      <c r="I16" s="306">
        <v>7.6559999999999997</v>
      </c>
      <c r="J16" s="173">
        <v>2.82</v>
      </c>
      <c r="K16" s="306">
        <v>-23.161000000000001</v>
      </c>
      <c r="L16" s="173">
        <v>6.73</v>
      </c>
      <c r="M16" s="306">
        <v>-1.752</v>
      </c>
      <c r="N16" s="289">
        <f t="shared" si="1"/>
        <v>15</v>
      </c>
      <c r="O16" s="290">
        <f t="shared" si="2"/>
        <v>70</v>
      </c>
      <c r="P16" s="303">
        <v>30.85</v>
      </c>
      <c r="Q16" s="306">
        <v>1.347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216</v>
      </c>
      <c r="AA16" s="10">
        <f t="shared" si="4"/>
        <v>15</v>
      </c>
      <c r="AC16" s="307">
        <v>-13.944000000000001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-32.200000000000003</v>
      </c>
      <c r="E17" s="304">
        <v>-9.5760000000000005</v>
      </c>
      <c r="F17" s="305" t="s">
        <v>145</v>
      </c>
      <c r="G17" s="303">
        <v>400</v>
      </c>
      <c r="H17" s="303">
        <v>242</v>
      </c>
      <c r="I17" s="306">
        <v>7.556</v>
      </c>
      <c r="J17" s="173">
        <v>2.35</v>
      </c>
      <c r="K17" s="306">
        <v>-16.667000000000002</v>
      </c>
      <c r="L17" s="173">
        <v>6.66</v>
      </c>
      <c r="M17" s="306">
        <v>-1.04</v>
      </c>
      <c r="N17" s="289">
        <f t="shared" si="1"/>
        <v>-58</v>
      </c>
      <c r="O17" s="290">
        <f t="shared" si="2"/>
        <v>486.66666666666663</v>
      </c>
      <c r="P17" s="303">
        <v>30.98</v>
      </c>
      <c r="Q17" s="306">
        <v>0.42099999999999999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143</v>
      </c>
      <c r="AA17" s="10">
        <f t="shared" si="4"/>
        <v>-58</v>
      </c>
      <c r="AC17" s="307">
        <v>-33.795999999999999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-32.200000000000003</v>
      </c>
      <c r="E18" s="304">
        <v>-9.5760000000000005</v>
      </c>
      <c r="F18" s="305" t="s">
        <v>146</v>
      </c>
      <c r="G18" s="303">
        <v>500</v>
      </c>
      <c r="H18" s="303">
        <v>250</v>
      </c>
      <c r="I18" s="306">
        <v>3.306</v>
      </c>
      <c r="J18" s="173">
        <v>1.97</v>
      </c>
      <c r="K18" s="306">
        <v>-16.170000000000002</v>
      </c>
      <c r="L18" s="173">
        <v>6.62</v>
      </c>
      <c r="M18" s="306">
        <v>-0.60099999999999998</v>
      </c>
      <c r="N18" s="289">
        <f t="shared" si="1"/>
        <v>-93</v>
      </c>
      <c r="O18" s="290">
        <f t="shared" si="2"/>
        <v>60.344827586206897</v>
      </c>
      <c r="P18" s="303">
        <v>31.08</v>
      </c>
      <c r="Q18" s="306">
        <v>0.32300000000000001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108</v>
      </c>
      <c r="AA18" s="10">
        <f t="shared" si="4"/>
        <v>-93</v>
      </c>
      <c r="AC18" s="307">
        <v>-24.475999999999999</v>
      </c>
    </row>
    <row r="19" spans="1:29" s="10" customFormat="1" ht="39.950000000000003" customHeight="1" x14ac:dyDescent="0.2">
      <c r="A19" s="10">
        <f t="shared" ca="1" si="0"/>
        <v>19</v>
      </c>
      <c r="B19" s="308">
        <v>1</v>
      </c>
      <c r="C19" s="5"/>
      <c r="D19" s="304">
        <v>-32.200000000000003</v>
      </c>
      <c r="E19" s="304">
        <v>-9.5760000000000005</v>
      </c>
      <c r="F19" s="305" t="s">
        <v>147</v>
      </c>
      <c r="G19" s="303">
        <v>600</v>
      </c>
      <c r="H19" s="303">
        <v>255</v>
      </c>
      <c r="I19" s="306">
        <v>2</v>
      </c>
      <c r="J19" s="173">
        <v>1.81</v>
      </c>
      <c r="K19" s="306">
        <v>-8.1219999999999999</v>
      </c>
      <c r="L19" s="173">
        <v>6.61</v>
      </c>
      <c r="M19" s="306">
        <v>-0.151</v>
      </c>
      <c r="N19" s="289">
        <f t="shared" si="1"/>
        <v>-101</v>
      </c>
      <c r="O19" s="290">
        <f t="shared" si="2"/>
        <v>8.6021505376344098</v>
      </c>
      <c r="P19" s="303">
        <v>31.29</v>
      </c>
      <c r="Q19" s="306">
        <v>0.67600000000000005</v>
      </c>
      <c r="R19" s="272"/>
      <c r="S19" s="281" t="str">
        <f t="shared" si="3"/>
        <v/>
      </c>
      <c r="T19" s="308" t="s">
        <v>148</v>
      </c>
      <c r="U19" s="270"/>
      <c r="V19" s="270"/>
      <c r="W19" s="270"/>
      <c r="X19" s="14"/>
      <c r="Z19" s="307">
        <v>100</v>
      </c>
      <c r="AA19" s="10">
        <f t="shared" si="4"/>
        <v>-101</v>
      </c>
      <c r="AC19" s="307">
        <v>-7.407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ref="I20:I36" si="5">IF(ISNUMBER(H19), IF(ISNUMBER(H20), ((ABS(H19-H20))/H19)*100, ""), "")</f>
        <v/>
      </c>
      <c r="J20" s="274"/>
      <c r="K20" s="281" t="str">
        <f t="shared" ref="K20:K36" si="6">IF(ISNUMBER(J19), IF(ISNUMBER(J20), ((ABS(J19-J20))/J19)*100, ""), "")</f>
        <v/>
      </c>
      <c r="L20" s="274"/>
      <c r="M20" s="281" t="str">
        <f t="shared" ref="M20:M36" si="7">IF(ISNUMBER(L19), IF(ISNUMBER(L20), ((ABS(L19-L20))/L19)*100, ""), "")</f>
        <v/>
      </c>
      <c r="N20" s="289" t="str">
        <f t="shared" si="1"/>
        <v/>
      </c>
      <c r="O20" s="290" t="str">
        <f t="shared" si="2"/>
        <v/>
      </c>
      <c r="P20" s="272"/>
      <c r="Q20" s="281" t="str">
        <f t="shared" ref="Q20:Q36" si="8">IF(ISNUMBER(P19), IF(ISNUMBER(P20), ABS(((ABS(P19-P20))/P19)*100), ""), "")</f>
        <v/>
      </c>
      <c r="R20" s="272"/>
      <c r="S20" s="281" t="str">
        <f t="shared" si="3"/>
        <v/>
      </c>
      <c r="T20" s="270"/>
      <c r="U20" s="270"/>
      <c r="V20" s="270"/>
      <c r="W20" s="27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5"/>
        <v/>
      </c>
      <c r="J21" s="274"/>
      <c r="K21" s="281" t="str">
        <f t="shared" si="6"/>
        <v/>
      </c>
      <c r="L21" s="274"/>
      <c r="M21" s="281" t="str">
        <f t="shared" si="7"/>
        <v/>
      </c>
      <c r="N21" s="289" t="str">
        <f t="shared" si="1"/>
        <v/>
      </c>
      <c r="O21" s="290" t="str">
        <f t="shared" si="2"/>
        <v/>
      </c>
      <c r="P21" s="272"/>
      <c r="Q21" s="281" t="str">
        <f t="shared" si="8"/>
        <v/>
      </c>
      <c r="R21" s="272"/>
      <c r="S21" s="281" t="str">
        <f t="shared" si="3"/>
        <v/>
      </c>
      <c r="T21" s="270"/>
      <c r="U21" s="270"/>
      <c r="V21" s="270"/>
      <c r="W21" s="27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5"/>
        <v/>
      </c>
      <c r="J22" s="274"/>
      <c r="K22" s="281" t="str">
        <f t="shared" si="6"/>
        <v/>
      </c>
      <c r="L22" s="274"/>
      <c r="M22" s="281" t="str">
        <f t="shared" si="7"/>
        <v/>
      </c>
      <c r="N22" s="289" t="str">
        <f t="shared" si="1"/>
        <v/>
      </c>
      <c r="O22" s="290" t="str">
        <f t="shared" si="2"/>
        <v/>
      </c>
      <c r="P22" s="272"/>
      <c r="Q22" s="281" t="str">
        <f t="shared" si="8"/>
        <v/>
      </c>
      <c r="R22" s="272"/>
      <c r="S22" s="281" t="str">
        <f t="shared" si="3"/>
        <v/>
      </c>
      <c r="T22" s="270"/>
      <c r="U22" s="270"/>
      <c r="V22" s="270"/>
      <c r="W22" s="27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5"/>
        <v/>
      </c>
      <c r="J23" s="274"/>
      <c r="K23" s="281" t="str">
        <f t="shared" si="6"/>
        <v/>
      </c>
      <c r="L23" s="274"/>
      <c r="M23" s="281" t="str">
        <f t="shared" si="7"/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si="8"/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AFP6\APS\MSTJV\[DPT37_Groundwater Profiling Log_MSTJV.xlsx]Sample 4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19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2020-06-02T20:20:48Z</cp:lastPrinted>
  <dcterms:created xsi:type="dcterms:W3CDTF">1999-09-28T02:07:07Z</dcterms:created>
  <dcterms:modified xsi:type="dcterms:W3CDTF">2020-06-02T20:21:58Z</dcterms:modified>
</cp:coreProperties>
</file>