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8D479EA3-94FE-4596-B3EC-7AADD7AABB0B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N17" i="154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N20" i="150" s="1"/>
  <c r="O21" i="150" s="1"/>
  <c r="S20" i="150"/>
  <c r="A20" i="150"/>
  <c r="AA19" i="150"/>
  <c r="N19" i="150" s="1"/>
  <c r="S19" i="150"/>
  <c r="A19" i="150"/>
  <c r="AA18" i="150"/>
  <c r="S18" i="150"/>
  <c r="N18" i="150"/>
  <c r="A18" i="150"/>
  <c r="AA17" i="150"/>
  <c r="S17" i="150"/>
  <c r="N17" i="150"/>
  <c r="O18" i="150" s="1"/>
  <c r="A17" i="150"/>
  <c r="AA16" i="150"/>
  <c r="S16" i="150"/>
  <c r="N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N24" i="149" s="1"/>
  <c r="O25" i="149" s="1"/>
  <c r="S24" i="149"/>
  <c r="A24" i="149"/>
  <c r="AA23" i="149"/>
  <c r="N23" i="149" s="1"/>
  <c r="S23" i="149"/>
  <c r="A23" i="149"/>
  <c r="AA22" i="149"/>
  <c r="N22" i="149" s="1"/>
  <c r="S22" i="149"/>
  <c r="A22" i="149"/>
  <c r="AA21" i="149"/>
  <c r="N21" i="149" s="1"/>
  <c r="S21" i="149"/>
  <c r="A21" i="149"/>
  <c r="AA20" i="149"/>
  <c r="N20" i="149" s="1"/>
  <c r="S20" i="149"/>
  <c r="A20" i="149"/>
  <c r="AA19" i="149"/>
  <c r="N19" i="149" s="1"/>
  <c r="S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N23" i="148" s="1"/>
  <c r="O24" i="148" s="1"/>
  <c r="S23" i="148"/>
  <c r="A23" i="148"/>
  <c r="AA22" i="148"/>
  <c r="N22" i="148" s="1"/>
  <c r="S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0" i="150" l="1"/>
  <c r="O19" i="150"/>
  <c r="O17" i="150"/>
  <c r="O16" i="150"/>
  <c r="O24" i="149"/>
  <c r="O23" i="149"/>
  <c r="O22" i="149"/>
  <c r="O21" i="149"/>
  <c r="O20" i="149"/>
  <c r="O19" i="149"/>
  <c r="O18" i="149"/>
  <c r="O17" i="149"/>
  <c r="O16" i="149"/>
  <c r="O23" i="148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<sst xmlns="http://schemas.openxmlformats.org/spreadsheetml/2006/main" count="1570" uniqueCount="146">
  <si>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</si>
  <si>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</si>
  <si>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</si>
  <si>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</si>
  <si>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</si>
  <si>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</si>
  <si>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</si>
  <si>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</si>
  <si>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</si>
  <si>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</si>
  <si>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</si>
  <si>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</si>
  <si>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</si>
  <si>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</si>
  <si>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</si>
  <si>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</si>
  <si>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</si>
  <si>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</si>
  <si>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</si>
  <si>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</si>
  <si>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</si>
  <si>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</si>
  <si>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</si>
  <si>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</si>
  <si>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</si>
  <si>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</si>
  <si>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</si>
  <si>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</si>
  <si>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</si>
  <si>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</si>
  <si>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</si>
  <si>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</si>
  <si>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</si>
  <si>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</si>
  <si>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</si>
  <si>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</si>
  <si>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</si>
  <si>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</si>
  <si>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</si>
  <si>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</si>
  <si>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</si>
  <si>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</si>
  <si>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</si>
  <si>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</si>
  <si>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</si>
  <si>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</si>
  <si>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</si>
  <si>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</si>
  <si>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</si>
  <si>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</si>
  <si>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</si>
  <si>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</si>
  <si>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</si>
  <si>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</si>
  <si>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</si>
  <si>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</si>
  <si>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</si>
  <si>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</si>
  <si>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</si>
  <si>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</si>
  <si>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</si>
  <si>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</si>
  <si>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</si>
  <si>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</si>
  <si>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</si>
  <si>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</si>
  <si>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</si>
  <si>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</si>
  <si>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</si>
  <si>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</si>
  <si>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</si>
  <si>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</si>
  <si>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</si>
  <si>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</si>
  <si>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</si>
  <si>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</si>
  <si>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JE &amp; DB</t>
  </si>
  <si>
    <t>481APS05</t>
  </si>
  <si>
    <t>ZCRQT7055</t>
  </si>
  <si>
    <t>Cascade</t>
  </si>
  <si>
    <t>Peri Pump</t>
  </si>
  <si>
    <t>DPT-40</t>
  </si>
  <si>
    <t>Trinity</t>
  </si>
  <si>
    <t>No Change When Hammer Stopped</t>
  </si>
  <si>
    <t>6/1/2020:10:13:37</t>
  </si>
  <si>
    <t>NA</t>
  </si>
  <si>
    <t>IK Increased When Hammer Stopped</t>
  </si>
  <si>
    <t>6/1/2020:10:16:05</t>
  </si>
  <si>
    <t>6/1/2020:10:19:48</t>
  </si>
  <si>
    <t>6/1/2020:11:19:38</t>
  </si>
  <si>
    <t>6/1/2020:11:21:39</t>
  </si>
  <si>
    <t>6/1/2020:13:43:41</t>
  </si>
  <si>
    <t>IK Decreased When Hammer Stopped</t>
  </si>
  <si>
    <t>6/2/2020:08:00:38</t>
  </si>
  <si>
    <t>ROP Dropped Below Threshold</t>
  </si>
  <si>
    <t>06/01/2020:10:26:58</t>
  </si>
  <si>
    <t>06/01/2020:10:28:39</t>
  </si>
  <si>
    <t>06/01/2020:10:30:13</t>
  </si>
  <si>
    <t>06/01/2020:10:31:36</t>
  </si>
  <si>
    <t>06/01/2020:10:33:23</t>
  </si>
  <si>
    <t>06/01/2020:10:35:09</t>
  </si>
  <si>
    <t>06/01/2020:10:36:50</t>
  </si>
  <si>
    <t>06/01/2020:10:38:30</t>
  </si>
  <si>
    <t>06/01/2020:10:40:17</t>
  </si>
  <si>
    <t>06/01/2020:10:42:15</t>
  </si>
  <si>
    <t>06/01/2020:11:31:31</t>
  </si>
  <si>
    <t>06/01/2020:11:34:17</t>
  </si>
  <si>
    <t>06/01/2020:11:37:38</t>
  </si>
  <si>
    <t>06/01/2020:11:40:41</t>
  </si>
  <si>
    <t>06/01/2020:11:43:51</t>
  </si>
  <si>
    <t>06/01/2020:11:46:48</t>
  </si>
  <si>
    <t>06/01/2020:11:50:14</t>
  </si>
  <si>
    <t>06/01/2020:11:53:29</t>
  </si>
  <si>
    <t>06/01/2020:11:56:50</t>
  </si>
  <si>
    <t>06/01/2020:11:59:59</t>
  </si>
  <si>
    <t>06/01/2020:13:56:20</t>
  </si>
  <si>
    <t>06/01/2020:14:01:33</t>
  </si>
  <si>
    <t>false reading</t>
  </si>
  <si>
    <t>06/01/2020:14:05:29</t>
  </si>
  <si>
    <t>Sonde turned off</t>
  </si>
  <si>
    <t>06/01/2020:14:12:17</t>
  </si>
  <si>
    <t>06/01/2020:14:14:35</t>
  </si>
  <si>
    <t>06/01/2020:14:14:53</t>
  </si>
  <si>
    <t>lost power to box</t>
  </si>
  <si>
    <t>06/01/2020:14:17:03</t>
  </si>
  <si>
    <t>06/01/2020:14:20:46</t>
  </si>
  <si>
    <t>06/01/2020:14:24:53</t>
  </si>
  <si>
    <t>06/01/2020:14:29:53</t>
  </si>
  <si>
    <t>06/01/2020:14:34:18</t>
  </si>
  <si>
    <t>06/02/2020:08:46:53</t>
  </si>
  <si>
    <t>06/02/2020:09:04:34</t>
  </si>
  <si>
    <t>06/02/2020:09:19:59</t>
  </si>
  <si>
    <t>06/02/2020:09:28:44</t>
  </si>
  <si>
    <t>06/02/2020:09:38:22</t>
  </si>
  <si>
    <t>06/02/2020:09:44:57</t>
  </si>
  <si>
    <t>06/02/2020:09:54:47</t>
  </si>
  <si>
    <t>Timed out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</si>
  <si>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</si>
  <si>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</si>
  <si>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</si>
  <si>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</si>
  <si>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</si>
  <si>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</si>
  <si>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DPT40</t>
  </si>
  <si>
    <t>JP &amp; DB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</si>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</sst>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Ik'!$H$2:$H$2958</c:f>
              <c:numCache>
                <c:formatCode>General</c:formatCode>
                <c:ptCount val="2957"/>
                <c:pt idx="0">
                  <c:v>3.8555000000000001</c:v>
                </c:pt>
                <c:pt idx="1">
                  <c:v>3.8654000000000002</c:v>
                </c:pt>
                <c:pt idx="2">
                  <c:v>3.8753000000000006</c:v>
                </c:pt>
                <c:pt idx="3">
                  <c:v>3.8819000000000004</c:v>
                </c:pt>
                <c:pt idx="4">
                  <c:v>3.8753000000000006</c:v>
                </c:pt>
                <c:pt idx="5">
                  <c:v>3.8808000000000002</c:v>
                </c:pt>
                <c:pt idx="6">
                  <c:v>3.8577000000000004</c:v>
                </c:pt>
                <c:pt idx="7">
                  <c:v>3.8555000000000001</c:v>
                </c:pt>
                <c:pt idx="8">
                  <c:v>3.8698000000000001</c:v>
                </c:pt>
                <c:pt idx="9">
                  <c:v>3.8973000000000004</c:v>
                </c:pt>
                <c:pt idx="10">
                  <c:v>3.8841000000000006</c:v>
                </c:pt>
                <c:pt idx="11">
                  <c:v>3.8764000000000003</c:v>
                </c:pt>
                <c:pt idx="12">
                  <c:v>3.8434000000000004</c:v>
                </c:pt>
                <c:pt idx="13">
                  <c:v>3.8423000000000003</c:v>
                </c:pt>
                <c:pt idx="14">
                  <c:v>3.8874</c:v>
                </c:pt>
                <c:pt idx="15">
                  <c:v>3.8698000000000001</c:v>
                </c:pt>
                <c:pt idx="16">
                  <c:v>3.8665000000000003</c:v>
                </c:pt>
                <c:pt idx="17">
                  <c:v>3.8577000000000004</c:v>
                </c:pt>
                <c:pt idx="18">
                  <c:v>3.8324000000000003</c:v>
                </c:pt>
                <c:pt idx="19">
                  <c:v>3.8566000000000003</c:v>
                </c:pt>
                <c:pt idx="20">
                  <c:v>3.8917999999999999</c:v>
                </c:pt>
                <c:pt idx="21">
                  <c:v>3.8676000000000004</c:v>
                </c:pt>
                <c:pt idx="22">
                  <c:v>3.8775000000000004</c:v>
                </c:pt>
                <c:pt idx="23">
                  <c:v>3.8588000000000005</c:v>
                </c:pt>
                <c:pt idx="24">
                  <c:v>3.8907000000000003</c:v>
                </c:pt>
                <c:pt idx="25">
                  <c:v>3.8720000000000003</c:v>
                </c:pt>
                <c:pt idx="26">
                  <c:v>3.8544000000000005</c:v>
                </c:pt>
                <c:pt idx="27">
                  <c:v>3.8709000000000007</c:v>
                </c:pt>
                <c:pt idx="28">
                  <c:v>3.8434000000000004</c:v>
                </c:pt>
                <c:pt idx="29">
                  <c:v>3.8335000000000004</c:v>
                </c:pt>
                <c:pt idx="30">
                  <c:v>3.8137000000000003</c:v>
                </c:pt>
                <c:pt idx="31">
                  <c:v>3.7961000000000005</c:v>
                </c:pt>
                <c:pt idx="32">
                  <c:v>3.8302000000000005</c:v>
                </c:pt>
                <c:pt idx="33">
                  <c:v>3.8005000000000004</c:v>
                </c:pt>
                <c:pt idx="34">
                  <c:v>3.7730000000000006</c:v>
                </c:pt>
                <c:pt idx="35">
                  <c:v>3.7246000000000006</c:v>
                </c:pt>
                <c:pt idx="36">
                  <c:v>3.7466000000000004</c:v>
                </c:pt>
                <c:pt idx="37">
                  <c:v>3.6718000000000002</c:v>
                </c:pt>
                <c:pt idx="38">
                  <c:v>3.6080000000000001</c:v>
                </c:pt>
                <c:pt idx="39">
                  <c:v>3.5761000000000003</c:v>
                </c:pt>
                <c:pt idx="40">
                  <c:v>3.5662000000000003</c:v>
                </c:pt>
                <c:pt idx="41">
                  <c:v>3.5695000000000006</c:v>
                </c:pt>
                <c:pt idx="42">
                  <c:v>3.5585</c:v>
                </c:pt>
                <c:pt idx="43">
                  <c:v>3.4815000000000005</c:v>
                </c:pt>
                <c:pt idx="44">
                  <c:v>3.4595000000000002</c:v>
                </c:pt>
                <c:pt idx="45">
                  <c:v>3.3275000000000001</c:v>
                </c:pt>
                <c:pt idx="46">
                  <c:v>2.6752000000000002</c:v>
                </c:pt>
                <c:pt idx="47">
                  <c:v>1.9184000000000001</c:v>
                </c:pt>
                <c:pt idx="48">
                  <c:v>1.6214000000000002</c:v>
                </c:pt>
                <c:pt idx="49">
                  <c:v>1.4267000000000001</c:v>
                </c:pt>
                <c:pt idx="50">
                  <c:v>1.3618000000000001</c:v>
                </c:pt>
                <c:pt idx="51">
                  <c:v>1.3640000000000001</c:v>
                </c:pt>
                <c:pt idx="52">
                  <c:v>1.4784000000000002</c:v>
                </c:pt>
                <c:pt idx="53">
                  <c:v>1.5873000000000002</c:v>
                </c:pt>
                <c:pt idx="54">
                  <c:v>1.7237</c:v>
                </c:pt>
                <c:pt idx="55">
                  <c:v>1.8766</c:v>
                </c:pt>
                <c:pt idx="56">
                  <c:v>1.9899</c:v>
                </c:pt>
                <c:pt idx="57">
                  <c:v>2.1186000000000003</c:v>
                </c:pt>
                <c:pt idx="58">
                  <c:v>2.2836000000000003</c:v>
                </c:pt>
                <c:pt idx="59">
                  <c:v>2.3925000000000001</c:v>
                </c:pt>
                <c:pt idx="60">
                  <c:v>2.431</c:v>
                </c:pt>
                <c:pt idx="61">
                  <c:v>2.4673000000000003</c:v>
                </c:pt>
                <c:pt idx="62">
                  <c:v>2.5608</c:v>
                </c:pt>
                <c:pt idx="63">
                  <c:v>2.6806999999999999</c:v>
                </c:pt>
                <c:pt idx="64">
                  <c:v>2.7907000000000002</c:v>
                </c:pt>
                <c:pt idx="65">
                  <c:v>2.9513000000000003</c:v>
                </c:pt>
                <c:pt idx="66">
                  <c:v>3.0063000000000004</c:v>
                </c:pt>
                <c:pt idx="67">
                  <c:v>3.0129000000000001</c:v>
                </c:pt>
                <c:pt idx="68">
                  <c:v>2.9370000000000003</c:v>
                </c:pt>
                <c:pt idx="69">
                  <c:v>2.8479000000000001</c:v>
                </c:pt>
                <c:pt idx="70">
                  <c:v>2.8138000000000001</c:v>
                </c:pt>
                <c:pt idx="71">
                  <c:v>2.7610000000000001</c:v>
                </c:pt>
                <c:pt idx="72">
                  <c:v>2.7313000000000005</c:v>
                </c:pt>
                <c:pt idx="73">
                  <c:v>2.7225000000000001</c:v>
                </c:pt>
                <c:pt idx="74">
                  <c:v>2.7401000000000004</c:v>
                </c:pt>
                <c:pt idx="75">
                  <c:v>2.7082000000000006</c:v>
                </c:pt>
                <c:pt idx="76">
                  <c:v>2.6806999999999999</c:v>
                </c:pt>
                <c:pt idx="77">
                  <c:v>2.7929000000000004</c:v>
                </c:pt>
                <c:pt idx="78">
                  <c:v>3.0481000000000003</c:v>
                </c:pt>
                <c:pt idx="79">
                  <c:v>3.3825000000000003</c:v>
                </c:pt>
                <c:pt idx="80">
                  <c:v>3.8093000000000004</c:v>
                </c:pt>
                <c:pt idx="81">
                  <c:v>3.9347000000000003</c:v>
                </c:pt>
                <c:pt idx="82">
                  <c:v>3.9644000000000004</c:v>
                </c:pt>
                <c:pt idx="83">
                  <c:v>3.9160000000000004</c:v>
                </c:pt>
                <c:pt idx="84">
                  <c:v>3.9127000000000001</c:v>
                </c:pt>
                <c:pt idx="85">
                  <c:v>3.9193000000000007</c:v>
                </c:pt>
                <c:pt idx="86">
                  <c:v>3.9061000000000003</c:v>
                </c:pt>
                <c:pt idx="87">
                  <c:v>3.9303000000000003</c:v>
                </c:pt>
                <c:pt idx="88">
                  <c:v>3.9589000000000008</c:v>
                </c:pt>
                <c:pt idx="89">
                  <c:v>4.0711000000000004</c:v>
                </c:pt>
                <c:pt idx="90">
                  <c:v>3.9358</c:v>
                </c:pt>
                <c:pt idx="91">
                  <c:v>3.9105000000000003</c:v>
                </c:pt>
                <c:pt idx="92">
                  <c:v>3.8258000000000005</c:v>
                </c:pt>
                <c:pt idx="93">
                  <c:v>3.8027000000000002</c:v>
                </c:pt>
                <c:pt idx="94">
                  <c:v>3.5299000000000005</c:v>
                </c:pt>
                <c:pt idx="95">
                  <c:v>3.4518</c:v>
                </c:pt>
                <c:pt idx="96">
                  <c:v>3.2637000000000005</c:v>
                </c:pt>
                <c:pt idx="97">
                  <c:v>2.9667000000000003</c:v>
                </c:pt>
                <c:pt idx="98">
                  <c:v>2.9007000000000001</c:v>
                </c:pt>
                <c:pt idx="99">
                  <c:v>2.9964000000000004</c:v>
                </c:pt>
                <c:pt idx="100">
                  <c:v>3.0052000000000003</c:v>
                </c:pt>
                <c:pt idx="101">
                  <c:v>3.1339000000000006</c:v>
                </c:pt>
                <c:pt idx="102">
                  <c:v>2.5102000000000002</c:v>
                </c:pt>
                <c:pt idx="103">
                  <c:v>2.1648000000000001</c:v>
                </c:pt>
                <c:pt idx="104">
                  <c:v>2.4332000000000003</c:v>
                </c:pt>
                <c:pt idx="105">
                  <c:v>2.1406000000000001</c:v>
                </c:pt>
                <c:pt idx="106">
                  <c:v>1.9899</c:v>
                </c:pt>
                <c:pt idx="107">
                  <c:v>1.859</c:v>
                </c:pt>
                <c:pt idx="108">
                  <c:v>1.8601000000000003</c:v>
                </c:pt>
                <c:pt idx="109">
                  <c:v>2.4453</c:v>
                </c:pt>
                <c:pt idx="110">
                  <c:v>3.4419000000000004</c:v>
                </c:pt>
                <c:pt idx="111">
                  <c:v>3.5277000000000003</c:v>
                </c:pt>
                <c:pt idx="112">
                  <c:v>3.6091000000000006</c:v>
                </c:pt>
                <c:pt idx="113">
                  <c:v>3.6333000000000002</c:v>
                </c:pt>
                <c:pt idx="114">
                  <c:v>3.5871000000000004</c:v>
                </c:pt>
                <c:pt idx="115">
                  <c:v>3.5739000000000005</c:v>
                </c:pt>
                <c:pt idx="116">
                  <c:v>3.63</c:v>
                </c:pt>
                <c:pt idx="117">
                  <c:v>3.6739999999999999</c:v>
                </c:pt>
                <c:pt idx="118">
                  <c:v>3.6739999999999999</c:v>
                </c:pt>
                <c:pt idx="119">
                  <c:v>3.7015000000000007</c:v>
                </c:pt>
                <c:pt idx="120">
                  <c:v>3.7081000000000004</c:v>
                </c:pt>
                <c:pt idx="121">
                  <c:v>3.7609000000000004</c:v>
                </c:pt>
                <c:pt idx="122">
                  <c:v>3.7521000000000004</c:v>
                </c:pt>
                <c:pt idx="123">
                  <c:v>3.7224000000000004</c:v>
                </c:pt>
                <c:pt idx="124">
                  <c:v>3.7059000000000006</c:v>
                </c:pt>
                <c:pt idx="125">
                  <c:v>3.6817000000000002</c:v>
                </c:pt>
                <c:pt idx="126">
                  <c:v>3.6696</c:v>
                </c:pt>
                <c:pt idx="127">
                  <c:v>2.8886000000000003</c:v>
                </c:pt>
                <c:pt idx="128">
                  <c:v>3.5640000000000005</c:v>
                </c:pt>
                <c:pt idx="129">
                  <c:v>3.7026000000000003</c:v>
                </c:pt>
                <c:pt idx="130">
                  <c:v>3.6520000000000001</c:v>
                </c:pt>
                <c:pt idx="131">
                  <c:v>3.74</c:v>
                </c:pt>
                <c:pt idx="132">
                  <c:v>3.6839000000000004</c:v>
                </c:pt>
                <c:pt idx="133">
                  <c:v>3.6058000000000003</c:v>
                </c:pt>
                <c:pt idx="134">
                  <c:v>3.4353000000000007</c:v>
                </c:pt>
                <c:pt idx="135">
                  <c:v>2.9854000000000003</c:v>
                </c:pt>
                <c:pt idx="136">
                  <c:v>2.6322999999999999</c:v>
                </c:pt>
                <c:pt idx="137">
                  <c:v>2.3848000000000003</c:v>
                </c:pt>
                <c:pt idx="138">
                  <c:v>2.3595000000000002</c:v>
                </c:pt>
                <c:pt idx="139">
                  <c:v>2.5267000000000004</c:v>
                </c:pt>
                <c:pt idx="140">
                  <c:v>2.6642000000000006</c:v>
                </c:pt>
                <c:pt idx="141">
                  <c:v>2.9458000000000002</c:v>
                </c:pt>
                <c:pt idx="142">
                  <c:v>3.0547000000000004</c:v>
                </c:pt>
                <c:pt idx="143">
                  <c:v>3.3055000000000003</c:v>
                </c:pt>
                <c:pt idx="144">
                  <c:v>3.2692000000000001</c:v>
                </c:pt>
                <c:pt idx="145">
                  <c:v>2.9172000000000002</c:v>
                </c:pt>
                <c:pt idx="146">
                  <c:v>2.5916000000000001</c:v>
                </c:pt>
                <c:pt idx="147">
                  <c:v>2.2880000000000003</c:v>
                </c:pt>
                <c:pt idx="148">
                  <c:v>2.1472000000000002</c:v>
                </c:pt>
                <c:pt idx="149">
                  <c:v>2.0801000000000003</c:v>
                </c:pt>
                <c:pt idx="150">
                  <c:v>1.8744000000000001</c:v>
                </c:pt>
                <c:pt idx="151">
                  <c:v>1.5345000000000002</c:v>
                </c:pt>
                <c:pt idx="152">
                  <c:v>1.3453000000000002</c:v>
                </c:pt>
                <c:pt idx="153">
                  <c:v>1.5136000000000001</c:v>
                </c:pt>
                <c:pt idx="154">
                  <c:v>2.4794</c:v>
                </c:pt>
                <c:pt idx="155">
                  <c:v>2.64</c:v>
                </c:pt>
                <c:pt idx="156">
                  <c:v>2.7005000000000003</c:v>
                </c:pt>
                <c:pt idx="157">
                  <c:v>2.5211999999999999</c:v>
                </c:pt>
                <c:pt idx="158">
                  <c:v>2.3562000000000003</c:v>
                </c:pt>
                <c:pt idx="159">
                  <c:v>2.4046000000000003</c:v>
                </c:pt>
                <c:pt idx="160">
                  <c:v>2.6048</c:v>
                </c:pt>
                <c:pt idx="161">
                  <c:v>2.5883000000000003</c:v>
                </c:pt>
                <c:pt idx="162">
                  <c:v>2.5894000000000004</c:v>
                </c:pt>
                <c:pt idx="163">
                  <c:v>2.4618000000000002</c:v>
                </c:pt>
                <c:pt idx="164">
                  <c:v>2.2143000000000002</c:v>
                </c:pt>
                <c:pt idx="165">
                  <c:v>1.9635</c:v>
                </c:pt>
                <c:pt idx="166">
                  <c:v>1.8359000000000001</c:v>
                </c:pt>
                <c:pt idx="167">
                  <c:v>1.6709000000000001</c:v>
                </c:pt>
                <c:pt idx="168">
                  <c:v>1.5136000000000001</c:v>
                </c:pt>
                <c:pt idx="169">
                  <c:v>1.2716000000000001</c:v>
                </c:pt>
                <c:pt idx="170">
                  <c:v>1.2133</c:v>
                </c:pt>
                <c:pt idx="171">
                  <c:v>1.1318999999999999</c:v>
                </c:pt>
                <c:pt idx="172">
                  <c:v>1.0868</c:v>
                </c:pt>
                <c:pt idx="173">
                  <c:v>1.1363000000000001</c:v>
                </c:pt>
                <c:pt idx="174">
                  <c:v>1.2155</c:v>
                </c:pt>
                <c:pt idx="175">
                  <c:v>1.5752000000000002</c:v>
                </c:pt>
                <c:pt idx="176">
                  <c:v>1.7886</c:v>
                </c:pt>
                <c:pt idx="177">
                  <c:v>2.0438000000000001</c:v>
                </c:pt>
                <c:pt idx="178">
                  <c:v>2.0306000000000002</c:v>
                </c:pt>
                <c:pt idx="179">
                  <c:v>2.0636000000000001</c:v>
                </c:pt>
                <c:pt idx="180">
                  <c:v>2.0724</c:v>
                </c:pt>
                <c:pt idx="181">
                  <c:v>2.0284000000000004</c:v>
                </c:pt>
                <c:pt idx="182">
                  <c:v>1.9294000000000002</c:v>
                </c:pt>
                <c:pt idx="183">
                  <c:v>1.8447000000000002</c:v>
                </c:pt>
                <c:pt idx="184">
                  <c:v>1.8084</c:v>
                </c:pt>
                <c:pt idx="185">
                  <c:v>1.8172000000000001</c:v>
                </c:pt>
                <c:pt idx="186">
                  <c:v>1.8029000000000002</c:v>
                </c:pt>
                <c:pt idx="187">
                  <c:v>1.6896000000000002</c:v>
                </c:pt>
                <c:pt idx="188">
                  <c:v>1.5554000000000001</c:v>
                </c:pt>
                <c:pt idx="189">
                  <c:v>1.4619</c:v>
                </c:pt>
                <c:pt idx="190">
                  <c:v>1.3089999999999999</c:v>
                </c:pt>
                <c:pt idx="191">
                  <c:v>1.0802</c:v>
                </c:pt>
                <c:pt idx="192">
                  <c:v>0.97130000000000005</c:v>
                </c:pt>
                <c:pt idx="193">
                  <c:v>1.0285000000000002</c:v>
                </c:pt>
                <c:pt idx="194">
                  <c:v>1.1000000000000001</c:v>
                </c:pt>
                <c:pt idx="195">
                  <c:v>1.1605000000000001</c:v>
                </c:pt>
                <c:pt idx="196">
                  <c:v>1.1990000000000003</c:v>
                </c:pt>
                <c:pt idx="197">
                  <c:v>1.1913</c:v>
                </c:pt>
                <c:pt idx="198">
                  <c:v>1.0934000000000001</c:v>
                </c:pt>
                <c:pt idx="199">
                  <c:v>1.3816000000000002</c:v>
                </c:pt>
                <c:pt idx="200">
                  <c:v>1.3189000000000002</c:v>
                </c:pt>
                <c:pt idx="201">
                  <c:v>1.804</c:v>
                </c:pt>
                <c:pt idx="202">
                  <c:v>2.1945000000000001</c:v>
                </c:pt>
                <c:pt idx="203">
                  <c:v>2.6026000000000002</c:v>
                </c:pt>
                <c:pt idx="204">
                  <c:v>2.6565000000000003</c:v>
                </c:pt>
                <c:pt idx="205">
                  <c:v>2.7324000000000002</c:v>
                </c:pt>
                <c:pt idx="206">
                  <c:v>2.4805000000000001</c:v>
                </c:pt>
                <c:pt idx="207">
                  <c:v>2.1164000000000001</c:v>
                </c:pt>
                <c:pt idx="208">
                  <c:v>1.7391000000000001</c:v>
                </c:pt>
                <c:pt idx="209">
                  <c:v>1.6258000000000001</c:v>
                </c:pt>
                <c:pt idx="210">
                  <c:v>1.6588000000000001</c:v>
                </c:pt>
                <c:pt idx="211">
                  <c:v>1.6665000000000001</c:v>
                </c:pt>
                <c:pt idx="212">
                  <c:v>1.6258000000000001</c:v>
                </c:pt>
                <c:pt idx="213">
                  <c:v>1.5763000000000003</c:v>
                </c:pt>
                <c:pt idx="214">
                  <c:v>1.4663000000000002</c:v>
                </c:pt>
                <c:pt idx="215">
                  <c:v>1.4168000000000001</c:v>
                </c:pt>
                <c:pt idx="216">
                  <c:v>1.4971000000000001</c:v>
                </c:pt>
                <c:pt idx="217">
                  <c:v>1.7446000000000002</c:v>
                </c:pt>
                <c:pt idx="218">
                  <c:v>1.7820000000000003</c:v>
                </c:pt>
                <c:pt idx="219">
                  <c:v>1.8106</c:v>
                </c:pt>
                <c:pt idx="220">
                  <c:v>1.7391000000000001</c:v>
                </c:pt>
                <c:pt idx="221">
                  <c:v>1.7765000000000002</c:v>
                </c:pt>
                <c:pt idx="222">
                  <c:v>2.0350000000000001</c:v>
                </c:pt>
                <c:pt idx="223">
                  <c:v>2.1604000000000001</c:v>
                </c:pt>
                <c:pt idx="224">
                  <c:v>2.2671000000000001</c:v>
                </c:pt>
                <c:pt idx="225">
                  <c:v>2.1153000000000004</c:v>
                </c:pt>
                <c:pt idx="226">
                  <c:v>1.9657</c:v>
                </c:pt>
                <c:pt idx="227">
                  <c:v>1.9833000000000001</c:v>
                </c:pt>
                <c:pt idx="228">
                  <c:v>2.0471000000000004</c:v>
                </c:pt>
                <c:pt idx="229">
                  <c:v>2.4684000000000004</c:v>
                </c:pt>
                <c:pt idx="230">
                  <c:v>2.3331000000000004</c:v>
                </c:pt>
                <c:pt idx="231">
                  <c:v>2.5751000000000004</c:v>
                </c:pt>
                <c:pt idx="232">
                  <c:v>2.7115</c:v>
                </c:pt>
                <c:pt idx="233">
                  <c:v>2.5938000000000003</c:v>
                </c:pt>
                <c:pt idx="234">
                  <c:v>2.7621000000000002</c:v>
                </c:pt>
                <c:pt idx="235">
                  <c:v>2.8182</c:v>
                </c:pt>
                <c:pt idx="236">
                  <c:v>2.508</c:v>
                </c:pt>
                <c:pt idx="237">
                  <c:v>2.2418</c:v>
                </c:pt>
                <c:pt idx="238">
                  <c:v>2.2429000000000006</c:v>
                </c:pt>
                <c:pt idx="239">
                  <c:v>2.4607000000000001</c:v>
                </c:pt>
                <c:pt idx="240">
                  <c:v>2.6378000000000004</c:v>
                </c:pt>
                <c:pt idx="241">
                  <c:v>2.6785000000000001</c:v>
                </c:pt>
                <c:pt idx="242">
                  <c:v>2.5410000000000004</c:v>
                </c:pt>
                <c:pt idx="243">
                  <c:v>2.3375000000000004</c:v>
                </c:pt>
                <c:pt idx="244">
                  <c:v>2.4002000000000003</c:v>
                </c:pt>
                <c:pt idx="245">
                  <c:v>2.431</c:v>
                </c:pt>
                <c:pt idx="246">
                  <c:v>2.5211999999999999</c:v>
                </c:pt>
                <c:pt idx="247">
                  <c:v>2.5707000000000004</c:v>
                </c:pt>
                <c:pt idx="248">
                  <c:v>2.4948000000000001</c:v>
                </c:pt>
                <c:pt idx="249">
                  <c:v>2.4090000000000003</c:v>
                </c:pt>
                <c:pt idx="250">
                  <c:v>2.4684000000000004</c:v>
                </c:pt>
                <c:pt idx="251">
                  <c:v>2.5058000000000002</c:v>
                </c:pt>
                <c:pt idx="252">
                  <c:v>2.3859000000000004</c:v>
                </c:pt>
                <c:pt idx="253">
                  <c:v>1.9459</c:v>
                </c:pt>
                <c:pt idx="254">
                  <c:v>1.6456000000000002</c:v>
                </c:pt>
                <c:pt idx="255">
                  <c:v>1.6808000000000001</c:v>
                </c:pt>
                <c:pt idx="256">
                  <c:v>1.5851000000000002</c:v>
                </c:pt>
                <c:pt idx="257">
                  <c:v>1.4399</c:v>
                </c:pt>
                <c:pt idx="258">
                  <c:v>1.5939000000000001</c:v>
                </c:pt>
                <c:pt idx="259">
                  <c:v>1.7061000000000002</c:v>
                </c:pt>
                <c:pt idx="260">
                  <c:v>1.9074000000000002</c:v>
                </c:pt>
                <c:pt idx="261">
                  <c:v>2.0548000000000002</c:v>
                </c:pt>
                <c:pt idx="262">
                  <c:v>2.1648000000000001</c:v>
                </c:pt>
                <c:pt idx="263">
                  <c:v>2.1549</c:v>
                </c:pt>
                <c:pt idx="264">
                  <c:v>2.101</c:v>
                </c:pt>
                <c:pt idx="265">
                  <c:v>2.1681000000000004</c:v>
                </c:pt>
                <c:pt idx="266">
                  <c:v>2.2528000000000001</c:v>
                </c:pt>
                <c:pt idx="267">
                  <c:v>2.2319</c:v>
                </c:pt>
                <c:pt idx="268">
                  <c:v>2.3584000000000005</c:v>
                </c:pt>
                <c:pt idx="269">
                  <c:v>2.3957999999999999</c:v>
                </c:pt>
                <c:pt idx="270">
                  <c:v>2.4056999999999999</c:v>
                </c:pt>
                <c:pt idx="271">
                  <c:v>2.3826000000000001</c:v>
                </c:pt>
                <c:pt idx="272">
                  <c:v>2.3331000000000004</c:v>
                </c:pt>
                <c:pt idx="273">
                  <c:v>2.1868000000000003</c:v>
                </c:pt>
                <c:pt idx="274">
                  <c:v>2.2759</c:v>
                </c:pt>
                <c:pt idx="275">
                  <c:v>2.4288000000000003</c:v>
                </c:pt>
                <c:pt idx="276">
                  <c:v>2.4475000000000002</c:v>
                </c:pt>
                <c:pt idx="277">
                  <c:v>2.5806000000000004</c:v>
                </c:pt>
                <c:pt idx="278">
                  <c:v>2.7148000000000003</c:v>
                </c:pt>
                <c:pt idx="279">
                  <c:v>2.6829000000000001</c:v>
                </c:pt>
                <c:pt idx="280">
                  <c:v>2.4200000000000004</c:v>
                </c:pt>
                <c:pt idx="281">
                  <c:v>2.2549999999999999</c:v>
                </c:pt>
                <c:pt idx="282">
                  <c:v>2.2637999999999998</c:v>
                </c:pt>
                <c:pt idx="283">
                  <c:v>2.2825000000000002</c:v>
                </c:pt>
                <c:pt idx="284">
                  <c:v>2.3056000000000001</c:v>
                </c:pt>
                <c:pt idx="285">
                  <c:v>2.2682000000000002</c:v>
                </c:pt>
                <c:pt idx="286">
                  <c:v>2.2088000000000001</c:v>
                </c:pt>
                <c:pt idx="287">
                  <c:v>2.2517000000000005</c:v>
                </c:pt>
                <c:pt idx="288">
                  <c:v>2.3782000000000001</c:v>
                </c:pt>
                <c:pt idx="289">
                  <c:v>2.3606000000000003</c:v>
                </c:pt>
                <c:pt idx="290">
                  <c:v>2.3155000000000001</c:v>
                </c:pt>
                <c:pt idx="291">
                  <c:v>2.3276000000000003</c:v>
                </c:pt>
                <c:pt idx="292">
                  <c:v>2.1329000000000002</c:v>
                </c:pt>
                <c:pt idx="293">
                  <c:v>1.9811000000000001</c:v>
                </c:pt>
                <c:pt idx="294">
                  <c:v>1.8766</c:v>
                </c:pt>
                <c:pt idx="295">
                  <c:v>1.8689000000000002</c:v>
                </c:pt>
                <c:pt idx="296">
                  <c:v>1.7721000000000002</c:v>
                </c:pt>
                <c:pt idx="297">
                  <c:v>1.7864000000000002</c:v>
                </c:pt>
                <c:pt idx="298">
                  <c:v>1.9338000000000002</c:v>
                </c:pt>
                <c:pt idx="299">
                  <c:v>1.8766</c:v>
                </c:pt>
                <c:pt idx="300">
                  <c:v>1.7820000000000003</c:v>
                </c:pt>
                <c:pt idx="301">
                  <c:v>1.9459</c:v>
                </c:pt>
                <c:pt idx="302">
                  <c:v>2.0416000000000003</c:v>
                </c:pt>
                <c:pt idx="303">
                  <c:v>2.2077000000000004</c:v>
                </c:pt>
                <c:pt idx="304">
                  <c:v>1.7985000000000002</c:v>
                </c:pt>
                <c:pt idx="305">
                  <c:v>1.2452000000000001</c:v>
                </c:pt>
                <c:pt idx="306">
                  <c:v>1.1121000000000001</c:v>
                </c:pt>
                <c:pt idx="307">
                  <c:v>1.0219</c:v>
                </c:pt>
                <c:pt idx="308">
                  <c:v>1.0032000000000001</c:v>
                </c:pt>
                <c:pt idx="309">
                  <c:v>1.0010000000000001</c:v>
                </c:pt>
                <c:pt idx="310">
                  <c:v>0.99110000000000009</c:v>
                </c:pt>
                <c:pt idx="311">
                  <c:v>1.1946000000000001</c:v>
                </c:pt>
                <c:pt idx="312">
                  <c:v>1.1924000000000001</c:v>
                </c:pt>
                <c:pt idx="313">
                  <c:v>1.0472000000000001</c:v>
                </c:pt>
                <c:pt idx="314">
                  <c:v>0.93940000000000001</c:v>
                </c:pt>
                <c:pt idx="315">
                  <c:v>0.88000000000000012</c:v>
                </c:pt>
                <c:pt idx="316">
                  <c:v>0.88550000000000018</c:v>
                </c:pt>
                <c:pt idx="317">
                  <c:v>0.9900000000000001</c:v>
                </c:pt>
                <c:pt idx="318">
                  <c:v>1.2507000000000001</c:v>
                </c:pt>
                <c:pt idx="319">
                  <c:v>1.3958999999999999</c:v>
                </c:pt>
                <c:pt idx="320">
                  <c:v>1.6478000000000002</c:v>
                </c:pt>
                <c:pt idx="321">
                  <c:v>1.7644000000000002</c:v>
                </c:pt>
                <c:pt idx="322">
                  <c:v>1.7809000000000001</c:v>
                </c:pt>
                <c:pt idx="323">
                  <c:v>1.9415</c:v>
                </c:pt>
                <c:pt idx="324">
                  <c:v>1.9371</c:v>
                </c:pt>
                <c:pt idx="325">
                  <c:v>1.8106</c:v>
                </c:pt>
                <c:pt idx="326">
                  <c:v>1.7677</c:v>
                </c:pt>
                <c:pt idx="327">
                  <c:v>1.9877</c:v>
                </c:pt>
                <c:pt idx="328">
                  <c:v>2.1516000000000002</c:v>
                </c:pt>
                <c:pt idx="329">
                  <c:v>2.2341000000000002</c:v>
                </c:pt>
                <c:pt idx="330">
                  <c:v>2.2109999999999999</c:v>
                </c:pt>
                <c:pt idx="331">
                  <c:v>2.2088000000000001</c:v>
                </c:pt>
                <c:pt idx="332">
                  <c:v>2.1120000000000001</c:v>
                </c:pt>
                <c:pt idx="333">
                  <c:v>2.1956000000000002</c:v>
                </c:pt>
                <c:pt idx="334">
                  <c:v>2.2748000000000004</c:v>
                </c:pt>
                <c:pt idx="335">
                  <c:v>2.4035000000000002</c:v>
                </c:pt>
                <c:pt idx="336">
                  <c:v>2.4552000000000005</c:v>
                </c:pt>
                <c:pt idx="337">
                  <c:v>2.3672000000000004</c:v>
                </c:pt>
                <c:pt idx="338">
                  <c:v>2.3573</c:v>
                </c:pt>
                <c:pt idx="339">
                  <c:v>2.4156000000000004</c:v>
                </c:pt>
                <c:pt idx="340">
                  <c:v>2.4188999999999998</c:v>
                </c:pt>
                <c:pt idx="341">
                  <c:v>2.343</c:v>
                </c:pt>
                <c:pt idx="342">
                  <c:v>2.3815000000000004</c:v>
                </c:pt>
                <c:pt idx="343">
                  <c:v>2.5333000000000001</c:v>
                </c:pt>
                <c:pt idx="344">
                  <c:v>2.6730000000000005</c:v>
                </c:pt>
                <c:pt idx="345">
                  <c:v>2.8105000000000002</c:v>
                </c:pt>
                <c:pt idx="346">
                  <c:v>2.8446000000000002</c:v>
                </c:pt>
                <c:pt idx="347">
                  <c:v>2.9084000000000003</c:v>
                </c:pt>
                <c:pt idx="348">
                  <c:v>2.8787000000000003</c:v>
                </c:pt>
                <c:pt idx="349">
                  <c:v>2.871</c:v>
                </c:pt>
                <c:pt idx="350">
                  <c:v>2.8919000000000001</c:v>
                </c:pt>
                <c:pt idx="351">
                  <c:v>2.915</c:v>
                </c:pt>
                <c:pt idx="352">
                  <c:v>2.9260000000000006</c:v>
                </c:pt>
                <c:pt idx="353">
                  <c:v>3.0217000000000001</c:v>
                </c:pt>
                <c:pt idx="354">
                  <c:v>3.0491999999999999</c:v>
                </c:pt>
                <c:pt idx="355">
                  <c:v>3.0305</c:v>
                </c:pt>
                <c:pt idx="356">
                  <c:v>3.0348999999999999</c:v>
                </c:pt>
                <c:pt idx="357">
                  <c:v>2.9953000000000003</c:v>
                </c:pt>
                <c:pt idx="358">
                  <c:v>2.9524000000000004</c:v>
                </c:pt>
                <c:pt idx="359">
                  <c:v>2.9062000000000001</c:v>
                </c:pt>
                <c:pt idx="360">
                  <c:v>2.8996000000000004</c:v>
                </c:pt>
                <c:pt idx="361">
                  <c:v>2.8292000000000002</c:v>
                </c:pt>
                <c:pt idx="362">
                  <c:v>2.7907000000000002</c:v>
                </c:pt>
                <c:pt idx="363">
                  <c:v>2.7973000000000003</c:v>
                </c:pt>
                <c:pt idx="364">
                  <c:v>2.7489000000000003</c:v>
                </c:pt>
                <c:pt idx="365">
                  <c:v>2.7027000000000001</c:v>
                </c:pt>
                <c:pt idx="366">
                  <c:v>2.7137000000000002</c:v>
                </c:pt>
                <c:pt idx="367">
                  <c:v>2.6598000000000002</c:v>
                </c:pt>
                <c:pt idx="368">
                  <c:v>2.6510000000000002</c:v>
                </c:pt>
                <c:pt idx="369">
                  <c:v>2.6366999999999998</c:v>
                </c:pt>
                <c:pt idx="370">
                  <c:v>2.6444000000000001</c:v>
                </c:pt>
                <c:pt idx="371">
                  <c:v>2.6718999999999999</c:v>
                </c:pt>
                <c:pt idx="372">
                  <c:v>2.6741000000000001</c:v>
                </c:pt>
                <c:pt idx="373">
                  <c:v>2.6862000000000004</c:v>
                </c:pt>
                <c:pt idx="374">
                  <c:v>2.7302000000000004</c:v>
                </c:pt>
                <c:pt idx="375">
                  <c:v>2.7137000000000002</c:v>
                </c:pt>
                <c:pt idx="376">
                  <c:v>2.7302000000000004</c:v>
                </c:pt>
                <c:pt idx="377">
                  <c:v>2.7841000000000005</c:v>
                </c:pt>
                <c:pt idx="378">
                  <c:v>2.8413000000000004</c:v>
                </c:pt>
                <c:pt idx="379">
                  <c:v>2.8446000000000002</c:v>
                </c:pt>
                <c:pt idx="380">
                  <c:v>2.8149000000000006</c:v>
                </c:pt>
                <c:pt idx="381">
                  <c:v>2.9007000000000001</c:v>
                </c:pt>
                <c:pt idx="382">
                  <c:v>2.9722000000000004</c:v>
                </c:pt>
                <c:pt idx="383">
                  <c:v>3.1405000000000003</c:v>
                </c:pt>
                <c:pt idx="384">
                  <c:v>3.2032000000000003</c:v>
                </c:pt>
                <c:pt idx="385">
                  <c:v>3.2142000000000004</c:v>
                </c:pt>
                <c:pt idx="386">
                  <c:v>3.1328</c:v>
                </c:pt>
                <c:pt idx="387">
                  <c:v>3.0514000000000001</c:v>
                </c:pt>
                <c:pt idx="388">
                  <c:v>2.9403000000000001</c:v>
                </c:pt>
                <c:pt idx="389">
                  <c:v>2.7742</c:v>
                </c:pt>
                <c:pt idx="390">
                  <c:v>2.7489000000000003</c:v>
                </c:pt>
                <c:pt idx="391">
                  <c:v>2.7290999999999999</c:v>
                </c:pt>
                <c:pt idx="392">
                  <c:v>2.6092</c:v>
                </c:pt>
                <c:pt idx="393">
                  <c:v>2.4948000000000001</c:v>
                </c:pt>
                <c:pt idx="394">
                  <c:v>2.431</c:v>
                </c:pt>
                <c:pt idx="395">
                  <c:v>2.2000000000000002</c:v>
                </c:pt>
                <c:pt idx="396">
                  <c:v>2.3606000000000003</c:v>
                </c:pt>
                <c:pt idx="397">
                  <c:v>1.9294000000000002</c:v>
                </c:pt>
                <c:pt idx="398">
                  <c:v>1.7929999999999999</c:v>
                </c:pt>
                <c:pt idx="399">
                  <c:v>1.8887000000000003</c:v>
                </c:pt>
                <c:pt idx="400">
                  <c:v>1.7270000000000003</c:v>
                </c:pt>
                <c:pt idx="401">
                  <c:v>0.76449999999999996</c:v>
                </c:pt>
                <c:pt idx="402">
                  <c:v>0.77329999999999999</c:v>
                </c:pt>
                <c:pt idx="403">
                  <c:v>0.70400000000000007</c:v>
                </c:pt>
                <c:pt idx="404">
                  <c:v>0.7601</c:v>
                </c:pt>
                <c:pt idx="405">
                  <c:v>1.0945</c:v>
                </c:pt>
                <c:pt idx="406">
                  <c:v>1.034</c:v>
                </c:pt>
                <c:pt idx="407">
                  <c:v>1.0197000000000001</c:v>
                </c:pt>
                <c:pt idx="408">
                  <c:v>0.90860000000000007</c:v>
                </c:pt>
                <c:pt idx="409">
                  <c:v>0.90970000000000006</c:v>
                </c:pt>
                <c:pt idx="410">
                  <c:v>0.87780000000000014</c:v>
                </c:pt>
                <c:pt idx="411">
                  <c:v>0.88550000000000018</c:v>
                </c:pt>
                <c:pt idx="412">
                  <c:v>0.79970000000000008</c:v>
                </c:pt>
                <c:pt idx="413">
                  <c:v>0.79860000000000009</c:v>
                </c:pt>
                <c:pt idx="414">
                  <c:v>0.7964</c:v>
                </c:pt>
                <c:pt idx="415">
                  <c:v>0.69850000000000012</c:v>
                </c:pt>
                <c:pt idx="416">
                  <c:v>0.7722</c:v>
                </c:pt>
                <c:pt idx="417">
                  <c:v>0.7249000000000001</c:v>
                </c:pt>
                <c:pt idx="418">
                  <c:v>0.71390000000000009</c:v>
                </c:pt>
                <c:pt idx="419">
                  <c:v>0.65890000000000004</c:v>
                </c:pt>
                <c:pt idx="420">
                  <c:v>0.69190000000000007</c:v>
                </c:pt>
                <c:pt idx="421">
                  <c:v>0.68640000000000001</c:v>
                </c:pt>
                <c:pt idx="422">
                  <c:v>0.66549999999999998</c:v>
                </c:pt>
                <c:pt idx="423">
                  <c:v>0.6512</c:v>
                </c:pt>
                <c:pt idx="424">
                  <c:v>0.66770000000000007</c:v>
                </c:pt>
                <c:pt idx="425">
                  <c:v>0.60280000000000011</c:v>
                </c:pt>
                <c:pt idx="426">
                  <c:v>0.60060000000000013</c:v>
                </c:pt>
              </c:numCache>
            </c:numRef>
          </c:xVal>
          <c:yVal>
            <c:numRef>
              <c:f>'Processed Ik'!$C$2:$C$2958</c:f>
              <c:numCache>
                <c:formatCode>General</c:formatCode>
                <c:ptCount val="2957"/>
                <c:pt idx="0">
                  <c:v>-2.7749999999999999</c:v>
                </c:pt>
                <c:pt idx="1">
                  <c:v>-2.839</c:v>
                </c:pt>
                <c:pt idx="2">
                  <c:v>-2.911</c:v>
                </c:pt>
                <c:pt idx="3">
                  <c:v>-2.988</c:v>
                </c:pt>
                <c:pt idx="4">
                  <c:v>-3.0649999999999999</c:v>
                </c:pt>
                <c:pt idx="5">
                  <c:v>-3.1389999999999998</c:v>
                </c:pt>
                <c:pt idx="6">
                  <c:v>-3.2029999999999998</c:v>
                </c:pt>
                <c:pt idx="7">
                  <c:v>-3.2690000000000001</c:v>
                </c:pt>
                <c:pt idx="8">
                  <c:v>-3.343</c:v>
                </c:pt>
                <c:pt idx="9">
                  <c:v>-3.4260000000000002</c:v>
                </c:pt>
                <c:pt idx="10">
                  <c:v>-3.4990000000000001</c:v>
                </c:pt>
                <c:pt idx="11">
                  <c:v>-3.5739999999999998</c:v>
                </c:pt>
                <c:pt idx="12">
                  <c:v>-3.645</c:v>
                </c:pt>
                <c:pt idx="13">
                  <c:v>-3.7130000000000001</c:v>
                </c:pt>
                <c:pt idx="14">
                  <c:v>-3.786</c:v>
                </c:pt>
                <c:pt idx="15">
                  <c:v>-3.863</c:v>
                </c:pt>
                <c:pt idx="16">
                  <c:v>-3.9359999999999999</c:v>
                </c:pt>
                <c:pt idx="17">
                  <c:v>-4.008</c:v>
                </c:pt>
                <c:pt idx="18">
                  <c:v>-4.08</c:v>
                </c:pt>
                <c:pt idx="19">
                  <c:v>-4.1520000000000001</c:v>
                </c:pt>
                <c:pt idx="20">
                  <c:v>-4.2229999999999999</c:v>
                </c:pt>
                <c:pt idx="21">
                  <c:v>-4.2869999999999999</c:v>
                </c:pt>
                <c:pt idx="22">
                  <c:v>-4.3440000000000003</c:v>
                </c:pt>
                <c:pt idx="23">
                  <c:v>-4.4000000000000004</c:v>
                </c:pt>
                <c:pt idx="24">
                  <c:v>-4.4560000000000004</c:v>
                </c:pt>
                <c:pt idx="25">
                  <c:v>-4.51</c:v>
                </c:pt>
                <c:pt idx="26">
                  <c:v>-4.5640000000000001</c:v>
                </c:pt>
                <c:pt idx="27">
                  <c:v>-4.617</c:v>
                </c:pt>
                <c:pt idx="28">
                  <c:v>-4.6719999999999997</c:v>
                </c:pt>
                <c:pt idx="29">
                  <c:v>-4.7300000000000004</c:v>
                </c:pt>
                <c:pt idx="30">
                  <c:v>-4.7960000000000003</c:v>
                </c:pt>
                <c:pt idx="31">
                  <c:v>-4.8650000000000002</c:v>
                </c:pt>
                <c:pt idx="32">
                  <c:v>-4.9359999999999999</c:v>
                </c:pt>
                <c:pt idx="33">
                  <c:v>-5.0069999999999997</c:v>
                </c:pt>
                <c:pt idx="34">
                  <c:v>-5.0780000000000003</c:v>
                </c:pt>
                <c:pt idx="35">
                  <c:v>-5.1479999999999997</c:v>
                </c:pt>
                <c:pt idx="36">
                  <c:v>-5.2</c:v>
                </c:pt>
                <c:pt idx="37">
                  <c:v>-5.2560000000000002</c:v>
                </c:pt>
                <c:pt idx="38">
                  <c:v>-5.335</c:v>
                </c:pt>
                <c:pt idx="39">
                  <c:v>-5.3920000000000003</c:v>
                </c:pt>
                <c:pt idx="40">
                  <c:v>-5.45</c:v>
                </c:pt>
                <c:pt idx="41">
                  <c:v>-5.508</c:v>
                </c:pt>
                <c:pt idx="42">
                  <c:v>-5.5670000000000002</c:v>
                </c:pt>
                <c:pt idx="43">
                  <c:v>-5.6269999999999998</c:v>
                </c:pt>
                <c:pt idx="44">
                  <c:v>-5.6879999999999997</c:v>
                </c:pt>
                <c:pt idx="45">
                  <c:v>-5.75</c:v>
                </c:pt>
                <c:pt idx="46">
                  <c:v>-5.8120000000000003</c:v>
                </c:pt>
                <c:pt idx="47">
                  <c:v>-5.8760000000000003</c:v>
                </c:pt>
                <c:pt idx="48">
                  <c:v>-5.9390000000000001</c:v>
                </c:pt>
                <c:pt idx="49">
                  <c:v>-6.0039999999999996</c:v>
                </c:pt>
                <c:pt idx="50">
                  <c:v>-6.07</c:v>
                </c:pt>
                <c:pt idx="51">
                  <c:v>-6.1369999999999996</c:v>
                </c:pt>
                <c:pt idx="52">
                  <c:v>-6.2039999999999997</c:v>
                </c:pt>
                <c:pt idx="53">
                  <c:v>-6.2709999999999999</c:v>
                </c:pt>
                <c:pt idx="54">
                  <c:v>-6.3380000000000001</c:v>
                </c:pt>
                <c:pt idx="55">
                  <c:v>-6.4039999999999999</c:v>
                </c:pt>
                <c:pt idx="56">
                  <c:v>-6.4630000000000001</c:v>
                </c:pt>
                <c:pt idx="57">
                  <c:v>-6.5359999999999996</c:v>
                </c:pt>
                <c:pt idx="58">
                  <c:v>-6.6050000000000004</c:v>
                </c:pt>
                <c:pt idx="59">
                  <c:v>-6.6580000000000004</c:v>
                </c:pt>
                <c:pt idx="60">
                  <c:v>-6.7149999999999999</c:v>
                </c:pt>
                <c:pt idx="61">
                  <c:v>-6.7729999999999997</c:v>
                </c:pt>
                <c:pt idx="62">
                  <c:v>-6.8319999999999999</c:v>
                </c:pt>
                <c:pt idx="63">
                  <c:v>-6.8920000000000003</c:v>
                </c:pt>
                <c:pt idx="64">
                  <c:v>-6.9509999999999996</c:v>
                </c:pt>
                <c:pt idx="65">
                  <c:v>-7.01</c:v>
                </c:pt>
                <c:pt idx="66">
                  <c:v>-7.069</c:v>
                </c:pt>
                <c:pt idx="67">
                  <c:v>-7.1280000000000001</c:v>
                </c:pt>
                <c:pt idx="68">
                  <c:v>-7.1859999999999999</c:v>
                </c:pt>
                <c:pt idx="69">
                  <c:v>-7.2439999999999998</c:v>
                </c:pt>
                <c:pt idx="70">
                  <c:v>-7.3019999999999996</c:v>
                </c:pt>
                <c:pt idx="71">
                  <c:v>-7.359</c:v>
                </c:pt>
                <c:pt idx="72">
                  <c:v>-7.4160000000000004</c:v>
                </c:pt>
                <c:pt idx="73">
                  <c:v>-7.4720000000000004</c:v>
                </c:pt>
                <c:pt idx="74">
                  <c:v>-7.5279999999999996</c:v>
                </c:pt>
                <c:pt idx="75">
                  <c:v>-7.5830000000000002</c:v>
                </c:pt>
                <c:pt idx="76">
                  <c:v>-7.6379999999999999</c:v>
                </c:pt>
                <c:pt idx="77">
                  <c:v>-7.6909999999999998</c:v>
                </c:pt>
                <c:pt idx="78">
                  <c:v>-7.7539999999999996</c:v>
                </c:pt>
                <c:pt idx="79">
                  <c:v>-7.8159999999999998</c:v>
                </c:pt>
                <c:pt idx="80">
                  <c:v>-7.8719999999999999</c:v>
                </c:pt>
                <c:pt idx="81">
                  <c:v>-7.9320000000000004</c:v>
                </c:pt>
                <c:pt idx="82">
                  <c:v>-7.9880000000000004</c:v>
                </c:pt>
                <c:pt idx="83">
                  <c:v>-8.0570000000000004</c:v>
                </c:pt>
                <c:pt idx="84">
                  <c:v>-8.1229999999999993</c:v>
                </c:pt>
                <c:pt idx="85">
                  <c:v>-8.1989999999999998</c:v>
                </c:pt>
                <c:pt idx="86">
                  <c:v>-8.2520000000000007</c:v>
                </c:pt>
                <c:pt idx="87">
                  <c:v>-8.3279999999999994</c:v>
                </c:pt>
                <c:pt idx="88">
                  <c:v>-8.3960000000000008</c:v>
                </c:pt>
                <c:pt idx="89">
                  <c:v>-8.4540000000000006</c:v>
                </c:pt>
                <c:pt idx="90">
                  <c:v>-8.51</c:v>
                </c:pt>
                <c:pt idx="91">
                  <c:v>-8.5749999999999993</c:v>
                </c:pt>
                <c:pt idx="92">
                  <c:v>-8.6460000000000008</c:v>
                </c:pt>
                <c:pt idx="93">
                  <c:v>-8.7189999999999994</c:v>
                </c:pt>
                <c:pt idx="94">
                  <c:v>-8.7940000000000005</c:v>
                </c:pt>
                <c:pt idx="95">
                  <c:v>-8.8680000000000003</c:v>
                </c:pt>
                <c:pt idx="96">
                  <c:v>-8.9440000000000008</c:v>
                </c:pt>
                <c:pt idx="97">
                  <c:v>-9.0190000000000001</c:v>
                </c:pt>
                <c:pt idx="98">
                  <c:v>-9.0920000000000005</c:v>
                </c:pt>
                <c:pt idx="99">
                  <c:v>-9.1669999999999998</c:v>
                </c:pt>
                <c:pt idx="100">
                  <c:v>-9.24</c:v>
                </c:pt>
                <c:pt idx="101">
                  <c:v>-9.3170000000000002</c:v>
                </c:pt>
                <c:pt idx="102">
                  <c:v>-9.3699999999999992</c:v>
                </c:pt>
                <c:pt idx="103">
                  <c:v>-9.4239999999999995</c:v>
                </c:pt>
                <c:pt idx="104">
                  <c:v>-9.48</c:v>
                </c:pt>
                <c:pt idx="105">
                  <c:v>-9.5359999999999996</c:v>
                </c:pt>
                <c:pt idx="106">
                  <c:v>-9.59</c:v>
                </c:pt>
                <c:pt idx="107">
                  <c:v>-9.6669999999999998</c:v>
                </c:pt>
                <c:pt idx="108">
                  <c:v>-9.7379999999999995</c:v>
                </c:pt>
                <c:pt idx="109">
                  <c:v>-9.8000000000000007</c:v>
                </c:pt>
                <c:pt idx="110">
                  <c:v>-9.8719999999999999</c:v>
                </c:pt>
                <c:pt idx="111">
                  <c:v>-9.9350000000000005</c:v>
                </c:pt>
                <c:pt idx="112">
                  <c:v>-9.9949999999999992</c:v>
                </c:pt>
                <c:pt idx="113">
                  <c:v>-10.055999999999999</c:v>
                </c:pt>
                <c:pt idx="114">
                  <c:v>-10.115</c:v>
                </c:pt>
                <c:pt idx="115">
                  <c:v>-10.170999999999999</c:v>
                </c:pt>
                <c:pt idx="116">
                  <c:v>-10.225</c:v>
                </c:pt>
                <c:pt idx="117">
                  <c:v>-10.278</c:v>
                </c:pt>
                <c:pt idx="118">
                  <c:v>-10.33</c:v>
                </c:pt>
                <c:pt idx="119">
                  <c:v>-10.381</c:v>
                </c:pt>
                <c:pt idx="120">
                  <c:v>-10.430999999999999</c:v>
                </c:pt>
                <c:pt idx="121">
                  <c:v>-10.481999999999999</c:v>
                </c:pt>
                <c:pt idx="122">
                  <c:v>-10.532</c:v>
                </c:pt>
                <c:pt idx="123">
                  <c:v>-10.605</c:v>
                </c:pt>
                <c:pt idx="124">
                  <c:v>-10.673999999999999</c:v>
                </c:pt>
                <c:pt idx="125">
                  <c:v>-10.734999999999999</c:v>
                </c:pt>
                <c:pt idx="126">
                  <c:v>-10.789</c:v>
                </c:pt>
                <c:pt idx="127">
                  <c:v>-10.839</c:v>
                </c:pt>
                <c:pt idx="128">
                  <c:v>-10.896000000000001</c:v>
                </c:pt>
                <c:pt idx="129">
                  <c:v>-10.948</c:v>
                </c:pt>
                <c:pt idx="130">
                  <c:v>-11</c:v>
                </c:pt>
                <c:pt idx="131">
                  <c:v>-11.061</c:v>
                </c:pt>
                <c:pt idx="132">
                  <c:v>-11.128</c:v>
                </c:pt>
                <c:pt idx="133">
                  <c:v>-11.218999999999999</c:v>
                </c:pt>
                <c:pt idx="134">
                  <c:v>-11.314</c:v>
                </c:pt>
                <c:pt idx="135">
                  <c:v>-11.409000000000001</c:v>
                </c:pt>
                <c:pt idx="136">
                  <c:v>-11.506</c:v>
                </c:pt>
                <c:pt idx="137">
                  <c:v>-11.606</c:v>
                </c:pt>
                <c:pt idx="138">
                  <c:v>-11.656000000000001</c:v>
                </c:pt>
                <c:pt idx="139">
                  <c:v>-11.755000000000001</c:v>
                </c:pt>
                <c:pt idx="140">
                  <c:v>-11.853</c:v>
                </c:pt>
                <c:pt idx="141">
                  <c:v>-11.952</c:v>
                </c:pt>
                <c:pt idx="142">
                  <c:v>-12.05</c:v>
                </c:pt>
                <c:pt idx="143">
                  <c:v>-12.147</c:v>
                </c:pt>
                <c:pt idx="144">
                  <c:v>-12.247</c:v>
                </c:pt>
                <c:pt idx="145">
                  <c:v>-12.347</c:v>
                </c:pt>
                <c:pt idx="146">
                  <c:v>-12.446</c:v>
                </c:pt>
                <c:pt idx="147">
                  <c:v>-12.544</c:v>
                </c:pt>
                <c:pt idx="148">
                  <c:v>-12.643000000000001</c:v>
                </c:pt>
                <c:pt idx="149">
                  <c:v>-12.693</c:v>
                </c:pt>
                <c:pt idx="150">
                  <c:v>-12.791</c:v>
                </c:pt>
                <c:pt idx="151">
                  <c:v>-12.885999999999999</c:v>
                </c:pt>
                <c:pt idx="152">
                  <c:v>-12.975</c:v>
                </c:pt>
                <c:pt idx="153">
                  <c:v>-13.061</c:v>
                </c:pt>
                <c:pt idx="154">
                  <c:v>-13.145</c:v>
                </c:pt>
                <c:pt idx="155">
                  <c:v>-13.234</c:v>
                </c:pt>
                <c:pt idx="156">
                  <c:v>-13.327999999999999</c:v>
                </c:pt>
                <c:pt idx="157">
                  <c:v>-13.422000000000001</c:v>
                </c:pt>
                <c:pt idx="158">
                  <c:v>-13.513999999999999</c:v>
                </c:pt>
                <c:pt idx="159">
                  <c:v>-13.608000000000001</c:v>
                </c:pt>
                <c:pt idx="160">
                  <c:v>-13.707000000000001</c:v>
                </c:pt>
                <c:pt idx="161">
                  <c:v>-13.760999999999999</c:v>
                </c:pt>
                <c:pt idx="162">
                  <c:v>-13.817</c:v>
                </c:pt>
                <c:pt idx="163">
                  <c:v>-13.874000000000001</c:v>
                </c:pt>
                <c:pt idx="164">
                  <c:v>-13.929</c:v>
                </c:pt>
                <c:pt idx="165">
                  <c:v>-13.981999999999999</c:v>
                </c:pt>
                <c:pt idx="166">
                  <c:v>-14.032999999999999</c:v>
                </c:pt>
                <c:pt idx="167">
                  <c:v>-14.127000000000001</c:v>
                </c:pt>
                <c:pt idx="168">
                  <c:v>-14.221</c:v>
                </c:pt>
                <c:pt idx="169">
                  <c:v>-14.318</c:v>
                </c:pt>
                <c:pt idx="170">
                  <c:v>-14.414999999999999</c:v>
                </c:pt>
                <c:pt idx="171">
                  <c:v>-14.512</c:v>
                </c:pt>
                <c:pt idx="172">
                  <c:v>-14.605</c:v>
                </c:pt>
                <c:pt idx="173">
                  <c:v>-14.692</c:v>
                </c:pt>
                <c:pt idx="174">
                  <c:v>-14.772</c:v>
                </c:pt>
                <c:pt idx="175">
                  <c:v>-14.847</c:v>
                </c:pt>
                <c:pt idx="176">
                  <c:v>-14.906000000000001</c:v>
                </c:pt>
                <c:pt idx="177">
                  <c:v>-14.961</c:v>
                </c:pt>
                <c:pt idx="178">
                  <c:v>-15.018000000000001</c:v>
                </c:pt>
                <c:pt idx="179">
                  <c:v>-15.082000000000001</c:v>
                </c:pt>
                <c:pt idx="180">
                  <c:v>-15.135</c:v>
                </c:pt>
                <c:pt idx="181">
                  <c:v>-15.192</c:v>
                </c:pt>
                <c:pt idx="182">
                  <c:v>-15.246</c:v>
                </c:pt>
                <c:pt idx="183">
                  <c:v>-15.298999999999999</c:v>
                </c:pt>
                <c:pt idx="184">
                  <c:v>-15.353999999999999</c:v>
                </c:pt>
                <c:pt idx="185">
                  <c:v>-15.407</c:v>
                </c:pt>
                <c:pt idx="186">
                  <c:v>-15.459</c:v>
                </c:pt>
                <c:pt idx="187">
                  <c:v>-15.513999999999999</c:v>
                </c:pt>
                <c:pt idx="188">
                  <c:v>-15.569000000000001</c:v>
                </c:pt>
                <c:pt idx="189">
                  <c:v>-15.621</c:v>
                </c:pt>
                <c:pt idx="190">
                  <c:v>-15.695</c:v>
                </c:pt>
                <c:pt idx="191">
                  <c:v>-15.768000000000001</c:v>
                </c:pt>
                <c:pt idx="192">
                  <c:v>-15.842000000000001</c:v>
                </c:pt>
                <c:pt idx="193">
                  <c:v>-15.894</c:v>
                </c:pt>
                <c:pt idx="194">
                  <c:v>-15.944000000000001</c:v>
                </c:pt>
                <c:pt idx="195">
                  <c:v>-16.015000000000001</c:v>
                </c:pt>
                <c:pt idx="196">
                  <c:v>-16.081</c:v>
                </c:pt>
                <c:pt idx="197">
                  <c:v>-16.146999999999998</c:v>
                </c:pt>
                <c:pt idx="198">
                  <c:v>-16.210999999999999</c:v>
                </c:pt>
                <c:pt idx="199">
                  <c:v>-16.27</c:v>
                </c:pt>
                <c:pt idx="200">
                  <c:v>-16.329000000000001</c:v>
                </c:pt>
                <c:pt idx="201">
                  <c:v>-16.381</c:v>
                </c:pt>
                <c:pt idx="202">
                  <c:v>-16.452000000000002</c:v>
                </c:pt>
                <c:pt idx="203">
                  <c:v>-16.524999999999999</c:v>
                </c:pt>
                <c:pt idx="204">
                  <c:v>-16.597000000000001</c:v>
                </c:pt>
                <c:pt idx="205">
                  <c:v>-16.669</c:v>
                </c:pt>
                <c:pt idx="206">
                  <c:v>-16.742000000000001</c:v>
                </c:pt>
                <c:pt idx="207">
                  <c:v>-16.814</c:v>
                </c:pt>
                <c:pt idx="208">
                  <c:v>-16.88</c:v>
                </c:pt>
                <c:pt idx="209">
                  <c:v>-16.934000000000001</c:v>
                </c:pt>
                <c:pt idx="210">
                  <c:v>-16.984999999999999</c:v>
                </c:pt>
                <c:pt idx="211">
                  <c:v>-17.04</c:v>
                </c:pt>
                <c:pt idx="212">
                  <c:v>-17.097999999999999</c:v>
                </c:pt>
                <c:pt idx="213">
                  <c:v>-17.152999999999999</c:v>
                </c:pt>
                <c:pt idx="214">
                  <c:v>-17.204000000000001</c:v>
                </c:pt>
                <c:pt idx="215">
                  <c:v>-17.268999999999998</c:v>
                </c:pt>
                <c:pt idx="216">
                  <c:v>-17.332999999999998</c:v>
                </c:pt>
                <c:pt idx="217">
                  <c:v>-17.396000000000001</c:v>
                </c:pt>
                <c:pt idx="218">
                  <c:v>-17.457999999999998</c:v>
                </c:pt>
                <c:pt idx="219">
                  <c:v>-17.515999999999998</c:v>
                </c:pt>
                <c:pt idx="220">
                  <c:v>-17.573</c:v>
                </c:pt>
                <c:pt idx="221">
                  <c:v>-17.628</c:v>
                </c:pt>
                <c:pt idx="222">
                  <c:v>-17.68</c:v>
                </c:pt>
                <c:pt idx="223">
                  <c:v>-17.731000000000002</c:v>
                </c:pt>
                <c:pt idx="224">
                  <c:v>-17.783000000000001</c:v>
                </c:pt>
                <c:pt idx="225">
                  <c:v>-17.835999999999999</c:v>
                </c:pt>
                <c:pt idx="226">
                  <c:v>-17.89</c:v>
                </c:pt>
                <c:pt idx="227">
                  <c:v>-17.943000000000001</c:v>
                </c:pt>
                <c:pt idx="228">
                  <c:v>-18</c:v>
                </c:pt>
                <c:pt idx="229">
                  <c:v>-18.053999999999998</c:v>
                </c:pt>
                <c:pt idx="230">
                  <c:v>-18.113</c:v>
                </c:pt>
                <c:pt idx="231">
                  <c:v>-18.164000000000001</c:v>
                </c:pt>
                <c:pt idx="232">
                  <c:v>-18.227</c:v>
                </c:pt>
                <c:pt idx="233">
                  <c:v>-18.283000000000001</c:v>
                </c:pt>
                <c:pt idx="234">
                  <c:v>-18.341000000000001</c:v>
                </c:pt>
                <c:pt idx="235">
                  <c:v>-18.399999999999999</c:v>
                </c:pt>
                <c:pt idx="236">
                  <c:v>-18.46</c:v>
                </c:pt>
                <c:pt idx="237">
                  <c:v>-18.521999999999998</c:v>
                </c:pt>
                <c:pt idx="238">
                  <c:v>-18.582999999999998</c:v>
                </c:pt>
                <c:pt idx="239">
                  <c:v>-18.645</c:v>
                </c:pt>
                <c:pt idx="240">
                  <c:v>-18.707999999999998</c:v>
                </c:pt>
                <c:pt idx="241">
                  <c:v>-18.768000000000001</c:v>
                </c:pt>
                <c:pt idx="242">
                  <c:v>-18.829999999999998</c:v>
                </c:pt>
                <c:pt idx="243">
                  <c:v>-18.891999999999999</c:v>
                </c:pt>
                <c:pt idx="244">
                  <c:v>-18.956</c:v>
                </c:pt>
                <c:pt idx="245">
                  <c:v>-19.021000000000001</c:v>
                </c:pt>
                <c:pt idx="246">
                  <c:v>-19.085000000000001</c:v>
                </c:pt>
                <c:pt idx="247">
                  <c:v>-19.146999999999998</c:v>
                </c:pt>
                <c:pt idx="248">
                  <c:v>-19.207000000000001</c:v>
                </c:pt>
                <c:pt idx="249">
                  <c:v>-19.268000000000001</c:v>
                </c:pt>
                <c:pt idx="250">
                  <c:v>-19.327999999999999</c:v>
                </c:pt>
                <c:pt idx="251">
                  <c:v>-19.388000000000002</c:v>
                </c:pt>
                <c:pt idx="252">
                  <c:v>-19.449000000000002</c:v>
                </c:pt>
                <c:pt idx="253">
                  <c:v>-19.510000000000002</c:v>
                </c:pt>
                <c:pt idx="254">
                  <c:v>-19.57</c:v>
                </c:pt>
                <c:pt idx="255">
                  <c:v>-19.63</c:v>
                </c:pt>
                <c:pt idx="256">
                  <c:v>-19.690000000000001</c:v>
                </c:pt>
                <c:pt idx="257">
                  <c:v>-19.754000000000001</c:v>
                </c:pt>
                <c:pt idx="258">
                  <c:v>-19.815999999999999</c:v>
                </c:pt>
                <c:pt idx="259">
                  <c:v>-19.879000000000001</c:v>
                </c:pt>
                <c:pt idx="260">
                  <c:v>-19.942</c:v>
                </c:pt>
                <c:pt idx="261">
                  <c:v>-20</c:v>
                </c:pt>
                <c:pt idx="262">
                  <c:v>-20.056999999999999</c:v>
                </c:pt>
                <c:pt idx="263">
                  <c:v>-20.111999999999998</c:v>
                </c:pt>
                <c:pt idx="264">
                  <c:v>-20.167000000000002</c:v>
                </c:pt>
                <c:pt idx="265">
                  <c:v>-20.227</c:v>
                </c:pt>
                <c:pt idx="266">
                  <c:v>-20.288</c:v>
                </c:pt>
                <c:pt idx="267">
                  <c:v>-20.347000000000001</c:v>
                </c:pt>
                <c:pt idx="268">
                  <c:v>-20.408000000000001</c:v>
                </c:pt>
                <c:pt idx="269">
                  <c:v>-20.468</c:v>
                </c:pt>
                <c:pt idx="270">
                  <c:v>-20.529</c:v>
                </c:pt>
                <c:pt idx="271">
                  <c:v>-20.579000000000001</c:v>
                </c:pt>
                <c:pt idx="272">
                  <c:v>-20.63</c:v>
                </c:pt>
                <c:pt idx="273">
                  <c:v>-20.681999999999999</c:v>
                </c:pt>
                <c:pt idx="274">
                  <c:v>-20.733000000000001</c:v>
                </c:pt>
                <c:pt idx="275">
                  <c:v>-20.795000000000002</c:v>
                </c:pt>
                <c:pt idx="276">
                  <c:v>-20.844999999999999</c:v>
                </c:pt>
                <c:pt idx="277">
                  <c:v>-20.907</c:v>
                </c:pt>
                <c:pt idx="278">
                  <c:v>-20.957000000000001</c:v>
                </c:pt>
                <c:pt idx="279">
                  <c:v>-21.01</c:v>
                </c:pt>
                <c:pt idx="280">
                  <c:v>-21.07</c:v>
                </c:pt>
                <c:pt idx="281">
                  <c:v>-21.132000000000001</c:v>
                </c:pt>
                <c:pt idx="282">
                  <c:v>-21.183</c:v>
                </c:pt>
                <c:pt idx="283">
                  <c:v>-21.233000000000001</c:v>
                </c:pt>
                <c:pt idx="284">
                  <c:v>-21.295000000000002</c:v>
                </c:pt>
                <c:pt idx="285">
                  <c:v>-21.356999999999999</c:v>
                </c:pt>
                <c:pt idx="286">
                  <c:v>-21.417999999999999</c:v>
                </c:pt>
                <c:pt idx="287">
                  <c:v>-21.475999999999999</c:v>
                </c:pt>
                <c:pt idx="288">
                  <c:v>-21.533999999999999</c:v>
                </c:pt>
                <c:pt idx="289">
                  <c:v>-21.594000000000001</c:v>
                </c:pt>
                <c:pt idx="290">
                  <c:v>-21.652000000000001</c:v>
                </c:pt>
                <c:pt idx="291">
                  <c:v>-21.713000000000001</c:v>
                </c:pt>
                <c:pt idx="292">
                  <c:v>-21.768999999999998</c:v>
                </c:pt>
                <c:pt idx="293">
                  <c:v>-21.83</c:v>
                </c:pt>
                <c:pt idx="294">
                  <c:v>-21.881</c:v>
                </c:pt>
                <c:pt idx="295">
                  <c:v>-21.942</c:v>
                </c:pt>
                <c:pt idx="296">
                  <c:v>-21.992000000000001</c:v>
                </c:pt>
                <c:pt idx="297">
                  <c:v>-22.048999999999999</c:v>
                </c:pt>
                <c:pt idx="298">
                  <c:v>-22.100999999999999</c:v>
                </c:pt>
                <c:pt idx="299">
                  <c:v>-22.155000000000001</c:v>
                </c:pt>
                <c:pt idx="300">
                  <c:v>-22.206</c:v>
                </c:pt>
                <c:pt idx="301">
                  <c:v>-22.263000000000002</c:v>
                </c:pt>
                <c:pt idx="302">
                  <c:v>-22.315000000000001</c:v>
                </c:pt>
                <c:pt idx="303">
                  <c:v>-22.37</c:v>
                </c:pt>
                <c:pt idx="304">
                  <c:v>-22.422000000000001</c:v>
                </c:pt>
                <c:pt idx="305">
                  <c:v>-22.472999999999999</c:v>
                </c:pt>
                <c:pt idx="306">
                  <c:v>-22.524999999999999</c:v>
                </c:pt>
                <c:pt idx="307">
                  <c:v>-22.576000000000001</c:v>
                </c:pt>
                <c:pt idx="308">
                  <c:v>-22.635000000000002</c:v>
                </c:pt>
                <c:pt idx="309">
                  <c:v>-22.693000000000001</c:v>
                </c:pt>
                <c:pt idx="310">
                  <c:v>-22.747</c:v>
                </c:pt>
                <c:pt idx="311">
                  <c:v>-22.798999999999999</c:v>
                </c:pt>
                <c:pt idx="312">
                  <c:v>-22.85</c:v>
                </c:pt>
                <c:pt idx="313">
                  <c:v>-22.905999999999999</c:v>
                </c:pt>
                <c:pt idx="314">
                  <c:v>-22.956</c:v>
                </c:pt>
                <c:pt idx="315">
                  <c:v>-23.006</c:v>
                </c:pt>
                <c:pt idx="316">
                  <c:v>-23.058</c:v>
                </c:pt>
                <c:pt idx="317">
                  <c:v>-23.111999999999998</c:v>
                </c:pt>
                <c:pt idx="318">
                  <c:v>-23.167000000000002</c:v>
                </c:pt>
                <c:pt idx="319">
                  <c:v>-23.222000000000001</c:v>
                </c:pt>
                <c:pt idx="320">
                  <c:v>-23.276</c:v>
                </c:pt>
                <c:pt idx="321">
                  <c:v>-23.33</c:v>
                </c:pt>
                <c:pt idx="322">
                  <c:v>-23.382999999999999</c:v>
                </c:pt>
                <c:pt idx="323">
                  <c:v>-23.437000000000001</c:v>
                </c:pt>
                <c:pt idx="324">
                  <c:v>-23.489000000000001</c:v>
                </c:pt>
                <c:pt idx="325">
                  <c:v>-23.542000000000002</c:v>
                </c:pt>
                <c:pt idx="326">
                  <c:v>-23.594999999999999</c:v>
                </c:pt>
                <c:pt idx="327">
                  <c:v>-23.651</c:v>
                </c:pt>
                <c:pt idx="328">
                  <c:v>-23.706</c:v>
                </c:pt>
                <c:pt idx="329">
                  <c:v>-23.762</c:v>
                </c:pt>
                <c:pt idx="330">
                  <c:v>-23.812000000000001</c:v>
                </c:pt>
                <c:pt idx="331">
                  <c:v>-23.869</c:v>
                </c:pt>
                <c:pt idx="332">
                  <c:v>-23.920999999999999</c:v>
                </c:pt>
                <c:pt idx="333">
                  <c:v>-23.971</c:v>
                </c:pt>
                <c:pt idx="334">
                  <c:v>-24.024999999999999</c:v>
                </c:pt>
                <c:pt idx="335">
                  <c:v>-24.08</c:v>
                </c:pt>
                <c:pt idx="336">
                  <c:v>-24.135000000000002</c:v>
                </c:pt>
                <c:pt idx="337">
                  <c:v>-24.187999999999999</c:v>
                </c:pt>
                <c:pt idx="338">
                  <c:v>-24.247</c:v>
                </c:pt>
                <c:pt idx="339">
                  <c:v>-24.297000000000001</c:v>
                </c:pt>
                <c:pt idx="340">
                  <c:v>-24.355</c:v>
                </c:pt>
                <c:pt idx="341">
                  <c:v>-24.408000000000001</c:v>
                </c:pt>
                <c:pt idx="342">
                  <c:v>-24.460999999999999</c:v>
                </c:pt>
                <c:pt idx="343">
                  <c:v>-24.513999999999999</c:v>
                </c:pt>
                <c:pt idx="344">
                  <c:v>-24.567</c:v>
                </c:pt>
                <c:pt idx="345">
                  <c:v>-24.626000000000001</c:v>
                </c:pt>
                <c:pt idx="346">
                  <c:v>-24.678999999999998</c:v>
                </c:pt>
                <c:pt idx="347">
                  <c:v>-24.731000000000002</c:v>
                </c:pt>
                <c:pt idx="348">
                  <c:v>-24.789000000000001</c:v>
                </c:pt>
                <c:pt idx="349">
                  <c:v>-24.843</c:v>
                </c:pt>
                <c:pt idx="350">
                  <c:v>-24.895</c:v>
                </c:pt>
                <c:pt idx="351">
                  <c:v>-24.949000000000002</c:v>
                </c:pt>
                <c:pt idx="352">
                  <c:v>-25</c:v>
                </c:pt>
                <c:pt idx="353">
                  <c:v>-25.055</c:v>
                </c:pt>
                <c:pt idx="354">
                  <c:v>-25.106999999999999</c:v>
                </c:pt>
                <c:pt idx="355">
                  <c:v>-25.161000000000001</c:v>
                </c:pt>
                <c:pt idx="356">
                  <c:v>-25.218</c:v>
                </c:pt>
                <c:pt idx="357">
                  <c:v>-25.276</c:v>
                </c:pt>
                <c:pt idx="358">
                  <c:v>-25.331</c:v>
                </c:pt>
                <c:pt idx="359">
                  <c:v>-25.39</c:v>
                </c:pt>
                <c:pt idx="360">
                  <c:v>-25.45</c:v>
                </c:pt>
                <c:pt idx="361">
                  <c:v>-25.509</c:v>
                </c:pt>
                <c:pt idx="362">
                  <c:v>-25.57</c:v>
                </c:pt>
                <c:pt idx="363">
                  <c:v>-25.63</c:v>
                </c:pt>
                <c:pt idx="364">
                  <c:v>-25.681000000000001</c:v>
                </c:pt>
                <c:pt idx="365">
                  <c:v>-25.731999999999999</c:v>
                </c:pt>
                <c:pt idx="366">
                  <c:v>-25.783999999999999</c:v>
                </c:pt>
                <c:pt idx="367">
                  <c:v>-25.844999999999999</c:v>
                </c:pt>
                <c:pt idx="368">
                  <c:v>-25.896000000000001</c:v>
                </c:pt>
                <c:pt idx="369">
                  <c:v>-25.957000000000001</c:v>
                </c:pt>
                <c:pt idx="370">
                  <c:v>-26.009</c:v>
                </c:pt>
                <c:pt idx="371">
                  <c:v>-26.062999999999999</c:v>
                </c:pt>
                <c:pt idx="372">
                  <c:v>-26.116</c:v>
                </c:pt>
                <c:pt idx="373">
                  <c:v>-26.169</c:v>
                </c:pt>
                <c:pt idx="374">
                  <c:v>-26.224</c:v>
                </c:pt>
                <c:pt idx="375">
                  <c:v>-26.277000000000001</c:v>
                </c:pt>
                <c:pt idx="376">
                  <c:v>-26.331</c:v>
                </c:pt>
                <c:pt idx="377">
                  <c:v>-26.385000000000002</c:v>
                </c:pt>
                <c:pt idx="378">
                  <c:v>-26.440999999999999</c:v>
                </c:pt>
                <c:pt idx="379">
                  <c:v>-26.495000000000001</c:v>
                </c:pt>
                <c:pt idx="380">
                  <c:v>-26.550999999999998</c:v>
                </c:pt>
                <c:pt idx="381">
                  <c:v>-26.603999999999999</c:v>
                </c:pt>
                <c:pt idx="382">
                  <c:v>-26.658999999999999</c:v>
                </c:pt>
                <c:pt idx="383">
                  <c:v>-26.713000000000001</c:v>
                </c:pt>
                <c:pt idx="384">
                  <c:v>-26.768000000000001</c:v>
                </c:pt>
                <c:pt idx="385">
                  <c:v>-26.821000000000002</c:v>
                </c:pt>
                <c:pt idx="386">
                  <c:v>-26.875</c:v>
                </c:pt>
                <c:pt idx="387">
                  <c:v>-26.928000000000001</c:v>
                </c:pt>
                <c:pt idx="388">
                  <c:v>-26.981999999999999</c:v>
                </c:pt>
                <c:pt idx="389">
                  <c:v>-27.033000000000001</c:v>
                </c:pt>
                <c:pt idx="390">
                  <c:v>-27.084</c:v>
                </c:pt>
                <c:pt idx="391">
                  <c:v>-27.135999999999999</c:v>
                </c:pt>
                <c:pt idx="392">
                  <c:v>-27.186</c:v>
                </c:pt>
                <c:pt idx="393">
                  <c:v>-27.245999999999999</c:v>
                </c:pt>
                <c:pt idx="394">
                  <c:v>-27.305</c:v>
                </c:pt>
                <c:pt idx="395">
                  <c:v>-27.363</c:v>
                </c:pt>
                <c:pt idx="396">
                  <c:v>-27.417000000000002</c:v>
                </c:pt>
                <c:pt idx="397">
                  <c:v>-27.471</c:v>
                </c:pt>
                <c:pt idx="398">
                  <c:v>-27.523</c:v>
                </c:pt>
                <c:pt idx="399">
                  <c:v>-27.581</c:v>
                </c:pt>
                <c:pt idx="400">
                  <c:v>-27.638000000000002</c:v>
                </c:pt>
                <c:pt idx="401">
                  <c:v>-27.695</c:v>
                </c:pt>
                <c:pt idx="402">
                  <c:v>-27.75</c:v>
                </c:pt>
                <c:pt idx="403">
                  <c:v>-27.806000000000001</c:v>
                </c:pt>
                <c:pt idx="404">
                  <c:v>-27.86</c:v>
                </c:pt>
                <c:pt idx="405">
                  <c:v>-27.914000000000001</c:v>
                </c:pt>
                <c:pt idx="406">
                  <c:v>-27.966000000000001</c:v>
                </c:pt>
                <c:pt idx="407">
                  <c:v>-28.02</c:v>
                </c:pt>
                <c:pt idx="408">
                  <c:v>-28.071999999999999</c:v>
                </c:pt>
                <c:pt idx="409">
                  <c:v>-28.123999999999999</c:v>
                </c:pt>
                <c:pt idx="410">
                  <c:v>-28.175999999999998</c:v>
                </c:pt>
                <c:pt idx="411">
                  <c:v>-28.227</c:v>
                </c:pt>
                <c:pt idx="412">
                  <c:v>-28.28</c:v>
                </c:pt>
                <c:pt idx="413">
                  <c:v>-28.332999999999998</c:v>
                </c:pt>
                <c:pt idx="414">
                  <c:v>-28.384</c:v>
                </c:pt>
                <c:pt idx="415">
                  <c:v>-28.436</c:v>
                </c:pt>
                <c:pt idx="416">
                  <c:v>-28.488</c:v>
                </c:pt>
                <c:pt idx="417">
                  <c:v>-28.539000000000001</c:v>
                </c:pt>
                <c:pt idx="418">
                  <c:v>-28.591000000000001</c:v>
                </c:pt>
                <c:pt idx="419">
                  <c:v>-28.640999999999998</c:v>
                </c:pt>
                <c:pt idx="420">
                  <c:v>-28.693999999999999</c:v>
                </c:pt>
                <c:pt idx="421">
                  <c:v>-28.745999999999999</c:v>
                </c:pt>
                <c:pt idx="422">
                  <c:v>-28.797000000000001</c:v>
                </c:pt>
                <c:pt idx="423">
                  <c:v>-28.847999999999999</c:v>
                </c:pt>
                <c:pt idx="424">
                  <c:v>-28.898</c:v>
                </c:pt>
                <c:pt idx="425">
                  <c:v>-28.949000000000002</c:v>
                </c:pt>
                <c:pt idx="426">
                  <c:v>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3" t="s">
        <v>17</v>
      </c>
      <c r="C2" s="335" t="s">
        <v>145</v>
      </c>
      <c r="D2" s="335"/>
      <c r="E2" s="335"/>
      <c r="F2" s="337" t="s">
        <v>26</v>
      </c>
      <c r="G2" s="337"/>
      <c r="H2" s="337"/>
      <c r="I2" s="337"/>
      <c r="J2" s="338" t="s">
        <v>14</v>
      </c>
      <c r="K2" s="338"/>
      <c r="L2" s="338"/>
      <c r="M2" s="340" t="s">
        <v>143</v>
      </c>
      <c r="N2" s="341"/>
      <c r="O2" s="180" t="s">
        <v>13</v>
      </c>
    </row>
    <row r="3" spans="1:15" s="182" customFormat="1" ht="12.95" customHeight="1" x14ac:dyDescent="0.2">
      <c r="A3" s="181"/>
      <c r="B3" s="334"/>
      <c r="C3" s="336"/>
      <c r="D3" s="336"/>
      <c r="E3" s="336"/>
      <c r="F3" s="344"/>
      <c r="G3" s="344"/>
      <c r="H3" s="344"/>
      <c r="I3" s="344"/>
      <c r="J3" s="339"/>
      <c r="K3" s="339"/>
      <c r="L3" s="339"/>
      <c r="M3" s="342"/>
      <c r="N3" s="343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4"/>
      <c r="G4" s="344"/>
      <c r="H4" s="344"/>
      <c r="I4" s="344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42521</v>
      </c>
      <c r="D5" s="188">
        <f>'Groundwater Profile Log'!D5</f>
        <v>42522</v>
      </c>
      <c r="E5" s="329" t="s">
        <v>36</v>
      </c>
      <c r="F5" s="329"/>
      <c r="G5" s="330" t="str">
        <f>'Groundwater Profile Log'!G5</f>
        <v>481APS05</v>
      </c>
      <c r="H5" s="330"/>
      <c r="I5" s="189"/>
      <c r="J5" s="183"/>
      <c r="K5" s="190" t="s">
        <v>22</v>
      </c>
      <c r="L5" s="330" t="str">
        <f>'Groundwater Profile Log'!L5</f>
        <v>Peri Pump</v>
      </c>
      <c r="M5" s="331"/>
      <c r="N5" s="183"/>
      <c r="O5" s="180"/>
    </row>
    <row r="6" spans="1:15" ht="23.1" customHeight="1" x14ac:dyDescent="0.2">
      <c r="A6" s="180"/>
      <c r="B6" s="190" t="s">
        <v>16</v>
      </c>
      <c r="C6" s="332" t="str">
        <f>'Groundwater Profile Log'!C6:D6</f>
        <v>Marietta, GA</v>
      </c>
      <c r="D6" s="332"/>
      <c r="E6" s="191"/>
      <c r="F6" s="192" t="s">
        <v>53</v>
      </c>
      <c r="G6" s="320" t="str">
        <f>'Groundwater Profile Log'!G6</f>
        <v>ZCRQT7055</v>
      </c>
      <c r="H6" s="320"/>
      <c r="I6" s="191"/>
      <c r="J6" s="183"/>
      <c r="K6" s="190" t="s">
        <v>33</v>
      </c>
      <c r="L6" s="319">
        <f>'Groundwater Profile Log'!L6:M6</f>
        <v>39.213625999999998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f>'Groundwater Profile Log'!L7:M7</f>
        <v>68.280552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">
        <v>144</v>
      </c>
      <c r="D8" s="320"/>
      <c r="E8" s="191"/>
      <c r="F8" s="190" t="s">
        <v>38</v>
      </c>
      <c r="G8" s="321">
        <f ca="1">AVERAGE(E14:E36)</f>
        <v>-10.400499999999999</v>
      </c>
      <c r="H8" s="321"/>
      <c r="I8" s="191"/>
      <c r="J8" s="183"/>
      <c r="K8" s="194" t="s">
        <v>23</v>
      </c>
      <c r="L8" s="318" t="s">
        <v>85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2" t="s">
        <v>10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4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5" t="s">
        <v>1</v>
      </c>
      <c r="K11" s="326"/>
      <c r="L11" s="326"/>
      <c r="M11" s="326"/>
      <c r="N11" s="327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8"/>
      <c r="C13" s="328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-11</v>
      </c>
      <c r="C14" s="228" t="str">
        <f ca="1">IF( 'Sample 1'!$B$50=0,"",CELL("contents",OFFSET( 'Sample 1'!$B$1,( 'Sample 1'!$B$50-1),4)))</f>
        <v>06/01/2020:10:42:15</v>
      </c>
      <c r="D14" s="229">
        <f ca="1">IF( 'Sample 1'!$B$50=0,"",CELL("contents",OFFSET( 'Sample 1'!$B$1,( 'Sample 1'!$B$50-1),5)))</f>
        <v>1000</v>
      </c>
      <c r="E14" s="230">
        <f ca="1">IF( 'Sample 1'!$B$50=0,"", 'Sample 1'!E$14)</f>
        <v>-9.3529999999999998</v>
      </c>
      <c r="F14" s="229">
        <f ca="1">IF( 'Sample 1'!$B$50=0,"",CELL("contents",OFFSET( 'Sample 1'!$B$1,( 'Sample 1'!$B$50-1),6)))</f>
        <v>1103</v>
      </c>
      <c r="G14" s="230">
        <f ca="1">IF( 'Sample 1'!$B$50=0,"",CELL("contents",OFFSET( 'Sample 1'!$B$1,( 'Sample 1'!$B$50-1),8)))</f>
        <v>1.1499999999999999</v>
      </c>
      <c r="H14" s="230">
        <f ca="1">IF( 'Sample 1'!$B$50=0,"",CELL("contents",OFFSET( 'Sample 1'!$B$1,( 'Sample 1'!$B$50-1),10)))</f>
        <v>6.31</v>
      </c>
      <c r="I14" s="231">
        <f ca="1">IF( 'Sample 1'!$B$50=0,"",CELL("contents",OFFSET( 'Sample 1'!$B$1,( 'Sample 1'!$B$50-1),12)))</f>
        <v>-129</v>
      </c>
      <c r="J14" s="314">
        <f ca="1">IF('Sample 1'!$B$50=0,"",IF(CELL("contents",OFFSET('Sample 1'!$B$1,('Sample 1'!$B$50-1),18))="","",CELL("contents",OFFSET('Sample 1'!$B$1,('Sample 1'!$B$50-1),18))))</f>
        <v>0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-18</v>
      </c>
      <c r="C15" s="228" t="str">
        <f ca="1">IF( 'Sample 2'!$B$50=0,"",CELL("contents",OFFSET( 'Sample 2'!$B$1,( 'Sample 2'!$B$50-1),4)))</f>
        <v>06/01/2020:11:59:59</v>
      </c>
      <c r="D15" s="229">
        <f ca="1">IF( 'Sample 2'!$B$50=0,"",CELL("contents",OFFSET( 'Sample 2'!$B$1,( 'Sample 2'!$B$50-1),5)))</f>
        <v>1000</v>
      </c>
      <c r="E15" s="230">
        <f ca="1">IF( 'Sample 2'!$B$50=0,"", 'Sample 2'!$E$14)</f>
        <v>-10.696999999999999</v>
      </c>
      <c r="F15" s="229">
        <f ca="1">IF( 'Sample 2'!$B$50=0,"",CELL("contents",OFFSET( 'Sample 2'!$B$1,( 'Sample 2'!$B$50-1),6)))</f>
        <v>417</v>
      </c>
      <c r="G15" s="230">
        <f ca="1">IF( 'Sample 2'!$B$50=0,"",CELL("contents",OFFSET( 'Sample 2'!$B$1,( 'Sample 2'!$B$50-1),8)))</f>
        <v>0.87</v>
      </c>
      <c r="H15" s="230">
        <f ca="1">IF( 'Sample 2'!$B$50=0,"",CELL("contents",OFFSET( 'Sample 2'!$B$1,( 'Sample 2'!$B$50-1),10)))</f>
        <v>6.36</v>
      </c>
      <c r="I15" s="231">
        <f ca="1">IF( 'Sample 2'!$B$50=0,"",CELL("contents",OFFSET( 'Sample 2'!$B$1,( 'Sample 2'!$B$50-1),12)))</f>
        <v>-161</v>
      </c>
      <c r="J15" s="314">
        <f ca="1">IF('Sample 2'!$B$50=0,"",IF(CELL("contents",OFFSET('Sample 2'!$B$1,('Sample 2'!$B$50-1),18))="","",CELL("contents",OFFSET('Sample 2'!$B$1,('Sample 2'!$B$50-1),18))))</f>
        <v>0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-25</v>
      </c>
      <c r="C16" s="228" t="str">
        <f ca="1">IF( 'Sample 3'!$B$50=0,"",CELL("contents",OFFSET( 'Sample 3'!$B$1,( 'Sample 3'!$B$50-1),4)))</f>
        <v>06/01/2020:14:34:18</v>
      </c>
      <c r="D16" s="229">
        <f ca="1">IF( 'Sample 3'!$B$50=0,"",CELL("contents",OFFSET( 'Sample 3'!$B$1,( 'Sample 3'!$B$50-1),5)))</f>
        <v>1000</v>
      </c>
      <c r="E16" s="230">
        <f ca="1">IF( 'Sample 3'!$B$50=0,"", 'Sample 3'!$E$14)</f>
        <v>-10.476000000000001</v>
      </c>
      <c r="F16" s="229">
        <f ca="1">IF( 'Sample 3'!$B$50=0,"",CELL("contents",OFFSET( 'Sample 3'!$B$1,( 'Sample 3'!$B$50-1),6)))</f>
        <v>359</v>
      </c>
      <c r="G16" s="230">
        <f ca="1">IF( 'Sample 3'!$B$50=0,"",CELL("contents",OFFSET( 'Sample 3'!$B$1,( 'Sample 3'!$B$50-1),8)))</f>
        <v>1.1200000000000001</v>
      </c>
      <c r="H16" s="230">
        <f ca="1">IF( 'Sample 3'!$B$50=0,"",CELL("contents",OFFSET( 'Sample 3'!$B$1,( 'Sample 3'!$B$50-1),10)))</f>
        <v>6.34</v>
      </c>
      <c r="I16" s="231">
        <f ca="1">IF( 'Sample 3'!$B$50=0,"",CELL("contents",OFFSET( 'Sample 3'!$B$1,( 'Sample 3'!$B$50-1),12)))</f>
        <v>-138</v>
      </c>
      <c r="J16" s="314">
        <f ca="1">IF('Sample 3'!$B$50=0,"",IF(CELL("contents",OFFSET('Sample 3'!$B$1,('Sample 3'!$B$50-1),18))="","",CELL("contents",OFFSET('Sample 3'!$B$1,('Sample 3'!$B$50-1),18))))</f>
        <v>0</v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-27.5</v>
      </c>
      <c r="C17" s="228" t="s">
        <v>135</v>
      </c>
      <c r="D17" s="229">
        <f ca="1">IF( 'Sample 4'!$B$50=0,"",CELL("contents",OFFSET( 'Sample 4'!$B$1,( 'Sample 4'!$B$50-1),5)))</f>
        <v>500</v>
      </c>
      <c r="E17" s="230">
        <f ca="1">IF( 'Sample 4'!$B$50=0,"", 'Sample 4'!$E$14)</f>
        <v>-11.076000000000001</v>
      </c>
      <c r="F17" s="229">
        <f ca="1">IF( 'Sample 4'!$B$50=0,"",CELL("contents",OFFSET( 'Sample 4'!$B$1,( 'Sample 4'!$B$50-1),6)))</f>
        <v>205</v>
      </c>
      <c r="G17" s="230">
        <f ca="1">IF( 'Sample 4'!$B$50=0,"",CELL("contents",OFFSET( 'Sample 4'!$B$1,( 'Sample 4'!$B$50-1),8)))</f>
        <v>2.58</v>
      </c>
      <c r="H17" s="230">
        <f ca="1">IF( 'Sample 4'!$B$50=0,"",CELL("contents",OFFSET( 'Sample 4'!$B$1,( 'Sample 4'!$B$50-1),10)))</f>
        <v>6.43</v>
      </c>
      <c r="I17" s="231">
        <f ca="1">IF( 'Sample 4'!$B$50=0,"",CELL("contents",OFFSET( 'Sample 4'!$B$1,( 'Sample 4'!$B$50-1),12)))</f>
        <v>81</v>
      </c>
      <c r="J17" s="314" t="str">
        <f ca="1">IF('Sample 4'!$B$50=0,"",IF(CELL("contents",OFFSET('Sample 4'!$B$1,('Sample 4'!$B$50-1),18))="","",CELL("contents",OFFSET('Sample 4'!$B$1,('Sample 4'!$B$50-1),18))))</f>
        <v>Timed out</v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14" t="str">
        <f ca="1">IF('Sample 5'!$B$50=0,"",IF(CELL("contents",OFFSET('Sample 5'!$B$1,('Sample 5'!$B$50-1),18))="","",CELL("contents",OFFSET('Sample 5'!$B$1,('Sample 5'!$B$50-1),18))))</f>
        <v/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4" t="str">
        <f ca="1">IF('Sample 6'!$B$50=0,"",IF(CELL("contents",OFFSET('Sample 6'!$B$1,('Sample 6'!$B$50-1),18))="","",CELL("contents",OFFSET('Sample 6'!$B$1,('Sample 6'!$B$50-1),18))))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4" t="str">
        <f ca="1">IF('Sample 7'!$B$50=0,"",IF(CELL("contents",OFFSET('Sample 7'!$B$1,('Sample 7'!$B$50-1),18))="","",CELL("contents",OFFSET('Sample 7'!$B$1,('Sample 7'!$B$50-1),18))))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5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"/>
    </row>
    <row r="2" spans="1:13" ht="9.9499999999999993" customHeight="1" x14ac:dyDescent="0.2">
      <c r="B2" s="73"/>
      <c r="C2" s="346" t="s">
        <v>65</v>
      </c>
      <c r="D2" s="347"/>
      <c r="E2" s="347"/>
      <c r="F2" s="347"/>
      <c r="G2" s="347"/>
      <c r="H2" s="347"/>
      <c r="I2" s="347"/>
      <c r="J2" s="347"/>
      <c r="M2" s="14"/>
    </row>
    <row r="3" spans="1:13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M3" s="14"/>
    </row>
    <row r="4" spans="1:13" ht="25.15" customHeight="1" x14ac:dyDescent="0.2">
      <c r="B4" s="73"/>
      <c r="C4" s="356" t="s">
        <v>52</v>
      </c>
      <c r="D4" s="357" t="str">
        <f>'Groundwater Profile Log'!C2</f>
        <v>Trinity</v>
      </c>
      <c r="E4" s="108"/>
      <c r="F4" s="348"/>
      <c r="G4" s="348"/>
      <c r="H4" s="146"/>
      <c r="I4" s="349" t="s">
        <v>14</v>
      </c>
      <c r="J4" s="349"/>
      <c r="K4" s="300" t="str">
        <f>Front!M2</f>
        <v>DPT40</v>
      </c>
      <c r="M4" s="14" t="s">
        <v>13</v>
      </c>
    </row>
    <row r="5" spans="1:13" s="9" customFormat="1" ht="12.95" customHeight="1" x14ac:dyDescent="0.2">
      <c r="B5" s="101"/>
      <c r="C5" s="356"/>
      <c r="D5" s="357"/>
      <c r="E5" s="108"/>
      <c r="F5" s="348"/>
      <c r="G5" s="348"/>
      <c r="H5" s="146"/>
      <c r="I5" s="349"/>
      <c r="J5" s="34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8"/>
      <c r="G6" s="348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42522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39.213625999999998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68.280552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JE &amp; DB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1"/>
      <c r="M14" s="31"/>
    </row>
    <row r="15" spans="1:13" s="24" customFormat="1" ht="9.6" customHeight="1" x14ac:dyDescent="0.2">
      <c r="B15" s="17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-5.2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144.0668</v>
      </c>
      <c r="G16" s="174">
        <v>60</v>
      </c>
      <c r="H16" s="174">
        <v>3.4070999999999998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-9.8000000000000007</v>
      </c>
      <c r="D17" s="173" t="s">
        <v>86</v>
      </c>
      <c r="E17" s="303">
        <f>IF(ISNUMBER(C17), LOOKUP(D17,{"IK Decreased When Hammer Stopped","IK Increased When Hammer Stopped","No Change When Hammer Stopped"},{1,2,3}), "")</f>
        <v>2</v>
      </c>
      <c r="F17" s="308">
        <v>112.9442</v>
      </c>
      <c r="G17" s="174">
        <v>60</v>
      </c>
      <c r="H17" s="174">
        <v>2.2858000000000001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-11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08">
        <v>138.32830000000001</v>
      </c>
      <c r="G18" s="174">
        <v>60</v>
      </c>
      <c r="H18" s="174">
        <v>3.0323000000000002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-14.906000000000001</v>
      </c>
      <c r="D19" s="173" t="s">
        <v>86</v>
      </c>
      <c r="E19" s="303">
        <f>IF(ISNUMBER(C19), LOOKUP(D19,{"IK Decreased When Hammer Stopped","IK Increased When Hammer Stopped","No Change When Hammer Stopped"},{1,2,3}), "")</f>
        <v>2</v>
      </c>
      <c r="F19" s="308">
        <v>63.861199999999997</v>
      </c>
      <c r="G19" s="174">
        <v>60</v>
      </c>
      <c r="H19" s="174">
        <v>1.1415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-18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8">
        <v>92.829800000000006</v>
      </c>
      <c r="G20" s="174">
        <v>60</v>
      </c>
      <c r="H20" s="174">
        <v>1.7742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-25</v>
      </c>
      <c r="D21" s="173" t="s">
        <v>86</v>
      </c>
      <c r="E21" s="303">
        <f>IF(ISNUMBER(C21), LOOKUP(D21,{"IK Decreased When Hammer Stopped","IK Increased When Hammer Stopped","No Change When Hammer Stopped"},{1,2,3}), "")</f>
        <v>2</v>
      </c>
      <c r="F21" s="308">
        <v>122.3835</v>
      </c>
      <c r="G21" s="174">
        <v>60</v>
      </c>
      <c r="H21" s="174">
        <v>2.5438999999999998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-29</v>
      </c>
      <c r="D22" s="173" t="s">
        <v>92</v>
      </c>
      <c r="E22" s="303">
        <f>IF(ISNUMBER(C22), LOOKUP(D22,{"IK Decreased When Hammer Stopped","IK Increased When Hammer Stopped","No Change When Hammer Stopped"},{1,2,3}), "")</f>
        <v>1</v>
      </c>
      <c r="F22" s="308">
        <v>29.126200000000001</v>
      </c>
      <c r="G22" s="174">
        <v>60</v>
      </c>
      <c r="H22" s="174">
        <v>0.49220000000000003</v>
      </c>
      <c r="I22" s="173" t="s">
        <v>93</v>
      </c>
      <c r="J22" s="174" t="s">
        <v>94</v>
      </c>
      <c r="K22" s="303">
        <f>IF(ISNUMBER(C22),LOOKUP(J22,{"Broken Down Hole equipment","NA","Reached Target Depth","ROP Dropped Below Threshold","Sudden Hard Refusal"},{7,11,8,9,10}),"")</f>
        <v>9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/>
      <c r="D23" s="248"/>
      <c r="E23" s="303" t="str">
        <f>IF(ISNUMBER(C23), LOOKUP(D23,{"IK Decreased When Hammer Stopped","IK Increased When Hammer Stopped","No Change When Hammer Stopped"},{1,2,3}), "")</f>
        <v/>
      </c>
      <c r="F23" s="282"/>
      <c r="G23" s="174"/>
      <c r="H23" s="283"/>
      <c r="I23" s="281"/>
      <c r="J23" s="253"/>
      <c r="K23" s="303" t="str">
        <f>IF(ISNUMBER(C23),LOOKUP(J23,{"Broken Down Hole equipment","NA","Reached Target Depth","ROP Dropped Below Threshold","Sudden Hard Refusal"},{7,11,8,9,10}),"")</f>
        <v/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/>
      <c r="D24" s="248"/>
      <c r="E24" s="303" t="str">
        <f>IF(ISNUMBER(C24), LOOKUP(D24,{"IK Decreased When Hammer Stopped","IK Increased When Hammer Stopped","No Change When Hammer Stopped"},{1,2,3}), "")</f>
        <v/>
      </c>
      <c r="F24" s="282"/>
      <c r="G24" s="174"/>
      <c r="H24" s="283"/>
      <c r="I24" s="281"/>
      <c r="J24" s="253"/>
      <c r="K24" s="303" t="str">
        <f>IF(ISNUMBER(C24),LOOKUP(J24,{"Broken Down Hole equipment","NA","Reached Target Depth","ROP Dropped Below Threshold","Sudden Hard Refusal"},{7,11,8,9,10}),"")</f>
        <v/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/>
      <c r="D25" s="248"/>
      <c r="E25" s="303" t="str">
        <f>IF(ISNUMBER(C25), LOOKUP(D25,{"IK Decreased When Hammer Stopped","IK Increased When Hammer Stopped","No Change When Hammer Stopped"},{1,2,3}), "")</f>
        <v/>
      </c>
      <c r="F25" s="282"/>
      <c r="G25" s="174"/>
      <c r="H25" s="283"/>
      <c r="I25" s="281"/>
      <c r="J25" s="253"/>
      <c r="K25" s="303" t="str">
        <f>IF(ISNUMBER(C25),LOOKUP(J25,{"Broken Down Hole equipment","NA","Reached Target Depth","ROP Dropped Below Threshold","Sudden Hard Refusal"},{7,11,8,9,10}),"")</f>
        <v/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/>
      <c r="D26" s="248"/>
      <c r="E26" s="303" t="str">
        <f>IF(ISNUMBER(C26), LOOKUP(D26,{"IK Decreased When Hammer Stopped","IK Increased When Hammer Stopped","No Change When Hammer Stopped"},{1,2,3}), "")</f>
        <v/>
      </c>
      <c r="F26" s="282"/>
      <c r="G26" s="174"/>
      <c r="H26" s="283"/>
      <c r="I26" s="281"/>
      <c r="J26" s="253"/>
      <c r="K26" s="303" t="str">
        <f>IF(ISNUMBER(C26),LOOKUP(J26,{"Broken Down Hole equipment","NA","Reached Target Depth","ROP Dropped Below Threshold","Sudden Hard Refusal"},{7,11,8,9,10}),"")</f>
        <v/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AFP6\APS\MSTJV\[DPT40_Groundwater Profiling Log_MSTJV.xlsx]IK Behavior</v>
      </c>
    </row>
    <row r="58" spans="2:3" x14ac:dyDescent="0.2">
      <c r="B58" s="352"/>
      <c r="C58" s="353"/>
    </row>
    <row r="59" spans="2:3" x14ac:dyDescent="0.2">
      <c r="B59" s="354"/>
      <c r="C59" s="355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20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21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22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23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3" t="s">
        <v>17</v>
      </c>
      <c r="C2" s="387" t="s">
        <v>82</v>
      </c>
      <c r="D2" s="391"/>
      <c r="E2" s="278"/>
      <c r="F2" s="337" t="s">
        <v>26</v>
      </c>
      <c r="G2" s="337"/>
      <c r="H2" s="337"/>
      <c r="I2" s="337"/>
      <c r="J2" s="338" t="s">
        <v>14</v>
      </c>
      <c r="K2" s="338"/>
      <c r="L2" s="338"/>
      <c r="M2" s="387" t="s">
        <v>81</v>
      </c>
      <c r="N2" s="388"/>
      <c r="O2" s="171"/>
      <c r="P2" s="50" t="s">
        <v>13</v>
      </c>
    </row>
    <row r="3" spans="1:16" s="46" customFormat="1" ht="12.95" customHeight="1" x14ac:dyDescent="0.25">
      <c r="A3" s="45"/>
      <c r="B3" s="334"/>
      <c r="C3" s="392"/>
      <c r="D3" s="392"/>
      <c r="E3" s="279"/>
      <c r="F3" s="344"/>
      <c r="G3" s="344"/>
      <c r="H3" s="344"/>
      <c r="I3" s="344"/>
      <c r="J3" s="339"/>
      <c r="K3" s="339"/>
      <c r="L3" s="339"/>
      <c r="M3" s="389"/>
      <c r="N3" s="390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4"/>
      <c r="G4" s="344"/>
      <c r="H4" s="344"/>
      <c r="I4" s="344"/>
      <c r="J4" s="393"/>
      <c r="K4" s="393"/>
      <c r="L4" s="393"/>
      <c r="M4" s="393"/>
      <c r="N4" s="393"/>
      <c r="O4" s="172"/>
      <c r="P4" s="47"/>
    </row>
    <row r="5" spans="1:16" ht="30.75" customHeight="1" x14ac:dyDescent="0.2">
      <c r="A5" s="44"/>
      <c r="B5" s="187" t="s">
        <v>44</v>
      </c>
      <c r="C5" s="307">
        <v>42522</v>
      </c>
      <c r="D5" s="307">
        <v>42522</v>
      </c>
      <c r="E5" s="329" t="s">
        <v>36</v>
      </c>
      <c r="F5" s="329"/>
      <c r="G5" s="387" t="s">
        <v>77</v>
      </c>
      <c r="H5" s="394"/>
      <c r="I5" s="189"/>
      <c r="J5" s="183"/>
      <c r="K5" s="190" t="s">
        <v>22</v>
      </c>
      <c r="L5" s="387" t="s">
        <v>80</v>
      </c>
      <c r="M5" s="394"/>
      <c r="N5" s="183"/>
      <c r="O5" s="171"/>
      <c r="P5" s="50"/>
    </row>
    <row r="6" spans="1:16" ht="23.1" customHeight="1" x14ac:dyDescent="0.2">
      <c r="A6" s="44"/>
      <c r="B6" s="190" t="s">
        <v>16</v>
      </c>
      <c r="C6" s="395" t="s">
        <v>75</v>
      </c>
      <c r="D6" s="396"/>
      <c r="E6" s="191"/>
      <c r="F6" s="192" t="s">
        <v>53</v>
      </c>
      <c r="G6" s="387" t="s">
        <v>78</v>
      </c>
      <c r="H6" s="394"/>
      <c r="I6" s="191"/>
      <c r="J6" s="183"/>
      <c r="K6" s="190" t="s">
        <v>33</v>
      </c>
      <c r="L6" s="385">
        <v>39.213625999999998</v>
      </c>
      <c r="M6" s="386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7">
        <v>206201008</v>
      </c>
      <c r="D7" s="394"/>
      <c r="E7" s="191"/>
      <c r="F7" s="190" t="s">
        <v>20</v>
      </c>
      <c r="G7" s="387" t="s">
        <v>79</v>
      </c>
      <c r="H7" s="394"/>
      <c r="I7" s="191"/>
      <c r="J7" s="193"/>
      <c r="K7" s="194" t="s">
        <v>37</v>
      </c>
      <c r="L7" s="385">
        <v>68.280552</v>
      </c>
      <c r="M7" s="386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7" t="s">
        <v>76</v>
      </c>
      <c r="D8" s="394"/>
      <c r="E8" s="191"/>
      <c r="F8" s="190" t="s">
        <v>38</v>
      </c>
      <c r="G8" s="397">
        <v>-10</v>
      </c>
      <c r="H8" s="398"/>
      <c r="I8" s="191"/>
      <c r="J8" s="183"/>
      <c r="K8" s="194" t="s">
        <v>23</v>
      </c>
      <c r="L8" s="387">
        <v>1</v>
      </c>
      <c r="M8" s="394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9" t="s">
        <v>10</v>
      </c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3" t="s">
        <v>64</v>
      </c>
      <c r="D2" s="364"/>
      <c r="E2" s="364"/>
      <c r="F2" s="364"/>
      <c r="G2" s="364"/>
      <c r="H2" s="364"/>
      <c r="I2" s="364"/>
      <c r="J2" s="364"/>
      <c r="K2" s="364"/>
      <c r="L2" s="364"/>
      <c r="M2" s="109"/>
      <c r="N2" s="14"/>
    </row>
    <row r="3" spans="1:14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K3" s="347"/>
      <c r="L3" s="347"/>
      <c r="M3" s="109"/>
      <c r="N3" s="14"/>
    </row>
    <row r="4" spans="1:14" ht="25.15" customHeight="1" x14ac:dyDescent="0.2">
      <c r="B4" s="73"/>
      <c r="C4" s="356" t="s">
        <v>52</v>
      </c>
      <c r="D4" s="357" t="str">
        <f>'Groundwater Profile Log'!C2</f>
        <v>Trinity</v>
      </c>
      <c r="E4" s="131"/>
      <c r="F4" s="348"/>
      <c r="G4" s="348"/>
      <c r="H4" s="348"/>
      <c r="I4" s="349" t="s">
        <v>14</v>
      </c>
      <c r="J4" s="349"/>
      <c r="K4" s="365" t="str">
        <f>'Groundwater Profile Log'!M2</f>
        <v>DPT-40</v>
      </c>
      <c r="L4" s="365">
        <f>'Groundwater Profile Log'!K2</f>
        <v>0</v>
      </c>
      <c r="M4" s="368"/>
      <c r="N4" s="14" t="s">
        <v>13</v>
      </c>
    </row>
    <row r="5" spans="1:14" s="9" customFormat="1" ht="12.95" customHeight="1" x14ac:dyDescent="0.2">
      <c r="B5" s="101"/>
      <c r="C5" s="356"/>
      <c r="D5" s="357"/>
      <c r="E5" s="131"/>
      <c r="F5" s="348"/>
      <c r="G5" s="348"/>
      <c r="H5" s="348"/>
      <c r="I5" s="349"/>
      <c r="J5" s="349"/>
      <c r="K5" s="110"/>
      <c r="L5" s="110"/>
      <c r="M5" s="369"/>
      <c r="N5" s="13"/>
    </row>
    <row r="6" spans="1:14" s="9" customFormat="1" ht="12.95" customHeight="1" x14ac:dyDescent="0.2">
      <c r="B6" s="101"/>
      <c r="C6" s="111"/>
      <c r="D6" s="104"/>
      <c r="E6" s="104"/>
      <c r="F6" s="348"/>
      <c r="G6" s="348"/>
      <c r="H6" s="34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42522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0" t="str">
        <f>'Groundwater Profile Log'!L5</f>
        <v>Peri Pump</v>
      </c>
      <c r="L7" s="36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70">
        <f>Front!L6</f>
        <v>39.213625999999998</v>
      </c>
      <c r="L8" s="370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0">
        <f>Front!L7</f>
        <v>68.280552</v>
      </c>
      <c r="L9" s="370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JE &amp; DB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0">
        <f>'Groundwater Profile Log'!L8</f>
        <v>1</v>
      </c>
      <c r="L10" s="36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1"/>
      <c r="H12" s="362"/>
      <c r="I12" s="362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1" t="s">
        <v>1</v>
      </c>
      <c r="K13" s="372"/>
      <c r="L13" s="372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9"/>
      <c r="D15" s="359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6"/>
      <c r="K16" s="367"/>
      <c r="L16" s="367"/>
      <c r="M16" s="367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6"/>
      <c r="K17" s="367"/>
      <c r="L17" s="367"/>
      <c r="M17" s="36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6"/>
      <c r="K18" s="367"/>
      <c r="L18" s="367"/>
      <c r="M18" s="36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6"/>
      <c r="K19" s="367"/>
      <c r="L19" s="367"/>
      <c r="M19" s="36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6"/>
      <c r="K20" s="367"/>
      <c r="L20" s="367"/>
      <c r="M20" s="36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6"/>
      <c r="K21" s="367"/>
      <c r="L21" s="367"/>
      <c r="M21" s="36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6"/>
      <c r="K22" s="367"/>
      <c r="L22" s="367"/>
      <c r="M22" s="36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6"/>
      <c r="K23" s="367"/>
      <c r="L23" s="367"/>
      <c r="M23" s="36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6"/>
      <c r="K24" s="367"/>
      <c r="L24" s="367"/>
      <c r="M24" s="36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6"/>
      <c r="K25" s="367"/>
      <c r="L25" s="367"/>
      <c r="M25" s="36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6"/>
      <c r="K26" s="367"/>
      <c r="L26" s="367"/>
      <c r="M26" s="36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6"/>
      <c r="K27" s="367"/>
      <c r="L27" s="367"/>
      <c r="M27" s="36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6"/>
      <c r="K28" s="367"/>
      <c r="L28" s="367"/>
      <c r="M28" s="36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6"/>
      <c r="K29" s="367"/>
      <c r="L29" s="367"/>
      <c r="M29" s="36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6"/>
      <c r="K30" s="367"/>
      <c r="L30" s="367"/>
      <c r="M30" s="36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6"/>
      <c r="K31" s="367"/>
      <c r="L31" s="367"/>
      <c r="M31" s="36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6"/>
      <c r="K32" s="367"/>
      <c r="L32" s="367"/>
      <c r="M32" s="36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6"/>
      <c r="K33" s="367"/>
      <c r="L33" s="367"/>
      <c r="M33" s="36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6"/>
      <c r="K34" s="367"/>
      <c r="L34" s="367"/>
      <c r="M34" s="36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6"/>
      <c r="K35" s="367"/>
      <c r="L35" s="367"/>
      <c r="M35" s="36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6"/>
      <c r="K36" s="367"/>
      <c r="L36" s="367"/>
      <c r="M36" s="36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6"/>
      <c r="K37" s="367"/>
      <c r="L37" s="367"/>
      <c r="M37" s="36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6"/>
      <c r="K38" s="367"/>
      <c r="L38" s="367"/>
      <c r="M38" s="36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6"/>
      <c r="K39" s="367"/>
      <c r="L39" s="367"/>
      <c r="M39" s="36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6"/>
      <c r="K40" s="367"/>
      <c r="L40" s="367"/>
      <c r="M40" s="36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6"/>
      <c r="K41" s="367"/>
      <c r="L41" s="367"/>
      <c r="M41" s="36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6"/>
      <c r="K42" s="367"/>
      <c r="L42" s="367"/>
      <c r="M42" s="36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6"/>
      <c r="K43" s="367"/>
      <c r="L43" s="367"/>
      <c r="M43" s="36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6"/>
      <c r="K44" s="367"/>
      <c r="L44" s="367"/>
      <c r="M44" s="36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6"/>
      <c r="K45" s="367"/>
      <c r="L45" s="367"/>
      <c r="M45" s="36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6"/>
      <c r="K46" s="367"/>
      <c r="L46" s="367"/>
      <c r="M46" s="36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AFP6\APS\MSTJV\[DPT40_Groundwater Profiling Log_MSTJV.xlsx]Sample Attempt</v>
      </c>
    </row>
    <row r="49" spans="2:13" x14ac:dyDescent="0.2">
      <c r="M49" s="140"/>
    </row>
    <row r="59" spans="2:13" x14ac:dyDescent="0.2">
      <c r="B59" s="352"/>
      <c r="C59" s="353"/>
    </row>
    <row r="60" spans="2:13" x14ac:dyDescent="0.2">
      <c r="B60" s="354"/>
      <c r="C60" s="355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8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137</v>
      </c>
      <c r="B1" t="s">
        <v>138</v>
      </c>
      <c r="C1" t="s">
        <v>139</v>
      </c>
      <c r="D1" t="s">
        <v>140</v>
      </c>
      <c r="E1" t="s">
        <v>45</v>
      </c>
      <c r="F1" t="s">
        <v>141</v>
      </c>
      <c r="G1" t="s">
        <v>142</v>
      </c>
      <c r="H1" t="s">
        <v>62</v>
      </c>
    </row>
    <row r="2" spans="1:8" x14ac:dyDescent="0.2">
      <c r="A2">
        <v>3722.8069999999998</v>
      </c>
      <c r="B2">
        <v>-2.7730000000000001</v>
      </c>
      <c r="C2">
        <v>-2.7749999999999999</v>
      </c>
      <c r="D2">
        <v>0</v>
      </c>
      <c r="E2">
        <v>144.00399999999999</v>
      </c>
      <c r="F2">
        <v>60</v>
      </c>
      <c r="G2">
        <v>59.893999999999998</v>
      </c>
      <c r="H2">
        <v>3.8555000000000001</v>
      </c>
    </row>
    <row r="3" spans="1:8" x14ac:dyDescent="0.2">
      <c r="A3">
        <v>3723.4279999999999</v>
      </c>
      <c r="B3">
        <v>-2.835</v>
      </c>
      <c r="C3">
        <v>-2.839</v>
      </c>
      <c r="D3">
        <v>10.282</v>
      </c>
      <c r="E3">
        <v>144.291</v>
      </c>
      <c r="F3">
        <v>60</v>
      </c>
      <c r="G3">
        <v>59.837000000000003</v>
      </c>
      <c r="H3">
        <v>3.8654000000000002</v>
      </c>
    </row>
    <row r="4" spans="1:8" x14ac:dyDescent="0.2">
      <c r="A4">
        <v>3724.0509999999999</v>
      </c>
      <c r="B4">
        <v>-2.9060000000000001</v>
      </c>
      <c r="C4">
        <v>-2.911</v>
      </c>
      <c r="D4">
        <v>11.675000000000001</v>
      </c>
      <c r="E4">
        <v>144.61600000000001</v>
      </c>
      <c r="F4">
        <v>60</v>
      </c>
      <c r="G4">
        <v>59.805</v>
      </c>
      <c r="H4">
        <v>3.8753000000000006</v>
      </c>
    </row>
    <row r="5" spans="1:8" x14ac:dyDescent="0.2">
      <c r="A5">
        <v>3724.6750000000002</v>
      </c>
      <c r="B5">
        <v>-2.9809999999999999</v>
      </c>
      <c r="C5">
        <v>-2.988</v>
      </c>
      <c r="D5">
        <v>12.346</v>
      </c>
      <c r="E5">
        <v>144.85</v>
      </c>
      <c r="F5">
        <v>60</v>
      </c>
      <c r="G5">
        <v>59.890999999999998</v>
      </c>
      <c r="H5">
        <v>3.8819000000000004</v>
      </c>
    </row>
    <row r="6" spans="1:8" x14ac:dyDescent="0.2">
      <c r="A6">
        <v>3725.3020000000001</v>
      </c>
      <c r="B6">
        <v>-3.056</v>
      </c>
      <c r="C6">
        <v>-3.0649999999999999</v>
      </c>
      <c r="D6">
        <v>12.289</v>
      </c>
      <c r="E6">
        <v>144.78399999999999</v>
      </c>
      <c r="F6">
        <v>60</v>
      </c>
      <c r="G6">
        <v>59.683999999999997</v>
      </c>
      <c r="H6">
        <v>3.8753000000000006</v>
      </c>
    </row>
    <row r="7" spans="1:8" x14ac:dyDescent="0.2">
      <c r="A7">
        <v>3725.9169999999999</v>
      </c>
      <c r="B7">
        <v>-3.1280000000000001</v>
      </c>
      <c r="C7">
        <v>-3.1389999999999998</v>
      </c>
      <c r="D7">
        <v>12.039</v>
      </c>
      <c r="E7">
        <v>145.00899999999999</v>
      </c>
      <c r="F7">
        <v>60</v>
      </c>
      <c r="G7">
        <v>59.231000000000002</v>
      </c>
      <c r="H7">
        <v>3.8808000000000002</v>
      </c>
    </row>
    <row r="8" spans="1:8" x14ac:dyDescent="0.2">
      <c r="A8">
        <v>3726.5250000000001</v>
      </c>
      <c r="B8">
        <v>-3.19</v>
      </c>
      <c r="C8">
        <v>-3.2029999999999998</v>
      </c>
      <c r="D8">
        <v>10.52</v>
      </c>
      <c r="E8">
        <v>144.52000000000001</v>
      </c>
      <c r="F8">
        <v>60</v>
      </c>
      <c r="G8">
        <v>59.521999999999998</v>
      </c>
      <c r="H8">
        <v>3.8577000000000004</v>
      </c>
    </row>
    <row r="9" spans="1:8" x14ac:dyDescent="0.2">
      <c r="A9">
        <v>3727.1350000000002</v>
      </c>
      <c r="B9">
        <v>-3.2549999999999999</v>
      </c>
      <c r="C9">
        <v>-3.2690000000000001</v>
      </c>
      <c r="D9">
        <v>10.805</v>
      </c>
      <c r="E9">
        <v>144.55600000000001</v>
      </c>
      <c r="F9">
        <v>60</v>
      </c>
      <c r="G9">
        <v>60.131999999999998</v>
      </c>
      <c r="H9">
        <v>3.8555000000000001</v>
      </c>
    </row>
    <row r="10" spans="1:8" x14ac:dyDescent="0.2">
      <c r="A10">
        <v>3727.7440000000001</v>
      </c>
      <c r="B10">
        <v>-3.3260000000000001</v>
      </c>
      <c r="C10">
        <v>-3.343</v>
      </c>
      <c r="D10">
        <v>12.074999999999999</v>
      </c>
      <c r="E10">
        <v>144.96600000000001</v>
      </c>
      <c r="F10">
        <v>60</v>
      </c>
      <c r="G10">
        <v>59.774000000000001</v>
      </c>
      <c r="H10">
        <v>3.8698000000000001</v>
      </c>
    </row>
    <row r="11" spans="1:8" x14ac:dyDescent="0.2">
      <c r="A11">
        <v>3728.3589999999999</v>
      </c>
      <c r="B11">
        <v>-3.407</v>
      </c>
      <c r="C11">
        <v>-3.4260000000000002</v>
      </c>
      <c r="D11">
        <v>13.504</v>
      </c>
      <c r="E11">
        <v>145.71299999999999</v>
      </c>
      <c r="F11">
        <v>60</v>
      </c>
      <c r="G11">
        <v>59.652999999999999</v>
      </c>
      <c r="H11">
        <v>3.8973000000000004</v>
      </c>
    </row>
    <row r="12" spans="1:8" x14ac:dyDescent="0.2">
      <c r="A12">
        <v>3728.982</v>
      </c>
      <c r="B12">
        <v>-3.4780000000000002</v>
      </c>
      <c r="C12">
        <v>-3.4990000000000001</v>
      </c>
      <c r="D12">
        <v>11.683999999999999</v>
      </c>
      <c r="E12">
        <v>145.46700000000001</v>
      </c>
      <c r="F12">
        <v>60</v>
      </c>
      <c r="G12">
        <v>59.598999999999997</v>
      </c>
      <c r="H12">
        <v>3.8841000000000006</v>
      </c>
    </row>
    <row r="13" spans="1:8" x14ac:dyDescent="0.2">
      <c r="A13">
        <v>3729.6039999999998</v>
      </c>
      <c r="B13">
        <v>-3.5510000000000002</v>
      </c>
      <c r="C13">
        <v>-3.5739999999999998</v>
      </c>
      <c r="D13">
        <v>12.025</v>
      </c>
      <c r="E13">
        <v>145.37700000000001</v>
      </c>
      <c r="F13">
        <v>60</v>
      </c>
      <c r="G13">
        <v>59.746000000000002</v>
      </c>
      <c r="H13">
        <v>3.8764000000000003</v>
      </c>
    </row>
    <row r="14" spans="1:8" x14ac:dyDescent="0.2">
      <c r="A14">
        <v>3730.2240000000002</v>
      </c>
      <c r="B14">
        <v>-3.621</v>
      </c>
      <c r="C14">
        <v>-3.645</v>
      </c>
      <c r="D14">
        <v>11.586</v>
      </c>
      <c r="E14">
        <v>144.66499999999999</v>
      </c>
      <c r="F14">
        <v>60</v>
      </c>
      <c r="G14">
        <v>59.67</v>
      </c>
      <c r="H14">
        <v>3.8434000000000004</v>
      </c>
    </row>
    <row r="15" spans="1:8" x14ac:dyDescent="0.2">
      <c r="A15">
        <v>3730.846</v>
      </c>
      <c r="B15">
        <v>-3.6869999999999998</v>
      </c>
      <c r="C15">
        <v>-3.7130000000000001</v>
      </c>
      <c r="D15">
        <v>10.944000000000001</v>
      </c>
      <c r="E15">
        <v>144.71299999999999</v>
      </c>
      <c r="F15">
        <v>60</v>
      </c>
      <c r="G15">
        <v>59.636000000000003</v>
      </c>
      <c r="H15">
        <v>3.8423000000000003</v>
      </c>
    </row>
    <row r="16" spans="1:8" x14ac:dyDescent="0.2">
      <c r="A16">
        <v>3731.4679999999998</v>
      </c>
      <c r="B16">
        <v>-3.758</v>
      </c>
      <c r="C16">
        <v>-3.786</v>
      </c>
      <c r="D16">
        <v>11.603</v>
      </c>
      <c r="E16">
        <v>145.881</v>
      </c>
      <c r="F16">
        <v>60</v>
      </c>
      <c r="G16">
        <v>59.814</v>
      </c>
      <c r="H16">
        <v>3.8874</v>
      </c>
    </row>
    <row r="17" spans="1:8" x14ac:dyDescent="0.2">
      <c r="A17">
        <v>3732.0909999999999</v>
      </c>
      <c r="B17">
        <v>-3.8330000000000002</v>
      </c>
      <c r="C17">
        <v>-3.863</v>
      </c>
      <c r="D17">
        <v>12.45</v>
      </c>
      <c r="E17">
        <v>145.54499999999999</v>
      </c>
      <c r="F17">
        <v>60</v>
      </c>
      <c r="G17">
        <v>59.634999999999998</v>
      </c>
      <c r="H17">
        <v>3.8698000000000001</v>
      </c>
    </row>
    <row r="18" spans="1:8" x14ac:dyDescent="0.2">
      <c r="A18">
        <v>3732.701</v>
      </c>
      <c r="B18">
        <v>-3.9039999999999999</v>
      </c>
      <c r="C18">
        <v>-3.9359999999999999</v>
      </c>
      <c r="D18">
        <v>11.885999999999999</v>
      </c>
      <c r="E18">
        <v>145.56100000000001</v>
      </c>
      <c r="F18">
        <v>60</v>
      </c>
      <c r="G18">
        <v>59.578000000000003</v>
      </c>
      <c r="H18">
        <v>3.8665000000000003</v>
      </c>
    </row>
    <row r="19" spans="1:8" x14ac:dyDescent="0.2">
      <c r="A19">
        <v>3733.3220000000001</v>
      </c>
      <c r="B19">
        <v>-3.9740000000000002</v>
      </c>
      <c r="C19">
        <v>-4.008</v>
      </c>
      <c r="D19">
        <v>11.667</v>
      </c>
      <c r="E19">
        <v>145.43199999999999</v>
      </c>
      <c r="F19">
        <v>60</v>
      </c>
      <c r="G19">
        <v>59.65</v>
      </c>
      <c r="H19">
        <v>3.8577000000000004</v>
      </c>
    </row>
    <row r="20" spans="1:8" x14ac:dyDescent="0.2">
      <c r="A20">
        <v>3733.9450000000002</v>
      </c>
      <c r="B20">
        <v>-4.0439999999999996</v>
      </c>
      <c r="C20">
        <v>-4.08</v>
      </c>
      <c r="D20">
        <v>11.523999999999999</v>
      </c>
      <c r="E20">
        <v>144.90199999999999</v>
      </c>
      <c r="F20">
        <v>60</v>
      </c>
      <c r="G20">
        <v>59.667000000000002</v>
      </c>
      <c r="H20">
        <v>3.8324000000000003</v>
      </c>
    </row>
    <row r="21" spans="1:8" x14ac:dyDescent="0.2">
      <c r="A21">
        <v>3734.57</v>
      </c>
      <c r="B21">
        <v>-4.1150000000000002</v>
      </c>
      <c r="C21">
        <v>-4.1520000000000001</v>
      </c>
      <c r="D21">
        <v>11.574</v>
      </c>
      <c r="E21">
        <v>145.56200000000001</v>
      </c>
      <c r="F21">
        <v>60</v>
      </c>
      <c r="G21">
        <v>59.613999999999997</v>
      </c>
      <c r="H21">
        <v>3.8566000000000003</v>
      </c>
    </row>
    <row r="22" spans="1:8" x14ac:dyDescent="0.2">
      <c r="A22">
        <v>3735.1889999999999</v>
      </c>
      <c r="B22">
        <v>-4.1840000000000002</v>
      </c>
      <c r="C22">
        <v>-4.2229999999999999</v>
      </c>
      <c r="D22">
        <v>11.378</v>
      </c>
      <c r="E22">
        <v>146.46100000000001</v>
      </c>
      <c r="F22">
        <v>60</v>
      </c>
      <c r="G22">
        <v>59.578000000000003</v>
      </c>
      <c r="H22">
        <v>3.8917999999999999</v>
      </c>
    </row>
    <row r="23" spans="1:8" x14ac:dyDescent="0.2">
      <c r="A23">
        <v>3735.8069999999998</v>
      </c>
      <c r="B23">
        <v>-4.2460000000000004</v>
      </c>
      <c r="C23">
        <v>-4.2869999999999999</v>
      </c>
      <c r="D23">
        <v>10.36</v>
      </c>
      <c r="E23">
        <v>145.952</v>
      </c>
      <c r="F23">
        <v>60</v>
      </c>
      <c r="G23">
        <v>59.564999999999998</v>
      </c>
      <c r="H23">
        <v>3.8676000000000004</v>
      </c>
    </row>
    <row r="24" spans="1:8" x14ac:dyDescent="0.2">
      <c r="A24">
        <v>3736.431</v>
      </c>
      <c r="B24">
        <v>-4.3019999999999996</v>
      </c>
      <c r="C24">
        <v>-4.3440000000000003</v>
      </c>
      <c r="D24">
        <v>9.2609999999999992</v>
      </c>
      <c r="E24">
        <v>146.27500000000001</v>
      </c>
      <c r="F24">
        <v>60</v>
      </c>
      <c r="G24">
        <v>59.665999999999997</v>
      </c>
      <c r="H24">
        <v>3.8775000000000004</v>
      </c>
    </row>
    <row r="25" spans="1:8" x14ac:dyDescent="0.2">
      <c r="A25">
        <v>3737.056</v>
      </c>
      <c r="B25">
        <v>-4.3570000000000002</v>
      </c>
      <c r="C25">
        <v>-4.4000000000000004</v>
      </c>
      <c r="D25">
        <v>8.9329999999999998</v>
      </c>
      <c r="E25">
        <v>145.88800000000001</v>
      </c>
      <c r="F25">
        <v>60</v>
      </c>
      <c r="G25">
        <v>59.19</v>
      </c>
      <c r="H25">
        <v>3.8588000000000005</v>
      </c>
    </row>
    <row r="26" spans="1:8" x14ac:dyDescent="0.2">
      <c r="A26">
        <v>3737.6750000000002</v>
      </c>
      <c r="B26">
        <v>-4.4109999999999996</v>
      </c>
      <c r="C26">
        <v>-4.4560000000000004</v>
      </c>
      <c r="D26">
        <v>9</v>
      </c>
      <c r="E26">
        <v>146.703</v>
      </c>
      <c r="F26">
        <v>60</v>
      </c>
      <c r="G26">
        <v>59.631999999999998</v>
      </c>
      <c r="H26">
        <v>3.8907000000000003</v>
      </c>
    </row>
    <row r="27" spans="1:8" x14ac:dyDescent="0.2">
      <c r="A27">
        <v>3738.2849999999999</v>
      </c>
      <c r="B27">
        <v>-4.4640000000000004</v>
      </c>
      <c r="C27">
        <v>-4.51</v>
      </c>
      <c r="D27">
        <v>8.8930000000000007</v>
      </c>
      <c r="E27">
        <v>146.31200000000001</v>
      </c>
      <c r="F27">
        <v>60</v>
      </c>
      <c r="G27">
        <v>59.728000000000002</v>
      </c>
      <c r="H27">
        <v>3.8720000000000003</v>
      </c>
    </row>
    <row r="28" spans="1:8" x14ac:dyDescent="0.2">
      <c r="A28">
        <v>3738.893</v>
      </c>
      <c r="B28">
        <v>-4.516</v>
      </c>
      <c r="C28">
        <v>-4.5640000000000001</v>
      </c>
      <c r="D28">
        <v>8.8689999999999998</v>
      </c>
      <c r="E28">
        <v>145.965</v>
      </c>
      <c r="F28">
        <v>60</v>
      </c>
      <c r="G28">
        <v>59.753</v>
      </c>
      <c r="H28">
        <v>3.8544000000000005</v>
      </c>
    </row>
    <row r="29" spans="1:8" x14ac:dyDescent="0.2">
      <c r="A29">
        <v>3739.509</v>
      </c>
      <c r="B29">
        <v>-4.5679999999999996</v>
      </c>
      <c r="C29">
        <v>-4.617</v>
      </c>
      <c r="D29">
        <v>8.6419999999999995</v>
      </c>
      <c r="E29">
        <v>146.40100000000001</v>
      </c>
      <c r="F29">
        <v>60</v>
      </c>
      <c r="G29">
        <v>59.600999999999999</v>
      </c>
      <c r="H29">
        <v>3.8709000000000007</v>
      </c>
    </row>
    <row r="30" spans="1:8" x14ac:dyDescent="0.2">
      <c r="A30">
        <v>3740.134</v>
      </c>
      <c r="B30">
        <v>-4.6210000000000004</v>
      </c>
      <c r="C30">
        <v>-4.6719999999999997</v>
      </c>
      <c r="D30">
        <v>8.7370000000000001</v>
      </c>
      <c r="E30">
        <v>145.815</v>
      </c>
      <c r="F30">
        <v>60</v>
      </c>
      <c r="G30">
        <v>59.639000000000003</v>
      </c>
      <c r="H30">
        <v>3.8434000000000004</v>
      </c>
    </row>
    <row r="31" spans="1:8" x14ac:dyDescent="0.2">
      <c r="A31">
        <v>3740.7550000000001</v>
      </c>
      <c r="B31">
        <v>-4.6779999999999999</v>
      </c>
      <c r="C31">
        <v>-4.7300000000000004</v>
      </c>
      <c r="D31">
        <v>9.3989999999999991</v>
      </c>
      <c r="E31">
        <v>145.63399999999999</v>
      </c>
      <c r="F31">
        <v>60</v>
      </c>
      <c r="G31">
        <v>59.615000000000002</v>
      </c>
      <c r="H31">
        <v>3.8335000000000004</v>
      </c>
    </row>
    <row r="32" spans="1:8" x14ac:dyDescent="0.2">
      <c r="A32">
        <v>3741.3719999999998</v>
      </c>
      <c r="B32">
        <v>-4.742</v>
      </c>
      <c r="C32">
        <v>-4.7960000000000003</v>
      </c>
      <c r="D32">
        <v>10.555</v>
      </c>
      <c r="E32">
        <v>145.24600000000001</v>
      </c>
      <c r="F32">
        <v>60</v>
      </c>
      <c r="G32">
        <v>59.634999999999998</v>
      </c>
      <c r="H32">
        <v>3.8137000000000003</v>
      </c>
    </row>
    <row r="33" spans="1:8" x14ac:dyDescent="0.2">
      <c r="A33">
        <v>3741.9879999999998</v>
      </c>
      <c r="B33">
        <v>-4.8099999999999996</v>
      </c>
      <c r="C33">
        <v>-4.8650000000000002</v>
      </c>
      <c r="D33">
        <v>11.349</v>
      </c>
      <c r="E33">
        <v>144.887</v>
      </c>
      <c r="F33">
        <v>60</v>
      </c>
      <c r="G33">
        <v>59.68</v>
      </c>
      <c r="H33">
        <v>3.7961000000000005</v>
      </c>
    </row>
    <row r="34" spans="1:8" x14ac:dyDescent="0.2">
      <c r="A34">
        <v>3742.596</v>
      </c>
      <c r="B34">
        <v>-4.8789999999999996</v>
      </c>
      <c r="C34">
        <v>-4.9359999999999999</v>
      </c>
      <c r="D34">
        <v>11.628</v>
      </c>
      <c r="E34">
        <v>145.798</v>
      </c>
      <c r="F34">
        <v>60</v>
      </c>
      <c r="G34">
        <v>59.703000000000003</v>
      </c>
      <c r="H34">
        <v>3.8302000000000005</v>
      </c>
    </row>
    <row r="35" spans="1:8" x14ac:dyDescent="0.2">
      <c r="A35">
        <v>3743.22</v>
      </c>
      <c r="B35">
        <v>-4.9480000000000004</v>
      </c>
      <c r="C35">
        <v>-5.0069999999999997</v>
      </c>
      <c r="D35">
        <v>11.340999999999999</v>
      </c>
      <c r="E35">
        <v>145.15100000000001</v>
      </c>
      <c r="F35">
        <v>60</v>
      </c>
      <c r="G35">
        <v>59.662999999999997</v>
      </c>
      <c r="H35">
        <v>3.8005000000000004</v>
      </c>
    </row>
    <row r="36" spans="1:8" x14ac:dyDescent="0.2">
      <c r="A36">
        <v>3743.84</v>
      </c>
      <c r="B36">
        <v>-5.0170000000000003</v>
      </c>
      <c r="C36">
        <v>-5.0780000000000003</v>
      </c>
      <c r="D36">
        <v>11.448</v>
      </c>
      <c r="E36">
        <v>144.54300000000001</v>
      </c>
      <c r="F36">
        <v>60</v>
      </c>
      <c r="G36">
        <v>59.805</v>
      </c>
      <c r="H36">
        <v>3.7730000000000006</v>
      </c>
    </row>
    <row r="37" spans="1:8" x14ac:dyDescent="0.2">
      <c r="A37">
        <v>3744.4580000000001</v>
      </c>
      <c r="B37">
        <v>-5.085</v>
      </c>
      <c r="C37">
        <v>-5.1479999999999997</v>
      </c>
      <c r="D37">
        <v>11.406000000000001</v>
      </c>
      <c r="E37">
        <v>143.43899999999999</v>
      </c>
      <c r="F37">
        <v>60</v>
      </c>
      <c r="G37">
        <v>59.947000000000003</v>
      </c>
      <c r="H37">
        <v>3.7246000000000006</v>
      </c>
    </row>
    <row r="38" spans="1:8" x14ac:dyDescent="0.2">
      <c r="A38">
        <v>3745.0740000000001</v>
      </c>
      <c r="B38">
        <v>-5.1360000000000001</v>
      </c>
      <c r="C38">
        <v>-5.2</v>
      </c>
      <c r="D38">
        <v>8.3840000000000003</v>
      </c>
      <c r="E38">
        <v>144.02600000000001</v>
      </c>
      <c r="F38">
        <v>60</v>
      </c>
      <c r="G38">
        <v>59.744</v>
      </c>
      <c r="H38">
        <v>3.7466000000000004</v>
      </c>
    </row>
    <row r="39" spans="1:8" x14ac:dyDescent="0.2">
      <c r="A39">
        <v>3843.5650000000001</v>
      </c>
      <c r="B39">
        <v>-5.2539999999999996</v>
      </c>
      <c r="C39">
        <v>-5.2560000000000002</v>
      </c>
      <c r="D39">
        <v>0</v>
      </c>
      <c r="E39">
        <v>142.24</v>
      </c>
      <c r="F39">
        <v>60</v>
      </c>
      <c r="G39">
        <v>60.033999999999999</v>
      </c>
      <c r="H39">
        <v>3.6718000000000002</v>
      </c>
    </row>
    <row r="40" spans="1:8" x14ac:dyDescent="0.2">
      <c r="A40">
        <v>3844.4859999999999</v>
      </c>
      <c r="B40">
        <v>-5.3310000000000004</v>
      </c>
      <c r="C40">
        <v>-5.335</v>
      </c>
      <c r="D40">
        <v>8.5579999999999998</v>
      </c>
      <c r="E40">
        <v>140.72300000000001</v>
      </c>
      <c r="F40">
        <v>60</v>
      </c>
      <c r="G40">
        <v>60.829000000000001</v>
      </c>
      <c r="H40">
        <v>3.6080000000000001</v>
      </c>
    </row>
    <row r="41" spans="1:8" x14ac:dyDescent="0.2">
      <c r="A41">
        <v>3845.11</v>
      </c>
      <c r="B41">
        <v>-5.3860000000000001</v>
      </c>
      <c r="C41">
        <v>-5.3920000000000003</v>
      </c>
      <c r="D41">
        <v>9.1059999999999999</v>
      </c>
      <c r="E41">
        <v>139.95599999999999</v>
      </c>
      <c r="F41">
        <v>60</v>
      </c>
      <c r="G41">
        <v>60.563000000000002</v>
      </c>
      <c r="H41">
        <v>3.5761000000000003</v>
      </c>
    </row>
    <row r="42" spans="1:8" x14ac:dyDescent="0.2">
      <c r="A42">
        <v>3845.721</v>
      </c>
      <c r="B42">
        <v>-5.4420000000000002</v>
      </c>
      <c r="C42">
        <v>-5.45</v>
      </c>
      <c r="D42">
        <v>9.4879999999999995</v>
      </c>
      <c r="E42">
        <v>139.77600000000001</v>
      </c>
      <c r="F42">
        <v>60</v>
      </c>
      <c r="G42">
        <v>60.368000000000002</v>
      </c>
      <c r="H42">
        <v>3.5662000000000003</v>
      </c>
    </row>
    <row r="43" spans="1:8" x14ac:dyDescent="0.2">
      <c r="A43">
        <v>3846.3429999999998</v>
      </c>
      <c r="B43">
        <v>-5.4980000000000002</v>
      </c>
      <c r="C43">
        <v>-5.508</v>
      </c>
      <c r="D43">
        <v>9.3580000000000005</v>
      </c>
      <c r="E43">
        <v>139.90799999999999</v>
      </c>
      <c r="F43">
        <v>60</v>
      </c>
      <c r="G43">
        <v>59.951000000000001</v>
      </c>
      <c r="H43">
        <v>3.5695000000000006</v>
      </c>
    </row>
    <row r="44" spans="1:8" x14ac:dyDescent="0.2">
      <c r="A44">
        <v>3846.9569999999999</v>
      </c>
      <c r="B44">
        <v>-5.5549999999999997</v>
      </c>
      <c r="C44">
        <v>-5.5670000000000002</v>
      </c>
      <c r="D44">
        <v>9.5609999999999999</v>
      </c>
      <c r="E44">
        <v>139.69900000000001</v>
      </c>
      <c r="F44">
        <v>60</v>
      </c>
      <c r="G44">
        <v>60.573</v>
      </c>
      <c r="H44">
        <v>3.5585</v>
      </c>
    </row>
    <row r="45" spans="1:8" x14ac:dyDescent="0.2">
      <c r="A45">
        <v>3847.5830000000001</v>
      </c>
      <c r="B45">
        <v>-5.6130000000000004</v>
      </c>
      <c r="C45">
        <v>-5.6269999999999998</v>
      </c>
      <c r="D45">
        <v>9.5960000000000001</v>
      </c>
      <c r="E45">
        <v>137.75800000000001</v>
      </c>
      <c r="F45">
        <v>60</v>
      </c>
      <c r="G45">
        <v>60.378</v>
      </c>
      <c r="H45">
        <v>3.4815000000000005</v>
      </c>
    </row>
    <row r="46" spans="1:8" x14ac:dyDescent="0.2">
      <c r="A46">
        <v>3848.1950000000002</v>
      </c>
      <c r="B46">
        <v>-5.6719999999999997</v>
      </c>
      <c r="C46">
        <v>-5.6879999999999997</v>
      </c>
      <c r="D46">
        <v>9.9819999999999993</v>
      </c>
      <c r="E46">
        <v>137.249</v>
      </c>
      <c r="F46">
        <v>60</v>
      </c>
      <c r="G46">
        <v>60.289000000000001</v>
      </c>
      <c r="H46">
        <v>3.4595000000000002</v>
      </c>
    </row>
    <row r="47" spans="1:8" x14ac:dyDescent="0.2">
      <c r="A47">
        <v>3848.81</v>
      </c>
      <c r="B47">
        <v>-5.7320000000000002</v>
      </c>
      <c r="C47">
        <v>-5.75</v>
      </c>
      <c r="D47">
        <v>10.018000000000001</v>
      </c>
      <c r="E47">
        <v>133.756</v>
      </c>
      <c r="F47">
        <v>60</v>
      </c>
      <c r="G47">
        <v>62.076999999999998</v>
      </c>
      <c r="H47">
        <v>3.3275000000000001</v>
      </c>
    </row>
    <row r="48" spans="1:8" x14ac:dyDescent="0.2">
      <c r="A48">
        <v>3849.4349999999999</v>
      </c>
      <c r="B48">
        <v>-5.7930000000000001</v>
      </c>
      <c r="C48">
        <v>-5.8120000000000003</v>
      </c>
      <c r="D48">
        <v>9.9990000000000006</v>
      </c>
      <c r="E48">
        <v>114.712</v>
      </c>
      <c r="F48">
        <v>60</v>
      </c>
      <c r="G48">
        <v>64.588999999999999</v>
      </c>
      <c r="H48">
        <v>2.6752000000000002</v>
      </c>
    </row>
    <row r="49" spans="1:8" x14ac:dyDescent="0.2">
      <c r="A49">
        <v>3850.047</v>
      </c>
      <c r="B49">
        <v>-5.8540000000000001</v>
      </c>
      <c r="C49">
        <v>-5.8760000000000003</v>
      </c>
      <c r="D49">
        <v>10.404999999999999</v>
      </c>
      <c r="E49">
        <v>88.62</v>
      </c>
      <c r="F49">
        <v>60</v>
      </c>
      <c r="G49">
        <v>69.516999999999996</v>
      </c>
      <c r="H49">
        <v>1.9184000000000001</v>
      </c>
    </row>
    <row r="50" spans="1:8" x14ac:dyDescent="0.2">
      <c r="A50">
        <v>3850.6559999999999</v>
      </c>
      <c r="B50">
        <v>-5.9160000000000004</v>
      </c>
      <c r="C50">
        <v>-5.9390000000000001</v>
      </c>
      <c r="D50">
        <v>10.433999999999999</v>
      </c>
      <c r="E50">
        <v>77.117999999999995</v>
      </c>
      <c r="F50">
        <v>60</v>
      </c>
      <c r="G50">
        <v>68.709999999999994</v>
      </c>
      <c r="H50">
        <v>1.6214000000000002</v>
      </c>
    </row>
    <row r="51" spans="1:8" x14ac:dyDescent="0.2">
      <c r="A51">
        <v>3851.2820000000002</v>
      </c>
      <c r="B51">
        <v>-5.9779999999999998</v>
      </c>
      <c r="C51">
        <v>-6.0039999999999996</v>
      </c>
      <c r="D51">
        <v>10.276999999999999</v>
      </c>
      <c r="E51">
        <v>69.141999999999996</v>
      </c>
      <c r="F51">
        <v>60</v>
      </c>
      <c r="G51">
        <v>65.725999999999999</v>
      </c>
      <c r="H51">
        <v>1.4267000000000001</v>
      </c>
    </row>
    <row r="52" spans="1:8" x14ac:dyDescent="0.2">
      <c r="A52">
        <v>3851.9070000000002</v>
      </c>
      <c r="B52">
        <v>-6.0419999999999998</v>
      </c>
      <c r="C52">
        <v>-6.07</v>
      </c>
      <c r="D52">
        <v>10.603</v>
      </c>
      <c r="E52">
        <v>66.433999999999997</v>
      </c>
      <c r="F52">
        <v>60</v>
      </c>
      <c r="G52">
        <v>68.421999999999997</v>
      </c>
      <c r="H52">
        <v>1.3618000000000001</v>
      </c>
    </row>
    <row r="53" spans="1:8" x14ac:dyDescent="0.2">
      <c r="A53">
        <v>3852.53</v>
      </c>
      <c r="B53">
        <v>-6.1070000000000002</v>
      </c>
      <c r="C53">
        <v>-6.1369999999999996</v>
      </c>
      <c r="D53">
        <v>10.757999999999999</v>
      </c>
      <c r="E53">
        <v>66.590999999999994</v>
      </c>
      <c r="F53">
        <v>60</v>
      </c>
      <c r="G53">
        <v>68.353999999999999</v>
      </c>
      <c r="H53">
        <v>1.3640000000000001</v>
      </c>
    </row>
    <row r="54" spans="1:8" x14ac:dyDescent="0.2">
      <c r="A54">
        <v>3853.15</v>
      </c>
      <c r="B54">
        <v>-6.1719999999999997</v>
      </c>
      <c r="C54">
        <v>-6.2039999999999997</v>
      </c>
      <c r="D54">
        <v>10.775</v>
      </c>
      <c r="E54">
        <v>71.438000000000002</v>
      </c>
      <c r="F54">
        <v>60</v>
      </c>
      <c r="G54">
        <v>64.930999999999997</v>
      </c>
      <c r="H54">
        <v>1.4784000000000002</v>
      </c>
    </row>
    <row r="55" spans="1:8" x14ac:dyDescent="0.2">
      <c r="A55">
        <v>3853.7730000000001</v>
      </c>
      <c r="B55">
        <v>-6.2370000000000001</v>
      </c>
      <c r="C55">
        <v>-6.2709999999999999</v>
      </c>
      <c r="D55">
        <v>10.762</v>
      </c>
      <c r="E55">
        <v>75.957999999999998</v>
      </c>
      <c r="F55">
        <v>60</v>
      </c>
      <c r="G55">
        <v>65.602999999999994</v>
      </c>
      <c r="H55">
        <v>1.5873000000000002</v>
      </c>
    </row>
    <row r="56" spans="1:8" x14ac:dyDescent="0.2">
      <c r="A56">
        <v>3854.4009999999998</v>
      </c>
      <c r="B56">
        <v>-6.3019999999999996</v>
      </c>
      <c r="C56">
        <v>-6.3380000000000001</v>
      </c>
      <c r="D56">
        <v>10.789</v>
      </c>
      <c r="E56">
        <v>81.430999999999997</v>
      </c>
      <c r="F56">
        <v>60</v>
      </c>
      <c r="G56">
        <v>68.216999999999999</v>
      </c>
      <c r="H56">
        <v>1.7237</v>
      </c>
    </row>
    <row r="57" spans="1:8" x14ac:dyDescent="0.2">
      <c r="A57">
        <v>3855.027</v>
      </c>
      <c r="B57">
        <v>-6.3659999999999997</v>
      </c>
      <c r="C57">
        <v>-6.4039999999999999</v>
      </c>
      <c r="D57">
        <v>10.518000000000001</v>
      </c>
      <c r="E57">
        <v>87.4</v>
      </c>
      <c r="F57">
        <v>60</v>
      </c>
      <c r="G57">
        <v>69.218999999999994</v>
      </c>
      <c r="H57">
        <v>1.8766</v>
      </c>
    </row>
    <row r="58" spans="1:8" x14ac:dyDescent="0.2">
      <c r="A58">
        <v>3855.6410000000001</v>
      </c>
      <c r="B58">
        <v>-6.423</v>
      </c>
      <c r="C58">
        <v>-6.4630000000000001</v>
      </c>
      <c r="D58">
        <v>9.6219999999999999</v>
      </c>
      <c r="E58">
        <v>91.713999999999999</v>
      </c>
      <c r="F58">
        <v>60</v>
      </c>
      <c r="G58">
        <v>62.863</v>
      </c>
      <c r="H58">
        <v>1.9899</v>
      </c>
    </row>
    <row r="59" spans="1:8" x14ac:dyDescent="0.2">
      <c r="A59">
        <v>3856.57</v>
      </c>
      <c r="B59">
        <v>-6.4939999999999998</v>
      </c>
      <c r="C59">
        <v>-6.5359999999999996</v>
      </c>
      <c r="D59">
        <v>7.8029999999999999</v>
      </c>
      <c r="E59">
        <v>96.507000000000005</v>
      </c>
      <c r="F59">
        <v>60</v>
      </c>
      <c r="G59">
        <v>65.965000000000003</v>
      </c>
      <c r="H59">
        <v>2.1186000000000003</v>
      </c>
    </row>
    <row r="60" spans="1:8" x14ac:dyDescent="0.2">
      <c r="A60">
        <v>3857.5</v>
      </c>
      <c r="B60">
        <v>-6.5609999999999999</v>
      </c>
      <c r="C60">
        <v>-6.6050000000000004</v>
      </c>
      <c r="D60">
        <v>7.4649999999999999</v>
      </c>
      <c r="E60">
        <v>102.387</v>
      </c>
      <c r="F60">
        <v>60</v>
      </c>
      <c r="G60">
        <v>64.481999999999999</v>
      </c>
      <c r="H60">
        <v>2.2836000000000003</v>
      </c>
    </row>
    <row r="61" spans="1:8" x14ac:dyDescent="0.2">
      <c r="A61">
        <v>3858.1210000000001</v>
      </c>
      <c r="B61">
        <v>-6.6120000000000001</v>
      </c>
      <c r="C61">
        <v>-6.6580000000000004</v>
      </c>
      <c r="D61">
        <v>8.484</v>
      </c>
      <c r="E61">
        <v>106.166</v>
      </c>
      <c r="F61">
        <v>60</v>
      </c>
      <c r="G61">
        <v>62.95</v>
      </c>
      <c r="H61">
        <v>2.3925000000000001</v>
      </c>
    </row>
    <row r="62" spans="1:8" x14ac:dyDescent="0.2">
      <c r="A62">
        <v>3858.739</v>
      </c>
      <c r="B62">
        <v>-6.6669999999999998</v>
      </c>
      <c r="C62">
        <v>-6.7149999999999999</v>
      </c>
      <c r="D62">
        <v>9.2159999999999993</v>
      </c>
      <c r="E62">
        <v>107.51600000000001</v>
      </c>
      <c r="F62">
        <v>60</v>
      </c>
      <c r="G62">
        <v>63.497</v>
      </c>
      <c r="H62">
        <v>2.431</v>
      </c>
    </row>
    <row r="63" spans="1:8" x14ac:dyDescent="0.2">
      <c r="A63">
        <v>3859.366</v>
      </c>
      <c r="B63">
        <v>-6.7240000000000002</v>
      </c>
      <c r="C63">
        <v>-6.7729999999999997</v>
      </c>
      <c r="D63">
        <v>9.3160000000000007</v>
      </c>
      <c r="E63">
        <v>108.78100000000001</v>
      </c>
      <c r="F63">
        <v>60</v>
      </c>
      <c r="G63">
        <v>65.004000000000005</v>
      </c>
      <c r="H63">
        <v>2.4673000000000003</v>
      </c>
    </row>
    <row r="64" spans="1:8" x14ac:dyDescent="0.2">
      <c r="A64">
        <v>3859.9870000000001</v>
      </c>
      <c r="B64">
        <v>-6.78</v>
      </c>
      <c r="C64">
        <v>-6.8319999999999999</v>
      </c>
      <c r="D64">
        <v>9.4420000000000002</v>
      </c>
      <c r="E64">
        <v>111.93</v>
      </c>
      <c r="F64">
        <v>60</v>
      </c>
      <c r="G64">
        <v>63.02</v>
      </c>
      <c r="H64">
        <v>2.5608</v>
      </c>
    </row>
    <row r="65" spans="1:8" x14ac:dyDescent="0.2">
      <c r="A65">
        <v>3860.6109999999999</v>
      </c>
      <c r="B65">
        <v>-6.8380000000000001</v>
      </c>
      <c r="C65">
        <v>-6.8920000000000003</v>
      </c>
      <c r="D65">
        <v>9.5389999999999997</v>
      </c>
      <c r="E65">
        <v>115.849</v>
      </c>
      <c r="F65">
        <v>60</v>
      </c>
      <c r="G65">
        <v>62.000999999999998</v>
      </c>
      <c r="H65">
        <v>2.6806999999999999</v>
      </c>
    </row>
    <row r="66" spans="1:8" x14ac:dyDescent="0.2">
      <c r="A66">
        <v>3861.232</v>
      </c>
      <c r="B66">
        <v>-6.8959999999999999</v>
      </c>
      <c r="C66">
        <v>-6.9509999999999996</v>
      </c>
      <c r="D66">
        <v>9.5670000000000002</v>
      </c>
      <c r="E66">
        <v>119.354</v>
      </c>
      <c r="F66">
        <v>60</v>
      </c>
      <c r="G66">
        <v>61.618000000000002</v>
      </c>
      <c r="H66">
        <v>2.7907000000000002</v>
      </c>
    </row>
    <row r="67" spans="1:8" x14ac:dyDescent="0.2">
      <c r="A67">
        <v>3861.8539999999998</v>
      </c>
      <c r="B67">
        <v>-6.952</v>
      </c>
      <c r="C67">
        <v>-7.01</v>
      </c>
      <c r="D67">
        <v>9.4629999999999992</v>
      </c>
      <c r="E67">
        <v>124.27800000000001</v>
      </c>
      <c r="F67">
        <v>60</v>
      </c>
      <c r="G67">
        <v>61.72</v>
      </c>
      <c r="H67">
        <v>2.9513000000000003</v>
      </c>
    </row>
    <row r="68" spans="1:8" x14ac:dyDescent="0.2">
      <c r="A68">
        <v>3862.4769999999999</v>
      </c>
      <c r="B68">
        <v>-7.0090000000000003</v>
      </c>
      <c r="C68">
        <v>-7.069</v>
      </c>
      <c r="D68">
        <v>9.4350000000000005</v>
      </c>
      <c r="E68">
        <v>125.989</v>
      </c>
      <c r="F68">
        <v>60</v>
      </c>
      <c r="G68">
        <v>62.356999999999999</v>
      </c>
      <c r="H68">
        <v>3.0063000000000004</v>
      </c>
    </row>
    <row r="69" spans="1:8" x14ac:dyDescent="0.2">
      <c r="A69">
        <v>3863.0990000000002</v>
      </c>
      <c r="B69">
        <v>-7.0670000000000002</v>
      </c>
      <c r="C69">
        <v>-7.1280000000000001</v>
      </c>
      <c r="D69">
        <v>9.4830000000000005</v>
      </c>
      <c r="E69">
        <v>126.223</v>
      </c>
      <c r="F69">
        <v>60</v>
      </c>
      <c r="G69">
        <v>62.957999999999998</v>
      </c>
      <c r="H69">
        <v>3.0129000000000001</v>
      </c>
    </row>
    <row r="70" spans="1:8" x14ac:dyDescent="0.2">
      <c r="A70">
        <v>3863.721</v>
      </c>
      <c r="B70">
        <v>-7.1230000000000002</v>
      </c>
      <c r="C70">
        <v>-7.1859999999999999</v>
      </c>
      <c r="D70">
        <v>9.3870000000000005</v>
      </c>
      <c r="E70">
        <v>124.02200000000001</v>
      </c>
      <c r="F70">
        <v>60</v>
      </c>
      <c r="G70">
        <v>62.716000000000001</v>
      </c>
      <c r="H70">
        <v>2.9370000000000003</v>
      </c>
    </row>
    <row r="71" spans="1:8" x14ac:dyDescent="0.2">
      <c r="A71">
        <v>3864.346</v>
      </c>
      <c r="B71">
        <v>-7.1790000000000003</v>
      </c>
      <c r="C71">
        <v>-7.2439999999999998</v>
      </c>
      <c r="D71">
        <v>9.3049999999999997</v>
      </c>
      <c r="E71">
        <v>121.387</v>
      </c>
      <c r="F71">
        <v>60</v>
      </c>
      <c r="G71">
        <v>62.405999999999999</v>
      </c>
      <c r="H71">
        <v>2.8479000000000001</v>
      </c>
    </row>
    <row r="72" spans="1:8" x14ac:dyDescent="0.2">
      <c r="A72">
        <v>3864.9670000000001</v>
      </c>
      <c r="B72">
        <v>-7.2350000000000003</v>
      </c>
      <c r="C72">
        <v>-7.3019999999999996</v>
      </c>
      <c r="D72">
        <v>9.2639999999999993</v>
      </c>
      <c r="E72">
        <v>120.38800000000001</v>
      </c>
      <c r="F72">
        <v>60</v>
      </c>
      <c r="G72">
        <v>62.625999999999998</v>
      </c>
      <c r="H72">
        <v>2.8138000000000001</v>
      </c>
    </row>
    <row r="73" spans="1:8" x14ac:dyDescent="0.2">
      <c r="A73">
        <v>3865.5889999999999</v>
      </c>
      <c r="B73">
        <v>-7.29</v>
      </c>
      <c r="C73">
        <v>-7.359</v>
      </c>
      <c r="D73">
        <v>9.1920000000000002</v>
      </c>
      <c r="E73">
        <v>118.783</v>
      </c>
      <c r="F73">
        <v>60</v>
      </c>
      <c r="G73">
        <v>63.05</v>
      </c>
      <c r="H73">
        <v>2.7610000000000001</v>
      </c>
    </row>
    <row r="74" spans="1:8" x14ac:dyDescent="0.2">
      <c r="A74">
        <v>3866.212</v>
      </c>
      <c r="B74">
        <v>-7.3449999999999998</v>
      </c>
      <c r="C74">
        <v>-7.4160000000000004</v>
      </c>
      <c r="D74">
        <v>9.1080000000000005</v>
      </c>
      <c r="E74">
        <v>117.914</v>
      </c>
      <c r="F74">
        <v>60</v>
      </c>
      <c r="G74">
        <v>62.603000000000002</v>
      </c>
      <c r="H74">
        <v>2.7313000000000005</v>
      </c>
    </row>
    <row r="75" spans="1:8" x14ac:dyDescent="0.2">
      <c r="A75">
        <v>3866.8310000000001</v>
      </c>
      <c r="B75">
        <v>-7.4</v>
      </c>
      <c r="C75">
        <v>-7.4720000000000004</v>
      </c>
      <c r="D75">
        <v>9.18</v>
      </c>
      <c r="E75">
        <v>117.685</v>
      </c>
      <c r="F75">
        <v>60</v>
      </c>
      <c r="G75">
        <v>62.822000000000003</v>
      </c>
      <c r="H75">
        <v>2.7225000000000001</v>
      </c>
    </row>
    <row r="76" spans="1:8" x14ac:dyDescent="0.2">
      <c r="A76">
        <v>3867.4490000000001</v>
      </c>
      <c r="B76">
        <v>-7.4539999999999997</v>
      </c>
      <c r="C76">
        <v>-7.5279999999999996</v>
      </c>
      <c r="D76">
        <v>9.0299999999999994</v>
      </c>
      <c r="E76">
        <v>118.29900000000001</v>
      </c>
      <c r="F76">
        <v>60</v>
      </c>
      <c r="G76">
        <v>62.847999999999999</v>
      </c>
      <c r="H76">
        <v>2.7401000000000004</v>
      </c>
    </row>
    <row r="77" spans="1:8" x14ac:dyDescent="0.2">
      <c r="A77">
        <v>3868.0610000000001</v>
      </c>
      <c r="B77">
        <v>-7.508</v>
      </c>
      <c r="C77">
        <v>-7.5830000000000002</v>
      </c>
      <c r="D77">
        <v>8.968</v>
      </c>
      <c r="E77">
        <v>117.322</v>
      </c>
      <c r="F77">
        <v>60</v>
      </c>
      <c r="G77">
        <v>63.753999999999998</v>
      </c>
      <c r="H77">
        <v>2.7082000000000006</v>
      </c>
    </row>
    <row r="78" spans="1:8" x14ac:dyDescent="0.2">
      <c r="A78">
        <v>3868.6779999999999</v>
      </c>
      <c r="B78">
        <v>-7.56</v>
      </c>
      <c r="C78">
        <v>-7.6379999999999999</v>
      </c>
      <c r="D78">
        <v>8.8230000000000004</v>
      </c>
      <c r="E78">
        <v>116.5</v>
      </c>
      <c r="F78">
        <v>60</v>
      </c>
      <c r="G78">
        <v>63.451999999999998</v>
      </c>
      <c r="H78">
        <v>2.6806999999999999</v>
      </c>
    </row>
    <row r="79" spans="1:8" x14ac:dyDescent="0.2">
      <c r="A79">
        <v>3869.299</v>
      </c>
      <c r="B79">
        <v>-7.6120000000000001</v>
      </c>
      <c r="C79">
        <v>-7.6909999999999998</v>
      </c>
      <c r="D79">
        <v>8.6509999999999998</v>
      </c>
      <c r="E79">
        <v>120.08</v>
      </c>
      <c r="F79">
        <v>60</v>
      </c>
      <c r="G79">
        <v>62.683</v>
      </c>
      <c r="H79">
        <v>2.7929000000000004</v>
      </c>
    </row>
    <row r="80" spans="1:8" x14ac:dyDescent="0.2">
      <c r="A80">
        <v>3870.2240000000002</v>
      </c>
      <c r="B80">
        <v>-7.673</v>
      </c>
      <c r="C80">
        <v>-7.7539999999999996</v>
      </c>
      <c r="D80">
        <v>6.77</v>
      </c>
      <c r="E80">
        <v>127.881</v>
      </c>
      <c r="F80">
        <v>60</v>
      </c>
      <c r="G80">
        <v>61.637999999999998</v>
      </c>
      <c r="H80">
        <v>3.0481000000000003</v>
      </c>
    </row>
    <row r="81" spans="1:8" x14ac:dyDescent="0.2">
      <c r="A81">
        <v>3872.0949999999998</v>
      </c>
      <c r="B81">
        <v>-7.7329999999999997</v>
      </c>
      <c r="C81">
        <v>-7.8159999999999998</v>
      </c>
      <c r="D81">
        <v>3.3260000000000001</v>
      </c>
      <c r="E81">
        <v>137.39699999999999</v>
      </c>
      <c r="F81">
        <v>60</v>
      </c>
      <c r="G81">
        <v>60.527000000000001</v>
      </c>
      <c r="H81">
        <v>3.3825000000000003</v>
      </c>
    </row>
    <row r="82" spans="1:8" x14ac:dyDescent="0.2">
      <c r="A82">
        <v>3873.6390000000001</v>
      </c>
      <c r="B82">
        <v>-7.7869999999999999</v>
      </c>
      <c r="C82">
        <v>-7.8719999999999999</v>
      </c>
      <c r="D82">
        <v>3.625</v>
      </c>
      <c r="E82">
        <v>148.51499999999999</v>
      </c>
      <c r="F82">
        <v>60</v>
      </c>
      <c r="G82">
        <v>59.543999999999997</v>
      </c>
      <c r="H82">
        <v>3.8093000000000004</v>
      </c>
    </row>
    <row r="83" spans="1:8" x14ac:dyDescent="0.2">
      <c r="A83">
        <v>3875.1669999999999</v>
      </c>
      <c r="B83">
        <v>-7.8449999999999998</v>
      </c>
      <c r="C83">
        <v>-7.9320000000000004</v>
      </c>
      <c r="D83">
        <v>3.9220000000000002</v>
      </c>
      <c r="E83">
        <v>151.62100000000001</v>
      </c>
      <c r="F83">
        <v>60</v>
      </c>
      <c r="G83">
        <v>59.201000000000001</v>
      </c>
      <c r="H83">
        <v>3.9347000000000003</v>
      </c>
    </row>
    <row r="84" spans="1:8" x14ac:dyDescent="0.2">
      <c r="A84">
        <v>3876.3989999999999</v>
      </c>
      <c r="B84">
        <v>-7.899</v>
      </c>
      <c r="C84">
        <v>-7.9880000000000004</v>
      </c>
      <c r="D84">
        <v>4.5209999999999999</v>
      </c>
      <c r="E84">
        <v>152.40600000000001</v>
      </c>
      <c r="F84">
        <v>60</v>
      </c>
      <c r="G84">
        <v>59.323999999999998</v>
      </c>
      <c r="H84">
        <v>3.9644000000000004</v>
      </c>
    </row>
    <row r="85" spans="1:8" x14ac:dyDescent="0.2">
      <c r="A85">
        <v>3877.6289999999999</v>
      </c>
      <c r="B85">
        <v>-7.9669999999999996</v>
      </c>
      <c r="C85">
        <v>-8.0570000000000004</v>
      </c>
      <c r="D85">
        <v>5.673</v>
      </c>
      <c r="E85">
        <v>151.32</v>
      </c>
      <c r="F85">
        <v>60</v>
      </c>
      <c r="G85">
        <v>59.246000000000002</v>
      </c>
      <c r="H85">
        <v>3.9160000000000004</v>
      </c>
    </row>
    <row r="86" spans="1:8" x14ac:dyDescent="0.2">
      <c r="A86">
        <v>3878.56</v>
      </c>
      <c r="B86">
        <v>-8.0310000000000006</v>
      </c>
      <c r="C86">
        <v>-8.1229999999999993</v>
      </c>
      <c r="D86">
        <v>7.0490000000000004</v>
      </c>
      <c r="E86">
        <v>151.321</v>
      </c>
      <c r="F86">
        <v>60</v>
      </c>
      <c r="G86">
        <v>59.308999999999997</v>
      </c>
      <c r="H86">
        <v>3.9127000000000001</v>
      </c>
    </row>
    <row r="87" spans="1:8" x14ac:dyDescent="0.2">
      <c r="A87">
        <v>3879.49</v>
      </c>
      <c r="B87">
        <v>-8.1039999999999992</v>
      </c>
      <c r="C87">
        <v>-8.1989999999999998</v>
      </c>
      <c r="D87">
        <v>8.2080000000000002</v>
      </c>
      <c r="E87">
        <v>151.559</v>
      </c>
      <c r="F87">
        <v>60</v>
      </c>
      <c r="G87">
        <v>59.124000000000002</v>
      </c>
      <c r="H87">
        <v>3.9193000000000007</v>
      </c>
    </row>
    <row r="88" spans="1:8" x14ac:dyDescent="0.2">
      <c r="A88">
        <v>3880.1109999999999</v>
      </c>
      <c r="B88">
        <v>-8.1549999999999994</v>
      </c>
      <c r="C88">
        <v>-8.2520000000000007</v>
      </c>
      <c r="D88">
        <v>8.4770000000000003</v>
      </c>
      <c r="E88">
        <v>151.304</v>
      </c>
      <c r="F88">
        <v>60</v>
      </c>
      <c r="G88">
        <v>59.125</v>
      </c>
      <c r="H88">
        <v>3.9061000000000003</v>
      </c>
    </row>
    <row r="89" spans="1:8" x14ac:dyDescent="0.2">
      <c r="A89">
        <v>3881.0430000000001</v>
      </c>
      <c r="B89">
        <v>-8.2289999999999992</v>
      </c>
      <c r="C89">
        <v>-8.3279999999999994</v>
      </c>
      <c r="D89">
        <v>8.1579999999999995</v>
      </c>
      <c r="E89">
        <v>151.97300000000001</v>
      </c>
      <c r="F89">
        <v>60</v>
      </c>
      <c r="G89">
        <v>59.134</v>
      </c>
      <c r="H89">
        <v>3.9303000000000003</v>
      </c>
    </row>
    <row r="90" spans="1:8" x14ac:dyDescent="0.2">
      <c r="A90">
        <v>3881.9740000000002</v>
      </c>
      <c r="B90">
        <v>-8.2949999999999999</v>
      </c>
      <c r="C90">
        <v>-8.3960000000000008</v>
      </c>
      <c r="D90">
        <v>7.2629999999999999</v>
      </c>
      <c r="E90">
        <v>152.71600000000001</v>
      </c>
      <c r="F90">
        <v>60</v>
      </c>
      <c r="G90">
        <v>58.761000000000003</v>
      </c>
      <c r="H90">
        <v>3.9589000000000008</v>
      </c>
    </row>
    <row r="91" spans="1:8" x14ac:dyDescent="0.2">
      <c r="A91">
        <v>3882.9079999999999</v>
      </c>
      <c r="B91">
        <v>-8.3510000000000009</v>
      </c>
      <c r="C91">
        <v>-8.4540000000000006</v>
      </c>
      <c r="D91">
        <v>6.2030000000000003</v>
      </c>
      <c r="E91">
        <v>155.43799999999999</v>
      </c>
      <c r="F91">
        <v>60</v>
      </c>
      <c r="G91">
        <v>58.518999999999998</v>
      </c>
      <c r="H91">
        <v>4.0711000000000004</v>
      </c>
    </row>
    <row r="92" spans="1:8" x14ac:dyDescent="0.2">
      <c r="A92">
        <v>3883.8380000000002</v>
      </c>
      <c r="B92">
        <v>-8.4049999999999994</v>
      </c>
      <c r="C92">
        <v>-8.51</v>
      </c>
      <c r="D92">
        <v>6.0209999999999999</v>
      </c>
      <c r="E92">
        <v>152.29300000000001</v>
      </c>
      <c r="F92">
        <v>60</v>
      </c>
      <c r="G92">
        <v>59.448</v>
      </c>
      <c r="H92">
        <v>3.9358</v>
      </c>
    </row>
    <row r="93" spans="1:8" x14ac:dyDescent="0.2">
      <c r="A93">
        <v>3884.7730000000001</v>
      </c>
      <c r="B93">
        <v>-8.468</v>
      </c>
      <c r="C93">
        <v>-8.5749999999999993</v>
      </c>
      <c r="D93">
        <v>7.0149999999999997</v>
      </c>
      <c r="E93">
        <v>151.761</v>
      </c>
      <c r="F93">
        <v>60</v>
      </c>
      <c r="G93">
        <v>59.14</v>
      </c>
      <c r="H93">
        <v>3.9105000000000003</v>
      </c>
    </row>
    <row r="94" spans="1:8" x14ac:dyDescent="0.2">
      <c r="A94">
        <v>3885.7069999999999</v>
      </c>
      <c r="B94">
        <v>-8.5370000000000008</v>
      </c>
      <c r="C94">
        <v>-8.6460000000000008</v>
      </c>
      <c r="D94">
        <v>7.5439999999999996</v>
      </c>
      <c r="E94">
        <v>149.756</v>
      </c>
      <c r="F94">
        <v>60</v>
      </c>
      <c r="G94">
        <v>59.404000000000003</v>
      </c>
      <c r="H94">
        <v>3.8258000000000005</v>
      </c>
    </row>
    <row r="95" spans="1:8" x14ac:dyDescent="0.2">
      <c r="A95">
        <v>3886.6280000000002</v>
      </c>
      <c r="B95">
        <v>-8.6080000000000005</v>
      </c>
      <c r="C95">
        <v>-8.7189999999999994</v>
      </c>
      <c r="D95">
        <v>7.9560000000000004</v>
      </c>
      <c r="E95">
        <v>149.28399999999999</v>
      </c>
      <c r="F95">
        <v>60</v>
      </c>
      <c r="G95">
        <v>59.366</v>
      </c>
      <c r="H95">
        <v>3.8027000000000002</v>
      </c>
    </row>
    <row r="96" spans="1:8" x14ac:dyDescent="0.2">
      <c r="A96">
        <v>3887.5540000000001</v>
      </c>
      <c r="B96">
        <v>-8.68</v>
      </c>
      <c r="C96">
        <v>-8.7940000000000005</v>
      </c>
      <c r="D96">
        <v>8.1059999999999999</v>
      </c>
      <c r="E96">
        <v>142.357</v>
      </c>
      <c r="F96">
        <v>60</v>
      </c>
      <c r="G96">
        <v>60.762999999999998</v>
      </c>
      <c r="H96">
        <v>3.5299000000000005</v>
      </c>
    </row>
    <row r="97" spans="1:8" x14ac:dyDescent="0.2">
      <c r="A97">
        <v>3888.4859999999999</v>
      </c>
      <c r="B97">
        <v>-8.7520000000000007</v>
      </c>
      <c r="C97">
        <v>-8.8680000000000003</v>
      </c>
      <c r="D97">
        <v>7.9669999999999996</v>
      </c>
      <c r="E97">
        <v>140.34800000000001</v>
      </c>
      <c r="F97">
        <v>60</v>
      </c>
      <c r="G97">
        <v>60.933999999999997</v>
      </c>
      <c r="H97">
        <v>3.4518</v>
      </c>
    </row>
    <row r="98" spans="1:8" x14ac:dyDescent="0.2">
      <c r="A98">
        <v>3889.42</v>
      </c>
      <c r="B98">
        <v>-8.8249999999999993</v>
      </c>
      <c r="C98">
        <v>-8.9440000000000008</v>
      </c>
      <c r="D98">
        <v>8.077</v>
      </c>
      <c r="E98">
        <v>135.244</v>
      </c>
      <c r="F98">
        <v>60</v>
      </c>
      <c r="G98">
        <v>61.052999999999997</v>
      </c>
      <c r="H98">
        <v>3.2637000000000005</v>
      </c>
    </row>
    <row r="99" spans="1:8" x14ac:dyDescent="0.2">
      <c r="A99">
        <v>3890.3539999999998</v>
      </c>
      <c r="B99">
        <v>-8.8979999999999997</v>
      </c>
      <c r="C99">
        <v>-9.0190000000000001</v>
      </c>
      <c r="D99">
        <v>8.0489999999999995</v>
      </c>
      <c r="E99">
        <v>126.654</v>
      </c>
      <c r="F99">
        <v>60</v>
      </c>
      <c r="G99">
        <v>62.735999999999997</v>
      </c>
      <c r="H99">
        <v>2.9667000000000003</v>
      </c>
    </row>
    <row r="100" spans="1:8" x14ac:dyDescent="0.2">
      <c r="A100">
        <v>3891.2869999999998</v>
      </c>
      <c r="B100">
        <v>-8.9689999999999994</v>
      </c>
      <c r="C100">
        <v>-9.0920000000000005</v>
      </c>
      <c r="D100">
        <v>7.8840000000000003</v>
      </c>
      <c r="E100">
        <v>124.721</v>
      </c>
      <c r="F100">
        <v>60</v>
      </c>
      <c r="G100">
        <v>62.521000000000001</v>
      </c>
      <c r="H100">
        <v>2.9007000000000001</v>
      </c>
    </row>
    <row r="101" spans="1:8" x14ac:dyDescent="0.2">
      <c r="A101">
        <v>3892.2179999999998</v>
      </c>
      <c r="B101">
        <v>-9.0410000000000004</v>
      </c>
      <c r="C101">
        <v>-9.1669999999999998</v>
      </c>
      <c r="D101">
        <v>7.9669999999999996</v>
      </c>
      <c r="E101">
        <v>127.711</v>
      </c>
      <c r="F101">
        <v>60</v>
      </c>
      <c r="G101">
        <v>61.253</v>
      </c>
      <c r="H101">
        <v>2.9964000000000004</v>
      </c>
    </row>
    <row r="102" spans="1:8" x14ac:dyDescent="0.2">
      <c r="A102">
        <v>3893.1469999999999</v>
      </c>
      <c r="B102">
        <v>-9.1129999999999995</v>
      </c>
      <c r="C102">
        <v>-9.24</v>
      </c>
      <c r="D102">
        <v>7.9509999999999996</v>
      </c>
      <c r="E102">
        <v>128.03200000000001</v>
      </c>
      <c r="F102">
        <v>60</v>
      </c>
      <c r="G102">
        <v>61.670999999999999</v>
      </c>
      <c r="H102">
        <v>3.0052000000000003</v>
      </c>
    </row>
    <row r="103" spans="1:8" x14ac:dyDescent="0.2">
      <c r="A103">
        <v>3894.078</v>
      </c>
      <c r="B103">
        <v>-9.1869999999999994</v>
      </c>
      <c r="C103">
        <v>-9.3170000000000002</v>
      </c>
      <c r="D103">
        <v>8.2539999999999996</v>
      </c>
      <c r="E103">
        <v>131.88900000000001</v>
      </c>
      <c r="F103">
        <v>60</v>
      </c>
      <c r="G103">
        <v>61.802</v>
      </c>
      <c r="H103">
        <v>3.1339000000000006</v>
      </c>
    </row>
    <row r="104" spans="1:8" x14ac:dyDescent="0.2">
      <c r="A104">
        <v>3894.701</v>
      </c>
      <c r="B104">
        <v>-9.2379999999999995</v>
      </c>
      <c r="C104">
        <v>-9.3699999999999992</v>
      </c>
      <c r="D104">
        <v>8.4819999999999993</v>
      </c>
      <c r="E104">
        <v>112.438</v>
      </c>
      <c r="F104">
        <v>60</v>
      </c>
      <c r="G104">
        <v>65.117000000000004</v>
      </c>
      <c r="H104">
        <v>2.5102000000000002</v>
      </c>
    </row>
    <row r="105" spans="1:8" x14ac:dyDescent="0.2">
      <c r="A105">
        <v>3895.3220000000001</v>
      </c>
      <c r="B105">
        <v>-9.2910000000000004</v>
      </c>
      <c r="C105">
        <v>-9.4239999999999995</v>
      </c>
      <c r="D105">
        <v>8.7390000000000008</v>
      </c>
      <c r="E105">
        <v>100.39100000000001</v>
      </c>
      <c r="F105">
        <v>60</v>
      </c>
      <c r="G105">
        <v>64.600999999999999</v>
      </c>
      <c r="H105">
        <v>2.1648000000000001</v>
      </c>
    </row>
    <row r="106" spans="1:8" x14ac:dyDescent="0.2">
      <c r="A106">
        <v>3895.942</v>
      </c>
      <c r="B106">
        <v>-9.3450000000000006</v>
      </c>
      <c r="C106">
        <v>-9.48</v>
      </c>
      <c r="D106">
        <v>8.9809999999999999</v>
      </c>
      <c r="E106">
        <v>109.922</v>
      </c>
      <c r="F106">
        <v>60</v>
      </c>
      <c r="G106">
        <v>64.513000000000005</v>
      </c>
      <c r="H106">
        <v>2.4332000000000003</v>
      </c>
    </row>
    <row r="107" spans="1:8" x14ac:dyDescent="0.2">
      <c r="A107">
        <v>3896.5639999999999</v>
      </c>
      <c r="B107">
        <v>-9.3989999999999991</v>
      </c>
      <c r="C107">
        <v>-9.5359999999999996</v>
      </c>
      <c r="D107">
        <v>8.9930000000000003</v>
      </c>
      <c r="E107">
        <v>99.575000000000003</v>
      </c>
      <c r="F107">
        <v>60</v>
      </c>
      <c r="G107">
        <v>65.111999999999995</v>
      </c>
      <c r="H107">
        <v>2.1406000000000001</v>
      </c>
    </row>
    <row r="108" spans="1:8" x14ac:dyDescent="0.2">
      <c r="A108">
        <v>3897.1860000000001</v>
      </c>
      <c r="B108">
        <v>-9.4510000000000005</v>
      </c>
      <c r="C108">
        <v>-9.59</v>
      </c>
      <c r="D108">
        <v>8.673</v>
      </c>
      <c r="E108">
        <v>93.991</v>
      </c>
      <c r="F108">
        <v>60</v>
      </c>
      <c r="G108">
        <v>65.622</v>
      </c>
      <c r="H108">
        <v>1.9899</v>
      </c>
    </row>
    <row r="109" spans="1:8" x14ac:dyDescent="0.2">
      <c r="A109">
        <v>3898.1210000000001</v>
      </c>
      <c r="B109">
        <v>-9.5259999999999998</v>
      </c>
      <c r="C109">
        <v>-9.6669999999999998</v>
      </c>
      <c r="D109">
        <v>8.2479999999999993</v>
      </c>
      <c r="E109">
        <v>88.992999999999995</v>
      </c>
      <c r="F109">
        <v>60</v>
      </c>
      <c r="G109">
        <v>65.989000000000004</v>
      </c>
      <c r="H109">
        <v>1.859</v>
      </c>
    </row>
    <row r="110" spans="1:8" x14ac:dyDescent="0.2">
      <c r="A110">
        <v>3899.0529999999999</v>
      </c>
      <c r="B110">
        <v>-9.5939999999999994</v>
      </c>
      <c r="C110">
        <v>-9.7379999999999995</v>
      </c>
      <c r="D110">
        <v>7.5679999999999996</v>
      </c>
      <c r="E110">
        <v>89.08</v>
      </c>
      <c r="F110">
        <v>60</v>
      </c>
      <c r="G110">
        <v>65.158000000000001</v>
      </c>
      <c r="H110">
        <v>1.8601000000000003</v>
      </c>
    </row>
    <row r="111" spans="1:8" x14ac:dyDescent="0.2">
      <c r="A111">
        <v>3900.2939999999999</v>
      </c>
      <c r="B111">
        <v>-9.6539999999999999</v>
      </c>
      <c r="C111">
        <v>-9.8000000000000007</v>
      </c>
      <c r="D111">
        <v>5.0229999999999997</v>
      </c>
      <c r="E111">
        <v>110.586</v>
      </c>
      <c r="F111">
        <v>60</v>
      </c>
      <c r="G111">
        <v>62.786000000000001</v>
      </c>
      <c r="H111">
        <v>2.4453</v>
      </c>
    </row>
    <row r="112" spans="1:8" x14ac:dyDescent="0.2">
      <c r="A112">
        <v>4133.1409999999996</v>
      </c>
      <c r="B112">
        <v>-9.8729999999999993</v>
      </c>
      <c r="C112">
        <v>-9.8719999999999999</v>
      </c>
      <c r="D112">
        <v>0</v>
      </c>
      <c r="E112">
        <v>141.113</v>
      </c>
      <c r="F112">
        <v>60</v>
      </c>
      <c r="G112">
        <v>60.414999999999999</v>
      </c>
      <c r="H112">
        <v>3.4419000000000004</v>
      </c>
    </row>
    <row r="113" spans="1:8" x14ac:dyDescent="0.2">
      <c r="A113">
        <v>4133.7610000000004</v>
      </c>
      <c r="B113">
        <v>-9.9369999999999994</v>
      </c>
      <c r="C113">
        <v>-9.9350000000000005</v>
      </c>
      <c r="D113">
        <v>10.183999999999999</v>
      </c>
      <c r="E113">
        <v>143.50700000000001</v>
      </c>
      <c r="F113">
        <v>60</v>
      </c>
      <c r="G113">
        <v>61.746000000000002</v>
      </c>
      <c r="H113">
        <v>3.5277000000000003</v>
      </c>
    </row>
    <row r="114" spans="1:8" x14ac:dyDescent="0.2">
      <c r="A114">
        <v>4134.38</v>
      </c>
      <c r="B114">
        <v>-9.9979999999999993</v>
      </c>
      <c r="C114">
        <v>-9.9949999999999992</v>
      </c>
      <c r="D114">
        <v>9.6920000000000002</v>
      </c>
      <c r="E114">
        <v>145.70699999999999</v>
      </c>
      <c r="F114">
        <v>60</v>
      </c>
      <c r="G114">
        <v>59.893000000000001</v>
      </c>
      <c r="H114">
        <v>3.6091000000000006</v>
      </c>
    </row>
    <row r="115" spans="1:8" x14ac:dyDescent="0.2">
      <c r="A115">
        <v>4135.0010000000002</v>
      </c>
      <c r="B115">
        <v>-10.058999999999999</v>
      </c>
      <c r="C115">
        <v>-10.055999999999999</v>
      </c>
      <c r="D115">
        <v>9.8350000000000009</v>
      </c>
      <c r="E115">
        <v>146.346</v>
      </c>
      <c r="F115">
        <v>60</v>
      </c>
      <c r="G115">
        <v>60.404000000000003</v>
      </c>
      <c r="H115">
        <v>3.6333000000000002</v>
      </c>
    </row>
    <row r="116" spans="1:8" x14ac:dyDescent="0.2">
      <c r="A116">
        <v>4135.6210000000001</v>
      </c>
      <c r="B116">
        <v>-10.119</v>
      </c>
      <c r="C116">
        <v>-10.115</v>
      </c>
      <c r="D116">
        <v>9.4589999999999996</v>
      </c>
      <c r="E116">
        <v>145.13499999999999</v>
      </c>
      <c r="F116">
        <v>60</v>
      </c>
      <c r="G116">
        <v>61.49</v>
      </c>
      <c r="H116">
        <v>3.5871000000000004</v>
      </c>
    </row>
    <row r="117" spans="1:8" x14ac:dyDescent="0.2">
      <c r="A117">
        <v>4136.2479999999996</v>
      </c>
      <c r="B117">
        <v>-10.175000000000001</v>
      </c>
      <c r="C117">
        <v>-10.170999999999999</v>
      </c>
      <c r="D117">
        <v>8.9060000000000006</v>
      </c>
      <c r="E117">
        <v>144.804</v>
      </c>
      <c r="F117">
        <v>60</v>
      </c>
      <c r="G117">
        <v>60.707999999999998</v>
      </c>
      <c r="H117">
        <v>3.5739000000000005</v>
      </c>
    </row>
    <row r="118" spans="1:8" x14ac:dyDescent="0.2">
      <c r="A118">
        <v>4136.8649999999998</v>
      </c>
      <c r="B118">
        <v>-10.23</v>
      </c>
      <c r="C118">
        <v>-10.225</v>
      </c>
      <c r="D118">
        <v>8.7940000000000005</v>
      </c>
      <c r="E118">
        <v>146.255</v>
      </c>
      <c r="F118">
        <v>60</v>
      </c>
      <c r="G118">
        <v>59.478999999999999</v>
      </c>
      <c r="H118">
        <v>3.63</v>
      </c>
    </row>
    <row r="119" spans="1:8" x14ac:dyDescent="0.2">
      <c r="A119">
        <v>4137.4870000000001</v>
      </c>
      <c r="B119">
        <v>-10.284000000000001</v>
      </c>
      <c r="C119">
        <v>-10.278</v>
      </c>
      <c r="D119">
        <v>8.5239999999999991</v>
      </c>
      <c r="E119">
        <v>147.404</v>
      </c>
      <c r="F119">
        <v>60</v>
      </c>
      <c r="G119">
        <v>59.991</v>
      </c>
      <c r="H119">
        <v>3.6739999999999999</v>
      </c>
    </row>
    <row r="120" spans="1:8" x14ac:dyDescent="0.2">
      <c r="A120">
        <v>4138.107</v>
      </c>
      <c r="B120">
        <v>-10.337</v>
      </c>
      <c r="C120">
        <v>-10.33</v>
      </c>
      <c r="D120">
        <v>8.3550000000000004</v>
      </c>
      <c r="E120">
        <v>147.41</v>
      </c>
      <c r="F120">
        <v>60</v>
      </c>
      <c r="G120">
        <v>60.069000000000003</v>
      </c>
      <c r="H120">
        <v>3.6739999999999999</v>
      </c>
    </row>
    <row r="121" spans="1:8" x14ac:dyDescent="0.2">
      <c r="A121">
        <v>4138.7290000000003</v>
      </c>
      <c r="B121">
        <v>-10.388</v>
      </c>
      <c r="C121">
        <v>-10.381</v>
      </c>
      <c r="D121">
        <v>8.1890000000000001</v>
      </c>
      <c r="E121">
        <v>148.12100000000001</v>
      </c>
      <c r="F121">
        <v>60</v>
      </c>
      <c r="G121">
        <v>60.71</v>
      </c>
      <c r="H121">
        <v>3.7015000000000007</v>
      </c>
    </row>
    <row r="122" spans="1:8" x14ac:dyDescent="0.2">
      <c r="A122">
        <v>4139.3509999999997</v>
      </c>
      <c r="B122">
        <v>-10.44</v>
      </c>
      <c r="C122">
        <v>-10.430999999999999</v>
      </c>
      <c r="D122">
        <v>8.1690000000000005</v>
      </c>
      <c r="E122">
        <v>148.27500000000001</v>
      </c>
      <c r="F122">
        <v>60</v>
      </c>
      <c r="G122">
        <v>60.738999999999997</v>
      </c>
      <c r="H122">
        <v>3.7081000000000004</v>
      </c>
    </row>
    <row r="123" spans="1:8" x14ac:dyDescent="0.2">
      <c r="A123">
        <v>4139.97</v>
      </c>
      <c r="B123">
        <v>-10.491</v>
      </c>
      <c r="C123">
        <v>-10.481999999999999</v>
      </c>
      <c r="D123">
        <v>8.1969999999999992</v>
      </c>
      <c r="E123">
        <v>149.63</v>
      </c>
      <c r="F123">
        <v>60</v>
      </c>
      <c r="G123">
        <v>60.192</v>
      </c>
      <c r="H123">
        <v>3.7609000000000004</v>
      </c>
    </row>
    <row r="124" spans="1:8" x14ac:dyDescent="0.2">
      <c r="A124">
        <v>4140.5919999999996</v>
      </c>
      <c r="B124">
        <v>-10.542</v>
      </c>
      <c r="C124">
        <v>-10.532</v>
      </c>
      <c r="D124">
        <v>8.0820000000000007</v>
      </c>
      <c r="E124">
        <v>149.38800000000001</v>
      </c>
      <c r="F124">
        <v>60</v>
      </c>
      <c r="G124">
        <v>59.750999999999998</v>
      </c>
      <c r="H124">
        <v>3.7521000000000004</v>
      </c>
    </row>
    <row r="125" spans="1:8" x14ac:dyDescent="0.2">
      <c r="A125">
        <v>4141.5190000000002</v>
      </c>
      <c r="B125">
        <v>-10.616</v>
      </c>
      <c r="C125">
        <v>-10.605</v>
      </c>
      <c r="D125">
        <v>7.8460000000000001</v>
      </c>
      <c r="E125">
        <v>148.65299999999999</v>
      </c>
      <c r="F125">
        <v>60</v>
      </c>
      <c r="G125">
        <v>59.689</v>
      </c>
      <c r="H125">
        <v>3.7224000000000004</v>
      </c>
    </row>
    <row r="126" spans="1:8" x14ac:dyDescent="0.2">
      <c r="A126">
        <v>4142.4709999999995</v>
      </c>
      <c r="B126">
        <v>-10.685</v>
      </c>
      <c r="C126">
        <v>-10.673999999999999</v>
      </c>
      <c r="D126">
        <v>7.2130000000000001</v>
      </c>
      <c r="E126">
        <v>148.21199999999999</v>
      </c>
      <c r="F126">
        <v>60</v>
      </c>
      <c r="G126">
        <v>59.779000000000003</v>
      </c>
      <c r="H126">
        <v>3.7059000000000006</v>
      </c>
    </row>
    <row r="127" spans="1:8" x14ac:dyDescent="0.2">
      <c r="A127">
        <v>4143.4080000000004</v>
      </c>
      <c r="B127">
        <v>-10.747</v>
      </c>
      <c r="C127">
        <v>-10.734999999999999</v>
      </c>
      <c r="D127">
        <v>6.508</v>
      </c>
      <c r="E127">
        <v>147.61000000000001</v>
      </c>
      <c r="F127">
        <v>60</v>
      </c>
      <c r="G127">
        <v>59.442999999999998</v>
      </c>
      <c r="H127">
        <v>3.6817000000000002</v>
      </c>
    </row>
    <row r="128" spans="1:8" x14ac:dyDescent="0.2">
      <c r="A128">
        <v>4144.3450000000003</v>
      </c>
      <c r="B128">
        <v>-10.802</v>
      </c>
      <c r="C128">
        <v>-10.789</v>
      </c>
      <c r="D128">
        <v>5.7990000000000004</v>
      </c>
      <c r="E128">
        <v>147.279</v>
      </c>
      <c r="F128">
        <v>60</v>
      </c>
      <c r="G128">
        <v>60.033999999999999</v>
      </c>
      <c r="H128">
        <v>3.6696</v>
      </c>
    </row>
    <row r="129" spans="1:8" x14ac:dyDescent="0.2">
      <c r="A129">
        <v>4151.192</v>
      </c>
      <c r="B129">
        <v>-10.853</v>
      </c>
      <c r="C129">
        <v>-10.839</v>
      </c>
      <c r="D129">
        <v>0.73399999999999999</v>
      </c>
      <c r="E129">
        <v>125.211</v>
      </c>
      <c r="F129">
        <v>60</v>
      </c>
      <c r="G129">
        <v>61.859000000000002</v>
      </c>
      <c r="H129">
        <v>2.8886000000000003</v>
      </c>
    </row>
    <row r="130" spans="1:8" x14ac:dyDescent="0.2">
      <c r="A130">
        <v>4153.0590000000002</v>
      </c>
      <c r="B130">
        <v>-10.91</v>
      </c>
      <c r="C130">
        <v>-10.896000000000001</v>
      </c>
      <c r="D130">
        <v>3.0289999999999999</v>
      </c>
      <c r="E130">
        <v>144.53299999999999</v>
      </c>
      <c r="F130">
        <v>60</v>
      </c>
      <c r="G130">
        <v>59.39</v>
      </c>
      <c r="H130">
        <v>3.5640000000000005</v>
      </c>
    </row>
    <row r="131" spans="1:8" x14ac:dyDescent="0.2">
      <c r="A131">
        <v>4154.9250000000002</v>
      </c>
      <c r="B131">
        <v>-10.962999999999999</v>
      </c>
      <c r="C131">
        <v>-10.948</v>
      </c>
      <c r="D131">
        <v>2.7679999999999998</v>
      </c>
      <c r="E131">
        <v>148.13499999999999</v>
      </c>
      <c r="F131">
        <v>60</v>
      </c>
      <c r="G131">
        <v>59.231000000000002</v>
      </c>
      <c r="H131">
        <v>3.7026000000000003</v>
      </c>
    </row>
    <row r="132" spans="1:8" x14ac:dyDescent="0.2">
      <c r="A132">
        <v>4160.8159999999998</v>
      </c>
      <c r="B132">
        <v>-11.016</v>
      </c>
      <c r="C132">
        <v>-11</v>
      </c>
      <c r="D132">
        <v>0.88900000000000001</v>
      </c>
      <c r="E132">
        <v>146.84200000000001</v>
      </c>
      <c r="F132">
        <v>60</v>
      </c>
      <c r="G132">
        <v>59.720999999999997</v>
      </c>
      <c r="H132">
        <v>3.6520000000000001</v>
      </c>
    </row>
    <row r="133" spans="1:8" x14ac:dyDescent="0.2">
      <c r="A133">
        <v>7726.107</v>
      </c>
      <c r="B133">
        <v>-11.061</v>
      </c>
      <c r="C133">
        <v>-11.061</v>
      </c>
      <c r="D133">
        <v>0</v>
      </c>
      <c r="E133">
        <v>149.09399999999999</v>
      </c>
      <c r="F133">
        <v>60</v>
      </c>
      <c r="G133">
        <v>58.401000000000003</v>
      </c>
      <c r="H133">
        <v>3.74</v>
      </c>
    </row>
    <row r="134" spans="1:8" x14ac:dyDescent="0.2">
      <c r="A134">
        <v>7726.7290000000003</v>
      </c>
      <c r="B134">
        <v>-11.128</v>
      </c>
      <c r="C134">
        <v>-11.128</v>
      </c>
      <c r="D134">
        <v>10.846</v>
      </c>
      <c r="E134">
        <v>147.649</v>
      </c>
      <c r="F134">
        <v>60</v>
      </c>
      <c r="G134">
        <v>59.228999999999999</v>
      </c>
      <c r="H134">
        <v>3.6839000000000004</v>
      </c>
    </row>
    <row r="135" spans="1:8" x14ac:dyDescent="0.2">
      <c r="A135">
        <v>7727.3519999999999</v>
      </c>
      <c r="B135">
        <v>-11.218999999999999</v>
      </c>
      <c r="C135">
        <v>-11.218999999999999</v>
      </c>
      <c r="D135">
        <v>14.512</v>
      </c>
      <c r="E135">
        <v>145.62899999999999</v>
      </c>
      <c r="F135">
        <v>60</v>
      </c>
      <c r="G135">
        <v>59.472999999999999</v>
      </c>
      <c r="H135">
        <v>3.6058000000000003</v>
      </c>
    </row>
    <row r="136" spans="1:8" x14ac:dyDescent="0.2">
      <c r="A136">
        <v>7727.9750000000004</v>
      </c>
      <c r="B136">
        <v>-11.314</v>
      </c>
      <c r="C136">
        <v>-11.314</v>
      </c>
      <c r="D136">
        <v>15.348000000000001</v>
      </c>
      <c r="E136">
        <v>141.08799999999999</v>
      </c>
      <c r="F136">
        <v>60</v>
      </c>
      <c r="G136">
        <v>59.42</v>
      </c>
      <c r="H136">
        <v>3.4353000000000007</v>
      </c>
    </row>
    <row r="137" spans="1:8" x14ac:dyDescent="0.2">
      <c r="A137">
        <v>7728.5950000000003</v>
      </c>
      <c r="B137">
        <v>-11.409000000000001</v>
      </c>
      <c r="C137">
        <v>-11.409000000000001</v>
      </c>
      <c r="D137">
        <v>15.305999999999999</v>
      </c>
      <c r="E137">
        <v>128.178</v>
      </c>
      <c r="F137">
        <v>60</v>
      </c>
      <c r="G137">
        <v>61.058999999999997</v>
      </c>
      <c r="H137">
        <v>2.9854000000000003</v>
      </c>
    </row>
    <row r="138" spans="1:8" x14ac:dyDescent="0.2">
      <c r="A138">
        <v>7729.2160000000003</v>
      </c>
      <c r="B138">
        <v>-11.506</v>
      </c>
      <c r="C138">
        <v>-11.506</v>
      </c>
      <c r="D138">
        <v>15.544</v>
      </c>
      <c r="E138">
        <v>117.056</v>
      </c>
      <c r="F138">
        <v>60</v>
      </c>
      <c r="G138">
        <v>63.962000000000003</v>
      </c>
      <c r="H138">
        <v>2.6322999999999999</v>
      </c>
    </row>
    <row r="139" spans="1:8" x14ac:dyDescent="0.2">
      <c r="A139">
        <v>7729.8370000000004</v>
      </c>
      <c r="B139">
        <v>-11.606</v>
      </c>
      <c r="C139">
        <v>-11.606</v>
      </c>
      <c r="D139">
        <v>16.100000000000001</v>
      </c>
      <c r="E139">
        <v>108.68</v>
      </c>
      <c r="F139">
        <v>60</v>
      </c>
      <c r="G139">
        <v>62.857999999999997</v>
      </c>
      <c r="H139">
        <v>2.3848000000000003</v>
      </c>
    </row>
    <row r="140" spans="1:8" x14ac:dyDescent="0.2">
      <c r="A140">
        <v>7730.1480000000001</v>
      </c>
      <c r="B140">
        <v>-11.656000000000001</v>
      </c>
      <c r="C140">
        <v>-11.656000000000001</v>
      </c>
      <c r="D140">
        <v>16.123000000000001</v>
      </c>
      <c r="E140">
        <v>107.78400000000001</v>
      </c>
      <c r="F140">
        <v>60</v>
      </c>
      <c r="G140">
        <v>63.127000000000002</v>
      </c>
      <c r="H140">
        <v>2.3595000000000002</v>
      </c>
    </row>
    <row r="141" spans="1:8" x14ac:dyDescent="0.2">
      <c r="A141">
        <v>7730.768</v>
      </c>
      <c r="B141">
        <v>-11.755000000000001</v>
      </c>
      <c r="C141">
        <v>-11.755000000000001</v>
      </c>
      <c r="D141">
        <v>15.972</v>
      </c>
      <c r="E141">
        <v>113.542</v>
      </c>
      <c r="F141">
        <v>60</v>
      </c>
      <c r="G141">
        <v>62.311</v>
      </c>
      <c r="H141">
        <v>2.5267000000000004</v>
      </c>
    </row>
    <row r="142" spans="1:8" x14ac:dyDescent="0.2">
      <c r="A142">
        <v>7731.3850000000002</v>
      </c>
      <c r="B142">
        <v>-11.853</v>
      </c>
      <c r="C142">
        <v>-11.853</v>
      </c>
      <c r="D142">
        <v>15.849</v>
      </c>
      <c r="E142">
        <v>118.06699999999999</v>
      </c>
      <c r="F142">
        <v>60</v>
      </c>
      <c r="G142">
        <v>61.058</v>
      </c>
      <c r="H142">
        <v>2.6642000000000006</v>
      </c>
    </row>
    <row r="143" spans="1:8" x14ac:dyDescent="0.2">
      <c r="A143">
        <v>7732.0069999999996</v>
      </c>
      <c r="B143">
        <v>-11.952</v>
      </c>
      <c r="C143">
        <v>-11.952</v>
      </c>
      <c r="D143">
        <v>15.887</v>
      </c>
      <c r="E143">
        <v>126.95699999999999</v>
      </c>
      <c r="F143">
        <v>60</v>
      </c>
      <c r="G143">
        <v>59.814999999999998</v>
      </c>
      <c r="H143">
        <v>2.9458000000000002</v>
      </c>
    </row>
    <row r="144" spans="1:8" x14ac:dyDescent="0.2">
      <c r="A144">
        <v>7732.6310000000003</v>
      </c>
      <c r="B144">
        <v>-12.05</v>
      </c>
      <c r="C144">
        <v>-12.05</v>
      </c>
      <c r="D144">
        <v>15.718999999999999</v>
      </c>
      <c r="E144">
        <v>130.256</v>
      </c>
      <c r="F144">
        <v>60</v>
      </c>
      <c r="G144">
        <v>60.323999999999998</v>
      </c>
      <c r="H144">
        <v>3.0547000000000004</v>
      </c>
    </row>
    <row r="145" spans="1:8" x14ac:dyDescent="0.2">
      <c r="A145">
        <v>7733.2510000000002</v>
      </c>
      <c r="B145">
        <v>-12.147</v>
      </c>
      <c r="C145">
        <v>-12.147</v>
      </c>
      <c r="D145">
        <v>15.785</v>
      </c>
      <c r="E145">
        <v>137.47300000000001</v>
      </c>
      <c r="F145">
        <v>60</v>
      </c>
      <c r="G145">
        <v>59.378</v>
      </c>
      <c r="H145">
        <v>3.3055000000000003</v>
      </c>
    </row>
    <row r="146" spans="1:8" x14ac:dyDescent="0.2">
      <c r="A146">
        <v>7733.8729999999996</v>
      </c>
      <c r="B146">
        <v>-12.247</v>
      </c>
      <c r="C146">
        <v>-12.247</v>
      </c>
      <c r="D146">
        <v>16.053000000000001</v>
      </c>
      <c r="E146">
        <v>136.471</v>
      </c>
      <c r="F146">
        <v>60</v>
      </c>
      <c r="G146">
        <v>61.152000000000001</v>
      </c>
      <c r="H146">
        <v>3.2692000000000001</v>
      </c>
    </row>
    <row r="147" spans="1:8" x14ac:dyDescent="0.2">
      <c r="A147">
        <v>7734.4949999999999</v>
      </c>
      <c r="B147">
        <v>-12.347</v>
      </c>
      <c r="C147">
        <v>-12.347</v>
      </c>
      <c r="D147">
        <v>16.027000000000001</v>
      </c>
      <c r="E147">
        <v>126.09399999999999</v>
      </c>
      <c r="F147">
        <v>60</v>
      </c>
      <c r="G147">
        <v>61.115000000000002</v>
      </c>
      <c r="H147">
        <v>2.9172000000000002</v>
      </c>
    </row>
    <row r="148" spans="1:8" x14ac:dyDescent="0.2">
      <c r="A148">
        <v>7735.1149999999998</v>
      </c>
      <c r="B148">
        <v>-12.446</v>
      </c>
      <c r="C148">
        <v>-12.446</v>
      </c>
      <c r="D148">
        <v>15.914</v>
      </c>
      <c r="E148">
        <v>115.693</v>
      </c>
      <c r="F148">
        <v>60</v>
      </c>
      <c r="G148">
        <v>63.51</v>
      </c>
      <c r="H148">
        <v>2.5916000000000001</v>
      </c>
    </row>
    <row r="149" spans="1:8" x14ac:dyDescent="0.2">
      <c r="A149">
        <v>7735.7359999999999</v>
      </c>
      <c r="B149">
        <v>-12.544</v>
      </c>
      <c r="C149">
        <v>-12.544</v>
      </c>
      <c r="D149">
        <v>15.798</v>
      </c>
      <c r="E149">
        <v>105.273</v>
      </c>
      <c r="F149">
        <v>60</v>
      </c>
      <c r="G149">
        <v>63.512999999999998</v>
      </c>
      <c r="H149">
        <v>2.2880000000000003</v>
      </c>
    </row>
    <row r="150" spans="1:8" x14ac:dyDescent="0.2">
      <c r="A150">
        <v>7736.3559999999998</v>
      </c>
      <c r="B150">
        <v>-12.643000000000001</v>
      </c>
      <c r="C150">
        <v>-12.643000000000001</v>
      </c>
      <c r="D150">
        <v>15.99</v>
      </c>
      <c r="E150">
        <v>100.17100000000001</v>
      </c>
      <c r="F150">
        <v>60</v>
      </c>
      <c r="G150">
        <v>63.366999999999997</v>
      </c>
      <c r="H150">
        <v>2.1472000000000002</v>
      </c>
    </row>
    <row r="151" spans="1:8" x14ac:dyDescent="0.2">
      <c r="A151">
        <v>7736.67</v>
      </c>
      <c r="B151">
        <v>-12.693</v>
      </c>
      <c r="C151">
        <v>-12.693</v>
      </c>
      <c r="D151">
        <v>15.952</v>
      </c>
      <c r="E151">
        <v>97.712000000000003</v>
      </c>
      <c r="F151">
        <v>60</v>
      </c>
      <c r="G151">
        <v>64.468999999999994</v>
      </c>
      <c r="H151">
        <v>2.0801000000000003</v>
      </c>
    </row>
    <row r="152" spans="1:8" x14ac:dyDescent="0.2">
      <c r="A152">
        <v>7737.29</v>
      </c>
      <c r="B152">
        <v>-12.791</v>
      </c>
      <c r="C152">
        <v>-12.791</v>
      </c>
      <c r="D152">
        <v>15.858000000000001</v>
      </c>
      <c r="E152">
        <v>89.840999999999994</v>
      </c>
      <c r="F152">
        <v>60</v>
      </c>
      <c r="G152">
        <v>65.766000000000005</v>
      </c>
      <c r="H152">
        <v>1.8744000000000001</v>
      </c>
    </row>
    <row r="153" spans="1:8" x14ac:dyDescent="0.2">
      <c r="A153">
        <v>7737.9129999999996</v>
      </c>
      <c r="B153">
        <v>-12.885999999999999</v>
      </c>
      <c r="C153">
        <v>-12.885999999999999</v>
      </c>
      <c r="D153">
        <v>15.247999999999999</v>
      </c>
      <c r="E153">
        <v>76.013999999999996</v>
      </c>
      <c r="F153">
        <v>60</v>
      </c>
      <c r="G153">
        <v>66.575999999999993</v>
      </c>
      <c r="H153">
        <v>1.5345000000000002</v>
      </c>
    </row>
    <row r="154" spans="1:8" x14ac:dyDescent="0.2">
      <c r="A154">
        <v>7738.5349999999999</v>
      </c>
      <c r="B154">
        <v>-12.975</v>
      </c>
      <c r="C154">
        <v>-12.975</v>
      </c>
      <c r="D154">
        <v>14.324</v>
      </c>
      <c r="E154">
        <v>67.831999999999994</v>
      </c>
      <c r="F154">
        <v>60</v>
      </c>
      <c r="G154">
        <v>66.632000000000005</v>
      </c>
      <c r="H154">
        <v>1.3453000000000002</v>
      </c>
    </row>
    <row r="155" spans="1:8" x14ac:dyDescent="0.2">
      <c r="A155">
        <v>7739.1580000000004</v>
      </c>
      <c r="B155">
        <v>-13.061</v>
      </c>
      <c r="C155">
        <v>-13.061</v>
      </c>
      <c r="D155">
        <v>13.736000000000001</v>
      </c>
      <c r="E155">
        <v>75.113</v>
      </c>
      <c r="F155">
        <v>60</v>
      </c>
      <c r="G155">
        <v>64.385999999999996</v>
      </c>
      <c r="H155">
        <v>1.5136000000000001</v>
      </c>
    </row>
    <row r="156" spans="1:8" x14ac:dyDescent="0.2">
      <c r="A156">
        <v>7739.777</v>
      </c>
      <c r="B156">
        <v>-13.145</v>
      </c>
      <c r="C156">
        <v>-13.145</v>
      </c>
      <c r="D156">
        <v>13.537000000000001</v>
      </c>
      <c r="E156">
        <v>111.914</v>
      </c>
      <c r="F156">
        <v>60</v>
      </c>
      <c r="G156">
        <v>60.151000000000003</v>
      </c>
      <c r="H156">
        <v>2.4794</v>
      </c>
    </row>
    <row r="157" spans="1:8" x14ac:dyDescent="0.2">
      <c r="A157">
        <v>7740.3990000000003</v>
      </c>
      <c r="B157">
        <v>-13.234</v>
      </c>
      <c r="C157">
        <v>-13.234</v>
      </c>
      <c r="D157">
        <v>14.401999999999999</v>
      </c>
      <c r="E157">
        <v>117.282</v>
      </c>
      <c r="F157">
        <v>60</v>
      </c>
      <c r="G157">
        <v>62.24</v>
      </c>
      <c r="H157">
        <v>2.64</v>
      </c>
    </row>
    <row r="158" spans="1:8" x14ac:dyDescent="0.2">
      <c r="A158">
        <v>7741.0209999999997</v>
      </c>
      <c r="B158">
        <v>-13.327999999999999</v>
      </c>
      <c r="C158">
        <v>-13.327999999999999</v>
      </c>
      <c r="D158">
        <v>15.069000000000001</v>
      </c>
      <c r="E158">
        <v>119.26</v>
      </c>
      <c r="F158">
        <v>60</v>
      </c>
      <c r="G158">
        <v>61.963999999999999</v>
      </c>
      <c r="H158">
        <v>2.7005000000000003</v>
      </c>
    </row>
    <row r="159" spans="1:8" x14ac:dyDescent="0.2">
      <c r="A159">
        <v>7741.6419999999998</v>
      </c>
      <c r="B159">
        <v>-13.422000000000001</v>
      </c>
      <c r="C159">
        <v>-13.422000000000001</v>
      </c>
      <c r="D159">
        <v>15.177</v>
      </c>
      <c r="E159">
        <v>113.352</v>
      </c>
      <c r="F159">
        <v>60</v>
      </c>
      <c r="G159">
        <v>62.811999999999998</v>
      </c>
      <c r="H159">
        <v>2.5211999999999999</v>
      </c>
    </row>
    <row r="160" spans="1:8" x14ac:dyDescent="0.2">
      <c r="A160">
        <v>7742.2610000000004</v>
      </c>
      <c r="B160">
        <v>-13.513999999999999</v>
      </c>
      <c r="C160">
        <v>-13.513999999999999</v>
      </c>
      <c r="D160">
        <v>14.791</v>
      </c>
      <c r="E160">
        <v>107.699</v>
      </c>
      <c r="F160">
        <v>60</v>
      </c>
      <c r="G160">
        <v>62.758000000000003</v>
      </c>
      <c r="H160">
        <v>2.3562000000000003</v>
      </c>
    </row>
    <row r="161" spans="1:8" x14ac:dyDescent="0.2">
      <c r="A161">
        <v>7742.8810000000003</v>
      </c>
      <c r="B161">
        <v>-13.608000000000001</v>
      </c>
      <c r="C161">
        <v>-13.608000000000001</v>
      </c>
      <c r="D161">
        <v>15.108000000000001</v>
      </c>
      <c r="E161">
        <v>109.358</v>
      </c>
      <c r="F161">
        <v>60</v>
      </c>
      <c r="G161">
        <v>61.96</v>
      </c>
      <c r="H161">
        <v>2.4046000000000003</v>
      </c>
    </row>
    <row r="162" spans="1:8" x14ac:dyDescent="0.2">
      <c r="A162">
        <v>7743.5039999999999</v>
      </c>
      <c r="B162">
        <v>-13.707000000000001</v>
      </c>
      <c r="C162">
        <v>-13.707000000000001</v>
      </c>
      <c r="D162">
        <v>16.023</v>
      </c>
      <c r="E162">
        <v>116.133</v>
      </c>
      <c r="F162">
        <v>60</v>
      </c>
      <c r="G162">
        <v>62.774000000000001</v>
      </c>
      <c r="H162">
        <v>2.6048</v>
      </c>
    </row>
    <row r="163" spans="1:8" x14ac:dyDescent="0.2">
      <c r="A163">
        <v>7743.8140000000003</v>
      </c>
      <c r="B163">
        <v>-13.760999999999999</v>
      </c>
      <c r="C163">
        <v>-13.760999999999999</v>
      </c>
      <c r="D163">
        <v>17.297999999999998</v>
      </c>
      <c r="E163">
        <v>115.60599999999999</v>
      </c>
      <c r="F163">
        <v>60</v>
      </c>
      <c r="G163">
        <v>62.180999999999997</v>
      </c>
      <c r="H163">
        <v>2.5883000000000003</v>
      </c>
    </row>
    <row r="164" spans="1:8" x14ac:dyDescent="0.2">
      <c r="A164">
        <v>7744.125</v>
      </c>
      <c r="B164">
        <v>-13.817</v>
      </c>
      <c r="C164">
        <v>-13.817</v>
      </c>
      <c r="D164">
        <v>18.09</v>
      </c>
      <c r="E164">
        <v>115.60899999999999</v>
      </c>
      <c r="F164">
        <v>60</v>
      </c>
      <c r="G164">
        <v>62.634</v>
      </c>
      <c r="H164">
        <v>2.5894000000000004</v>
      </c>
    </row>
    <row r="165" spans="1:8" x14ac:dyDescent="0.2">
      <c r="A165">
        <v>7744.4350000000004</v>
      </c>
      <c r="B165">
        <v>-13.874000000000001</v>
      </c>
      <c r="C165">
        <v>-13.874000000000001</v>
      </c>
      <c r="D165">
        <v>18.149999999999999</v>
      </c>
      <c r="E165">
        <v>111.337</v>
      </c>
      <c r="F165">
        <v>60</v>
      </c>
      <c r="G165">
        <v>64.108000000000004</v>
      </c>
      <c r="H165">
        <v>2.4618000000000002</v>
      </c>
    </row>
    <row r="166" spans="1:8" x14ac:dyDescent="0.2">
      <c r="A166">
        <v>7744.7470000000003</v>
      </c>
      <c r="B166">
        <v>-13.929</v>
      </c>
      <c r="C166">
        <v>-13.929</v>
      </c>
      <c r="D166">
        <v>17.718</v>
      </c>
      <c r="E166">
        <v>102.648</v>
      </c>
      <c r="F166">
        <v>60</v>
      </c>
      <c r="G166">
        <v>64.820999999999998</v>
      </c>
      <c r="H166">
        <v>2.2143000000000002</v>
      </c>
    </row>
    <row r="167" spans="1:8" x14ac:dyDescent="0.2">
      <c r="A167">
        <v>7745.0569999999998</v>
      </c>
      <c r="B167">
        <v>-13.981999999999999</v>
      </c>
      <c r="C167">
        <v>-13.981999999999999</v>
      </c>
      <c r="D167">
        <v>17.198</v>
      </c>
      <c r="E167">
        <v>93.295000000000002</v>
      </c>
      <c r="F167">
        <v>60</v>
      </c>
      <c r="G167">
        <v>64.977000000000004</v>
      </c>
      <c r="H167">
        <v>1.9635</v>
      </c>
    </row>
    <row r="168" spans="1:8" x14ac:dyDescent="0.2">
      <c r="A168">
        <v>7745.3680000000004</v>
      </c>
      <c r="B168">
        <v>-14.032999999999999</v>
      </c>
      <c r="C168">
        <v>-14.032999999999999</v>
      </c>
      <c r="D168">
        <v>16.187000000000001</v>
      </c>
      <c r="E168">
        <v>88.332999999999998</v>
      </c>
      <c r="F168">
        <v>60</v>
      </c>
      <c r="G168">
        <v>64.912000000000006</v>
      </c>
      <c r="H168">
        <v>1.8359000000000001</v>
      </c>
    </row>
    <row r="169" spans="1:8" x14ac:dyDescent="0.2">
      <c r="A169">
        <v>7745.9889999999996</v>
      </c>
      <c r="B169">
        <v>-14.127000000000001</v>
      </c>
      <c r="C169">
        <v>-14.127000000000001</v>
      </c>
      <c r="D169">
        <v>15.179</v>
      </c>
      <c r="E169">
        <v>81.662999999999997</v>
      </c>
      <c r="F169">
        <v>60</v>
      </c>
      <c r="G169">
        <v>66.123999999999995</v>
      </c>
      <c r="H169">
        <v>1.6709000000000001</v>
      </c>
    </row>
    <row r="170" spans="1:8" x14ac:dyDescent="0.2">
      <c r="A170">
        <v>7746.6109999999999</v>
      </c>
      <c r="B170">
        <v>-14.221</v>
      </c>
      <c r="C170">
        <v>-14.221</v>
      </c>
      <c r="D170">
        <v>15.224</v>
      </c>
      <c r="E170">
        <v>75.11</v>
      </c>
      <c r="F170">
        <v>60</v>
      </c>
      <c r="G170">
        <v>66.070999999999998</v>
      </c>
      <c r="H170">
        <v>1.5136000000000001</v>
      </c>
    </row>
    <row r="171" spans="1:8" x14ac:dyDescent="0.2">
      <c r="A171">
        <v>7747.232</v>
      </c>
      <c r="B171">
        <v>-14.318</v>
      </c>
      <c r="C171">
        <v>-14.318</v>
      </c>
      <c r="D171">
        <v>15.475</v>
      </c>
      <c r="E171">
        <v>64.575999999999993</v>
      </c>
      <c r="F171">
        <v>60</v>
      </c>
      <c r="G171">
        <v>67.128</v>
      </c>
      <c r="H171">
        <v>1.2716000000000001</v>
      </c>
    </row>
    <row r="172" spans="1:8" x14ac:dyDescent="0.2">
      <c r="A172">
        <v>7747.8519999999999</v>
      </c>
      <c r="B172">
        <v>-14.414999999999999</v>
      </c>
      <c r="C172">
        <v>-14.414999999999999</v>
      </c>
      <c r="D172">
        <v>15.753</v>
      </c>
      <c r="E172">
        <v>61.932000000000002</v>
      </c>
      <c r="F172">
        <v>60</v>
      </c>
      <c r="G172">
        <v>68.503</v>
      </c>
      <c r="H172">
        <v>1.2133</v>
      </c>
    </row>
    <row r="173" spans="1:8" x14ac:dyDescent="0.2">
      <c r="A173">
        <v>7748.4750000000004</v>
      </c>
      <c r="B173">
        <v>-14.512</v>
      </c>
      <c r="C173">
        <v>-14.512</v>
      </c>
      <c r="D173">
        <v>15.558</v>
      </c>
      <c r="E173">
        <v>58.247999999999998</v>
      </c>
      <c r="F173">
        <v>60</v>
      </c>
      <c r="G173">
        <v>68.373999999999995</v>
      </c>
      <c r="H173">
        <v>1.1318999999999999</v>
      </c>
    </row>
    <row r="174" spans="1:8" x14ac:dyDescent="0.2">
      <c r="A174">
        <v>7749.0940000000001</v>
      </c>
      <c r="B174">
        <v>-14.605</v>
      </c>
      <c r="C174">
        <v>-14.605</v>
      </c>
      <c r="D174">
        <v>14.941000000000001</v>
      </c>
      <c r="E174">
        <v>56.136000000000003</v>
      </c>
      <c r="F174">
        <v>60</v>
      </c>
      <c r="G174">
        <v>66.733999999999995</v>
      </c>
      <c r="H174">
        <v>1.0868</v>
      </c>
    </row>
    <row r="175" spans="1:8" x14ac:dyDescent="0.2">
      <c r="A175">
        <v>7749.7139999999999</v>
      </c>
      <c r="B175">
        <v>-14.692</v>
      </c>
      <c r="C175">
        <v>-14.692</v>
      </c>
      <c r="D175">
        <v>14.025</v>
      </c>
      <c r="E175">
        <v>58.43</v>
      </c>
      <c r="F175">
        <v>60</v>
      </c>
      <c r="G175">
        <v>66.850999999999999</v>
      </c>
      <c r="H175">
        <v>1.1363000000000001</v>
      </c>
    </row>
    <row r="176" spans="1:8" x14ac:dyDescent="0.2">
      <c r="A176">
        <v>7750.3339999999998</v>
      </c>
      <c r="B176">
        <v>-14.772</v>
      </c>
      <c r="C176">
        <v>-14.772</v>
      </c>
      <c r="D176">
        <v>12.916</v>
      </c>
      <c r="E176">
        <v>62.069000000000003</v>
      </c>
      <c r="F176">
        <v>60</v>
      </c>
      <c r="G176">
        <v>66.781999999999996</v>
      </c>
      <c r="H176">
        <v>1.2155</v>
      </c>
    </row>
    <row r="177" spans="1:8" x14ac:dyDescent="0.2">
      <c r="A177">
        <v>7750.9549999999999</v>
      </c>
      <c r="B177">
        <v>-14.847</v>
      </c>
      <c r="C177">
        <v>-14.847</v>
      </c>
      <c r="D177">
        <v>12.122</v>
      </c>
      <c r="E177">
        <v>77.728999999999999</v>
      </c>
      <c r="F177">
        <v>60</v>
      </c>
      <c r="G177">
        <v>64.546999999999997</v>
      </c>
      <c r="H177">
        <v>1.5752000000000002</v>
      </c>
    </row>
    <row r="178" spans="1:8" x14ac:dyDescent="0.2">
      <c r="A178">
        <v>7751.5739999999996</v>
      </c>
      <c r="B178">
        <v>-14.906000000000001</v>
      </c>
      <c r="C178">
        <v>-14.906000000000001</v>
      </c>
      <c r="D178">
        <v>9.5440000000000005</v>
      </c>
      <c r="E178">
        <v>86.445999999999998</v>
      </c>
      <c r="F178">
        <v>60</v>
      </c>
      <c r="G178">
        <v>65.540999999999997</v>
      </c>
      <c r="H178">
        <v>1.7886</v>
      </c>
    </row>
    <row r="179" spans="1:8" x14ac:dyDescent="0.2">
      <c r="A179">
        <v>7801.28</v>
      </c>
      <c r="B179">
        <v>-14.961</v>
      </c>
      <c r="C179">
        <v>-14.961</v>
      </c>
      <c r="D179">
        <v>0</v>
      </c>
      <c r="E179">
        <v>96.355000000000004</v>
      </c>
      <c r="F179">
        <v>60</v>
      </c>
      <c r="G179">
        <v>65.941999999999993</v>
      </c>
      <c r="H179">
        <v>2.0438000000000001</v>
      </c>
    </row>
    <row r="180" spans="1:8" x14ac:dyDescent="0.2">
      <c r="A180">
        <v>7802.2139999999999</v>
      </c>
      <c r="B180">
        <v>-15.018000000000001</v>
      </c>
      <c r="C180">
        <v>-15.018000000000001</v>
      </c>
      <c r="D180">
        <v>6.09</v>
      </c>
      <c r="E180">
        <v>95.858999999999995</v>
      </c>
      <c r="F180">
        <v>60</v>
      </c>
      <c r="G180">
        <v>65.680999999999997</v>
      </c>
      <c r="H180">
        <v>2.0306000000000002</v>
      </c>
    </row>
    <row r="181" spans="1:8" x14ac:dyDescent="0.2">
      <c r="A181">
        <v>7803.1440000000002</v>
      </c>
      <c r="B181">
        <v>-15.082000000000001</v>
      </c>
      <c r="C181">
        <v>-15.082000000000001</v>
      </c>
      <c r="D181">
        <v>6.9109999999999996</v>
      </c>
      <c r="E181">
        <v>97.090999999999994</v>
      </c>
      <c r="F181">
        <v>60</v>
      </c>
      <c r="G181">
        <v>65.433000000000007</v>
      </c>
      <c r="H181">
        <v>2.0636000000000001</v>
      </c>
    </row>
    <row r="182" spans="1:8" x14ac:dyDescent="0.2">
      <c r="A182">
        <v>7803.7659999999996</v>
      </c>
      <c r="B182">
        <v>-15.134</v>
      </c>
      <c r="C182">
        <v>-15.135</v>
      </c>
      <c r="D182">
        <v>8.4870000000000001</v>
      </c>
      <c r="E182">
        <v>97.397999999999996</v>
      </c>
      <c r="F182">
        <v>60</v>
      </c>
      <c r="G182">
        <v>65.465999999999994</v>
      </c>
      <c r="H182">
        <v>2.0724</v>
      </c>
    </row>
    <row r="183" spans="1:8" x14ac:dyDescent="0.2">
      <c r="A183">
        <v>7804.3879999999999</v>
      </c>
      <c r="B183">
        <v>-15.19</v>
      </c>
      <c r="C183">
        <v>-15.192</v>
      </c>
      <c r="D183">
        <v>9.0719999999999992</v>
      </c>
      <c r="E183">
        <v>95.748999999999995</v>
      </c>
      <c r="F183">
        <v>60</v>
      </c>
      <c r="G183">
        <v>65.736000000000004</v>
      </c>
      <c r="H183">
        <v>2.0284000000000004</v>
      </c>
    </row>
    <row r="184" spans="1:8" x14ac:dyDescent="0.2">
      <c r="A184">
        <v>7805.009</v>
      </c>
      <c r="B184">
        <v>-15.244999999999999</v>
      </c>
      <c r="C184">
        <v>-15.246</v>
      </c>
      <c r="D184">
        <v>8.8109999999999999</v>
      </c>
      <c r="E184">
        <v>91.968999999999994</v>
      </c>
      <c r="F184">
        <v>60</v>
      </c>
      <c r="G184">
        <v>66.266999999999996</v>
      </c>
      <c r="H184">
        <v>1.9294000000000002</v>
      </c>
    </row>
    <row r="185" spans="1:8" x14ac:dyDescent="0.2">
      <c r="A185">
        <v>7805.63</v>
      </c>
      <c r="B185">
        <v>-15.298</v>
      </c>
      <c r="C185">
        <v>-15.298999999999999</v>
      </c>
      <c r="D185">
        <v>8.5459999999999994</v>
      </c>
      <c r="E185">
        <v>88.665999999999997</v>
      </c>
      <c r="F185">
        <v>60</v>
      </c>
      <c r="G185">
        <v>66.483999999999995</v>
      </c>
      <c r="H185">
        <v>1.8447000000000002</v>
      </c>
    </row>
    <row r="186" spans="1:8" x14ac:dyDescent="0.2">
      <c r="A186">
        <v>7806.2539999999999</v>
      </c>
      <c r="B186">
        <v>-15.352</v>
      </c>
      <c r="C186">
        <v>-15.353999999999999</v>
      </c>
      <c r="D186">
        <v>8.6760000000000002</v>
      </c>
      <c r="E186">
        <v>87.245000000000005</v>
      </c>
      <c r="F186">
        <v>60</v>
      </c>
      <c r="G186">
        <v>66.781999999999996</v>
      </c>
      <c r="H186">
        <v>1.8084</v>
      </c>
    </row>
    <row r="187" spans="1:8" x14ac:dyDescent="0.2">
      <c r="A187">
        <v>7806.875</v>
      </c>
      <c r="B187">
        <v>-15.404999999999999</v>
      </c>
      <c r="C187">
        <v>-15.407</v>
      </c>
      <c r="D187">
        <v>8.609</v>
      </c>
      <c r="E187">
        <v>87.561000000000007</v>
      </c>
      <c r="F187">
        <v>60</v>
      </c>
      <c r="G187">
        <v>65.760000000000005</v>
      </c>
      <c r="H187">
        <v>1.8172000000000001</v>
      </c>
    </row>
    <row r="188" spans="1:8" x14ac:dyDescent="0.2">
      <c r="A188">
        <v>7807.4949999999999</v>
      </c>
      <c r="B188">
        <v>-15.457000000000001</v>
      </c>
      <c r="C188">
        <v>-15.459</v>
      </c>
      <c r="D188">
        <v>8.4619999999999997</v>
      </c>
      <c r="E188">
        <v>87.009</v>
      </c>
      <c r="F188">
        <v>60</v>
      </c>
      <c r="G188">
        <v>66.697999999999993</v>
      </c>
      <c r="H188">
        <v>1.8029000000000002</v>
      </c>
    </row>
    <row r="189" spans="1:8" x14ac:dyDescent="0.2">
      <c r="A189">
        <v>7808.1189999999997</v>
      </c>
      <c r="B189">
        <v>-15.512</v>
      </c>
      <c r="C189">
        <v>-15.513999999999999</v>
      </c>
      <c r="D189">
        <v>8.7430000000000003</v>
      </c>
      <c r="E189">
        <v>82.465000000000003</v>
      </c>
      <c r="F189">
        <v>60</v>
      </c>
      <c r="G189">
        <v>67.549000000000007</v>
      </c>
      <c r="H189">
        <v>1.6896000000000002</v>
      </c>
    </row>
    <row r="190" spans="1:8" x14ac:dyDescent="0.2">
      <c r="A190">
        <v>7808.7380000000003</v>
      </c>
      <c r="B190">
        <v>-15.567</v>
      </c>
      <c r="C190">
        <v>-15.569000000000001</v>
      </c>
      <c r="D190">
        <v>8.9190000000000005</v>
      </c>
      <c r="E190">
        <v>76.882999999999996</v>
      </c>
      <c r="F190">
        <v>60</v>
      </c>
      <c r="G190">
        <v>67.989999999999995</v>
      </c>
      <c r="H190">
        <v>1.5554000000000001</v>
      </c>
    </row>
    <row r="191" spans="1:8" x14ac:dyDescent="0.2">
      <c r="A191">
        <v>7809.3630000000003</v>
      </c>
      <c r="B191">
        <v>-15.618</v>
      </c>
      <c r="C191">
        <v>-15.621</v>
      </c>
      <c r="D191">
        <v>8.2970000000000006</v>
      </c>
      <c r="E191">
        <v>72.935000000000002</v>
      </c>
      <c r="F191">
        <v>60</v>
      </c>
      <c r="G191">
        <v>67.421000000000006</v>
      </c>
      <c r="H191">
        <v>1.4619</v>
      </c>
    </row>
    <row r="192" spans="1:8" x14ac:dyDescent="0.2">
      <c r="A192">
        <v>7810.2939999999999</v>
      </c>
      <c r="B192">
        <v>-15.692</v>
      </c>
      <c r="C192">
        <v>-15.695</v>
      </c>
      <c r="D192">
        <v>7.9530000000000003</v>
      </c>
      <c r="E192">
        <v>66.242000000000004</v>
      </c>
      <c r="F192">
        <v>60</v>
      </c>
      <c r="G192">
        <v>68.466999999999999</v>
      </c>
      <c r="H192">
        <v>1.3089999999999999</v>
      </c>
    </row>
    <row r="193" spans="1:8" x14ac:dyDescent="0.2">
      <c r="A193">
        <v>7811.2240000000002</v>
      </c>
      <c r="B193">
        <v>-15.765000000000001</v>
      </c>
      <c r="C193">
        <v>-15.768000000000001</v>
      </c>
      <c r="D193">
        <v>7.8339999999999996</v>
      </c>
      <c r="E193">
        <v>55.828000000000003</v>
      </c>
      <c r="F193">
        <v>60</v>
      </c>
      <c r="G193">
        <v>69.915000000000006</v>
      </c>
      <c r="H193">
        <v>1.0802</v>
      </c>
    </row>
    <row r="194" spans="1:8" x14ac:dyDescent="0.2">
      <c r="A194">
        <v>7812.1530000000002</v>
      </c>
      <c r="B194">
        <v>-15.839</v>
      </c>
      <c r="C194">
        <v>-15.842000000000001</v>
      </c>
      <c r="D194">
        <v>8.0139999999999993</v>
      </c>
      <c r="E194">
        <v>50.7</v>
      </c>
      <c r="F194">
        <v>60</v>
      </c>
      <c r="G194">
        <v>69.343999999999994</v>
      </c>
      <c r="H194">
        <v>0.97130000000000005</v>
      </c>
    </row>
    <row r="195" spans="1:8" x14ac:dyDescent="0.2">
      <c r="A195">
        <v>7812.7780000000002</v>
      </c>
      <c r="B195">
        <v>-15.89</v>
      </c>
      <c r="C195">
        <v>-15.894</v>
      </c>
      <c r="D195">
        <v>8.2170000000000005</v>
      </c>
      <c r="E195">
        <v>53.423000000000002</v>
      </c>
      <c r="F195">
        <v>60</v>
      </c>
      <c r="G195">
        <v>68.481999999999999</v>
      </c>
      <c r="H195">
        <v>1.0285000000000002</v>
      </c>
    </row>
    <row r="196" spans="1:8" x14ac:dyDescent="0.2">
      <c r="A196">
        <v>7813.4009999999998</v>
      </c>
      <c r="B196">
        <v>-15.94</v>
      </c>
      <c r="C196">
        <v>-15.944000000000001</v>
      </c>
      <c r="D196">
        <v>8.06</v>
      </c>
      <c r="E196">
        <v>56.762</v>
      </c>
      <c r="F196">
        <v>60</v>
      </c>
      <c r="G196">
        <v>68.763999999999996</v>
      </c>
      <c r="H196">
        <v>1.1000000000000001</v>
      </c>
    </row>
    <row r="197" spans="1:8" x14ac:dyDescent="0.2">
      <c r="A197">
        <v>7814.3329999999996</v>
      </c>
      <c r="B197">
        <v>-16.010999999999999</v>
      </c>
      <c r="C197">
        <v>-16.015000000000001</v>
      </c>
      <c r="D197">
        <v>7.6349999999999998</v>
      </c>
      <c r="E197">
        <v>59.56</v>
      </c>
      <c r="F197">
        <v>60</v>
      </c>
      <c r="G197">
        <v>68.206999999999994</v>
      </c>
      <c r="H197">
        <v>1.1605000000000001</v>
      </c>
    </row>
    <row r="198" spans="1:8" x14ac:dyDescent="0.2">
      <c r="A198">
        <v>7815.268</v>
      </c>
      <c r="B198">
        <v>-16.076000000000001</v>
      </c>
      <c r="C198">
        <v>-16.081</v>
      </c>
      <c r="D198">
        <v>7.048</v>
      </c>
      <c r="E198">
        <v>61.286000000000001</v>
      </c>
      <c r="F198">
        <v>60</v>
      </c>
      <c r="G198">
        <v>68.915000000000006</v>
      </c>
      <c r="H198">
        <v>1.1990000000000003</v>
      </c>
    </row>
    <row r="199" spans="1:8" x14ac:dyDescent="0.2">
      <c r="A199">
        <v>7816.2030000000004</v>
      </c>
      <c r="B199">
        <v>-16.141999999999999</v>
      </c>
      <c r="C199">
        <v>-16.146999999999998</v>
      </c>
      <c r="D199">
        <v>7.056</v>
      </c>
      <c r="E199">
        <v>60.948999999999998</v>
      </c>
      <c r="F199">
        <v>60</v>
      </c>
      <c r="G199">
        <v>68.555999999999997</v>
      </c>
      <c r="H199">
        <v>1.1913</v>
      </c>
    </row>
    <row r="200" spans="1:8" x14ac:dyDescent="0.2">
      <c r="A200">
        <v>7817.1369999999997</v>
      </c>
      <c r="B200">
        <v>-16.204999999999998</v>
      </c>
      <c r="C200">
        <v>-16.210999999999999</v>
      </c>
      <c r="D200">
        <v>6.7960000000000003</v>
      </c>
      <c r="E200">
        <v>56.436999999999998</v>
      </c>
      <c r="F200">
        <v>60</v>
      </c>
      <c r="G200">
        <v>69.183000000000007</v>
      </c>
      <c r="H200">
        <v>1.0934000000000001</v>
      </c>
    </row>
    <row r="201" spans="1:8" x14ac:dyDescent="0.2">
      <c r="A201">
        <v>7818.067</v>
      </c>
      <c r="B201">
        <v>-16.263999999999999</v>
      </c>
      <c r="C201">
        <v>-16.27</v>
      </c>
      <c r="D201">
        <v>6.359</v>
      </c>
      <c r="E201">
        <v>69.459999999999994</v>
      </c>
      <c r="F201">
        <v>60</v>
      </c>
      <c r="G201">
        <v>67.501000000000005</v>
      </c>
      <c r="H201">
        <v>1.3816000000000002</v>
      </c>
    </row>
    <row r="202" spans="1:8" x14ac:dyDescent="0.2">
      <c r="A202">
        <v>7819.3090000000002</v>
      </c>
      <c r="B202">
        <v>-16.324000000000002</v>
      </c>
      <c r="C202">
        <v>-16.329000000000001</v>
      </c>
      <c r="D202">
        <v>4.7960000000000003</v>
      </c>
      <c r="E202">
        <v>66.667000000000002</v>
      </c>
      <c r="F202">
        <v>60</v>
      </c>
      <c r="G202">
        <v>69.626999999999995</v>
      </c>
      <c r="H202">
        <v>1.3189000000000002</v>
      </c>
    </row>
    <row r="203" spans="1:8" x14ac:dyDescent="0.2">
      <c r="A203">
        <v>7842.8320000000003</v>
      </c>
      <c r="B203">
        <v>-16.375</v>
      </c>
      <c r="C203">
        <v>-16.381</v>
      </c>
      <c r="D203">
        <v>0.219</v>
      </c>
      <c r="E203">
        <v>87.066000000000003</v>
      </c>
      <c r="F203">
        <v>60</v>
      </c>
      <c r="G203">
        <v>65.802000000000007</v>
      </c>
      <c r="H203">
        <v>1.804</v>
      </c>
    </row>
    <row r="204" spans="1:8" x14ac:dyDescent="0.2">
      <c r="A204">
        <v>7843.7650000000003</v>
      </c>
      <c r="B204">
        <v>-16.445</v>
      </c>
      <c r="C204">
        <v>-16.452000000000002</v>
      </c>
      <c r="D204">
        <v>7.5940000000000003</v>
      </c>
      <c r="E204">
        <v>101.92400000000001</v>
      </c>
      <c r="F204">
        <v>60</v>
      </c>
      <c r="G204">
        <v>65.349999999999994</v>
      </c>
      <c r="H204">
        <v>2.1945000000000001</v>
      </c>
    </row>
    <row r="205" spans="1:8" x14ac:dyDescent="0.2">
      <c r="A205">
        <v>7844.6959999999999</v>
      </c>
      <c r="B205">
        <v>-16.518999999999998</v>
      </c>
      <c r="C205">
        <v>-16.524999999999999</v>
      </c>
      <c r="D205">
        <v>7.89</v>
      </c>
      <c r="E205">
        <v>116.07899999999999</v>
      </c>
      <c r="F205">
        <v>60</v>
      </c>
      <c r="G205">
        <v>64.748000000000005</v>
      </c>
      <c r="H205">
        <v>2.6026000000000002</v>
      </c>
    </row>
    <row r="206" spans="1:8" x14ac:dyDescent="0.2">
      <c r="A206">
        <v>7845.6260000000002</v>
      </c>
      <c r="B206">
        <v>-16.59</v>
      </c>
      <c r="C206">
        <v>-16.597000000000001</v>
      </c>
      <c r="D206">
        <v>7.7489999999999997</v>
      </c>
      <c r="E206">
        <v>117.84399999999999</v>
      </c>
      <c r="F206">
        <v>60</v>
      </c>
      <c r="G206">
        <v>64.393000000000001</v>
      </c>
      <c r="H206">
        <v>2.6565000000000003</v>
      </c>
    </row>
    <row r="207" spans="1:8" x14ac:dyDescent="0.2">
      <c r="A207">
        <v>7846.5569999999998</v>
      </c>
      <c r="B207">
        <v>-16.661999999999999</v>
      </c>
      <c r="C207">
        <v>-16.669</v>
      </c>
      <c r="D207">
        <v>7.7270000000000003</v>
      </c>
      <c r="E207">
        <v>120.28700000000001</v>
      </c>
      <c r="F207">
        <v>60</v>
      </c>
      <c r="G207">
        <v>65.227999999999994</v>
      </c>
      <c r="H207">
        <v>2.7324000000000002</v>
      </c>
    </row>
    <row r="208" spans="1:8" x14ac:dyDescent="0.2">
      <c r="A208">
        <v>7847.4880000000003</v>
      </c>
      <c r="B208">
        <v>-16.734999999999999</v>
      </c>
      <c r="C208">
        <v>-16.742000000000001</v>
      </c>
      <c r="D208">
        <v>7.86</v>
      </c>
      <c r="E208">
        <v>111.971</v>
      </c>
      <c r="F208">
        <v>60</v>
      </c>
      <c r="G208">
        <v>66.528000000000006</v>
      </c>
      <c r="H208">
        <v>2.4805000000000001</v>
      </c>
    </row>
    <row r="209" spans="1:8" x14ac:dyDescent="0.2">
      <c r="A209">
        <v>7848.4229999999998</v>
      </c>
      <c r="B209">
        <v>-16.806999999999999</v>
      </c>
      <c r="C209">
        <v>-16.814</v>
      </c>
      <c r="D209">
        <v>7.6829999999999998</v>
      </c>
      <c r="E209">
        <v>99.049000000000007</v>
      </c>
      <c r="F209">
        <v>60</v>
      </c>
      <c r="G209">
        <v>67.242000000000004</v>
      </c>
      <c r="H209">
        <v>2.1164000000000001</v>
      </c>
    </row>
    <row r="210" spans="1:8" x14ac:dyDescent="0.2">
      <c r="A210">
        <v>7849.3559999999998</v>
      </c>
      <c r="B210">
        <v>-16.872</v>
      </c>
      <c r="C210">
        <v>-16.88</v>
      </c>
      <c r="D210">
        <v>7.0259999999999998</v>
      </c>
      <c r="E210">
        <v>84.466999999999999</v>
      </c>
      <c r="F210">
        <v>60</v>
      </c>
      <c r="G210">
        <v>67.33</v>
      </c>
      <c r="H210">
        <v>1.7391000000000001</v>
      </c>
    </row>
    <row r="211" spans="1:8" x14ac:dyDescent="0.2">
      <c r="A211">
        <v>7850.2860000000001</v>
      </c>
      <c r="B211">
        <v>-16.925999999999998</v>
      </c>
      <c r="C211">
        <v>-16.934000000000001</v>
      </c>
      <c r="D211">
        <v>5.8410000000000002</v>
      </c>
      <c r="E211">
        <v>79.825000000000003</v>
      </c>
      <c r="F211">
        <v>60</v>
      </c>
      <c r="G211">
        <v>68.766000000000005</v>
      </c>
      <c r="H211">
        <v>1.6258000000000001</v>
      </c>
    </row>
    <row r="212" spans="1:8" x14ac:dyDescent="0.2">
      <c r="A212">
        <v>7851.2179999999998</v>
      </c>
      <c r="B212">
        <v>-16.975999999999999</v>
      </c>
      <c r="C212">
        <v>-16.984999999999999</v>
      </c>
      <c r="D212">
        <v>5.4379999999999997</v>
      </c>
      <c r="E212">
        <v>81.180999999999997</v>
      </c>
      <c r="F212">
        <v>60</v>
      </c>
      <c r="G212">
        <v>68.334000000000003</v>
      </c>
      <c r="H212">
        <v>1.6588000000000001</v>
      </c>
    </row>
    <row r="213" spans="1:8" x14ac:dyDescent="0.2">
      <c r="A213">
        <v>7852.1620000000003</v>
      </c>
      <c r="B213">
        <v>-17.032</v>
      </c>
      <c r="C213">
        <v>-17.04</v>
      </c>
      <c r="D213">
        <v>5.8970000000000002</v>
      </c>
      <c r="E213">
        <v>81.510999999999996</v>
      </c>
      <c r="F213">
        <v>60</v>
      </c>
      <c r="G213">
        <v>67.557000000000002</v>
      </c>
      <c r="H213">
        <v>1.6665000000000001</v>
      </c>
    </row>
    <row r="214" spans="1:8" x14ac:dyDescent="0.2">
      <c r="A214">
        <v>7853.0959999999995</v>
      </c>
      <c r="B214">
        <v>-17.088999999999999</v>
      </c>
      <c r="C214">
        <v>-17.097999999999999</v>
      </c>
      <c r="D214">
        <v>6.1840000000000002</v>
      </c>
      <c r="E214">
        <v>79.813000000000002</v>
      </c>
      <c r="F214">
        <v>60</v>
      </c>
      <c r="G214">
        <v>67.552000000000007</v>
      </c>
      <c r="H214">
        <v>1.6258000000000001</v>
      </c>
    </row>
    <row r="215" spans="1:8" x14ac:dyDescent="0.2">
      <c r="A215">
        <v>7854.0330000000004</v>
      </c>
      <c r="B215">
        <v>-17.143999999999998</v>
      </c>
      <c r="C215">
        <v>-17.152999999999999</v>
      </c>
      <c r="D215">
        <v>5.8789999999999996</v>
      </c>
      <c r="E215">
        <v>77.783000000000001</v>
      </c>
      <c r="F215">
        <v>60</v>
      </c>
      <c r="G215">
        <v>67.361000000000004</v>
      </c>
      <c r="H215">
        <v>1.5763000000000003</v>
      </c>
    </row>
    <row r="216" spans="1:8" x14ac:dyDescent="0.2">
      <c r="A216">
        <v>7854.9790000000003</v>
      </c>
      <c r="B216">
        <v>-17.195</v>
      </c>
      <c r="C216">
        <v>-17.204000000000001</v>
      </c>
      <c r="D216">
        <v>5.37</v>
      </c>
      <c r="E216">
        <v>73.099000000000004</v>
      </c>
      <c r="F216">
        <v>60</v>
      </c>
      <c r="G216">
        <v>69.272999999999996</v>
      </c>
      <c r="H216">
        <v>1.4663000000000002</v>
      </c>
    </row>
    <row r="217" spans="1:8" x14ac:dyDescent="0.2">
      <c r="A217">
        <v>7856.24</v>
      </c>
      <c r="B217">
        <v>-17.260000000000002</v>
      </c>
      <c r="C217">
        <v>-17.268999999999998</v>
      </c>
      <c r="D217">
        <v>5.1870000000000003</v>
      </c>
      <c r="E217">
        <v>70.966999999999999</v>
      </c>
      <c r="F217">
        <v>60</v>
      </c>
      <c r="G217">
        <v>67.632999999999996</v>
      </c>
      <c r="H217">
        <v>1.4168000000000001</v>
      </c>
    </row>
    <row r="218" spans="1:8" x14ac:dyDescent="0.2">
      <c r="A218">
        <v>7857.4849999999997</v>
      </c>
      <c r="B218">
        <v>-17.323</v>
      </c>
      <c r="C218">
        <v>-17.332999999999998</v>
      </c>
      <c r="D218">
        <v>5.12</v>
      </c>
      <c r="E218">
        <v>74.406000000000006</v>
      </c>
      <c r="F218">
        <v>60</v>
      </c>
      <c r="G218">
        <v>68.090999999999994</v>
      </c>
      <c r="H218">
        <v>1.4971000000000001</v>
      </c>
    </row>
    <row r="219" spans="1:8" x14ac:dyDescent="0.2">
      <c r="A219">
        <v>7858.7309999999998</v>
      </c>
      <c r="B219">
        <v>-17.385999999999999</v>
      </c>
      <c r="C219">
        <v>-17.396000000000001</v>
      </c>
      <c r="D219">
        <v>5.0540000000000003</v>
      </c>
      <c r="E219">
        <v>84.676000000000002</v>
      </c>
      <c r="F219">
        <v>60</v>
      </c>
      <c r="G219">
        <v>67.355999999999995</v>
      </c>
      <c r="H219">
        <v>1.7446000000000002</v>
      </c>
    </row>
    <row r="220" spans="1:8" x14ac:dyDescent="0.2">
      <c r="A220">
        <v>7859.9759999999997</v>
      </c>
      <c r="B220">
        <v>-17.448</v>
      </c>
      <c r="C220">
        <v>-17.457999999999998</v>
      </c>
      <c r="D220">
        <v>4.9669999999999996</v>
      </c>
      <c r="E220">
        <v>86.18</v>
      </c>
      <c r="F220">
        <v>60</v>
      </c>
      <c r="G220">
        <v>66.466999999999999</v>
      </c>
      <c r="H220">
        <v>1.7820000000000003</v>
      </c>
    </row>
    <row r="221" spans="1:8" x14ac:dyDescent="0.2">
      <c r="A221">
        <v>7861.2179999999998</v>
      </c>
      <c r="B221">
        <v>-17.506</v>
      </c>
      <c r="C221">
        <v>-17.515999999999998</v>
      </c>
      <c r="D221">
        <v>4.7169999999999996</v>
      </c>
      <c r="E221">
        <v>87.313000000000002</v>
      </c>
      <c r="F221">
        <v>60</v>
      </c>
      <c r="G221">
        <v>66.959999999999994</v>
      </c>
      <c r="H221">
        <v>1.8106</v>
      </c>
    </row>
    <row r="222" spans="1:8" x14ac:dyDescent="0.2">
      <c r="A222">
        <v>7862.4620000000004</v>
      </c>
      <c r="B222">
        <v>-17.562000000000001</v>
      </c>
      <c r="C222">
        <v>-17.573</v>
      </c>
      <c r="D222">
        <v>4.5430000000000001</v>
      </c>
      <c r="E222">
        <v>84.450999999999993</v>
      </c>
      <c r="F222">
        <v>60</v>
      </c>
      <c r="G222">
        <v>67.165000000000006</v>
      </c>
      <c r="H222">
        <v>1.7391000000000001</v>
      </c>
    </row>
    <row r="223" spans="1:8" x14ac:dyDescent="0.2">
      <c r="A223">
        <v>7863.7020000000002</v>
      </c>
      <c r="B223">
        <v>-17.617000000000001</v>
      </c>
      <c r="C223">
        <v>-17.628</v>
      </c>
      <c r="D223">
        <v>4.3979999999999997</v>
      </c>
      <c r="E223">
        <v>85.981999999999999</v>
      </c>
      <c r="F223">
        <v>60</v>
      </c>
      <c r="G223">
        <v>66.417000000000002</v>
      </c>
      <c r="H223">
        <v>1.7765000000000002</v>
      </c>
    </row>
    <row r="224" spans="1:8" x14ac:dyDescent="0.2">
      <c r="A224">
        <v>7864.9459999999999</v>
      </c>
      <c r="B224">
        <v>-17.669</v>
      </c>
      <c r="C224">
        <v>-17.68</v>
      </c>
      <c r="D224">
        <v>4.2549999999999999</v>
      </c>
      <c r="E224">
        <v>96.007999999999996</v>
      </c>
      <c r="F224">
        <v>60</v>
      </c>
      <c r="G224">
        <v>65.912000000000006</v>
      </c>
      <c r="H224">
        <v>2.0350000000000001</v>
      </c>
    </row>
    <row r="225" spans="1:8" x14ac:dyDescent="0.2">
      <c r="A225">
        <v>7866.192</v>
      </c>
      <c r="B225">
        <v>-17.72</v>
      </c>
      <c r="C225">
        <v>-17.731000000000002</v>
      </c>
      <c r="D225">
        <v>4.0869999999999997</v>
      </c>
      <c r="E225">
        <v>100.661</v>
      </c>
      <c r="F225">
        <v>60</v>
      </c>
      <c r="G225">
        <v>65.572000000000003</v>
      </c>
      <c r="H225">
        <v>2.1604000000000001</v>
      </c>
    </row>
    <row r="226" spans="1:8" x14ac:dyDescent="0.2">
      <c r="A226">
        <v>7867.4319999999998</v>
      </c>
      <c r="B226">
        <v>-17.771000000000001</v>
      </c>
      <c r="C226">
        <v>-17.783000000000001</v>
      </c>
      <c r="D226">
        <v>4.1399999999999997</v>
      </c>
      <c r="E226">
        <v>104.512</v>
      </c>
      <c r="F226">
        <v>60</v>
      </c>
      <c r="G226">
        <v>65.331000000000003</v>
      </c>
      <c r="H226">
        <v>2.2671000000000001</v>
      </c>
    </row>
    <row r="227" spans="1:8" x14ac:dyDescent="0.2">
      <c r="A227">
        <v>7868.6760000000004</v>
      </c>
      <c r="B227">
        <v>-17.824999999999999</v>
      </c>
      <c r="C227">
        <v>-17.835999999999999</v>
      </c>
      <c r="D227">
        <v>4.2949999999999999</v>
      </c>
      <c r="E227">
        <v>99.004000000000005</v>
      </c>
      <c r="F227">
        <v>60</v>
      </c>
      <c r="G227">
        <v>66.203999999999994</v>
      </c>
      <c r="H227">
        <v>2.1153000000000004</v>
      </c>
    </row>
    <row r="228" spans="1:8" x14ac:dyDescent="0.2">
      <c r="A228">
        <v>7869.9210000000003</v>
      </c>
      <c r="B228">
        <v>-17.878</v>
      </c>
      <c r="C228">
        <v>-17.89</v>
      </c>
      <c r="D228">
        <v>4.3330000000000002</v>
      </c>
      <c r="E228">
        <v>93.364000000000004</v>
      </c>
      <c r="F228">
        <v>60</v>
      </c>
      <c r="G228">
        <v>66.757999999999996</v>
      </c>
      <c r="H228">
        <v>1.9657</v>
      </c>
    </row>
    <row r="229" spans="1:8" x14ac:dyDescent="0.2">
      <c r="A229">
        <v>7871.143</v>
      </c>
      <c r="B229">
        <v>-17.931000000000001</v>
      </c>
      <c r="C229">
        <v>-17.943000000000001</v>
      </c>
      <c r="D229">
        <v>4.3150000000000004</v>
      </c>
      <c r="E229">
        <v>94.058000000000007</v>
      </c>
      <c r="F229">
        <v>60</v>
      </c>
      <c r="G229">
        <v>66.655000000000001</v>
      </c>
      <c r="H229">
        <v>1.9833000000000001</v>
      </c>
    </row>
    <row r="230" spans="1:8" x14ac:dyDescent="0.2">
      <c r="A230">
        <v>7872.6940000000004</v>
      </c>
      <c r="B230">
        <v>-17.988</v>
      </c>
      <c r="C230">
        <v>-18</v>
      </c>
      <c r="D230">
        <v>3.6869999999999998</v>
      </c>
      <c r="E230">
        <v>96.459000000000003</v>
      </c>
      <c r="F230">
        <v>60</v>
      </c>
      <c r="G230">
        <v>66.313000000000002</v>
      </c>
      <c r="H230">
        <v>2.0471000000000004</v>
      </c>
    </row>
    <row r="231" spans="1:8" x14ac:dyDescent="0.2">
      <c r="A231">
        <v>16063.797</v>
      </c>
      <c r="B231">
        <v>-18.053000000000001</v>
      </c>
      <c r="C231">
        <v>-18.053999999999998</v>
      </c>
      <c r="D231">
        <v>0</v>
      </c>
      <c r="E231">
        <v>111.55200000000001</v>
      </c>
      <c r="F231">
        <v>60</v>
      </c>
      <c r="G231">
        <v>63.128999999999998</v>
      </c>
      <c r="H231">
        <v>2.4684000000000004</v>
      </c>
    </row>
    <row r="232" spans="1:8" x14ac:dyDescent="0.2">
      <c r="A232">
        <v>16065.361000000001</v>
      </c>
      <c r="B232">
        <v>-18.111999999999998</v>
      </c>
      <c r="C232">
        <v>-18.113</v>
      </c>
      <c r="D232">
        <v>3.7759999999999998</v>
      </c>
      <c r="E232">
        <v>106.867</v>
      </c>
      <c r="F232">
        <v>60</v>
      </c>
      <c r="G232">
        <v>62.536000000000001</v>
      </c>
      <c r="H232">
        <v>2.3331000000000004</v>
      </c>
    </row>
    <row r="233" spans="1:8" x14ac:dyDescent="0.2">
      <c r="A233">
        <v>16066.602000000001</v>
      </c>
      <c r="B233">
        <v>-18.163</v>
      </c>
      <c r="C233">
        <v>-18.164000000000001</v>
      </c>
      <c r="D233">
        <v>4.1040000000000001</v>
      </c>
      <c r="E233">
        <v>115.15</v>
      </c>
      <c r="F233">
        <v>60</v>
      </c>
      <c r="G233">
        <v>61.472000000000001</v>
      </c>
      <c r="H233">
        <v>2.5751000000000004</v>
      </c>
    </row>
    <row r="234" spans="1:8" x14ac:dyDescent="0.2">
      <c r="A234">
        <v>16068.156999999999</v>
      </c>
      <c r="B234">
        <v>-18.225000000000001</v>
      </c>
      <c r="C234">
        <v>-18.227</v>
      </c>
      <c r="D234">
        <v>4.056</v>
      </c>
      <c r="E234">
        <v>119.631</v>
      </c>
      <c r="F234">
        <v>60</v>
      </c>
      <c r="G234">
        <v>62.423999999999999</v>
      </c>
      <c r="H234">
        <v>2.7115</v>
      </c>
    </row>
    <row r="235" spans="1:8" x14ac:dyDescent="0.2">
      <c r="A235">
        <v>16069.397000000001</v>
      </c>
      <c r="B235">
        <v>-18.280999999999999</v>
      </c>
      <c r="C235">
        <v>-18.283000000000001</v>
      </c>
      <c r="D235">
        <v>4.5540000000000003</v>
      </c>
      <c r="E235">
        <v>115.759</v>
      </c>
      <c r="F235">
        <v>60</v>
      </c>
      <c r="G235">
        <v>61.780999999999999</v>
      </c>
      <c r="H235">
        <v>2.5938000000000003</v>
      </c>
    </row>
    <row r="236" spans="1:8" x14ac:dyDescent="0.2">
      <c r="A236">
        <v>16070.647000000001</v>
      </c>
      <c r="B236">
        <v>-18.338000000000001</v>
      </c>
      <c r="C236">
        <v>-18.341000000000001</v>
      </c>
      <c r="D236">
        <v>4.5890000000000004</v>
      </c>
      <c r="E236">
        <v>121.224</v>
      </c>
      <c r="F236">
        <v>60</v>
      </c>
      <c r="G236">
        <v>61.539000000000001</v>
      </c>
      <c r="H236">
        <v>2.7621000000000002</v>
      </c>
    </row>
    <row r="237" spans="1:8" x14ac:dyDescent="0.2">
      <c r="A237">
        <v>16071.885</v>
      </c>
      <c r="B237">
        <v>-18.396999999999998</v>
      </c>
      <c r="C237">
        <v>-18.399999999999999</v>
      </c>
      <c r="D237">
        <v>4.7690000000000001</v>
      </c>
      <c r="E237">
        <v>123.017</v>
      </c>
      <c r="F237">
        <v>60</v>
      </c>
      <c r="G237">
        <v>61.594999999999999</v>
      </c>
      <c r="H237">
        <v>2.8182</v>
      </c>
    </row>
    <row r="238" spans="1:8" x14ac:dyDescent="0.2">
      <c r="A238">
        <v>16073.128000000001</v>
      </c>
      <c r="B238">
        <v>-18.457000000000001</v>
      </c>
      <c r="C238">
        <v>-18.46</v>
      </c>
      <c r="D238">
        <v>4.8559999999999999</v>
      </c>
      <c r="E238">
        <v>112.899</v>
      </c>
      <c r="F238">
        <v>60</v>
      </c>
      <c r="G238">
        <v>62.915999999999997</v>
      </c>
      <c r="H238">
        <v>2.508</v>
      </c>
    </row>
    <row r="239" spans="1:8" x14ac:dyDescent="0.2">
      <c r="A239">
        <v>16074.373</v>
      </c>
      <c r="B239">
        <v>-18.518000000000001</v>
      </c>
      <c r="C239">
        <v>-18.521999999999998</v>
      </c>
      <c r="D239">
        <v>4.99</v>
      </c>
      <c r="E239">
        <v>103.63200000000001</v>
      </c>
      <c r="F239">
        <v>60</v>
      </c>
      <c r="G239">
        <v>64.066000000000003</v>
      </c>
      <c r="H239">
        <v>2.2418</v>
      </c>
    </row>
    <row r="240" spans="1:8" x14ac:dyDescent="0.2">
      <c r="A240">
        <v>16075.607</v>
      </c>
      <c r="B240">
        <v>-18.577999999999999</v>
      </c>
      <c r="C240">
        <v>-18.582999999999998</v>
      </c>
      <c r="D240">
        <v>4.8860000000000001</v>
      </c>
      <c r="E240">
        <v>103.66200000000001</v>
      </c>
      <c r="F240">
        <v>60</v>
      </c>
      <c r="G240">
        <v>63.936</v>
      </c>
      <c r="H240">
        <v>2.2429000000000006</v>
      </c>
    </row>
    <row r="241" spans="1:8" x14ac:dyDescent="0.2">
      <c r="A241">
        <v>16076.849</v>
      </c>
      <c r="B241">
        <v>-18.64</v>
      </c>
      <c r="C241">
        <v>-18.645</v>
      </c>
      <c r="D241">
        <v>5.032</v>
      </c>
      <c r="E241">
        <v>111.298</v>
      </c>
      <c r="F241">
        <v>60</v>
      </c>
      <c r="G241">
        <v>62.209000000000003</v>
      </c>
      <c r="H241">
        <v>2.4607000000000001</v>
      </c>
    </row>
    <row r="242" spans="1:8" x14ac:dyDescent="0.2">
      <c r="A242">
        <v>16078.09</v>
      </c>
      <c r="B242">
        <v>-18.702000000000002</v>
      </c>
      <c r="C242">
        <v>-18.707999999999998</v>
      </c>
      <c r="D242">
        <v>5.0460000000000003</v>
      </c>
      <c r="E242">
        <v>117.215</v>
      </c>
      <c r="F242">
        <v>60</v>
      </c>
      <c r="G242">
        <v>62.070999999999998</v>
      </c>
      <c r="H242">
        <v>2.6378000000000004</v>
      </c>
    </row>
    <row r="243" spans="1:8" x14ac:dyDescent="0.2">
      <c r="A243">
        <v>16079.338</v>
      </c>
      <c r="B243">
        <v>-18.763000000000002</v>
      </c>
      <c r="C243">
        <v>-18.768000000000001</v>
      </c>
      <c r="D243">
        <v>4.8609999999999998</v>
      </c>
      <c r="E243">
        <v>118.566</v>
      </c>
      <c r="F243">
        <v>60</v>
      </c>
      <c r="G243">
        <v>61.828000000000003</v>
      </c>
      <c r="H243">
        <v>2.6785000000000001</v>
      </c>
    </row>
    <row r="244" spans="1:8" x14ac:dyDescent="0.2">
      <c r="A244">
        <v>16080.58</v>
      </c>
      <c r="B244">
        <v>-18.823</v>
      </c>
      <c r="C244">
        <v>-18.829999999999998</v>
      </c>
      <c r="D244">
        <v>4.9359999999999999</v>
      </c>
      <c r="E244">
        <v>114.009</v>
      </c>
      <c r="F244">
        <v>60</v>
      </c>
      <c r="G244">
        <v>62.802</v>
      </c>
      <c r="H244">
        <v>2.5410000000000004</v>
      </c>
    </row>
    <row r="245" spans="1:8" x14ac:dyDescent="0.2">
      <c r="A245">
        <v>16081.821</v>
      </c>
      <c r="B245">
        <v>-18.885000000000002</v>
      </c>
      <c r="C245">
        <v>-18.891999999999999</v>
      </c>
      <c r="D245">
        <v>4.9880000000000004</v>
      </c>
      <c r="E245">
        <v>107.02200000000001</v>
      </c>
      <c r="F245">
        <v>60</v>
      </c>
      <c r="G245">
        <v>62.927</v>
      </c>
      <c r="H245">
        <v>2.3375000000000004</v>
      </c>
    </row>
    <row r="246" spans="1:8" x14ac:dyDescent="0.2">
      <c r="A246">
        <v>16083.062</v>
      </c>
      <c r="B246">
        <v>-18.948</v>
      </c>
      <c r="C246">
        <v>-18.956</v>
      </c>
      <c r="D246">
        <v>5.1580000000000004</v>
      </c>
      <c r="E246">
        <v>109.206</v>
      </c>
      <c r="F246">
        <v>60</v>
      </c>
      <c r="G246">
        <v>62.994999999999997</v>
      </c>
      <c r="H246">
        <v>2.4002000000000003</v>
      </c>
    </row>
    <row r="247" spans="1:8" x14ac:dyDescent="0.2">
      <c r="A247">
        <v>16084.303</v>
      </c>
      <c r="B247">
        <v>-19.013999999999999</v>
      </c>
      <c r="C247">
        <v>-19.021000000000001</v>
      </c>
      <c r="D247">
        <v>5.31</v>
      </c>
      <c r="E247">
        <v>110.28700000000001</v>
      </c>
      <c r="F247">
        <v>60</v>
      </c>
      <c r="G247">
        <v>63.008000000000003</v>
      </c>
      <c r="H247">
        <v>2.431</v>
      </c>
    </row>
    <row r="248" spans="1:8" x14ac:dyDescent="0.2">
      <c r="A248">
        <v>16085.543</v>
      </c>
      <c r="B248">
        <v>-19.077000000000002</v>
      </c>
      <c r="C248">
        <v>-19.085000000000001</v>
      </c>
      <c r="D248">
        <v>5.1550000000000002</v>
      </c>
      <c r="E248">
        <v>113.331</v>
      </c>
      <c r="F248">
        <v>60</v>
      </c>
      <c r="G248">
        <v>62.402000000000001</v>
      </c>
      <c r="H248">
        <v>2.5211999999999999</v>
      </c>
    </row>
    <row r="249" spans="1:8" x14ac:dyDescent="0.2">
      <c r="A249">
        <v>16086.785</v>
      </c>
      <c r="B249">
        <v>-19.138999999999999</v>
      </c>
      <c r="C249">
        <v>-19.146999999999998</v>
      </c>
      <c r="D249">
        <v>4.9779999999999998</v>
      </c>
      <c r="E249">
        <v>115.02200000000001</v>
      </c>
      <c r="F249">
        <v>60</v>
      </c>
      <c r="G249">
        <v>62.293999999999997</v>
      </c>
      <c r="H249">
        <v>2.5707000000000004</v>
      </c>
    </row>
    <row r="250" spans="1:8" x14ac:dyDescent="0.2">
      <c r="A250">
        <v>16088.027</v>
      </c>
      <c r="B250">
        <v>-19.198</v>
      </c>
      <c r="C250">
        <v>-19.207000000000001</v>
      </c>
      <c r="D250">
        <v>4.8369999999999997</v>
      </c>
      <c r="E250">
        <v>112.441</v>
      </c>
      <c r="F250">
        <v>60</v>
      </c>
      <c r="G250">
        <v>62.277000000000001</v>
      </c>
      <c r="H250">
        <v>2.4948000000000001</v>
      </c>
    </row>
    <row r="251" spans="1:8" x14ac:dyDescent="0.2">
      <c r="A251">
        <v>16089.272000000001</v>
      </c>
      <c r="B251">
        <v>-19.257999999999999</v>
      </c>
      <c r="C251">
        <v>-19.268000000000001</v>
      </c>
      <c r="D251">
        <v>4.8520000000000003</v>
      </c>
      <c r="E251">
        <v>109.505</v>
      </c>
      <c r="F251">
        <v>60</v>
      </c>
      <c r="G251">
        <v>63.48</v>
      </c>
      <c r="H251">
        <v>2.4090000000000003</v>
      </c>
    </row>
    <row r="252" spans="1:8" x14ac:dyDescent="0.2">
      <c r="A252">
        <v>16090.513000000001</v>
      </c>
      <c r="B252">
        <v>-19.318000000000001</v>
      </c>
      <c r="C252">
        <v>-19.327999999999999</v>
      </c>
      <c r="D252">
        <v>4.8310000000000004</v>
      </c>
      <c r="E252">
        <v>111.557</v>
      </c>
      <c r="F252">
        <v>60</v>
      </c>
      <c r="G252">
        <v>62.756</v>
      </c>
      <c r="H252">
        <v>2.4684000000000004</v>
      </c>
    </row>
    <row r="253" spans="1:8" x14ac:dyDescent="0.2">
      <c r="A253">
        <v>16091.758</v>
      </c>
      <c r="B253">
        <v>-19.376999999999999</v>
      </c>
      <c r="C253">
        <v>-19.388000000000002</v>
      </c>
      <c r="D253">
        <v>4.827</v>
      </c>
      <c r="E253">
        <v>112.82</v>
      </c>
      <c r="F253">
        <v>60</v>
      </c>
      <c r="G253">
        <v>62.295999999999999</v>
      </c>
      <c r="H253">
        <v>2.5058000000000002</v>
      </c>
    </row>
    <row r="254" spans="1:8" x14ac:dyDescent="0.2">
      <c r="A254">
        <v>16092.991</v>
      </c>
      <c r="B254">
        <v>-19.437999999999999</v>
      </c>
      <c r="C254">
        <v>-19.449000000000002</v>
      </c>
      <c r="D254">
        <v>4.9669999999999996</v>
      </c>
      <c r="E254">
        <v>108.703</v>
      </c>
      <c r="F254">
        <v>60</v>
      </c>
      <c r="G254">
        <v>64.022000000000006</v>
      </c>
      <c r="H254">
        <v>2.3859000000000004</v>
      </c>
    </row>
    <row r="255" spans="1:8" x14ac:dyDescent="0.2">
      <c r="A255">
        <v>16094.236000000001</v>
      </c>
      <c r="B255">
        <v>-19.498999999999999</v>
      </c>
      <c r="C255">
        <v>-19.510000000000002</v>
      </c>
      <c r="D255">
        <v>4.891</v>
      </c>
      <c r="E255">
        <v>92.605999999999995</v>
      </c>
      <c r="F255">
        <v>60</v>
      </c>
      <c r="G255">
        <v>64.768000000000001</v>
      </c>
      <c r="H255">
        <v>1.9459</v>
      </c>
    </row>
    <row r="256" spans="1:8" x14ac:dyDescent="0.2">
      <c r="A256">
        <v>16095.484</v>
      </c>
      <c r="B256">
        <v>-19.558</v>
      </c>
      <c r="C256">
        <v>-19.57</v>
      </c>
      <c r="D256">
        <v>4.8259999999999996</v>
      </c>
      <c r="E256">
        <v>80.66</v>
      </c>
      <c r="F256">
        <v>60</v>
      </c>
      <c r="G256">
        <v>65.718000000000004</v>
      </c>
      <c r="H256">
        <v>1.6456000000000002</v>
      </c>
    </row>
    <row r="257" spans="1:8" x14ac:dyDescent="0.2">
      <c r="A257">
        <v>16096.731</v>
      </c>
      <c r="B257">
        <v>-19.617999999999999</v>
      </c>
      <c r="C257">
        <v>-19.63</v>
      </c>
      <c r="D257">
        <v>4.8070000000000004</v>
      </c>
      <c r="E257">
        <v>82.072999999999993</v>
      </c>
      <c r="F257">
        <v>60</v>
      </c>
      <c r="G257">
        <v>65.834000000000003</v>
      </c>
      <c r="H257">
        <v>1.6808000000000001</v>
      </c>
    </row>
    <row r="258" spans="1:8" x14ac:dyDescent="0.2">
      <c r="A258">
        <v>16097.977000000001</v>
      </c>
      <c r="B258">
        <v>-19.677</v>
      </c>
      <c r="C258">
        <v>-19.690000000000001</v>
      </c>
      <c r="D258">
        <v>4.819</v>
      </c>
      <c r="E258">
        <v>78.135000000000005</v>
      </c>
      <c r="F258">
        <v>60</v>
      </c>
      <c r="G258">
        <v>65.906999999999996</v>
      </c>
      <c r="H258">
        <v>1.5851000000000002</v>
      </c>
    </row>
    <row r="259" spans="1:8" x14ac:dyDescent="0.2">
      <c r="A259">
        <v>16099.210999999999</v>
      </c>
      <c r="B259">
        <v>-19.739999999999998</v>
      </c>
      <c r="C259">
        <v>-19.754000000000001</v>
      </c>
      <c r="D259">
        <v>5.1429999999999998</v>
      </c>
      <c r="E259">
        <v>71.974999999999994</v>
      </c>
      <c r="F259">
        <v>60</v>
      </c>
      <c r="G259">
        <v>66.644000000000005</v>
      </c>
      <c r="H259">
        <v>1.4399</v>
      </c>
    </row>
    <row r="260" spans="1:8" x14ac:dyDescent="0.2">
      <c r="A260">
        <v>16100.427</v>
      </c>
      <c r="B260">
        <v>-19.803000000000001</v>
      </c>
      <c r="C260">
        <v>-19.815999999999999</v>
      </c>
      <c r="D260">
        <v>5.1639999999999997</v>
      </c>
      <c r="E260">
        <v>78.521000000000001</v>
      </c>
      <c r="F260">
        <v>60</v>
      </c>
      <c r="G260">
        <v>65.772999999999996</v>
      </c>
      <c r="H260">
        <v>1.5939000000000001</v>
      </c>
    </row>
    <row r="261" spans="1:8" x14ac:dyDescent="0.2">
      <c r="A261">
        <v>16101.648999999999</v>
      </c>
      <c r="B261">
        <v>-19.864999999999998</v>
      </c>
      <c r="C261">
        <v>-19.879000000000001</v>
      </c>
      <c r="D261">
        <v>5.1289999999999996</v>
      </c>
      <c r="E261">
        <v>83.126000000000005</v>
      </c>
      <c r="F261">
        <v>60</v>
      </c>
      <c r="G261">
        <v>65.971000000000004</v>
      </c>
      <c r="H261">
        <v>1.7061000000000002</v>
      </c>
    </row>
    <row r="262" spans="1:8" x14ac:dyDescent="0.2">
      <c r="A262">
        <v>16102.89</v>
      </c>
      <c r="B262">
        <v>-19.928000000000001</v>
      </c>
      <c r="C262">
        <v>-19.942</v>
      </c>
      <c r="D262">
        <v>5.0949999999999998</v>
      </c>
      <c r="E262">
        <v>91.134</v>
      </c>
      <c r="F262">
        <v>60</v>
      </c>
      <c r="G262">
        <v>64.087000000000003</v>
      </c>
      <c r="H262">
        <v>1.9074000000000002</v>
      </c>
    </row>
    <row r="263" spans="1:8" x14ac:dyDescent="0.2">
      <c r="A263">
        <v>16104.134</v>
      </c>
      <c r="B263">
        <v>-19.984999999999999</v>
      </c>
      <c r="C263">
        <v>-20</v>
      </c>
      <c r="D263">
        <v>4.6429999999999998</v>
      </c>
      <c r="E263">
        <v>96.744</v>
      </c>
      <c r="F263">
        <v>60</v>
      </c>
      <c r="G263">
        <v>64.513999999999996</v>
      </c>
      <c r="H263">
        <v>2.0548000000000002</v>
      </c>
    </row>
    <row r="264" spans="1:8" x14ac:dyDescent="0.2">
      <c r="A264">
        <v>16204.621999999999</v>
      </c>
      <c r="B264">
        <v>-20.056999999999999</v>
      </c>
      <c r="C264">
        <v>-20.056999999999999</v>
      </c>
      <c r="D264">
        <v>0</v>
      </c>
      <c r="E264">
        <v>100.82299999999999</v>
      </c>
      <c r="F264">
        <v>60</v>
      </c>
      <c r="G264">
        <v>64.997</v>
      </c>
      <c r="H264">
        <v>2.1648000000000001</v>
      </c>
    </row>
    <row r="265" spans="1:8" x14ac:dyDescent="0.2">
      <c r="A265">
        <v>16205.866</v>
      </c>
      <c r="B265">
        <v>-20.113</v>
      </c>
      <c r="C265">
        <v>-20.111999999999998</v>
      </c>
      <c r="D265">
        <v>4.4790000000000001</v>
      </c>
      <c r="E265">
        <v>100.45399999999999</v>
      </c>
      <c r="F265">
        <v>60</v>
      </c>
      <c r="G265">
        <v>65.706000000000003</v>
      </c>
      <c r="H265">
        <v>2.1549</v>
      </c>
    </row>
    <row r="266" spans="1:8" x14ac:dyDescent="0.2">
      <c r="A266">
        <v>16207.109</v>
      </c>
      <c r="B266">
        <v>-20.167999999999999</v>
      </c>
      <c r="C266">
        <v>-20.167000000000002</v>
      </c>
      <c r="D266">
        <v>4.37</v>
      </c>
      <c r="E266">
        <v>98.462000000000003</v>
      </c>
      <c r="F266">
        <v>60</v>
      </c>
      <c r="G266">
        <v>65.435000000000002</v>
      </c>
      <c r="H266">
        <v>2.101</v>
      </c>
    </row>
    <row r="267" spans="1:8" x14ac:dyDescent="0.2">
      <c r="A267">
        <v>16208.663</v>
      </c>
      <c r="B267">
        <v>-20.228999999999999</v>
      </c>
      <c r="C267">
        <v>-20.227</v>
      </c>
      <c r="D267">
        <v>3.8820000000000001</v>
      </c>
      <c r="E267">
        <v>100.96299999999999</v>
      </c>
      <c r="F267">
        <v>60</v>
      </c>
      <c r="G267">
        <v>65.373999999999995</v>
      </c>
      <c r="H267">
        <v>2.1681000000000004</v>
      </c>
    </row>
    <row r="268" spans="1:8" x14ac:dyDescent="0.2">
      <c r="A268">
        <v>16210.221</v>
      </c>
      <c r="B268">
        <v>-20.29</v>
      </c>
      <c r="C268">
        <v>-20.288</v>
      </c>
      <c r="D268">
        <v>3.9289999999999998</v>
      </c>
      <c r="E268">
        <v>104.02800000000001</v>
      </c>
      <c r="F268">
        <v>60</v>
      </c>
      <c r="G268">
        <v>64.921999999999997</v>
      </c>
      <c r="H268">
        <v>2.2528000000000001</v>
      </c>
    </row>
    <row r="269" spans="1:8" x14ac:dyDescent="0.2">
      <c r="A269">
        <v>16211.775</v>
      </c>
      <c r="B269">
        <v>-20.350000000000001</v>
      </c>
      <c r="C269">
        <v>-20.347000000000001</v>
      </c>
      <c r="D269">
        <v>3.7949999999999999</v>
      </c>
      <c r="E269">
        <v>103.26</v>
      </c>
      <c r="F269">
        <v>60</v>
      </c>
      <c r="G269">
        <v>65.298000000000002</v>
      </c>
      <c r="H269">
        <v>2.2319</v>
      </c>
    </row>
    <row r="270" spans="1:8" x14ac:dyDescent="0.2">
      <c r="A270">
        <v>16213.325999999999</v>
      </c>
      <c r="B270">
        <v>-20.411000000000001</v>
      </c>
      <c r="C270">
        <v>-20.408000000000001</v>
      </c>
      <c r="D270">
        <v>3.895</v>
      </c>
      <c r="E270">
        <v>107.75700000000001</v>
      </c>
      <c r="F270">
        <v>60</v>
      </c>
      <c r="G270">
        <v>64.775000000000006</v>
      </c>
      <c r="H270">
        <v>2.3584000000000005</v>
      </c>
    </row>
    <row r="271" spans="1:8" x14ac:dyDescent="0.2">
      <c r="A271">
        <v>16214.876</v>
      </c>
      <c r="B271">
        <v>-20.471</v>
      </c>
      <c r="C271">
        <v>-20.468</v>
      </c>
      <c r="D271">
        <v>3.8690000000000002</v>
      </c>
      <c r="E271">
        <v>109.05</v>
      </c>
      <c r="F271">
        <v>60</v>
      </c>
      <c r="G271">
        <v>64.600999999999999</v>
      </c>
      <c r="H271">
        <v>2.3957999999999999</v>
      </c>
    </row>
    <row r="272" spans="1:8" x14ac:dyDescent="0.2">
      <c r="A272">
        <v>16216.433000000001</v>
      </c>
      <c r="B272">
        <v>-20.533000000000001</v>
      </c>
      <c r="C272">
        <v>-20.529</v>
      </c>
      <c r="D272">
        <v>3.968</v>
      </c>
      <c r="E272">
        <v>109.40600000000001</v>
      </c>
      <c r="F272">
        <v>60</v>
      </c>
      <c r="G272">
        <v>64.775999999999996</v>
      </c>
      <c r="H272">
        <v>2.4056999999999999</v>
      </c>
    </row>
    <row r="273" spans="1:8" x14ac:dyDescent="0.2">
      <c r="A273">
        <v>16217.673000000001</v>
      </c>
      <c r="B273">
        <v>-20.582999999999998</v>
      </c>
      <c r="C273">
        <v>-20.579000000000001</v>
      </c>
      <c r="D273">
        <v>4.0179999999999998</v>
      </c>
      <c r="E273">
        <v>108.583</v>
      </c>
      <c r="F273">
        <v>60</v>
      </c>
      <c r="G273">
        <v>64.888000000000005</v>
      </c>
      <c r="H273">
        <v>2.3826000000000001</v>
      </c>
    </row>
    <row r="274" spans="1:8" x14ac:dyDescent="0.2">
      <c r="A274">
        <v>16218.915999999999</v>
      </c>
      <c r="B274">
        <v>-20.634</v>
      </c>
      <c r="C274">
        <v>-20.63</v>
      </c>
      <c r="D274">
        <v>4.0810000000000004</v>
      </c>
      <c r="E274">
        <v>106.85899999999999</v>
      </c>
      <c r="F274">
        <v>60</v>
      </c>
      <c r="G274">
        <v>64.899000000000001</v>
      </c>
      <c r="H274">
        <v>2.3331000000000004</v>
      </c>
    </row>
    <row r="275" spans="1:8" x14ac:dyDescent="0.2">
      <c r="A275">
        <v>16220.156000000001</v>
      </c>
      <c r="B275">
        <v>-20.687000000000001</v>
      </c>
      <c r="C275">
        <v>-20.681999999999999</v>
      </c>
      <c r="D275">
        <v>4.2039999999999997</v>
      </c>
      <c r="E275">
        <v>101.62</v>
      </c>
      <c r="F275">
        <v>60</v>
      </c>
      <c r="G275">
        <v>65.022000000000006</v>
      </c>
      <c r="H275">
        <v>2.1868000000000003</v>
      </c>
    </row>
    <row r="276" spans="1:8" x14ac:dyDescent="0.2">
      <c r="A276">
        <v>16221.397999999999</v>
      </c>
      <c r="B276">
        <v>-20.738</v>
      </c>
      <c r="C276">
        <v>-20.733000000000001</v>
      </c>
      <c r="D276">
        <v>4.1130000000000004</v>
      </c>
      <c r="E276">
        <v>104.858</v>
      </c>
      <c r="F276">
        <v>60</v>
      </c>
      <c r="G276">
        <v>64.366</v>
      </c>
      <c r="H276">
        <v>2.2759</v>
      </c>
    </row>
    <row r="277" spans="1:8" x14ac:dyDescent="0.2">
      <c r="A277">
        <v>16222.950999999999</v>
      </c>
      <c r="B277">
        <v>-20.8</v>
      </c>
      <c r="C277">
        <v>-20.795000000000002</v>
      </c>
      <c r="D277">
        <v>3.9609999999999999</v>
      </c>
      <c r="E277">
        <v>110.20399999999999</v>
      </c>
      <c r="F277">
        <v>60</v>
      </c>
      <c r="G277">
        <v>64.307000000000002</v>
      </c>
      <c r="H277">
        <v>2.4288000000000003</v>
      </c>
    </row>
    <row r="278" spans="1:8" x14ac:dyDescent="0.2">
      <c r="A278">
        <v>16224.195</v>
      </c>
      <c r="B278">
        <v>-20.850999999999999</v>
      </c>
      <c r="C278">
        <v>-20.844999999999999</v>
      </c>
      <c r="D278">
        <v>4.05</v>
      </c>
      <c r="E278">
        <v>110.86</v>
      </c>
      <c r="F278">
        <v>60</v>
      </c>
      <c r="G278">
        <v>64.438000000000002</v>
      </c>
      <c r="H278">
        <v>2.4475000000000002</v>
      </c>
    </row>
    <row r="279" spans="1:8" x14ac:dyDescent="0.2">
      <c r="A279">
        <v>16225.746999999999</v>
      </c>
      <c r="B279">
        <v>-20.913</v>
      </c>
      <c r="C279">
        <v>-20.907</v>
      </c>
      <c r="D279">
        <v>3.9569999999999999</v>
      </c>
      <c r="E279">
        <v>115.33</v>
      </c>
      <c r="F279">
        <v>60</v>
      </c>
      <c r="G279">
        <v>63.575000000000003</v>
      </c>
      <c r="H279">
        <v>2.5806000000000004</v>
      </c>
    </row>
    <row r="280" spans="1:8" x14ac:dyDescent="0.2">
      <c r="A280">
        <v>16226.996999999999</v>
      </c>
      <c r="B280">
        <v>-20.963999999999999</v>
      </c>
      <c r="C280">
        <v>-20.957000000000001</v>
      </c>
      <c r="D280">
        <v>4.0650000000000004</v>
      </c>
      <c r="E280">
        <v>119.733</v>
      </c>
      <c r="F280">
        <v>60</v>
      </c>
      <c r="G280">
        <v>63.658999999999999</v>
      </c>
      <c r="H280">
        <v>2.7148000000000003</v>
      </c>
    </row>
    <row r="281" spans="1:8" x14ac:dyDescent="0.2">
      <c r="A281">
        <v>16228.237999999999</v>
      </c>
      <c r="B281">
        <v>-21.016999999999999</v>
      </c>
      <c r="C281">
        <v>-21.01</v>
      </c>
      <c r="D281">
        <v>4.2160000000000002</v>
      </c>
      <c r="E281">
        <v>118.706</v>
      </c>
      <c r="F281">
        <v>60</v>
      </c>
      <c r="G281">
        <v>63.588000000000001</v>
      </c>
      <c r="H281">
        <v>2.6829000000000001</v>
      </c>
    </row>
    <row r="282" spans="1:8" x14ac:dyDescent="0.2">
      <c r="A282">
        <v>16229.79</v>
      </c>
      <c r="B282">
        <v>-21.077000000000002</v>
      </c>
      <c r="C282">
        <v>-21.07</v>
      </c>
      <c r="D282">
        <v>3.8620000000000001</v>
      </c>
      <c r="E282">
        <v>109.883</v>
      </c>
      <c r="F282">
        <v>60</v>
      </c>
      <c r="G282">
        <v>64.512</v>
      </c>
      <c r="H282">
        <v>2.4200000000000004</v>
      </c>
    </row>
    <row r="283" spans="1:8" x14ac:dyDescent="0.2">
      <c r="A283">
        <v>16231.343000000001</v>
      </c>
      <c r="B283">
        <v>-21.14</v>
      </c>
      <c r="C283">
        <v>-21.132000000000001</v>
      </c>
      <c r="D283">
        <v>4.0179999999999998</v>
      </c>
      <c r="E283">
        <v>104.105</v>
      </c>
      <c r="F283">
        <v>60</v>
      </c>
      <c r="G283">
        <v>64.917000000000002</v>
      </c>
      <c r="H283">
        <v>2.2549999999999999</v>
      </c>
    </row>
    <row r="284" spans="1:8" x14ac:dyDescent="0.2">
      <c r="A284">
        <v>16232.584999999999</v>
      </c>
      <c r="B284">
        <v>-21.190999999999999</v>
      </c>
      <c r="C284">
        <v>-21.183</v>
      </c>
      <c r="D284">
        <v>4.1230000000000002</v>
      </c>
      <c r="E284">
        <v>104.39700000000001</v>
      </c>
      <c r="F284">
        <v>60</v>
      </c>
      <c r="G284">
        <v>65.102999999999994</v>
      </c>
      <c r="H284">
        <v>2.2637999999999998</v>
      </c>
    </row>
    <row r="285" spans="1:8" x14ac:dyDescent="0.2">
      <c r="A285">
        <v>16233.822</v>
      </c>
      <c r="B285">
        <v>-21.242000000000001</v>
      </c>
      <c r="C285">
        <v>-21.233000000000001</v>
      </c>
      <c r="D285">
        <v>4.0599999999999996</v>
      </c>
      <c r="E285">
        <v>105.096</v>
      </c>
      <c r="F285">
        <v>60</v>
      </c>
      <c r="G285">
        <v>64.578000000000003</v>
      </c>
      <c r="H285">
        <v>2.2825000000000002</v>
      </c>
    </row>
    <row r="286" spans="1:8" x14ac:dyDescent="0.2">
      <c r="A286">
        <v>16235.37</v>
      </c>
      <c r="B286">
        <v>-21.303999999999998</v>
      </c>
      <c r="C286">
        <v>-21.295000000000002</v>
      </c>
      <c r="D286">
        <v>3.968</v>
      </c>
      <c r="E286">
        <v>105.911</v>
      </c>
      <c r="F286">
        <v>60</v>
      </c>
      <c r="G286">
        <v>64.421999999999997</v>
      </c>
      <c r="H286">
        <v>2.3056000000000001</v>
      </c>
    </row>
    <row r="287" spans="1:8" x14ac:dyDescent="0.2">
      <c r="A287">
        <v>16236.915999999999</v>
      </c>
      <c r="B287">
        <v>-21.367000000000001</v>
      </c>
      <c r="C287">
        <v>-21.356999999999999</v>
      </c>
      <c r="D287">
        <v>4.0220000000000002</v>
      </c>
      <c r="E287">
        <v>104.57299999999999</v>
      </c>
      <c r="F287">
        <v>60</v>
      </c>
      <c r="G287">
        <v>64.888999999999996</v>
      </c>
      <c r="H287">
        <v>2.2682000000000002</v>
      </c>
    </row>
    <row r="288" spans="1:8" x14ac:dyDescent="0.2">
      <c r="A288">
        <v>16238.458000000001</v>
      </c>
      <c r="B288">
        <v>-21.428000000000001</v>
      </c>
      <c r="C288">
        <v>-21.417999999999999</v>
      </c>
      <c r="D288">
        <v>3.9489999999999998</v>
      </c>
      <c r="E288">
        <v>102.428</v>
      </c>
      <c r="F288">
        <v>60</v>
      </c>
      <c r="G288">
        <v>65.045000000000002</v>
      </c>
      <c r="H288">
        <v>2.2088000000000001</v>
      </c>
    </row>
    <row r="289" spans="1:8" x14ac:dyDescent="0.2">
      <c r="A289">
        <v>16240.014999999999</v>
      </c>
      <c r="B289">
        <v>-21.486999999999998</v>
      </c>
      <c r="C289">
        <v>-21.475999999999999</v>
      </c>
      <c r="D289">
        <v>3.7509999999999999</v>
      </c>
      <c r="E289">
        <v>103.97199999999999</v>
      </c>
      <c r="F289">
        <v>60</v>
      </c>
      <c r="G289">
        <v>64.525999999999996</v>
      </c>
      <c r="H289">
        <v>2.2517000000000005</v>
      </c>
    </row>
    <row r="290" spans="1:8" x14ac:dyDescent="0.2">
      <c r="A290">
        <v>16241.572</v>
      </c>
      <c r="B290">
        <v>-21.545000000000002</v>
      </c>
      <c r="C290">
        <v>-21.533999999999999</v>
      </c>
      <c r="D290">
        <v>3.7240000000000002</v>
      </c>
      <c r="E290">
        <v>108.43600000000001</v>
      </c>
      <c r="F290">
        <v>60</v>
      </c>
      <c r="G290">
        <v>64.054000000000002</v>
      </c>
      <c r="H290">
        <v>2.3782000000000001</v>
      </c>
    </row>
    <row r="291" spans="1:8" x14ac:dyDescent="0.2">
      <c r="A291">
        <v>16243.13</v>
      </c>
      <c r="B291">
        <v>-21.605</v>
      </c>
      <c r="C291">
        <v>-21.594000000000001</v>
      </c>
      <c r="D291">
        <v>3.8220000000000001</v>
      </c>
      <c r="E291">
        <v>107.825</v>
      </c>
      <c r="F291">
        <v>60</v>
      </c>
      <c r="G291">
        <v>64.715000000000003</v>
      </c>
      <c r="H291">
        <v>2.3606000000000003</v>
      </c>
    </row>
    <row r="292" spans="1:8" x14ac:dyDescent="0.2">
      <c r="A292">
        <v>16244.684999999999</v>
      </c>
      <c r="B292">
        <v>-21.664000000000001</v>
      </c>
      <c r="C292">
        <v>-21.652000000000001</v>
      </c>
      <c r="D292">
        <v>3.7690000000000001</v>
      </c>
      <c r="E292">
        <v>106.25700000000001</v>
      </c>
      <c r="F292">
        <v>60</v>
      </c>
      <c r="G292">
        <v>64.613</v>
      </c>
      <c r="H292">
        <v>2.3155000000000001</v>
      </c>
    </row>
    <row r="293" spans="1:8" x14ac:dyDescent="0.2">
      <c r="A293">
        <v>16246.237999999999</v>
      </c>
      <c r="B293">
        <v>-21.725000000000001</v>
      </c>
      <c r="C293">
        <v>-21.713000000000001</v>
      </c>
      <c r="D293">
        <v>3.8769999999999998</v>
      </c>
      <c r="E293">
        <v>106.664</v>
      </c>
      <c r="F293">
        <v>60</v>
      </c>
      <c r="G293">
        <v>64.744</v>
      </c>
      <c r="H293">
        <v>2.3276000000000003</v>
      </c>
    </row>
    <row r="294" spans="1:8" x14ac:dyDescent="0.2">
      <c r="A294">
        <v>16247.790999999999</v>
      </c>
      <c r="B294">
        <v>-21.780999999999999</v>
      </c>
      <c r="C294">
        <v>-21.768999999999998</v>
      </c>
      <c r="D294">
        <v>3.629</v>
      </c>
      <c r="E294">
        <v>99.643000000000001</v>
      </c>
      <c r="F294">
        <v>60</v>
      </c>
      <c r="G294">
        <v>65.567999999999998</v>
      </c>
      <c r="H294">
        <v>2.1329000000000002</v>
      </c>
    </row>
    <row r="295" spans="1:8" x14ac:dyDescent="0.2">
      <c r="A295">
        <v>16249.347</v>
      </c>
      <c r="B295">
        <v>-21.843</v>
      </c>
      <c r="C295">
        <v>-21.83</v>
      </c>
      <c r="D295">
        <v>3.903</v>
      </c>
      <c r="E295">
        <v>93.959000000000003</v>
      </c>
      <c r="F295">
        <v>60</v>
      </c>
      <c r="G295">
        <v>65.572000000000003</v>
      </c>
      <c r="H295">
        <v>1.9811000000000001</v>
      </c>
    </row>
    <row r="296" spans="1:8" x14ac:dyDescent="0.2">
      <c r="A296">
        <v>16250.59</v>
      </c>
      <c r="B296">
        <v>-21.895</v>
      </c>
      <c r="C296">
        <v>-21.881</v>
      </c>
      <c r="D296">
        <v>4.1559999999999997</v>
      </c>
      <c r="E296">
        <v>89.918000000000006</v>
      </c>
      <c r="F296">
        <v>60</v>
      </c>
      <c r="G296">
        <v>66.292000000000002</v>
      </c>
      <c r="H296">
        <v>1.8766</v>
      </c>
    </row>
    <row r="297" spans="1:8" x14ac:dyDescent="0.2">
      <c r="A297">
        <v>16252.146000000001</v>
      </c>
      <c r="B297">
        <v>-21.954999999999998</v>
      </c>
      <c r="C297">
        <v>-21.942</v>
      </c>
      <c r="D297">
        <v>3.8839999999999999</v>
      </c>
      <c r="E297">
        <v>89.599000000000004</v>
      </c>
      <c r="F297">
        <v>60</v>
      </c>
      <c r="G297">
        <v>66.346000000000004</v>
      </c>
      <c r="H297">
        <v>1.8689000000000002</v>
      </c>
    </row>
    <row r="298" spans="1:8" x14ac:dyDescent="0.2">
      <c r="A298">
        <v>16253.391</v>
      </c>
      <c r="B298">
        <v>-22.006</v>
      </c>
      <c r="C298">
        <v>-21.992000000000001</v>
      </c>
      <c r="D298">
        <v>4.0030000000000001</v>
      </c>
      <c r="E298">
        <v>85.8</v>
      </c>
      <c r="F298">
        <v>60</v>
      </c>
      <c r="G298">
        <v>66.106999999999999</v>
      </c>
      <c r="H298">
        <v>1.7721000000000002</v>
      </c>
    </row>
    <row r="299" spans="1:8" x14ac:dyDescent="0.2">
      <c r="A299">
        <v>16254.945</v>
      </c>
      <c r="B299">
        <v>-22.062999999999999</v>
      </c>
      <c r="C299">
        <v>-22.048999999999999</v>
      </c>
      <c r="D299">
        <v>3.6640000000000001</v>
      </c>
      <c r="E299">
        <v>86.367999999999995</v>
      </c>
      <c r="F299">
        <v>60</v>
      </c>
      <c r="G299">
        <v>66.191999999999993</v>
      </c>
      <c r="H299">
        <v>1.7864000000000002</v>
      </c>
    </row>
    <row r="300" spans="1:8" x14ac:dyDescent="0.2">
      <c r="A300">
        <v>16256.499</v>
      </c>
      <c r="B300">
        <v>-22.114999999999998</v>
      </c>
      <c r="C300">
        <v>-22.100999999999999</v>
      </c>
      <c r="D300">
        <v>3.3570000000000002</v>
      </c>
      <c r="E300">
        <v>92.150999999999996</v>
      </c>
      <c r="F300">
        <v>60</v>
      </c>
      <c r="G300">
        <v>65.712000000000003</v>
      </c>
      <c r="H300">
        <v>1.9338000000000002</v>
      </c>
    </row>
    <row r="301" spans="1:8" x14ac:dyDescent="0.2">
      <c r="A301">
        <v>16258.052</v>
      </c>
      <c r="B301">
        <v>-22.17</v>
      </c>
      <c r="C301">
        <v>-22.155000000000001</v>
      </c>
      <c r="D301">
        <v>3.47</v>
      </c>
      <c r="E301">
        <v>89.929000000000002</v>
      </c>
      <c r="F301">
        <v>60</v>
      </c>
      <c r="G301">
        <v>66.254000000000005</v>
      </c>
      <c r="H301">
        <v>1.8766</v>
      </c>
    </row>
    <row r="302" spans="1:8" x14ac:dyDescent="0.2">
      <c r="A302">
        <v>16259.612999999999</v>
      </c>
      <c r="B302">
        <v>-22.222000000000001</v>
      </c>
      <c r="C302">
        <v>-22.206</v>
      </c>
      <c r="D302">
        <v>3.3079999999999998</v>
      </c>
      <c r="E302">
        <v>86.188999999999993</v>
      </c>
      <c r="F302">
        <v>60</v>
      </c>
      <c r="G302">
        <v>66.405000000000001</v>
      </c>
      <c r="H302">
        <v>1.7820000000000003</v>
      </c>
    </row>
    <row r="303" spans="1:8" x14ac:dyDescent="0.2">
      <c r="A303">
        <v>16261.48</v>
      </c>
      <c r="B303">
        <v>-22.279</v>
      </c>
      <c r="C303">
        <v>-22.263000000000002</v>
      </c>
      <c r="D303">
        <v>3.05</v>
      </c>
      <c r="E303">
        <v>92.6</v>
      </c>
      <c r="F303">
        <v>60</v>
      </c>
      <c r="G303">
        <v>65.840999999999994</v>
      </c>
      <c r="H303">
        <v>1.9459</v>
      </c>
    </row>
    <row r="304" spans="1:8" x14ac:dyDescent="0.2">
      <c r="A304">
        <v>16263.04</v>
      </c>
      <c r="B304">
        <v>-22.331</v>
      </c>
      <c r="C304">
        <v>-22.315000000000001</v>
      </c>
      <c r="D304">
        <v>3.3279999999999998</v>
      </c>
      <c r="E304">
        <v>96.263999999999996</v>
      </c>
      <c r="F304">
        <v>60</v>
      </c>
      <c r="G304">
        <v>65.805000000000007</v>
      </c>
      <c r="H304">
        <v>2.0416000000000003</v>
      </c>
    </row>
    <row r="305" spans="1:8" x14ac:dyDescent="0.2">
      <c r="A305">
        <v>16264.594999999999</v>
      </c>
      <c r="B305">
        <v>-22.387</v>
      </c>
      <c r="C305">
        <v>-22.37</v>
      </c>
      <c r="D305">
        <v>3.5529999999999999</v>
      </c>
      <c r="E305">
        <v>102.4</v>
      </c>
      <c r="F305">
        <v>60</v>
      </c>
      <c r="G305">
        <v>64.698999999999998</v>
      </c>
      <c r="H305">
        <v>2.2077000000000004</v>
      </c>
    </row>
    <row r="306" spans="1:8" x14ac:dyDescent="0.2">
      <c r="A306">
        <v>16266.152</v>
      </c>
      <c r="B306">
        <v>-22.439</v>
      </c>
      <c r="C306">
        <v>-22.422000000000001</v>
      </c>
      <c r="D306">
        <v>3.2839999999999998</v>
      </c>
      <c r="E306">
        <v>86.852999999999994</v>
      </c>
      <c r="F306">
        <v>60</v>
      </c>
      <c r="G306">
        <v>66.844999999999999</v>
      </c>
      <c r="H306">
        <v>1.7985000000000002</v>
      </c>
    </row>
    <row r="307" spans="1:8" x14ac:dyDescent="0.2">
      <c r="A307">
        <v>16267.708000000001</v>
      </c>
      <c r="B307">
        <v>-22.49</v>
      </c>
      <c r="C307">
        <v>-22.472999999999999</v>
      </c>
      <c r="D307">
        <v>3.3010000000000002</v>
      </c>
      <c r="E307">
        <v>63.408000000000001</v>
      </c>
      <c r="F307">
        <v>60</v>
      </c>
      <c r="G307">
        <v>67.864999999999995</v>
      </c>
      <c r="H307">
        <v>1.2452000000000001</v>
      </c>
    </row>
    <row r="308" spans="1:8" x14ac:dyDescent="0.2">
      <c r="A308">
        <v>16269.263000000001</v>
      </c>
      <c r="B308">
        <v>-22.542000000000002</v>
      </c>
      <c r="C308">
        <v>-22.524999999999999</v>
      </c>
      <c r="D308">
        <v>3.33</v>
      </c>
      <c r="E308">
        <v>57.302</v>
      </c>
      <c r="F308">
        <v>60</v>
      </c>
      <c r="G308">
        <v>68.537000000000006</v>
      </c>
      <c r="H308">
        <v>1.1121000000000001</v>
      </c>
    </row>
    <row r="309" spans="1:8" x14ac:dyDescent="0.2">
      <c r="A309">
        <v>16270.816999999999</v>
      </c>
      <c r="B309">
        <v>-22.594000000000001</v>
      </c>
      <c r="C309">
        <v>-22.576000000000001</v>
      </c>
      <c r="D309">
        <v>3.2719999999999998</v>
      </c>
      <c r="E309">
        <v>53.119</v>
      </c>
      <c r="F309">
        <v>60</v>
      </c>
      <c r="G309">
        <v>68.391000000000005</v>
      </c>
      <c r="H309">
        <v>1.0219</v>
      </c>
    </row>
    <row r="310" spans="1:8" x14ac:dyDescent="0.2">
      <c r="A310">
        <v>16272.678</v>
      </c>
      <c r="B310">
        <v>-22.654</v>
      </c>
      <c r="C310">
        <v>-22.635000000000002</v>
      </c>
      <c r="D310">
        <v>3.1989999999999998</v>
      </c>
      <c r="E310">
        <v>52.228000000000002</v>
      </c>
      <c r="F310">
        <v>60</v>
      </c>
      <c r="G310">
        <v>69.192999999999998</v>
      </c>
      <c r="H310">
        <v>1.0032000000000001</v>
      </c>
    </row>
    <row r="311" spans="1:8" x14ac:dyDescent="0.2">
      <c r="A311">
        <v>16274.538</v>
      </c>
      <c r="B311">
        <v>-22.712</v>
      </c>
      <c r="C311">
        <v>-22.693000000000001</v>
      </c>
      <c r="D311">
        <v>3.1179999999999999</v>
      </c>
      <c r="E311">
        <v>52.125</v>
      </c>
      <c r="F311">
        <v>60</v>
      </c>
      <c r="G311">
        <v>68.790999999999997</v>
      </c>
      <c r="H311">
        <v>1.0010000000000001</v>
      </c>
    </row>
    <row r="312" spans="1:8" x14ac:dyDescent="0.2">
      <c r="A312">
        <v>16276.405000000001</v>
      </c>
      <c r="B312">
        <v>-22.766999999999999</v>
      </c>
      <c r="C312">
        <v>-22.747</v>
      </c>
      <c r="D312">
        <v>2.911</v>
      </c>
      <c r="E312">
        <v>51.655999999999999</v>
      </c>
      <c r="F312">
        <v>60</v>
      </c>
      <c r="G312">
        <v>69.040999999999997</v>
      </c>
      <c r="H312">
        <v>0.99110000000000009</v>
      </c>
    </row>
    <row r="313" spans="1:8" x14ac:dyDescent="0.2">
      <c r="A313">
        <v>16278.252</v>
      </c>
      <c r="B313">
        <v>-22.818999999999999</v>
      </c>
      <c r="C313">
        <v>-22.798999999999999</v>
      </c>
      <c r="D313">
        <v>2.7949999999999999</v>
      </c>
      <c r="E313">
        <v>61.085999999999999</v>
      </c>
      <c r="F313">
        <v>60</v>
      </c>
      <c r="G313">
        <v>68.039000000000001</v>
      </c>
      <c r="H313">
        <v>1.1946000000000001</v>
      </c>
    </row>
    <row r="314" spans="1:8" x14ac:dyDescent="0.2">
      <c r="A314">
        <v>16280.121999999999</v>
      </c>
      <c r="B314">
        <v>-22.869</v>
      </c>
      <c r="C314">
        <v>-22.85</v>
      </c>
      <c r="D314">
        <v>2.698</v>
      </c>
      <c r="E314">
        <v>61.015999999999998</v>
      </c>
      <c r="F314">
        <v>60</v>
      </c>
      <c r="G314">
        <v>68.653999999999996</v>
      </c>
      <c r="H314">
        <v>1.1924000000000001</v>
      </c>
    </row>
    <row r="315" spans="1:8" x14ac:dyDescent="0.2">
      <c r="A315">
        <v>16282.293</v>
      </c>
      <c r="B315">
        <v>-22.925999999999998</v>
      </c>
      <c r="C315">
        <v>-22.905999999999999</v>
      </c>
      <c r="D315">
        <v>2.5950000000000002</v>
      </c>
      <c r="E315">
        <v>54.268999999999998</v>
      </c>
      <c r="F315">
        <v>60</v>
      </c>
      <c r="G315">
        <v>68.849000000000004</v>
      </c>
      <c r="H315">
        <v>1.0472000000000001</v>
      </c>
    </row>
    <row r="316" spans="1:8" x14ac:dyDescent="0.2">
      <c r="A316">
        <v>16284.155000000001</v>
      </c>
      <c r="B316">
        <v>-22.977</v>
      </c>
      <c r="C316">
        <v>-22.956</v>
      </c>
      <c r="D316">
        <v>2.6920000000000002</v>
      </c>
      <c r="E316">
        <v>49.17</v>
      </c>
      <c r="F316">
        <v>60</v>
      </c>
      <c r="G316">
        <v>69.828000000000003</v>
      </c>
      <c r="H316">
        <v>0.93940000000000001</v>
      </c>
    </row>
    <row r="317" spans="1:8" x14ac:dyDescent="0.2">
      <c r="A317">
        <v>16286.022000000001</v>
      </c>
      <c r="B317">
        <v>-23.027000000000001</v>
      </c>
      <c r="C317">
        <v>-23.006</v>
      </c>
      <c r="D317">
        <v>2.6749999999999998</v>
      </c>
      <c r="E317">
        <v>46.33</v>
      </c>
      <c r="F317">
        <v>60</v>
      </c>
      <c r="G317">
        <v>69.69</v>
      </c>
      <c r="H317">
        <v>0.88000000000000012</v>
      </c>
    </row>
    <row r="318" spans="1:8" x14ac:dyDescent="0.2">
      <c r="A318">
        <v>16288.195</v>
      </c>
      <c r="B318">
        <v>-23.079000000000001</v>
      </c>
      <c r="C318">
        <v>-23.058</v>
      </c>
      <c r="D318">
        <v>2.391</v>
      </c>
      <c r="E318">
        <v>46.555</v>
      </c>
      <c r="F318">
        <v>60</v>
      </c>
      <c r="G318">
        <v>69.483000000000004</v>
      </c>
      <c r="H318">
        <v>0.88550000000000018</v>
      </c>
    </row>
    <row r="319" spans="1:8" x14ac:dyDescent="0.2">
      <c r="A319">
        <v>16290.369000000001</v>
      </c>
      <c r="B319">
        <v>-23.134</v>
      </c>
      <c r="C319">
        <v>-23.111999999999998</v>
      </c>
      <c r="D319">
        <v>2.488</v>
      </c>
      <c r="E319">
        <v>51.59</v>
      </c>
      <c r="F319">
        <v>60</v>
      </c>
      <c r="G319">
        <v>68.974999999999994</v>
      </c>
      <c r="H319">
        <v>0.9900000000000001</v>
      </c>
    </row>
    <row r="320" spans="1:8" x14ac:dyDescent="0.2">
      <c r="A320">
        <v>16292.545</v>
      </c>
      <c r="B320">
        <v>-23.189</v>
      </c>
      <c r="C320">
        <v>-23.167000000000002</v>
      </c>
      <c r="D320">
        <v>2.5070000000000001</v>
      </c>
      <c r="E320">
        <v>63.65</v>
      </c>
      <c r="F320">
        <v>60</v>
      </c>
      <c r="G320">
        <v>68.238</v>
      </c>
      <c r="H320">
        <v>1.2507000000000001</v>
      </c>
    </row>
    <row r="321" spans="1:8" x14ac:dyDescent="0.2">
      <c r="A321">
        <v>16294.722</v>
      </c>
      <c r="B321">
        <v>-23.245000000000001</v>
      </c>
      <c r="C321">
        <v>-23.222000000000001</v>
      </c>
      <c r="D321">
        <v>2.5630000000000002</v>
      </c>
      <c r="E321">
        <v>70.055000000000007</v>
      </c>
      <c r="F321">
        <v>60</v>
      </c>
      <c r="G321">
        <v>67.584999999999994</v>
      </c>
      <c r="H321">
        <v>1.3958999999999999</v>
      </c>
    </row>
    <row r="322" spans="1:8" x14ac:dyDescent="0.2">
      <c r="A322">
        <v>16296.897999999999</v>
      </c>
      <c r="B322">
        <v>-23.298999999999999</v>
      </c>
      <c r="C322">
        <v>-23.276</v>
      </c>
      <c r="D322">
        <v>2.464</v>
      </c>
      <c r="E322">
        <v>80.745999999999995</v>
      </c>
      <c r="F322">
        <v>60</v>
      </c>
      <c r="G322">
        <v>66.846000000000004</v>
      </c>
      <c r="H322">
        <v>1.6478000000000002</v>
      </c>
    </row>
    <row r="323" spans="1:8" x14ac:dyDescent="0.2">
      <c r="A323">
        <v>16299.39</v>
      </c>
      <c r="B323">
        <v>-23.353999999999999</v>
      </c>
      <c r="C323">
        <v>-23.33</v>
      </c>
      <c r="D323">
        <v>2.181</v>
      </c>
      <c r="E323">
        <v>85.484999999999999</v>
      </c>
      <c r="F323">
        <v>60</v>
      </c>
      <c r="G323">
        <v>66.432000000000002</v>
      </c>
      <c r="H323">
        <v>1.7644000000000002</v>
      </c>
    </row>
    <row r="324" spans="1:8" x14ac:dyDescent="0.2">
      <c r="A324">
        <v>16301.846</v>
      </c>
      <c r="B324">
        <v>-23.405999999999999</v>
      </c>
      <c r="C324">
        <v>-23.382999999999999</v>
      </c>
      <c r="D324">
        <v>2.133</v>
      </c>
      <c r="E324">
        <v>86.123000000000005</v>
      </c>
      <c r="F324">
        <v>60</v>
      </c>
      <c r="G324">
        <v>66.897000000000006</v>
      </c>
      <c r="H324">
        <v>1.7809000000000001</v>
      </c>
    </row>
    <row r="325" spans="1:8" x14ac:dyDescent="0.2">
      <c r="A325">
        <v>16304.317999999999</v>
      </c>
      <c r="B325">
        <v>-23.460999999999999</v>
      </c>
      <c r="C325">
        <v>-23.437000000000001</v>
      </c>
      <c r="D325">
        <v>2.1859999999999999</v>
      </c>
      <c r="E325">
        <v>92.426000000000002</v>
      </c>
      <c r="F325">
        <v>60</v>
      </c>
      <c r="G325">
        <v>65.837999999999994</v>
      </c>
      <c r="H325">
        <v>1.9415</v>
      </c>
    </row>
    <row r="326" spans="1:8" x14ac:dyDescent="0.2">
      <c r="A326">
        <v>16306.800999999999</v>
      </c>
      <c r="B326">
        <v>-23.513000000000002</v>
      </c>
      <c r="C326">
        <v>-23.489000000000001</v>
      </c>
      <c r="D326">
        <v>2.101</v>
      </c>
      <c r="E326">
        <v>92.290999999999997</v>
      </c>
      <c r="F326">
        <v>60</v>
      </c>
      <c r="G326">
        <v>66.08</v>
      </c>
      <c r="H326">
        <v>1.9371</v>
      </c>
    </row>
    <row r="327" spans="1:8" x14ac:dyDescent="0.2">
      <c r="A327">
        <v>16308.977000000001</v>
      </c>
      <c r="B327">
        <v>-23.567</v>
      </c>
      <c r="C327">
        <v>-23.542000000000002</v>
      </c>
      <c r="D327">
        <v>2.44</v>
      </c>
      <c r="E327">
        <v>87.331000000000003</v>
      </c>
      <c r="F327">
        <v>60</v>
      </c>
      <c r="G327">
        <v>66.878</v>
      </c>
      <c r="H327">
        <v>1.8106</v>
      </c>
    </row>
    <row r="328" spans="1:8" x14ac:dyDescent="0.2">
      <c r="A328">
        <v>16311.472</v>
      </c>
      <c r="B328">
        <v>-23.62</v>
      </c>
      <c r="C328">
        <v>-23.594999999999999</v>
      </c>
      <c r="D328">
        <v>2.1309999999999998</v>
      </c>
      <c r="E328">
        <v>85.617999999999995</v>
      </c>
      <c r="F328">
        <v>60</v>
      </c>
      <c r="G328">
        <v>66.77</v>
      </c>
      <c r="H328">
        <v>1.7677</v>
      </c>
    </row>
    <row r="329" spans="1:8" x14ac:dyDescent="0.2">
      <c r="A329">
        <v>16313.957</v>
      </c>
      <c r="B329">
        <v>-23.675999999999998</v>
      </c>
      <c r="C329">
        <v>-23.651</v>
      </c>
      <c r="D329">
        <v>2.246</v>
      </c>
      <c r="E329">
        <v>94.204999999999998</v>
      </c>
      <c r="F329">
        <v>60</v>
      </c>
      <c r="G329">
        <v>65.727000000000004</v>
      </c>
      <c r="H329">
        <v>1.9877</v>
      </c>
    </row>
    <row r="330" spans="1:8" x14ac:dyDescent="0.2">
      <c r="A330">
        <v>16315.824000000001</v>
      </c>
      <c r="B330">
        <v>-23.731999999999999</v>
      </c>
      <c r="C330">
        <v>-23.706</v>
      </c>
      <c r="D330">
        <v>2.9449999999999998</v>
      </c>
      <c r="E330">
        <v>100.36199999999999</v>
      </c>
      <c r="F330">
        <v>60</v>
      </c>
      <c r="G330">
        <v>65.531999999999996</v>
      </c>
      <c r="H330">
        <v>2.1516000000000002</v>
      </c>
    </row>
    <row r="331" spans="1:8" x14ac:dyDescent="0.2">
      <c r="A331">
        <v>16317.999</v>
      </c>
      <c r="B331">
        <v>-23.788</v>
      </c>
      <c r="C331">
        <v>-23.762</v>
      </c>
      <c r="D331">
        <v>2.581</v>
      </c>
      <c r="E331">
        <v>103.32599999999999</v>
      </c>
      <c r="F331">
        <v>60</v>
      </c>
      <c r="G331">
        <v>65.180000000000007</v>
      </c>
      <c r="H331">
        <v>2.2341000000000002</v>
      </c>
    </row>
    <row r="332" spans="1:8" x14ac:dyDescent="0.2">
      <c r="A332">
        <v>16319.864</v>
      </c>
      <c r="B332">
        <v>-23.838999999999999</v>
      </c>
      <c r="C332">
        <v>-23.812000000000001</v>
      </c>
      <c r="D332">
        <v>2.7050000000000001</v>
      </c>
      <c r="E332">
        <v>102.504</v>
      </c>
      <c r="F332">
        <v>60</v>
      </c>
      <c r="G332">
        <v>65.320999999999998</v>
      </c>
      <c r="H332">
        <v>2.2109999999999999</v>
      </c>
    </row>
    <row r="333" spans="1:8" x14ac:dyDescent="0.2">
      <c r="A333">
        <v>16322.043</v>
      </c>
      <c r="B333">
        <v>-23.896000000000001</v>
      </c>
      <c r="C333">
        <v>-23.869</v>
      </c>
      <c r="D333">
        <v>2.5760000000000001</v>
      </c>
      <c r="E333">
        <v>102.447</v>
      </c>
      <c r="F333">
        <v>60</v>
      </c>
      <c r="G333">
        <v>65.016000000000005</v>
      </c>
      <c r="H333">
        <v>2.2088000000000001</v>
      </c>
    </row>
    <row r="334" spans="1:8" x14ac:dyDescent="0.2">
      <c r="A334">
        <v>16323.902</v>
      </c>
      <c r="B334">
        <v>-23.948</v>
      </c>
      <c r="C334">
        <v>-23.920999999999999</v>
      </c>
      <c r="D334">
        <v>2.8109999999999999</v>
      </c>
      <c r="E334">
        <v>98.873999999999995</v>
      </c>
      <c r="F334">
        <v>60</v>
      </c>
      <c r="G334">
        <v>65.783000000000001</v>
      </c>
      <c r="H334">
        <v>2.1120000000000001</v>
      </c>
    </row>
    <row r="335" spans="1:8" x14ac:dyDescent="0.2">
      <c r="A335">
        <v>16325.769</v>
      </c>
      <c r="B335">
        <v>-23.998000000000001</v>
      </c>
      <c r="C335">
        <v>-23.971</v>
      </c>
      <c r="D335">
        <v>2.6659999999999999</v>
      </c>
      <c r="E335">
        <v>101.95699999999999</v>
      </c>
      <c r="F335">
        <v>60</v>
      </c>
      <c r="G335">
        <v>65.102999999999994</v>
      </c>
      <c r="H335">
        <v>2.1956000000000002</v>
      </c>
    </row>
    <row r="336" spans="1:8" x14ac:dyDescent="0.2">
      <c r="A336">
        <v>16327.636</v>
      </c>
      <c r="B336">
        <v>-24.053000000000001</v>
      </c>
      <c r="C336">
        <v>-24.024999999999999</v>
      </c>
      <c r="D336">
        <v>2.8969999999999998</v>
      </c>
      <c r="E336">
        <v>104.789</v>
      </c>
      <c r="F336">
        <v>60</v>
      </c>
      <c r="G336">
        <v>65.114000000000004</v>
      </c>
      <c r="H336">
        <v>2.2748000000000004</v>
      </c>
    </row>
    <row r="337" spans="1:8" x14ac:dyDescent="0.2">
      <c r="A337">
        <v>16329.815000000001</v>
      </c>
      <c r="B337">
        <v>-24.109000000000002</v>
      </c>
      <c r="C337">
        <v>-24.08</v>
      </c>
      <c r="D337">
        <v>2.5579999999999998</v>
      </c>
      <c r="E337">
        <v>109.313</v>
      </c>
      <c r="F337">
        <v>60</v>
      </c>
      <c r="G337">
        <v>64.39</v>
      </c>
      <c r="H337">
        <v>2.4035000000000002</v>
      </c>
    </row>
    <row r="338" spans="1:8" x14ac:dyDescent="0.2">
      <c r="A338">
        <v>16331.679</v>
      </c>
      <c r="B338">
        <v>-24.164000000000001</v>
      </c>
      <c r="C338">
        <v>-24.135000000000002</v>
      </c>
      <c r="D338">
        <v>2.9460000000000002</v>
      </c>
      <c r="E338">
        <v>111.113</v>
      </c>
      <c r="F338">
        <v>60</v>
      </c>
      <c r="G338">
        <v>64.513000000000005</v>
      </c>
      <c r="H338">
        <v>2.4552000000000005</v>
      </c>
    </row>
    <row r="339" spans="1:8" x14ac:dyDescent="0.2">
      <c r="A339">
        <v>16333.859</v>
      </c>
      <c r="B339">
        <v>-24.218</v>
      </c>
      <c r="C339">
        <v>-24.187999999999999</v>
      </c>
      <c r="D339">
        <v>2.4319999999999999</v>
      </c>
      <c r="E339">
        <v>108.072</v>
      </c>
      <c r="F339">
        <v>60</v>
      </c>
      <c r="G339">
        <v>64.766999999999996</v>
      </c>
      <c r="H339">
        <v>2.3672000000000004</v>
      </c>
    </row>
    <row r="340" spans="1:8" x14ac:dyDescent="0.2">
      <c r="A340">
        <v>16336.034</v>
      </c>
      <c r="B340">
        <v>-24.276</v>
      </c>
      <c r="C340">
        <v>-24.247</v>
      </c>
      <c r="D340">
        <v>2.681</v>
      </c>
      <c r="E340">
        <v>107.72199999999999</v>
      </c>
      <c r="F340">
        <v>60</v>
      </c>
      <c r="G340">
        <v>64.820999999999998</v>
      </c>
      <c r="H340">
        <v>2.3573</v>
      </c>
    </row>
    <row r="341" spans="1:8" x14ac:dyDescent="0.2">
      <c r="A341">
        <v>16337.898999999999</v>
      </c>
      <c r="B341">
        <v>-24.327000000000002</v>
      </c>
      <c r="C341">
        <v>-24.297000000000001</v>
      </c>
      <c r="D341">
        <v>2.6890000000000001</v>
      </c>
      <c r="E341">
        <v>109.739</v>
      </c>
      <c r="F341">
        <v>60</v>
      </c>
      <c r="G341">
        <v>64.19</v>
      </c>
      <c r="H341">
        <v>2.4156000000000004</v>
      </c>
    </row>
    <row r="342" spans="1:8" x14ac:dyDescent="0.2">
      <c r="A342">
        <v>16340.081</v>
      </c>
      <c r="B342">
        <v>-24.385000000000002</v>
      </c>
      <c r="C342">
        <v>-24.355</v>
      </c>
      <c r="D342">
        <v>2.645</v>
      </c>
      <c r="E342">
        <v>109.86</v>
      </c>
      <c r="F342">
        <v>60</v>
      </c>
      <c r="G342">
        <v>64.716999999999999</v>
      </c>
      <c r="H342">
        <v>2.4188999999999998</v>
      </c>
    </row>
    <row r="343" spans="1:8" x14ac:dyDescent="0.2">
      <c r="A343">
        <v>16342.257</v>
      </c>
      <c r="B343">
        <v>-24.439</v>
      </c>
      <c r="C343">
        <v>-24.408000000000001</v>
      </c>
      <c r="D343">
        <v>2.476</v>
      </c>
      <c r="E343">
        <v>107.21899999999999</v>
      </c>
      <c r="F343">
        <v>60</v>
      </c>
      <c r="G343">
        <v>64.840999999999994</v>
      </c>
      <c r="H343">
        <v>2.343</v>
      </c>
    </row>
    <row r="344" spans="1:8" x14ac:dyDescent="0.2">
      <c r="A344">
        <v>16344.120999999999</v>
      </c>
      <c r="B344">
        <v>-24.492000000000001</v>
      </c>
      <c r="C344">
        <v>-24.460999999999999</v>
      </c>
      <c r="D344">
        <v>2.8330000000000002</v>
      </c>
      <c r="E344">
        <v>108.562</v>
      </c>
      <c r="F344">
        <v>60</v>
      </c>
      <c r="G344">
        <v>64.533000000000001</v>
      </c>
      <c r="H344">
        <v>2.3815000000000004</v>
      </c>
    </row>
    <row r="345" spans="1:8" x14ac:dyDescent="0.2">
      <c r="A345">
        <v>16345.984</v>
      </c>
      <c r="B345">
        <v>-24.545999999999999</v>
      </c>
      <c r="C345">
        <v>-24.513999999999999</v>
      </c>
      <c r="D345">
        <v>2.8380000000000001</v>
      </c>
      <c r="E345">
        <v>113.744</v>
      </c>
      <c r="F345">
        <v>60</v>
      </c>
      <c r="G345">
        <v>63.82</v>
      </c>
      <c r="H345">
        <v>2.5333000000000001</v>
      </c>
    </row>
    <row r="346" spans="1:8" x14ac:dyDescent="0.2">
      <c r="A346">
        <v>16348.163</v>
      </c>
      <c r="B346">
        <v>-24.599</v>
      </c>
      <c r="C346">
        <v>-24.567</v>
      </c>
      <c r="D346">
        <v>2.4420000000000002</v>
      </c>
      <c r="E346">
        <v>118.376</v>
      </c>
      <c r="F346">
        <v>60</v>
      </c>
      <c r="G346">
        <v>63.316000000000003</v>
      </c>
      <c r="H346">
        <v>2.6730000000000005</v>
      </c>
    </row>
    <row r="347" spans="1:8" x14ac:dyDescent="0.2">
      <c r="A347">
        <v>16350.335999999999</v>
      </c>
      <c r="B347">
        <v>-24.658999999999999</v>
      </c>
      <c r="C347">
        <v>-24.626000000000001</v>
      </c>
      <c r="D347">
        <v>2.718</v>
      </c>
      <c r="E347">
        <v>122.76300000000001</v>
      </c>
      <c r="F347">
        <v>60</v>
      </c>
      <c r="G347">
        <v>62.783999999999999</v>
      </c>
      <c r="H347">
        <v>2.8105000000000002</v>
      </c>
    </row>
    <row r="348" spans="1:8" x14ac:dyDescent="0.2">
      <c r="A348">
        <v>16352.198</v>
      </c>
      <c r="B348">
        <v>-24.710999999999999</v>
      </c>
      <c r="C348">
        <v>-24.678999999999998</v>
      </c>
      <c r="D348">
        <v>2.8050000000000002</v>
      </c>
      <c r="E348">
        <v>123.83199999999999</v>
      </c>
      <c r="F348">
        <v>60</v>
      </c>
      <c r="G348">
        <v>62.613</v>
      </c>
      <c r="H348">
        <v>2.8446000000000002</v>
      </c>
    </row>
    <row r="349" spans="1:8" x14ac:dyDescent="0.2">
      <c r="A349">
        <v>16354.36</v>
      </c>
      <c r="B349">
        <v>-24.763999999999999</v>
      </c>
      <c r="C349">
        <v>-24.731000000000002</v>
      </c>
      <c r="D349">
        <v>2.4420000000000002</v>
      </c>
      <c r="E349">
        <v>125.819</v>
      </c>
      <c r="F349">
        <v>60</v>
      </c>
      <c r="G349">
        <v>62.371000000000002</v>
      </c>
      <c r="H349">
        <v>2.9084000000000003</v>
      </c>
    </row>
    <row r="350" spans="1:8" x14ac:dyDescent="0.2">
      <c r="A350">
        <v>16356.523999999999</v>
      </c>
      <c r="B350">
        <v>-24.821999999999999</v>
      </c>
      <c r="C350">
        <v>-24.789000000000001</v>
      </c>
      <c r="D350">
        <v>2.6579999999999999</v>
      </c>
      <c r="E350">
        <v>124.91200000000001</v>
      </c>
      <c r="F350">
        <v>60</v>
      </c>
      <c r="G350">
        <v>62.529000000000003</v>
      </c>
      <c r="H350">
        <v>2.8787000000000003</v>
      </c>
    </row>
    <row r="351" spans="1:8" x14ac:dyDescent="0.2">
      <c r="A351">
        <v>16358.391</v>
      </c>
      <c r="B351">
        <v>-24.876000000000001</v>
      </c>
      <c r="C351">
        <v>-24.843</v>
      </c>
      <c r="D351">
        <v>2.87</v>
      </c>
      <c r="E351">
        <v>124.673</v>
      </c>
      <c r="F351">
        <v>60</v>
      </c>
      <c r="G351">
        <v>62.616999999999997</v>
      </c>
      <c r="H351">
        <v>2.871</v>
      </c>
    </row>
    <row r="352" spans="1:8" x14ac:dyDescent="0.2">
      <c r="A352">
        <v>16360.268</v>
      </c>
      <c r="B352">
        <v>-24.928999999999998</v>
      </c>
      <c r="C352">
        <v>-24.895</v>
      </c>
      <c r="D352">
        <v>2.782</v>
      </c>
      <c r="E352">
        <v>125.301</v>
      </c>
      <c r="F352">
        <v>60</v>
      </c>
      <c r="G352">
        <v>62.207999999999998</v>
      </c>
      <c r="H352">
        <v>2.8919000000000001</v>
      </c>
    </row>
    <row r="353" spans="1:8" x14ac:dyDescent="0.2">
      <c r="A353">
        <v>16362.442999999999</v>
      </c>
      <c r="B353">
        <v>-24.984000000000002</v>
      </c>
      <c r="C353">
        <v>-24.949000000000002</v>
      </c>
      <c r="D353">
        <v>2.5030000000000001</v>
      </c>
      <c r="E353">
        <v>126.03100000000001</v>
      </c>
      <c r="F353">
        <v>60</v>
      </c>
      <c r="G353">
        <v>62.561</v>
      </c>
      <c r="H353">
        <v>2.915</v>
      </c>
    </row>
    <row r="354" spans="1:8" x14ac:dyDescent="0.2">
      <c r="A354">
        <v>16364.617</v>
      </c>
      <c r="B354">
        <v>-25.035</v>
      </c>
      <c r="C354">
        <v>-25</v>
      </c>
      <c r="D354">
        <v>2.3380000000000001</v>
      </c>
      <c r="E354">
        <v>126.35</v>
      </c>
      <c r="F354">
        <v>60</v>
      </c>
      <c r="G354">
        <v>62.521000000000001</v>
      </c>
      <c r="H354">
        <v>2.9260000000000006</v>
      </c>
    </row>
    <row r="355" spans="1:8" x14ac:dyDescent="0.2">
      <c r="A355">
        <v>1211.462</v>
      </c>
      <c r="B355">
        <v>-25.053999999999998</v>
      </c>
      <c r="C355">
        <v>-25.055</v>
      </c>
      <c r="D355">
        <v>0</v>
      </c>
      <c r="E355">
        <v>128.37700000000001</v>
      </c>
      <c r="F355">
        <v>60</v>
      </c>
      <c r="G355">
        <v>63.216999999999999</v>
      </c>
      <c r="H355">
        <v>3.0217000000000001</v>
      </c>
    </row>
    <row r="356" spans="1:8" x14ac:dyDescent="0.2">
      <c r="A356">
        <v>1213.588</v>
      </c>
      <c r="B356">
        <v>-25.106000000000002</v>
      </c>
      <c r="C356">
        <v>-25.106999999999999</v>
      </c>
      <c r="D356">
        <v>2.4430000000000001</v>
      </c>
      <c r="E356">
        <v>129.197</v>
      </c>
      <c r="F356">
        <v>60</v>
      </c>
      <c r="G356">
        <v>63.317</v>
      </c>
      <c r="H356">
        <v>3.0491999999999999</v>
      </c>
    </row>
    <row r="357" spans="1:8" x14ac:dyDescent="0.2">
      <c r="A357">
        <v>1215.7180000000001</v>
      </c>
      <c r="B357">
        <v>-25.16</v>
      </c>
      <c r="C357">
        <v>-25.161000000000001</v>
      </c>
      <c r="D357">
        <v>2.5529999999999999</v>
      </c>
      <c r="E357">
        <v>128.66</v>
      </c>
      <c r="F357">
        <v>60</v>
      </c>
      <c r="G357">
        <v>63.167000000000002</v>
      </c>
      <c r="H357">
        <v>3.0305</v>
      </c>
    </row>
    <row r="358" spans="1:8" x14ac:dyDescent="0.2">
      <c r="A358">
        <v>1217.8489999999999</v>
      </c>
      <c r="B358">
        <v>-25.216999999999999</v>
      </c>
      <c r="C358">
        <v>-25.218</v>
      </c>
      <c r="D358">
        <v>2.67</v>
      </c>
      <c r="E358">
        <v>128.78800000000001</v>
      </c>
      <c r="F358">
        <v>60</v>
      </c>
      <c r="G358">
        <v>62.976999999999997</v>
      </c>
      <c r="H358">
        <v>3.0348999999999999</v>
      </c>
    </row>
    <row r="359" spans="1:8" x14ac:dyDescent="0.2">
      <c r="A359">
        <v>1219.9680000000001</v>
      </c>
      <c r="B359">
        <v>-25.274000000000001</v>
      </c>
      <c r="C359">
        <v>-25.276</v>
      </c>
      <c r="D359">
        <v>2.7440000000000002</v>
      </c>
      <c r="E359">
        <v>127.616</v>
      </c>
      <c r="F359">
        <v>60</v>
      </c>
      <c r="G359">
        <v>63.402000000000001</v>
      </c>
      <c r="H359">
        <v>2.9953000000000003</v>
      </c>
    </row>
    <row r="360" spans="1:8" x14ac:dyDescent="0.2">
      <c r="A360">
        <v>1221.7739999999999</v>
      </c>
      <c r="B360">
        <v>-25.329000000000001</v>
      </c>
      <c r="C360">
        <v>-25.331</v>
      </c>
      <c r="D360">
        <v>3.044</v>
      </c>
      <c r="E360">
        <v>126.29900000000001</v>
      </c>
      <c r="F360">
        <v>60</v>
      </c>
      <c r="G360">
        <v>63.552999999999997</v>
      </c>
      <c r="H360">
        <v>2.9524000000000004</v>
      </c>
    </row>
    <row r="361" spans="1:8" x14ac:dyDescent="0.2">
      <c r="A361">
        <v>1223.5809999999999</v>
      </c>
      <c r="B361">
        <v>-25.388000000000002</v>
      </c>
      <c r="C361">
        <v>-25.39</v>
      </c>
      <c r="D361">
        <v>3.2770000000000001</v>
      </c>
      <c r="E361">
        <v>124.898</v>
      </c>
      <c r="F361">
        <v>60</v>
      </c>
      <c r="G361">
        <v>63.561999999999998</v>
      </c>
      <c r="H361">
        <v>2.9062000000000001</v>
      </c>
    </row>
    <row r="362" spans="1:8" x14ac:dyDescent="0.2">
      <c r="A362">
        <v>1225.3710000000001</v>
      </c>
      <c r="B362">
        <v>-25.448</v>
      </c>
      <c r="C362">
        <v>-25.45</v>
      </c>
      <c r="D362">
        <v>3.3570000000000002</v>
      </c>
      <c r="E362">
        <v>124.685</v>
      </c>
      <c r="F362">
        <v>60</v>
      </c>
      <c r="G362">
        <v>63.804000000000002</v>
      </c>
      <c r="H362">
        <v>2.8996000000000004</v>
      </c>
    </row>
    <row r="363" spans="1:8" x14ac:dyDescent="0.2">
      <c r="A363">
        <v>1227.1610000000001</v>
      </c>
      <c r="B363">
        <v>-25.506</v>
      </c>
      <c r="C363">
        <v>-25.509</v>
      </c>
      <c r="D363">
        <v>3.3</v>
      </c>
      <c r="E363">
        <v>122.514</v>
      </c>
      <c r="F363">
        <v>60</v>
      </c>
      <c r="G363">
        <v>63.933</v>
      </c>
      <c r="H363">
        <v>2.8292000000000002</v>
      </c>
    </row>
    <row r="364" spans="1:8" x14ac:dyDescent="0.2">
      <c r="A364">
        <v>1228.9639999999999</v>
      </c>
      <c r="B364">
        <v>-25.565999999999999</v>
      </c>
      <c r="C364">
        <v>-25.57</v>
      </c>
      <c r="D364">
        <v>3.339</v>
      </c>
      <c r="E364">
        <v>121.322</v>
      </c>
      <c r="F364">
        <v>60</v>
      </c>
      <c r="G364">
        <v>64.03</v>
      </c>
      <c r="H364">
        <v>2.7907000000000002</v>
      </c>
    </row>
    <row r="365" spans="1:8" x14ac:dyDescent="0.2">
      <c r="A365">
        <v>1230.8019999999999</v>
      </c>
      <c r="B365">
        <v>-25.626000000000001</v>
      </c>
      <c r="C365">
        <v>-25.63</v>
      </c>
      <c r="D365">
        <v>3.2959999999999998</v>
      </c>
      <c r="E365">
        <v>121.53</v>
      </c>
      <c r="F365">
        <v>60</v>
      </c>
      <c r="G365">
        <v>64.010000000000005</v>
      </c>
      <c r="H365">
        <v>2.7973000000000003</v>
      </c>
    </row>
    <row r="366" spans="1:8" x14ac:dyDescent="0.2">
      <c r="A366">
        <v>1232.3389999999999</v>
      </c>
      <c r="B366">
        <v>-25.677</v>
      </c>
      <c r="C366">
        <v>-25.681000000000001</v>
      </c>
      <c r="D366">
        <v>3.31</v>
      </c>
      <c r="E366">
        <v>119.989</v>
      </c>
      <c r="F366">
        <v>60</v>
      </c>
      <c r="G366">
        <v>64.394000000000005</v>
      </c>
      <c r="H366">
        <v>2.7489000000000003</v>
      </c>
    </row>
    <row r="367" spans="1:8" x14ac:dyDescent="0.2">
      <c r="A367">
        <v>1233.8630000000001</v>
      </c>
      <c r="B367">
        <v>-25.728000000000002</v>
      </c>
      <c r="C367">
        <v>-25.731999999999999</v>
      </c>
      <c r="D367">
        <v>3.371</v>
      </c>
      <c r="E367">
        <v>118.53700000000001</v>
      </c>
      <c r="F367">
        <v>60</v>
      </c>
      <c r="G367">
        <v>64.528000000000006</v>
      </c>
      <c r="H367">
        <v>2.7027000000000001</v>
      </c>
    </row>
    <row r="368" spans="1:8" x14ac:dyDescent="0.2">
      <c r="A368">
        <v>1235.3869999999999</v>
      </c>
      <c r="B368">
        <v>-25.779</v>
      </c>
      <c r="C368">
        <v>-25.783999999999999</v>
      </c>
      <c r="D368">
        <v>3.4</v>
      </c>
      <c r="E368">
        <v>118.869</v>
      </c>
      <c r="F368">
        <v>60</v>
      </c>
      <c r="G368">
        <v>64.555000000000007</v>
      </c>
      <c r="H368">
        <v>2.7137000000000002</v>
      </c>
    </row>
    <row r="369" spans="1:8" x14ac:dyDescent="0.2">
      <c r="A369">
        <v>1237.211</v>
      </c>
      <c r="B369">
        <v>-25.84</v>
      </c>
      <c r="C369">
        <v>-25.844999999999999</v>
      </c>
      <c r="D369">
        <v>3.3330000000000002</v>
      </c>
      <c r="E369">
        <v>117.145</v>
      </c>
      <c r="F369">
        <v>60</v>
      </c>
      <c r="G369">
        <v>64.591999999999999</v>
      </c>
      <c r="H369">
        <v>2.6598000000000002</v>
      </c>
    </row>
    <row r="370" spans="1:8" x14ac:dyDescent="0.2">
      <c r="A370">
        <v>1238.732</v>
      </c>
      <c r="B370">
        <v>-25.890999999999998</v>
      </c>
      <c r="C370">
        <v>-25.896000000000001</v>
      </c>
      <c r="D370">
        <v>3.359</v>
      </c>
      <c r="E370">
        <v>116.858</v>
      </c>
      <c r="F370">
        <v>60</v>
      </c>
      <c r="G370">
        <v>64.736999999999995</v>
      </c>
      <c r="H370">
        <v>2.6510000000000002</v>
      </c>
    </row>
    <row r="371" spans="1:8" x14ac:dyDescent="0.2">
      <c r="A371">
        <v>1240.5550000000001</v>
      </c>
      <c r="B371">
        <v>-25.951000000000001</v>
      </c>
      <c r="C371">
        <v>-25.957000000000001</v>
      </c>
      <c r="D371">
        <v>3.3279999999999998</v>
      </c>
      <c r="E371">
        <v>116.38</v>
      </c>
      <c r="F371">
        <v>60</v>
      </c>
      <c r="G371">
        <v>64.558999999999997</v>
      </c>
      <c r="H371">
        <v>2.6366999999999998</v>
      </c>
    </row>
    <row r="372" spans="1:8" x14ac:dyDescent="0.2">
      <c r="A372">
        <v>1242.086</v>
      </c>
      <c r="B372">
        <v>-26.003</v>
      </c>
      <c r="C372">
        <v>-26.009</v>
      </c>
      <c r="D372">
        <v>3.444</v>
      </c>
      <c r="E372">
        <v>116.64</v>
      </c>
      <c r="F372">
        <v>60</v>
      </c>
      <c r="G372">
        <v>64.626000000000005</v>
      </c>
      <c r="H372">
        <v>2.6444000000000001</v>
      </c>
    </row>
    <row r="373" spans="1:8" x14ac:dyDescent="0.2">
      <c r="A373">
        <v>1243.595</v>
      </c>
      <c r="B373">
        <v>-26.056000000000001</v>
      </c>
      <c r="C373">
        <v>-26.062999999999999</v>
      </c>
      <c r="D373">
        <v>3.524</v>
      </c>
      <c r="E373">
        <v>117.524</v>
      </c>
      <c r="F373">
        <v>60</v>
      </c>
      <c r="G373">
        <v>64.656999999999996</v>
      </c>
      <c r="H373">
        <v>2.6718999999999999</v>
      </c>
    </row>
    <row r="374" spans="1:8" x14ac:dyDescent="0.2">
      <c r="A374">
        <v>1245.097</v>
      </c>
      <c r="B374">
        <v>-26.109000000000002</v>
      </c>
      <c r="C374">
        <v>-26.116</v>
      </c>
      <c r="D374">
        <v>3.5609999999999999</v>
      </c>
      <c r="E374">
        <v>117.593</v>
      </c>
      <c r="F374">
        <v>60</v>
      </c>
      <c r="G374">
        <v>64.680999999999997</v>
      </c>
      <c r="H374">
        <v>2.6741000000000001</v>
      </c>
    </row>
    <row r="375" spans="1:8" x14ac:dyDescent="0.2">
      <c r="A375">
        <v>1246.5930000000001</v>
      </c>
      <c r="B375">
        <v>-26.161999999999999</v>
      </c>
      <c r="C375">
        <v>-26.169</v>
      </c>
      <c r="D375">
        <v>3.544</v>
      </c>
      <c r="E375">
        <v>117.982</v>
      </c>
      <c r="F375">
        <v>60</v>
      </c>
      <c r="G375">
        <v>64.628</v>
      </c>
      <c r="H375">
        <v>2.6862000000000004</v>
      </c>
    </row>
    <row r="376" spans="1:8" x14ac:dyDescent="0.2">
      <c r="A376">
        <v>1248.085</v>
      </c>
      <c r="B376">
        <v>-26.216999999999999</v>
      </c>
      <c r="C376">
        <v>-26.224</v>
      </c>
      <c r="D376">
        <v>3.6680000000000001</v>
      </c>
      <c r="E376">
        <v>119.393</v>
      </c>
      <c r="F376">
        <v>60</v>
      </c>
      <c r="G376">
        <v>64.646000000000001</v>
      </c>
      <c r="H376">
        <v>2.7302000000000004</v>
      </c>
    </row>
    <row r="377" spans="1:8" x14ac:dyDescent="0.2">
      <c r="A377">
        <v>1249.588</v>
      </c>
      <c r="B377">
        <v>-26.268999999999998</v>
      </c>
      <c r="C377">
        <v>-26.277000000000001</v>
      </c>
      <c r="D377">
        <v>3.5390000000000001</v>
      </c>
      <c r="E377">
        <v>118.871</v>
      </c>
      <c r="F377">
        <v>60</v>
      </c>
      <c r="G377">
        <v>64.504000000000005</v>
      </c>
      <c r="H377">
        <v>2.7137000000000002</v>
      </c>
    </row>
    <row r="378" spans="1:8" x14ac:dyDescent="0.2">
      <c r="A378">
        <v>1251.1130000000001</v>
      </c>
      <c r="B378">
        <v>-26.323</v>
      </c>
      <c r="C378">
        <v>-26.331</v>
      </c>
      <c r="D378">
        <v>3.5070000000000001</v>
      </c>
      <c r="E378">
        <v>119.41200000000001</v>
      </c>
      <c r="F378">
        <v>60</v>
      </c>
      <c r="G378">
        <v>64.396000000000001</v>
      </c>
      <c r="H378">
        <v>2.7302000000000004</v>
      </c>
    </row>
    <row r="379" spans="1:8" x14ac:dyDescent="0.2">
      <c r="A379">
        <v>1252.6420000000001</v>
      </c>
      <c r="B379">
        <v>-26.376999999999999</v>
      </c>
      <c r="C379">
        <v>-26.385000000000002</v>
      </c>
      <c r="D379">
        <v>3.56</v>
      </c>
      <c r="E379">
        <v>121.124</v>
      </c>
      <c r="F379">
        <v>60</v>
      </c>
      <c r="G379">
        <v>64.343000000000004</v>
      </c>
      <c r="H379">
        <v>2.7841000000000005</v>
      </c>
    </row>
    <row r="380" spans="1:8" x14ac:dyDescent="0.2">
      <c r="A380">
        <v>1254.1759999999999</v>
      </c>
      <c r="B380">
        <v>-26.431999999999999</v>
      </c>
      <c r="C380">
        <v>-26.440999999999999</v>
      </c>
      <c r="D380">
        <v>3.633</v>
      </c>
      <c r="E380">
        <v>122.901</v>
      </c>
      <c r="F380">
        <v>60</v>
      </c>
      <c r="G380">
        <v>63.99</v>
      </c>
      <c r="H380">
        <v>2.8413000000000004</v>
      </c>
    </row>
    <row r="381" spans="1:8" x14ac:dyDescent="0.2">
      <c r="A381">
        <v>1255.7139999999999</v>
      </c>
      <c r="B381">
        <v>-26.486000000000001</v>
      </c>
      <c r="C381">
        <v>-26.495000000000001</v>
      </c>
      <c r="D381">
        <v>3.5539999999999998</v>
      </c>
      <c r="E381">
        <v>123.015</v>
      </c>
      <c r="F381">
        <v>60</v>
      </c>
      <c r="G381">
        <v>64.055000000000007</v>
      </c>
      <c r="H381">
        <v>2.8446000000000002</v>
      </c>
    </row>
    <row r="382" spans="1:8" x14ac:dyDescent="0.2">
      <c r="A382">
        <v>1257.2429999999999</v>
      </c>
      <c r="B382">
        <v>-26.542000000000002</v>
      </c>
      <c r="C382">
        <v>-26.550999999999998</v>
      </c>
      <c r="D382">
        <v>3.6360000000000001</v>
      </c>
      <c r="E382">
        <v>122.093</v>
      </c>
      <c r="F382">
        <v>60</v>
      </c>
      <c r="G382">
        <v>64.069000000000003</v>
      </c>
      <c r="H382">
        <v>2.8149000000000006</v>
      </c>
    </row>
    <row r="383" spans="1:8" x14ac:dyDescent="0.2">
      <c r="A383">
        <v>1258.7670000000001</v>
      </c>
      <c r="B383">
        <v>-26.594000000000001</v>
      </c>
      <c r="C383">
        <v>-26.603999999999999</v>
      </c>
      <c r="D383">
        <v>3.48</v>
      </c>
      <c r="E383">
        <v>124.747</v>
      </c>
      <c r="F383">
        <v>60</v>
      </c>
      <c r="G383">
        <v>63.957000000000001</v>
      </c>
      <c r="H383">
        <v>2.9007000000000001</v>
      </c>
    </row>
    <row r="384" spans="1:8" x14ac:dyDescent="0.2">
      <c r="A384">
        <v>1260.2940000000001</v>
      </c>
      <c r="B384">
        <v>-26.649000000000001</v>
      </c>
      <c r="C384">
        <v>-26.658999999999999</v>
      </c>
      <c r="D384">
        <v>3.577</v>
      </c>
      <c r="E384">
        <v>126.89400000000001</v>
      </c>
      <c r="F384">
        <v>60</v>
      </c>
      <c r="G384">
        <v>63.439</v>
      </c>
      <c r="H384">
        <v>2.9722000000000004</v>
      </c>
    </row>
    <row r="385" spans="1:8" x14ac:dyDescent="0.2">
      <c r="A385">
        <v>1261.819</v>
      </c>
      <c r="B385">
        <v>-26.702999999999999</v>
      </c>
      <c r="C385">
        <v>-26.713000000000001</v>
      </c>
      <c r="D385">
        <v>3.5569999999999999</v>
      </c>
      <c r="E385">
        <v>131.87700000000001</v>
      </c>
      <c r="F385">
        <v>60</v>
      </c>
      <c r="G385">
        <v>63.055999999999997</v>
      </c>
      <c r="H385">
        <v>3.1405000000000003</v>
      </c>
    </row>
    <row r="386" spans="1:8" x14ac:dyDescent="0.2">
      <c r="A386">
        <v>1263.3399999999999</v>
      </c>
      <c r="B386">
        <v>-26.757999999999999</v>
      </c>
      <c r="C386">
        <v>-26.768000000000001</v>
      </c>
      <c r="D386">
        <v>3.6429999999999998</v>
      </c>
      <c r="E386">
        <v>133.68799999999999</v>
      </c>
      <c r="F386">
        <v>60</v>
      </c>
      <c r="G386">
        <v>62.847999999999999</v>
      </c>
      <c r="H386">
        <v>3.2032000000000003</v>
      </c>
    </row>
    <row r="387" spans="1:8" x14ac:dyDescent="0.2">
      <c r="A387">
        <v>1264.8499999999999</v>
      </c>
      <c r="B387">
        <v>-26.81</v>
      </c>
      <c r="C387">
        <v>-26.821000000000002</v>
      </c>
      <c r="D387">
        <v>3.4830000000000001</v>
      </c>
      <c r="E387">
        <v>133.994</v>
      </c>
      <c r="F387">
        <v>60</v>
      </c>
      <c r="G387">
        <v>62.869</v>
      </c>
      <c r="H387">
        <v>3.2142000000000004</v>
      </c>
    </row>
    <row r="388" spans="1:8" x14ac:dyDescent="0.2">
      <c r="A388">
        <v>1266.3579999999999</v>
      </c>
      <c r="B388">
        <v>-26.864000000000001</v>
      </c>
      <c r="C388">
        <v>-26.875</v>
      </c>
      <c r="D388">
        <v>3.5960000000000001</v>
      </c>
      <c r="E388">
        <v>131.65700000000001</v>
      </c>
      <c r="F388">
        <v>60</v>
      </c>
      <c r="G388">
        <v>63.244</v>
      </c>
      <c r="H388">
        <v>3.1328</v>
      </c>
    </row>
    <row r="389" spans="1:8" x14ac:dyDescent="0.2">
      <c r="A389">
        <v>1267.8579999999999</v>
      </c>
      <c r="B389">
        <v>-26.917000000000002</v>
      </c>
      <c r="C389">
        <v>-26.928000000000001</v>
      </c>
      <c r="D389">
        <v>3.5529999999999999</v>
      </c>
      <c r="E389">
        <v>129.27699999999999</v>
      </c>
      <c r="F389">
        <v>60</v>
      </c>
      <c r="G389">
        <v>63.515000000000001</v>
      </c>
      <c r="H389">
        <v>3.0514000000000001</v>
      </c>
    </row>
    <row r="390" spans="1:8" x14ac:dyDescent="0.2">
      <c r="A390">
        <v>1269.3499999999999</v>
      </c>
      <c r="B390">
        <v>-26.97</v>
      </c>
      <c r="C390">
        <v>-26.981999999999999</v>
      </c>
      <c r="D390">
        <v>3.5710000000000002</v>
      </c>
      <c r="E390">
        <v>125.92400000000001</v>
      </c>
      <c r="F390">
        <v>60</v>
      </c>
      <c r="G390">
        <v>64.028999999999996</v>
      </c>
      <c r="H390">
        <v>2.9403000000000001</v>
      </c>
    </row>
    <row r="391" spans="1:8" x14ac:dyDescent="0.2">
      <c r="A391">
        <v>1270.8789999999999</v>
      </c>
      <c r="B391">
        <v>-27.02</v>
      </c>
      <c r="C391">
        <v>-27.033000000000001</v>
      </c>
      <c r="D391">
        <v>3.3250000000000002</v>
      </c>
      <c r="E391">
        <v>120.791</v>
      </c>
      <c r="F391">
        <v>60</v>
      </c>
      <c r="G391">
        <v>64.313999999999993</v>
      </c>
      <c r="H391">
        <v>2.7742</v>
      </c>
    </row>
    <row r="392" spans="1:8" x14ac:dyDescent="0.2">
      <c r="A392">
        <v>1272.4059999999999</v>
      </c>
      <c r="B392">
        <v>-27.071999999999999</v>
      </c>
      <c r="C392">
        <v>-27.084</v>
      </c>
      <c r="D392">
        <v>3.3730000000000002</v>
      </c>
      <c r="E392">
        <v>119.989</v>
      </c>
      <c r="F392">
        <v>60</v>
      </c>
      <c r="G392">
        <v>64.385999999999996</v>
      </c>
      <c r="H392">
        <v>2.7489000000000003</v>
      </c>
    </row>
    <row r="393" spans="1:8" x14ac:dyDescent="0.2">
      <c r="A393">
        <v>1273.933</v>
      </c>
      <c r="B393">
        <v>-27.123000000000001</v>
      </c>
      <c r="C393">
        <v>-27.135999999999999</v>
      </c>
      <c r="D393">
        <v>3.3759999999999999</v>
      </c>
      <c r="E393">
        <v>119.377</v>
      </c>
      <c r="F393">
        <v>60</v>
      </c>
      <c r="G393">
        <v>64.477000000000004</v>
      </c>
      <c r="H393">
        <v>2.7290999999999999</v>
      </c>
    </row>
    <row r="394" spans="1:8" x14ac:dyDescent="0.2">
      <c r="A394">
        <v>1275.463</v>
      </c>
      <c r="B394">
        <v>-27.172999999999998</v>
      </c>
      <c r="C394">
        <v>-27.186</v>
      </c>
      <c r="D394">
        <v>3.3159999999999998</v>
      </c>
      <c r="E394">
        <v>115.488</v>
      </c>
      <c r="F394">
        <v>60</v>
      </c>
      <c r="G394">
        <v>64.959999999999994</v>
      </c>
      <c r="H394">
        <v>2.6092</v>
      </c>
    </row>
    <row r="395" spans="1:8" x14ac:dyDescent="0.2">
      <c r="A395">
        <v>1277.278</v>
      </c>
      <c r="B395">
        <v>-27.231999999999999</v>
      </c>
      <c r="C395">
        <v>-27.245999999999999</v>
      </c>
      <c r="D395">
        <v>3.2669999999999999</v>
      </c>
      <c r="E395">
        <v>111.694</v>
      </c>
      <c r="F395">
        <v>60</v>
      </c>
      <c r="G395">
        <v>65.387</v>
      </c>
      <c r="H395">
        <v>2.4948000000000001</v>
      </c>
    </row>
    <row r="396" spans="1:8" x14ac:dyDescent="0.2">
      <c r="A396">
        <v>1279.1310000000001</v>
      </c>
      <c r="B396">
        <v>-27.291</v>
      </c>
      <c r="C396">
        <v>-27.305</v>
      </c>
      <c r="D396">
        <v>3.1850000000000001</v>
      </c>
      <c r="E396">
        <v>109.511</v>
      </c>
      <c r="F396">
        <v>60</v>
      </c>
      <c r="G396">
        <v>65.616</v>
      </c>
      <c r="H396">
        <v>2.431</v>
      </c>
    </row>
    <row r="397" spans="1:8" x14ac:dyDescent="0.2">
      <c r="A397">
        <v>1280.991</v>
      </c>
      <c r="B397">
        <v>-27.349</v>
      </c>
      <c r="C397">
        <v>-27.363</v>
      </c>
      <c r="D397">
        <v>3.1360000000000001</v>
      </c>
      <c r="E397">
        <v>101.411</v>
      </c>
      <c r="F397">
        <v>60</v>
      </c>
      <c r="G397">
        <v>65.960999999999999</v>
      </c>
      <c r="H397">
        <v>2.2000000000000002</v>
      </c>
    </row>
    <row r="398" spans="1:8" x14ac:dyDescent="0.2">
      <c r="A398">
        <v>1282.8530000000001</v>
      </c>
      <c r="B398">
        <v>-27.402999999999999</v>
      </c>
      <c r="C398">
        <v>-27.417000000000002</v>
      </c>
      <c r="D398">
        <v>2.907</v>
      </c>
      <c r="E398">
        <v>107.08499999999999</v>
      </c>
      <c r="F398">
        <v>60</v>
      </c>
      <c r="G398">
        <v>66.015000000000001</v>
      </c>
      <c r="H398">
        <v>2.3606000000000003</v>
      </c>
    </row>
    <row r="399" spans="1:8" x14ac:dyDescent="0.2">
      <c r="A399">
        <v>1284.7159999999999</v>
      </c>
      <c r="B399">
        <v>-27.456</v>
      </c>
      <c r="C399">
        <v>-27.471</v>
      </c>
      <c r="D399">
        <v>2.8730000000000002</v>
      </c>
      <c r="E399">
        <v>91.331000000000003</v>
      </c>
      <c r="F399">
        <v>60</v>
      </c>
      <c r="G399">
        <v>68.164000000000001</v>
      </c>
      <c r="H399">
        <v>1.9294000000000002</v>
      </c>
    </row>
    <row r="400" spans="1:8" x14ac:dyDescent="0.2">
      <c r="A400">
        <v>1286.579</v>
      </c>
      <c r="B400">
        <v>-27.507999999999999</v>
      </c>
      <c r="C400">
        <v>-27.523</v>
      </c>
      <c r="D400">
        <v>2.8330000000000002</v>
      </c>
      <c r="E400">
        <v>86.007000000000005</v>
      </c>
      <c r="F400">
        <v>60</v>
      </c>
      <c r="G400">
        <v>67.777000000000001</v>
      </c>
      <c r="H400">
        <v>1.7929999999999999</v>
      </c>
    </row>
    <row r="401" spans="1:8" x14ac:dyDescent="0.2">
      <c r="A401">
        <v>1288.751</v>
      </c>
      <c r="B401">
        <v>-27.565999999999999</v>
      </c>
      <c r="C401">
        <v>-27.581</v>
      </c>
      <c r="D401">
        <v>2.6760000000000002</v>
      </c>
      <c r="E401">
        <v>89.777000000000001</v>
      </c>
      <c r="F401">
        <v>60</v>
      </c>
      <c r="G401">
        <v>67.724000000000004</v>
      </c>
      <c r="H401">
        <v>1.8887000000000003</v>
      </c>
    </row>
    <row r="402" spans="1:8" x14ac:dyDescent="0.2">
      <c r="A402">
        <v>1290.92</v>
      </c>
      <c r="B402">
        <v>-27.622</v>
      </c>
      <c r="C402">
        <v>-27.638000000000002</v>
      </c>
      <c r="D402">
        <v>2.5880000000000001</v>
      </c>
      <c r="E402">
        <v>83.364000000000004</v>
      </c>
      <c r="F402">
        <v>60</v>
      </c>
      <c r="G402">
        <v>70.150999999999996</v>
      </c>
      <c r="H402">
        <v>1.7270000000000003</v>
      </c>
    </row>
    <row r="403" spans="1:8" x14ac:dyDescent="0.2">
      <c r="A403">
        <v>1293.405</v>
      </c>
      <c r="B403">
        <v>-27.678999999999998</v>
      </c>
      <c r="C403">
        <v>-27.695</v>
      </c>
      <c r="D403">
        <v>2.2949999999999999</v>
      </c>
      <c r="E403">
        <v>40.348999999999997</v>
      </c>
      <c r="F403">
        <v>60</v>
      </c>
      <c r="G403">
        <v>72.072999999999993</v>
      </c>
      <c r="H403">
        <v>0.76449999999999996</v>
      </c>
    </row>
    <row r="404" spans="1:8" x14ac:dyDescent="0.2">
      <c r="A404">
        <v>1295.886</v>
      </c>
      <c r="B404">
        <v>-27.733000000000001</v>
      </c>
      <c r="C404">
        <v>-27.75</v>
      </c>
      <c r="D404">
        <v>2.2280000000000002</v>
      </c>
      <c r="E404">
        <v>40.795000000000002</v>
      </c>
      <c r="F404">
        <v>60</v>
      </c>
      <c r="G404">
        <v>72.242000000000004</v>
      </c>
      <c r="H404">
        <v>0.77329999999999999</v>
      </c>
    </row>
    <row r="405" spans="1:8" x14ac:dyDescent="0.2">
      <c r="A405">
        <v>1298.682</v>
      </c>
      <c r="B405">
        <v>-27.789000000000001</v>
      </c>
      <c r="C405">
        <v>-27.806000000000001</v>
      </c>
      <c r="D405">
        <v>2.0099999999999998</v>
      </c>
      <c r="E405">
        <v>37.378999999999998</v>
      </c>
      <c r="F405">
        <v>60</v>
      </c>
      <c r="G405">
        <v>72.322000000000003</v>
      </c>
      <c r="H405">
        <v>0.70400000000000007</v>
      </c>
    </row>
    <row r="406" spans="1:8" x14ac:dyDescent="0.2">
      <c r="A406">
        <v>1301.4739999999999</v>
      </c>
      <c r="B406">
        <v>-27.843</v>
      </c>
      <c r="C406">
        <v>-27.86</v>
      </c>
      <c r="D406">
        <v>1.917</v>
      </c>
      <c r="E406">
        <v>40.113</v>
      </c>
      <c r="F406">
        <v>60</v>
      </c>
      <c r="G406">
        <v>72.311000000000007</v>
      </c>
      <c r="H406">
        <v>0.7601</v>
      </c>
    </row>
    <row r="407" spans="1:8" x14ac:dyDescent="0.2">
      <c r="A407">
        <v>1304.58</v>
      </c>
      <c r="B407">
        <v>-27.896999999999998</v>
      </c>
      <c r="C407">
        <v>-27.914000000000001</v>
      </c>
      <c r="D407">
        <v>1.7609999999999999</v>
      </c>
      <c r="E407">
        <v>56.12</v>
      </c>
      <c r="F407">
        <v>60</v>
      </c>
      <c r="G407">
        <v>71.427999999999997</v>
      </c>
      <c r="H407">
        <v>1.0945</v>
      </c>
    </row>
    <row r="408" spans="1:8" x14ac:dyDescent="0.2">
      <c r="A408">
        <v>1307.374</v>
      </c>
      <c r="B408">
        <v>-27.948</v>
      </c>
      <c r="C408">
        <v>-27.966000000000001</v>
      </c>
      <c r="D408">
        <v>1.833</v>
      </c>
      <c r="E408">
        <v>53.289000000000001</v>
      </c>
      <c r="F408">
        <v>60</v>
      </c>
      <c r="G408">
        <v>72.088999999999999</v>
      </c>
      <c r="H408">
        <v>1.034</v>
      </c>
    </row>
    <row r="409" spans="1:8" x14ac:dyDescent="0.2">
      <c r="A409">
        <v>1310.7919999999999</v>
      </c>
      <c r="B409">
        <v>-28.001999999999999</v>
      </c>
      <c r="C409">
        <v>-28.02</v>
      </c>
      <c r="D409">
        <v>1.5860000000000001</v>
      </c>
      <c r="E409">
        <v>52.63</v>
      </c>
      <c r="F409">
        <v>60</v>
      </c>
      <c r="G409">
        <v>71.635999999999996</v>
      </c>
      <c r="H409">
        <v>1.0197000000000001</v>
      </c>
    </row>
    <row r="410" spans="1:8" x14ac:dyDescent="0.2">
      <c r="A410">
        <v>1314.5129999999999</v>
      </c>
      <c r="B410">
        <v>-28.053999999999998</v>
      </c>
      <c r="C410">
        <v>-28.071999999999999</v>
      </c>
      <c r="D410">
        <v>1.4139999999999999</v>
      </c>
      <c r="E410">
        <v>47.369</v>
      </c>
      <c r="F410">
        <v>60</v>
      </c>
      <c r="G410">
        <v>72.744</v>
      </c>
      <c r="H410">
        <v>0.90860000000000007</v>
      </c>
    </row>
    <row r="411" spans="1:8" x14ac:dyDescent="0.2">
      <c r="A411">
        <v>1318.24</v>
      </c>
      <c r="B411">
        <v>-28.105</v>
      </c>
      <c r="C411">
        <v>-28.123999999999999</v>
      </c>
      <c r="D411">
        <v>1.3819999999999999</v>
      </c>
      <c r="E411">
        <v>47.398000000000003</v>
      </c>
      <c r="F411">
        <v>60</v>
      </c>
      <c r="G411">
        <v>72.448999999999998</v>
      </c>
      <c r="H411">
        <v>0.90970000000000006</v>
      </c>
    </row>
    <row r="412" spans="1:8" x14ac:dyDescent="0.2">
      <c r="A412">
        <v>1322.576</v>
      </c>
      <c r="B412">
        <v>-28.157</v>
      </c>
      <c r="C412">
        <v>-28.175999999999998</v>
      </c>
      <c r="D412">
        <v>1.204</v>
      </c>
      <c r="E412">
        <v>45.851999999999997</v>
      </c>
      <c r="F412">
        <v>60</v>
      </c>
      <c r="G412">
        <v>72.478999999999999</v>
      </c>
      <c r="H412">
        <v>0.87780000000000014</v>
      </c>
    </row>
    <row r="413" spans="1:8" x14ac:dyDescent="0.2">
      <c r="A413">
        <v>1326.2370000000001</v>
      </c>
      <c r="B413">
        <v>-28.207999999999998</v>
      </c>
      <c r="C413">
        <v>-28.227</v>
      </c>
      <c r="D413">
        <v>1.399</v>
      </c>
      <c r="E413">
        <v>46.262999999999998</v>
      </c>
      <c r="F413">
        <v>60</v>
      </c>
      <c r="G413">
        <v>72.462999999999994</v>
      </c>
      <c r="H413">
        <v>0.88550000000000018</v>
      </c>
    </row>
    <row r="414" spans="1:8" x14ac:dyDescent="0.2">
      <c r="A414">
        <v>1329.941</v>
      </c>
      <c r="B414">
        <v>-28.260999999999999</v>
      </c>
      <c r="C414">
        <v>-28.28</v>
      </c>
      <c r="D414">
        <v>1.429</v>
      </c>
      <c r="E414">
        <v>42.073</v>
      </c>
      <c r="F414">
        <v>60</v>
      </c>
      <c r="G414">
        <v>73.055000000000007</v>
      </c>
      <c r="H414">
        <v>0.79970000000000008</v>
      </c>
    </row>
    <row r="415" spans="1:8" x14ac:dyDescent="0.2">
      <c r="A415">
        <v>1333.6610000000001</v>
      </c>
      <c r="B415">
        <v>-28.312999999999999</v>
      </c>
      <c r="C415">
        <v>-28.332999999999998</v>
      </c>
      <c r="D415">
        <v>1.4059999999999999</v>
      </c>
      <c r="E415">
        <v>42.018000000000001</v>
      </c>
      <c r="F415">
        <v>60</v>
      </c>
      <c r="G415">
        <v>73.076999999999998</v>
      </c>
      <c r="H415">
        <v>0.79860000000000009</v>
      </c>
    </row>
    <row r="416" spans="1:8" x14ac:dyDescent="0.2">
      <c r="A416">
        <v>1338.008</v>
      </c>
      <c r="B416">
        <v>-28.364000000000001</v>
      </c>
      <c r="C416">
        <v>-28.384</v>
      </c>
      <c r="D416">
        <v>1.1830000000000001</v>
      </c>
      <c r="E416">
        <v>41.930999999999997</v>
      </c>
      <c r="F416">
        <v>60</v>
      </c>
      <c r="G416">
        <v>73.203000000000003</v>
      </c>
      <c r="H416">
        <v>0.7964</v>
      </c>
    </row>
    <row r="417" spans="1:8" x14ac:dyDescent="0.2">
      <c r="A417">
        <v>1343.278</v>
      </c>
      <c r="B417">
        <v>-28.414999999999999</v>
      </c>
      <c r="C417">
        <v>-28.436</v>
      </c>
      <c r="D417">
        <v>0.98599999999999999</v>
      </c>
      <c r="E417">
        <v>37.079000000000001</v>
      </c>
      <c r="F417">
        <v>60</v>
      </c>
      <c r="G417">
        <v>73.453000000000003</v>
      </c>
      <c r="H417">
        <v>0.69850000000000012</v>
      </c>
    </row>
    <row r="418" spans="1:8" x14ac:dyDescent="0.2">
      <c r="A418">
        <v>1347.934</v>
      </c>
      <c r="B418">
        <v>-28.466999999999999</v>
      </c>
      <c r="C418">
        <v>-28.488</v>
      </c>
      <c r="D418">
        <v>1.1140000000000001</v>
      </c>
      <c r="E418">
        <v>40.750999999999998</v>
      </c>
      <c r="F418">
        <v>60</v>
      </c>
      <c r="G418">
        <v>73.043999999999997</v>
      </c>
      <c r="H418">
        <v>0.7722</v>
      </c>
    </row>
    <row r="419" spans="1:8" x14ac:dyDescent="0.2">
      <c r="A419">
        <v>1352.5909999999999</v>
      </c>
      <c r="B419">
        <v>-28.518000000000001</v>
      </c>
      <c r="C419">
        <v>-28.539000000000001</v>
      </c>
      <c r="D419">
        <v>1.103</v>
      </c>
      <c r="E419">
        <v>38.383000000000003</v>
      </c>
      <c r="F419">
        <v>60</v>
      </c>
      <c r="G419">
        <v>73.088999999999999</v>
      </c>
      <c r="H419">
        <v>0.7249000000000001</v>
      </c>
    </row>
    <row r="420" spans="1:8" x14ac:dyDescent="0.2">
      <c r="A420">
        <v>1358.4880000000001</v>
      </c>
      <c r="B420">
        <v>-28.57</v>
      </c>
      <c r="C420">
        <v>-28.591000000000001</v>
      </c>
      <c r="D420">
        <v>0.88100000000000001</v>
      </c>
      <c r="E420">
        <v>37.860999999999997</v>
      </c>
      <c r="F420">
        <v>60</v>
      </c>
      <c r="G420">
        <v>73.399000000000001</v>
      </c>
      <c r="H420">
        <v>0.71390000000000009</v>
      </c>
    </row>
    <row r="421" spans="1:8" x14ac:dyDescent="0.2">
      <c r="A421">
        <v>1364.0740000000001</v>
      </c>
      <c r="B421">
        <v>-28.62</v>
      </c>
      <c r="C421">
        <v>-28.640999999999998</v>
      </c>
      <c r="D421">
        <v>0.90100000000000002</v>
      </c>
      <c r="E421">
        <v>35.069000000000003</v>
      </c>
      <c r="F421">
        <v>60</v>
      </c>
      <c r="G421">
        <v>73.605000000000004</v>
      </c>
      <c r="H421">
        <v>0.65890000000000004</v>
      </c>
    </row>
    <row r="422" spans="1:8" x14ac:dyDescent="0.2">
      <c r="A422">
        <v>1369.972</v>
      </c>
      <c r="B422">
        <v>-28.672000000000001</v>
      </c>
      <c r="C422">
        <v>-28.693999999999999</v>
      </c>
      <c r="D422">
        <v>0.88400000000000001</v>
      </c>
      <c r="E422">
        <v>36.765000000000001</v>
      </c>
      <c r="F422">
        <v>60</v>
      </c>
      <c r="G422">
        <v>73.391000000000005</v>
      </c>
      <c r="H422">
        <v>0.69190000000000007</v>
      </c>
    </row>
    <row r="423" spans="1:8" x14ac:dyDescent="0.2">
      <c r="A423">
        <v>1375.8630000000001</v>
      </c>
      <c r="B423">
        <v>-28.722999999999999</v>
      </c>
      <c r="C423">
        <v>-28.745999999999999</v>
      </c>
      <c r="D423">
        <v>0.88300000000000001</v>
      </c>
      <c r="E423">
        <v>36.476999999999997</v>
      </c>
      <c r="F423">
        <v>60</v>
      </c>
      <c r="G423">
        <v>73.251999999999995</v>
      </c>
      <c r="H423">
        <v>0.68640000000000001</v>
      </c>
    </row>
    <row r="424" spans="1:8" x14ac:dyDescent="0.2">
      <c r="A424">
        <v>1384.222</v>
      </c>
      <c r="B424">
        <v>-28.774000000000001</v>
      </c>
      <c r="C424">
        <v>-28.797000000000001</v>
      </c>
      <c r="D424">
        <v>0.61399999999999999</v>
      </c>
      <c r="E424">
        <v>35.439</v>
      </c>
      <c r="F424">
        <v>60</v>
      </c>
      <c r="G424">
        <v>73.322000000000003</v>
      </c>
      <c r="H424">
        <v>0.66549999999999998</v>
      </c>
    </row>
    <row r="425" spans="1:8" x14ac:dyDescent="0.2">
      <c r="A425">
        <v>1393.239</v>
      </c>
      <c r="B425">
        <v>-28.824999999999999</v>
      </c>
      <c r="C425">
        <v>-28.847999999999999</v>
      </c>
      <c r="D425">
        <v>0.56200000000000006</v>
      </c>
      <c r="E425">
        <v>34.683999999999997</v>
      </c>
      <c r="F425">
        <v>60</v>
      </c>
      <c r="G425">
        <v>73.649000000000001</v>
      </c>
      <c r="H425">
        <v>0.6512</v>
      </c>
    </row>
    <row r="426" spans="1:8" x14ac:dyDescent="0.2">
      <c r="A426">
        <v>1399.136</v>
      </c>
      <c r="B426">
        <v>-28.875</v>
      </c>
      <c r="C426">
        <v>-28.898</v>
      </c>
      <c r="D426">
        <v>0.85599999999999998</v>
      </c>
      <c r="E426">
        <v>35.521999999999998</v>
      </c>
      <c r="F426">
        <v>60</v>
      </c>
      <c r="G426">
        <v>73.575999999999993</v>
      </c>
      <c r="H426">
        <v>0.66770000000000007</v>
      </c>
    </row>
    <row r="427" spans="1:8" x14ac:dyDescent="0.2">
      <c r="A427">
        <v>1405.9349999999999</v>
      </c>
      <c r="B427">
        <v>-28.925000000000001</v>
      </c>
      <c r="C427">
        <v>-28.949000000000002</v>
      </c>
      <c r="D427">
        <v>0.74399999999999999</v>
      </c>
      <c r="E427">
        <v>32.25</v>
      </c>
      <c r="F427">
        <v>60</v>
      </c>
      <c r="G427">
        <v>73.629000000000005</v>
      </c>
      <c r="H427">
        <v>0.60280000000000011</v>
      </c>
    </row>
    <row r="428" spans="1:8" x14ac:dyDescent="0.2">
      <c r="A428">
        <v>1411.8140000000001</v>
      </c>
      <c r="B428">
        <v>-28.975999999999999</v>
      </c>
      <c r="C428">
        <v>-29</v>
      </c>
      <c r="D428">
        <v>0.872</v>
      </c>
      <c r="E428">
        <v>32.131999999999998</v>
      </c>
      <c r="F428">
        <v>60</v>
      </c>
      <c r="G428">
        <v>73.385000000000005</v>
      </c>
      <c r="H428">
        <v>0.60060000000000013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L14" sqref="L1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-11</v>
      </c>
      <c r="E14" s="309">
        <v>-9.3529999999999998</v>
      </c>
      <c r="F14" s="310" t="s">
        <v>95</v>
      </c>
      <c r="G14" s="308">
        <v>100</v>
      </c>
      <c r="H14" s="308">
        <v>61</v>
      </c>
      <c r="I14" s="311">
        <v>0</v>
      </c>
      <c r="J14" s="173">
        <v>5.82</v>
      </c>
      <c r="K14" s="311">
        <v>0</v>
      </c>
      <c r="L14" s="173">
        <v>6.59</v>
      </c>
      <c r="M14" s="311">
        <v>0</v>
      </c>
      <c r="N14" s="294"/>
      <c r="O14" s="295"/>
      <c r="P14" s="308">
        <v>25.52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350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141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-11</v>
      </c>
      <c r="E15" s="309">
        <v>-9.3529999999999998</v>
      </c>
      <c r="F15" s="310" t="s">
        <v>96</v>
      </c>
      <c r="G15" s="308">
        <v>200</v>
      </c>
      <c r="H15" s="308">
        <v>64</v>
      </c>
      <c r="I15" s="311">
        <v>4.9180000000000001</v>
      </c>
      <c r="J15" s="173">
        <v>4.96</v>
      </c>
      <c r="K15" s="311">
        <v>-14.776999999999999</v>
      </c>
      <c r="L15" s="173">
        <v>6.52</v>
      </c>
      <c r="M15" s="311">
        <v>-1.0620000000000001</v>
      </c>
      <c r="N15" s="294">
        <f t="shared" ref="N15:N36" si="1">IF(ISNUMBER(Z15), AA15, "")</f>
        <v>146</v>
      </c>
      <c r="O15" s="295" t="str">
        <f t="shared" ref="O15:O36" si="2">IF(ISNUMBER(N14), IF(ISNUMBER(N15), ABS(((ABS(N14-N15))/N14)*100), ""), "")</f>
        <v/>
      </c>
      <c r="P15" s="308">
        <v>25.62</v>
      </c>
      <c r="Q15" s="311">
        <v>0.39200000000000002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355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146</v>
      </c>
      <c r="AC15" s="312">
        <v>1.429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-11</v>
      </c>
      <c r="E16" s="309">
        <v>-9.3529999999999998</v>
      </c>
      <c r="F16" s="310" t="s">
        <v>97</v>
      </c>
      <c r="G16" s="308">
        <v>300</v>
      </c>
      <c r="H16" s="308">
        <v>74</v>
      </c>
      <c r="I16" s="311">
        <v>15.625</v>
      </c>
      <c r="J16" s="173">
        <v>4.47</v>
      </c>
      <c r="K16" s="311">
        <v>-9.8789999999999996</v>
      </c>
      <c r="L16" s="173">
        <v>6.4</v>
      </c>
      <c r="M16" s="311">
        <v>-1.84</v>
      </c>
      <c r="N16" s="294">
        <f t="shared" si="1"/>
        <v>142</v>
      </c>
      <c r="O16" s="295">
        <f t="shared" si="2"/>
        <v>2.7397260273972601</v>
      </c>
      <c r="P16" s="308">
        <v>25.82</v>
      </c>
      <c r="Q16" s="311">
        <v>0.78100000000000003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351</v>
      </c>
      <c r="AA16" s="10">
        <f t="shared" si="4"/>
        <v>142</v>
      </c>
      <c r="AC16" s="312">
        <v>-1.127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-11</v>
      </c>
      <c r="E17" s="309">
        <v>-9.3529999999999998</v>
      </c>
      <c r="F17" s="310" t="s">
        <v>98</v>
      </c>
      <c r="G17" s="308">
        <v>400</v>
      </c>
      <c r="H17" s="308">
        <v>168</v>
      </c>
      <c r="I17" s="311">
        <v>127.027</v>
      </c>
      <c r="J17" s="173">
        <v>3.87</v>
      </c>
      <c r="K17" s="311">
        <v>-13.423</v>
      </c>
      <c r="L17" s="173">
        <v>6.14</v>
      </c>
      <c r="M17" s="311">
        <v>-4.0629999999999997</v>
      </c>
      <c r="N17" s="294">
        <f t="shared" si="1"/>
        <v>112</v>
      </c>
      <c r="O17" s="295">
        <f t="shared" si="2"/>
        <v>21.12676056338028</v>
      </c>
      <c r="P17" s="308">
        <v>26.12</v>
      </c>
      <c r="Q17" s="311">
        <v>1.1619999999999999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318</v>
      </c>
      <c r="AA17" s="10">
        <f t="shared" si="4"/>
        <v>112</v>
      </c>
      <c r="AC17" s="312">
        <v>-9.4019999999999992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-11</v>
      </c>
      <c r="E18" s="309">
        <v>-9.3529999999999998</v>
      </c>
      <c r="F18" s="310" t="s">
        <v>99</v>
      </c>
      <c r="G18" s="308">
        <v>500</v>
      </c>
      <c r="H18" s="308">
        <v>354</v>
      </c>
      <c r="I18" s="311">
        <v>110.714</v>
      </c>
      <c r="J18" s="173">
        <v>3.16</v>
      </c>
      <c r="K18" s="311">
        <v>-18.346</v>
      </c>
      <c r="L18" s="173">
        <v>6.12</v>
      </c>
      <c r="M18" s="311">
        <v>-0.32600000000000001</v>
      </c>
      <c r="N18" s="294">
        <f t="shared" si="1"/>
        <v>16</v>
      </c>
      <c r="O18" s="295">
        <f t="shared" si="2"/>
        <v>85.714285714285708</v>
      </c>
      <c r="P18" s="308">
        <v>26.31</v>
      </c>
      <c r="Q18" s="311">
        <v>0.72699999999999998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222</v>
      </c>
      <c r="AA18" s="10">
        <f t="shared" si="4"/>
        <v>16</v>
      </c>
      <c r="AC18" s="312">
        <v>-30.189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-11</v>
      </c>
      <c r="E19" s="309">
        <v>-9.3529999999999998</v>
      </c>
      <c r="F19" s="310" t="s">
        <v>100</v>
      </c>
      <c r="G19" s="308">
        <v>600</v>
      </c>
      <c r="H19" s="308">
        <v>504</v>
      </c>
      <c r="I19" s="311">
        <v>42.372999999999998</v>
      </c>
      <c r="J19" s="173">
        <v>2.4300000000000002</v>
      </c>
      <c r="K19" s="311">
        <v>-23.100999999999999</v>
      </c>
      <c r="L19" s="173">
        <v>6.16</v>
      </c>
      <c r="M19" s="311">
        <v>0.65400000000000003</v>
      </c>
      <c r="N19" s="294">
        <f t="shared" si="1"/>
        <v>-31</v>
      </c>
      <c r="O19" s="295">
        <f t="shared" si="2"/>
        <v>293.75</v>
      </c>
      <c r="P19" s="308">
        <v>26.43</v>
      </c>
      <c r="Q19" s="311">
        <v>0.45600000000000002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175</v>
      </c>
      <c r="AA19" s="10">
        <f t="shared" si="4"/>
        <v>-31</v>
      </c>
      <c r="AC19" s="312">
        <v>-21.170999999999999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-11</v>
      </c>
      <c r="E20" s="309">
        <v>-9.3529999999999998</v>
      </c>
      <c r="F20" s="310" t="s">
        <v>101</v>
      </c>
      <c r="G20" s="308">
        <v>700</v>
      </c>
      <c r="H20" s="308">
        <v>718</v>
      </c>
      <c r="I20" s="311">
        <v>42.46</v>
      </c>
      <c r="J20" s="173">
        <v>1.97</v>
      </c>
      <c r="K20" s="311">
        <v>-18.93</v>
      </c>
      <c r="L20" s="173">
        <v>6.18</v>
      </c>
      <c r="M20" s="311">
        <v>0.32500000000000001</v>
      </c>
      <c r="N20" s="294">
        <f t="shared" si="1"/>
        <v>-64</v>
      </c>
      <c r="O20" s="295">
        <f t="shared" si="2"/>
        <v>106.45161290322579</v>
      </c>
      <c r="P20" s="308">
        <v>26.6</v>
      </c>
      <c r="Q20" s="311">
        <v>0.64300000000000002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142</v>
      </c>
      <c r="AA20" s="10">
        <f t="shared" si="4"/>
        <v>-64</v>
      </c>
      <c r="AC20" s="312">
        <v>-18.856999999999999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-11</v>
      </c>
      <c r="E21" s="309">
        <v>-9.3529999999999998</v>
      </c>
      <c r="F21" s="310" t="s">
        <v>102</v>
      </c>
      <c r="G21" s="308">
        <v>800</v>
      </c>
      <c r="H21" s="308">
        <v>907</v>
      </c>
      <c r="I21" s="311">
        <v>26.323</v>
      </c>
      <c r="J21" s="173">
        <v>1.64</v>
      </c>
      <c r="K21" s="311">
        <v>-16.751000000000001</v>
      </c>
      <c r="L21" s="173">
        <v>6.22</v>
      </c>
      <c r="M21" s="311">
        <v>0.64700000000000002</v>
      </c>
      <c r="N21" s="294">
        <f t="shared" si="1"/>
        <v>-88</v>
      </c>
      <c r="O21" s="295">
        <f t="shared" si="2"/>
        <v>37.5</v>
      </c>
      <c r="P21" s="308">
        <v>26.69</v>
      </c>
      <c r="Q21" s="311">
        <v>0.33800000000000002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118</v>
      </c>
      <c r="AA21" s="10">
        <f t="shared" si="4"/>
        <v>-88</v>
      </c>
      <c r="AC21" s="312">
        <v>-16.901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-11</v>
      </c>
      <c r="E22" s="309">
        <v>-9.3529999999999998</v>
      </c>
      <c r="F22" s="310" t="s">
        <v>103</v>
      </c>
      <c r="G22" s="308">
        <v>900</v>
      </c>
      <c r="H22" s="308">
        <v>998</v>
      </c>
      <c r="I22" s="311">
        <v>10.032999999999999</v>
      </c>
      <c r="J22" s="173">
        <v>1.32</v>
      </c>
      <c r="K22" s="311">
        <v>-19.512</v>
      </c>
      <c r="L22" s="173">
        <v>6.26</v>
      </c>
      <c r="M22" s="311">
        <v>0.64300000000000002</v>
      </c>
      <c r="N22" s="294">
        <f t="shared" si="1"/>
        <v>-111</v>
      </c>
      <c r="O22" s="295">
        <f t="shared" si="2"/>
        <v>26.136363636363637</v>
      </c>
      <c r="P22" s="308">
        <v>26.72</v>
      </c>
      <c r="Q22" s="311">
        <v>0.112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95</v>
      </c>
      <c r="AA22" s="10">
        <f t="shared" si="4"/>
        <v>-111</v>
      </c>
      <c r="AC22" s="312">
        <v>-19.492000000000001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-11</v>
      </c>
      <c r="E23" s="309">
        <v>-9.3529999999999998</v>
      </c>
      <c r="F23" s="310" t="s">
        <v>104</v>
      </c>
      <c r="G23" s="308">
        <v>1000</v>
      </c>
      <c r="H23" s="308">
        <v>1103</v>
      </c>
      <c r="I23" s="311">
        <v>10.521000000000001</v>
      </c>
      <c r="J23" s="173">
        <v>1.1499999999999999</v>
      </c>
      <c r="K23" s="311">
        <v>-12.879</v>
      </c>
      <c r="L23" s="173">
        <v>6.31</v>
      </c>
      <c r="M23" s="311">
        <v>0.79900000000000004</v>
      </c>
      <c r="N23" s="294">
        <f t="shared" si="1"/>
        <v>-129</v>
      </c>
      <c r="O23" s="295">
        <f t="shared" si="2"/>
        <v>16.216216216216218</v>
      </c>
      <c r="P23" s="308">
        <v>26.79</v>
      </c>
      <c r="Q23" s="311">
        <v>0.26200000000000001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77</v>
      </c>
      <c r="AA23" s="10">
        <f t="shared" si="4"/>
        <v>-129</v>
      </c>
      <c r="AC23" s="312">
        <v>-18.946999999999999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23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-18</v>
      </c>
      <c r="E14" s="309">
        <v>-10.696999999999999</v>
      </c>
      <c r="F14" s="310" t="s">
        <v>105</v>
      </c>
      <c r="G14" s="308">
        <v>100</v>
      </c>
      <c r="H14" s="308">
        <v>460</v>
      </c>
      <c r="I14" s="311">
        <v>-58.295999999999999</v>
      </c>
      <c r="J14" s="173">
        <v>2.68</v>
      </c>
      <c r="K14" s="311">
        <v>133.04300000000001</v>
      </c>
      <c r="L14" s="173">
        <v>6.65</v>
      </c>
      <c r="M14" s="311">
        <v>5.3879999999999999</v>
      </c>
      <c r="N14" s="294"/>
      <c r="O14" s="295"/>
      <c r="P14" s="308">
        <v>27.93</v>
      </c>
      <c r="Q14" s="311">
        <v>4.2549999999999999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138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-68</v>
      </c>
      <c r="AC14" s="312">
        <v>79.221000000000004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-18</v>
      </c>
      <c r="E15" s="309">
        <v>-10.696999999999999</v>
      </c>
      <c r="F15" s="310" t="s">
        <v>106</v>
      </c>
      <c r="G15" s="308">
        <v>200</v>
      </c>
      <c r="H15" s="308">
        <v>345</v>
      </c>
      <c r="I15" s="311">
        <v>-25</v>
      </c>
      <c r="J15" s="173">
        <v>2.89</v>
      </c>
      <c r="K15" s="311">
        <v>7.8360000000000003</v>
      </c>
      <c r="L15" s="173">
        <v>6.58</v>
      </c>
      <c r="M15" s="311">
        <v>-1.0529999999999999</v>
      </c>
      <c r="N15" s="294">
        <f t="shared" ref="N15:N36" si="1">IF(ISNUMBER(Z15), AA15, "")</f>
        <v>-42</v>
      </c>
      <c r="O15" s="295" t="str">
        <f t="shared" ref="O15:O36" si="2">IF(ISNUMBER(N14), IF(ISNUMBER(N15), ABS(((ABS(N14-N15))/N14)*100), ""), "")</f>
        <v/>
      </c>
      <c r="P15" s="308">
        <v>28.06</v>
      </c>
      <c r="Q15" s="311">
        <v>0.46500000000000002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160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-42</v>
      </c>
      <c r="AC15" s="312">
        <v>15.942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-18</v>
      </c>
      <c r="E16" s="309">
        <v>-10.696999999999999</v>
      </c>
      <c r="F16" s="310" t="s">
        <v>107</v>
      </c>
      <c r="G16" s="308">
        <v>300</v>
      </c>
      <c r="H16" s="308">
        <v>283</v>
      </c>
      <c r="I16" s="311">
        <v>-17.971</v>
      </c>
      <c r="J16" s="173">
        <v>2.89</v>
      </c>
      <c r="K16" s="311">
        <v>0</v>
      </c>
      <c r="L16" s="173">
        <v>6.43</v>
      </c>
      <c r="M16" s="311">
        <v>-2.2799999999999998</v>
      </c>
      <c r="N16" s="294">
        <f t="shared" si="1"/>
        <v>-54</v>
      </c>
      <c r="O16" s="295">
        <f t="shared" si="2"/>
        <v>28.571428571428569</v>
      </c>
      <c r="P16" s="308">
        <v>28.33</v>
      </c>
      <c r="Q16" s="311">
        <v>0.96199999999999997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148</v>
      </c>
      <c r="AA16" s="10">
        <f t="shared" si="4"/>
        <v>-54</v>
      </c>
      <c r="AC16" s="312">
        <v>-7.5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-18</v>
      </c>
      <c r="E17" s="309">
        <v>-10.696999999999999</v>
      </c>
      <c r="F17" s="310" t="s">
        <v>108</v>
      </c>
      <c r="G17" s="308">
        <v>400</v>
      </c>
      <c r="H17" s="308">
        <v>292</v>
      </c>
      <c r="I17" s="311">
        <v>3.18</v>
      </c>
      <c r="J17" s="173">
        <v>2.35</v>
      </c>
      <c r="K17" s="311">
        <v>-18.684999999999999</v>
      </c>
      <c r="L17" s="173">
        <v>6.33</v>
      </c>
      <c r="M17" s="311">
        <v>-1.5549999999999999</v>
      </c>
      <c r="N17" s="294">
        <f t="shared" si="1"/>
        <v>-78</v>
      </c>
      <c r="O17" s="295">
        <f t="shared" si="2"/>
        <v>44.444444444444443</v>
      </c>
      <c r="P17" s="308">
        <v>28.51</v>
      </c>
      <c r="Q17" s="311">
        <v>0.63500000000000001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124</v>
      </c>
      <c r="AA17" s="10">
        <f t="shared" si="4"/>
        <v>-78</v>
      </c>
      <c r="AC17" s="312">
        <v>-16.216000000000001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-18</v>
      </c>
      <c r="E18" s="309">
        <v>-10.696999999999999</v>
      </c>
      <c r="F18" s="310" t="s">
        <v>109</v>
      </c>
      <c r="G18" s="308">
        <v>500</v>
      </c>
      <c r="H18" s="308">
        <v>329</v>
      </c>
      <c r="I18" s="311">
        <v>12.670999999999999</v>
      </c>
      <c r="J18" s="173">
        <v>2</v>
      </c>
      <c r="K18" s="311">
        <v>-14.894</v>
      </c>
      <c r="L18" s="173">
        <v>6.29</v>
      </c>
      <c r="M18" s="311">
        <v>-0.63200000000000001</v>
      </c>
      <c r="N18" s="294">
        <f t="shared" si="1"/>
        <v>-106</v>
      </c>
      <c r="O18" s="295">
        <f t="shared" si="2"/>
        <v>35.897435897435898</v>
      </c>
      <c r="P18" s="308">
        <v>28.62</v>
      </c>
      <c r="Q18" s="311">
        <v>0.38600000000000001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96</v>
      </c>
      <c r="AA18" s="10">
        <f t="shared" si="4"/>
        <v>-106</v>
      </c>
      <c r="AC18" s="312">
        <v>-22.581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-18</v>
      </c>
      <c r="E19" s="309">
        <v>-10.696999999999999</v>
      </c>
      <c r="F19" s="310" t="s">
        <v>110</v>
      </c>
      <c r="G19" s="308">
        <v>700</v>
      </c>
      <c r="H19" s="308">
        <v>355</v>
      </c>
      <c r="I19" s="311">
        <v>7.9029999999999996</v>
      </c>
      <c r="J19" s="173">
        <v>1.51</v>
      </c>
      <c r="K19" s="311">
        <v>-24.5</v>
      </c>
      <c r="L19" s="173">
        <v>6.3</v>
      </c>
      <c r="M19" s="311">
        <v>0.159</v>
      </c>
      <c r="N19" s="294">
        <f t="shared" si="1"/>
        <v>-122</v>
      </c>
      <c r="O19" s="295">
        <f t="shared" si="2"/>
        <v>15.09433962264151</v>
      </c>
      <c r="P19" s="308">
        <v>28.8</v>
      </c>
      <c r="Q19" s="311">
        <v>0.629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80</v>
      </c>
      <c r="AA19" s="10">
        <f t="shared" si="4"/>
        <v>-122</v>
      </c>
      <c r="AC19" s="312">
        <v>-16.667000000000002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-18</v>
      </c>
      <c r="E20" s="309">
        <v>-10.696999999999999</v>
      </c>
      <c r="F20" s="310" t="s">
        <v>111</v>
      </c>
      <c r="G20" s="308">
        <v>700</v>
      </c>
      <c r="H20" s="308">
        <v>387</v>
      </c>
      <c r="I20" s="311">
        <v>9.0139999999999993</v>
      </c>
      <c r="J20" s="173">
        <v>1.24</v>
      </c>
      <c r="K20" s="311">
        <v>-17.881</v>
      </c>
      <c r="L20" s="173">
        <v>6.31</v>
      </c>
      <c r="M20" s="311">
        <v>0.159</v>
      </c>
      <c r="N20" s="294">
        <f t="shared" si="1"/>
        <v>-136</v>
      </c>
      <c r="O20" s="295">
        <f t="shared" si="2"/>
        <v>11.475409836065573</v>
      </c>
      <c r="P20" s="308">
        <v>28.97</v>
      </c>
      <c r="Q20" s="311">
        <v>0.59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66</v>
      </c>
      <c r="AA20" s="10">
        <f t="shared" si="4"/>
        <v>-136</v>
      </c>
      <c r="AC20" s="312">
        <v>-17.5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-18</v>
      </c>
      <c r="E21" s="309">
        <v>-10.696999999999999</v>
      </c>
      <c r="F21" s="310" t="s">
        <v>112</v>
      </c>
      <c r="G21" s="308">
        <v>800</v>
      </c>
      <c r="H21" s="308">
        <v>403</v>
      </c>
      <c r="I21" s="311">
        <v>4.1340000000000003</v>
      </c>
      <c r="J21" s="173">
        <v>1.07</v>
      </c>
      <c r="K21" s="311">
        <v>-13.71</v>
      </c>
      <c r="L21" s="173">
        <v>6.33</v>
      </c>
      <c r="M21" s="311">
        <v>0.317</v>
      </c>
      <c r="N21" s="294">
        <f t="shared" si="1"/>
        <v>-146</v>
      </c>
      <c r="O21" s="295">
        <f t="shared" si="2"/>
        <v>7.3529411764705888</v>
      </c>
      <c r="P21" s="308">
        <v>29.03</v>
      </c>
      <c r="Q21" s="311">
        <v>0.20699999999999999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56</v>
      </c>
      <c r="AA21" s="10">
        <f t="shared" si="4"/>
        <v>-146</v>
      </c>
      <c r="AC21" s="312">
        <v>-15.151999999999999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-18</v>
      </c>
      <c r="E22" s="309">
        <v>-10.696999999999999</v>
      </c>
      <c r="F22" s="310" t="s">
        <v>113</v>
      </c>
      <c r="G22" s="308">
        <v>900</v>
      </c>
      <c r="H22" s="308">
        <v>413</v>
      </c>
      <c r="I22" s="311">
        <v>2.4809999999999999</v>
      </c>
      <c r="J22" s="173">
        <v>0.93</v>
      </c>
      <c r="K22" s="311">
        <v>-13.084</v>
      </c>
      <c r="L22" s="173">
        <v>6.35</v>
      </c>
      <c r="M22" s="311">
        <v>0.316</v>
      </c>
      <c r="N22" s="294">
        <f t="shared" si="1"/>
        <v>-154</v>
      </c>
      <c r="O22" s="295">
        <f t="shared" si="2"/>
        <v>5.4794520547945202</v>
      </c>
      <c r="P22" s="308">
        <v>29.06</v>
      </c>
      <c r="Q22" s="311">
        <v>0.10299999999999999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48</v>
      </c>
      <c r="AA22" s="10">
        <f t="shared" si="4"/>
        <v>-154</v>
      </c>
      <c r="AC22" s="312">
        <v>-14.286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-18</v>
      </c>
      <c r="E23" s="309">
        <v>-10.696999999999999</v>
      </c>
      <c r="F23" s="310" t="s">
        <v>114</v>
      </c>
      <c r="G23" s="308">
        <v>1000</v>
      </c>
      <c r="H23" s="308">
        <v>417</v>
      </c>
      <c r="I23" s="311">
        <v>0.96899999999999997</v>
      </c>
      <c r="J23" s="173">
        <v>0.87</v>
      </c>
      <c r="K23" s="311">
        <v>-6.452</v>
      </c>
      <c r="L23" s="173">
        <v>6.36</v>
      </c>
      <c r="M23" s="311">
        <v>0.157</v>
      </c>
      <c r="N23" s="294">
        <f t="shared" si="1"/>
        <v>-161</v>
      </c>
      <c r="O23" s="295">
        <f t="shared" si="2"/>
        <v>4.5454545454545459</v>
      </c>
      <c r="P23" s="308">
        <v>29.13</v>
      </c>
      <c r="Q23" s="311">
        <v>0.24099999999999999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41</v>
      </c>
      <c r="AA23" s="10">
        <f t="shared" si="4"/>
        <v>-161</v>
      </c>
      <c r="AC23" s="312">
        <v>-14.583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23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-25</v>
      </c>
      <c r="E14" s="309">
        <v>-10.476000000000001</v>
      </c>
      <c r="F14" s="310" t="s">
        <v>115</v>
      </c>
      <c r="G14" s="308">
        <v>0</v>
      </c>
      <c r="H14" s="308">
        <v>231</v>
      </c>
      <c r="I14" s="311">
        <v>-44.603999999999999</v>
      </c>
      <c r="J14" s="173">
        <v>2.88</v>
      </c>
      <c r="K14" s="311">
        <v>231.03399999999999</v>
      </c>
      <c r="L14" s="173">
        <v>6.66</v>
      </c>
      <c r="M14" s="311">
        <v>4.7169999999999996</v>
      </c>
      <c r="N14" s="294"/>
      <c r="O14" s="295"/>
      <c r="P14" s="308">
        <v>29.35</v>
      </c>
      <c r="Q14" s="311">
        <v>0.755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210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</v>
      </c>
      <c r="AC14" s="312">
        <v>412.19499999999999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-25</v>
      </c>
      <c r="E15" s="309">
        <v>-10.476000000000001</v>
      </c>
      <c r="F15" s="310" t="s">
        <v>116</v>
      </c>
      <c r="G15" s="308">
        <v>200</v>
      </c>
      <c r="H15" s="308">
        <v>0</v>
      </c>
      <c r="I15" s="311">
        <v>-100</v>
      </c>
      <c r="J15" s="173">
        <v>0</v>
      </c>
      <c r="K15" s="311">
        <v>-100</v>
      </c>
      <c r="L15" s="173">
        <v>0</v>
      </c>
      <c r="M15" s="311">
        <v>-100</v>
      </c>
      <c r="N15" s="294">
        <f t="shared" ref="N15:N36" si="1">IF(ISNUMBER(Z15), AA15, "")</f>
        <v>-237</v>
      </c>
      <c r="O15" s="295" t="str">
        <f t="shared" ref="O15:O36" si="2">IF(ISNUMBER(N14), IF(ISNUMBER(N15), ABS(((ABS(N14-N15))/N14)*100), ""), "")</f>
        <v/>
      </c>
      <c r="P15" s="308">
        <v>0</v>
      </c>
      <c r="Q15" s="311">
        <v>-100</v>
      </c>
      <c r="R15" s="274"/>
      <c r="S15" s="286" t="str">
        <f t="shared" ref="S15:S36" si="3">IF(ISNUMBER(R14), IF(ISNUMBER(R15), ABS(((ABS(R14-R15))/R14)*100), ""), "")</f>
        <v/>
      </c>
      <c r="T15" s="313" t="s">
        <v>117</v>
      </c>
      <c r="U15" s="272"/>
      <c r="V15" s="272"/>
      <c r="W15" s="272"/>
      <c r="X15" s="14"/>
      <c r="Z15" s="312">
        <v>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AC15" s="312">
        <v>-100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-25</v>
      </c>
      <c r="E16" s="309">
        <v>-10.476000000000001</v>
      </c>
      <c r="F16" s="310" t="s">
        <v>118</v>
      </c>
      <c r="G16" s="308">
        <v>300</v>
      </c>
      <c r="H16" s="308">
        <v>0</v>
      </c>
      <c r="I16" s="311">
        <v>0</v>
      </c>
      <c r="J16" s="173">
        <v>0</v>
      </c>
      <c r="K16" s="311">
        <v>0</v>
      </c>
      <c r="L16" s="173">
        <v>0</v>
      </c>
      <c r="M16" s="311">
        <v>0</v>
      </c>
      <c r="N16" s="294">
        <f t="shared" si="1"/>
        <v>-237</v>
      </c>
      <c r="O16" s="295">
        <f t="shared" si="2"/>
        <v>0</v>
      </c>
      <c r="P16" s="308">
        <v>0</v>
      </c>
      <c r="Q16" s="311">
        <v>0</v>
      </c>
      <c r="R16" s="274"/>
      <c r="S16" s="286" t="str">
        <f t="shared" si="3"/>
        <v/>
      </c>
      <c r="T16" s="313" t="s">
        <v>119</v>
      </c>
      <c r="U16" s="272"/>
      <c r="V16" s="272"/>
      <c r="W16" s="272"/>
      <c r="X16" s="14"/>
      <c r="Z16" s="312">
        <v>0</v>
      </c>
      <c r="AA16" s="10">
        <f t="shared" si="4"/>
        <v>-237</v>
      </c>
      <c r="AC16" s="312">
        <v>0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-25</v>
      </c>
      <c r="E17" s="309">
        <v>-10.476000000000001</v>
      </c>
      <c r="F17" s="310" t="s">
        <v>120</v>
      </c>
      <c r="G17" s="308">
        <v>400</v>
      </c>
      <c r="H17" s="308">
        <v>0</v>
      </c>
      <c r="I17" s="311">
        <v>0</v>
      </c>
      <c r="J17" s="173">
        <v>0</v>
      </c>
      <c r="K17" s="311">
        <v>0</v>
      </c>
      <c r="L17" s="173">
        <v>0</v>
      </c>
      <c r="M17" s="311">
        <v>0</v>
      </c>
      <c r="N17" s="294">
        <f t="shared" si="1"/>
        <v>-237</v>
      </c>
      <c r="O17" s="295">
        <f t="shared" si="2"/>
        <v>0</v>
      </c>
      <c r="P17" s="308">
        <v>0</v>
      </c>
      <c r="Q17" s="311">
        <v>0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0</v>
      </c>
      <c r="AA17" s="10">
        <f t="shared" si="4"/>
        <v>-237</v>
      </c>
      <c r="AC17" s="312">
        <v>0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-25</v>
      </c>
      <c r="E18" s="309">
        <v>-10.476000000000001</v>
      </c>
      <c r="F18" s="310" t="s">
        <v>121</v>
      </c>
      <c r="G18" s="308">
        <v>400</v>
      </c>
      <c r="H18" s="308">
        <v>0</v>
      </c>
      <c r="I18" s="311">
        <v>0</v>
      </c>
      <c r="J18" s="173">
        <v>0</v>
      </c>
      <c r="K18" s="311">
        <v>0</v>
      </c>
      <c r="L18" s="173">
        <v>0</v>
      </c>
      <c r="M18" s="311">
        <v>0</v>
      </c>
      <c r="N18" s="294">
        <f t="shared" si="1"/>
        <v>-237</v>
      </c>
      <c r="O18" s="295">
        <f t="shared" si="2"/>
        <v>0</v>
      </c>
      <c r="P18" s="308">
        <v>0</v>
      </c>
      <c r="Q18" s="311">
        <v>0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0</v>
      </c>
      <c r="AA18" s="10">
        <f t="shared" si="4"/>
        <v>-237</v>
      </c>
      <c r="AC18" s="312">
        <v>0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-25</v>
      </c>
      <c r="E19" s="309">
        <v>-10.476000000000001</v>
      </c>
      <c r="F19" s="310" t="s">
        <v>122</v>
      </c>
      <c r="G19" s="308">
        <v>400</v>
      </c>
      <c r="H19" s="308">
        <v>347</v>
      </c>
      <c r="I19" s="311">
        <v>0</v>
      </c>
      <c r="J19" s="173">
        <v>3.78</v>
      </c>
      <c r="K19" s="311">
        <v>0</v>
      </c>
      <c r="L19" s="173">
        <v>6.27</v>
      </c>
      <c r="M19" s="311">
        <v>0</v>
      </c>
      <c r="N19" s="294">
        <f t="shared" si="1"/>
        <v>-92</v>
      </c>
      <c r="O19" s="295">
        <f t="shared" si="2"/>
        <v>61.181434599156113</v>
      </c>
      <c r="P19" s="308">
        <v>30.27</v>
      </c>
      <c r="Q19" s="311">
        <v>0</v>
      </c>
      <c r="R19" s="274"/>
      <c r="S19" s="286" t="str">
        <f t="shared" si="3"/>
        <v/>
      </c>
      <c r="T19" s="313" t="s">
        <v>123</v>
      </c>
      <c r="U19" s="272"/>
      <c r="V19" s="272"/>
      <c r="W19" s="272"/>
      <c r="X19" s="14"/>
      <c r="Z19" s="312">
        <v>109</v>
      </c>
      <c r="AA19" s="10">
        <f t="shared" si="4"/>
        <v>-92</v>
      </c>
      <c r="AC19" s="312">
        <v>0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-25</v>
      </c>
      <c r="E20" s="309">
        <v>-10.476000000000001</v>
      </c>
      <c r="F20" s="310" t="s">
        <v>124</v>
      </c>
      <c r="G20" s="308">
        <v>600</v>
      </c>
      <c r="H20" s="308">
        <v>305</v>
      </c>
      <c r="I20" s="311">
        <v>-12.103999999999999</v>
      </c>
      <c r="J20" s="173">
        <v>1.93</v>
      </c>
      <c r="K20" s="311">
        <v>-48.942</v>
      </c>
      <c r="L20" s="173">
        <v>6.28</v>
      </c>
      <c r="M20" s="311">
        <v>0.159</v>
      </c>
      <c r="N20" s="294">
        <f t="shared" si="1"/>
        <v>-98</v>
      </c>
      <c r="O20" s="295">
        <f t="shared" si="2"/>
        <v>6.5217391304347823</v>
      </c>
      <c r="P20" s="308">
        <v>30.28</v>
      </c>
      <c r="Q20" s="311">
        <v>3.3000000000000002E-2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103</v>
      </c>
      <c r="AA20" s="10">
        <f t="shared" si="4"/>
        <v>-98</v>
      </c>
      <c r="AC20" s="312">
        <v>-5.5049999999999999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-25</v>
      </c>
      <c r="E21" s="309">
        <v>-10.476000000000001</v>
      </c>
      <c r="F21" s="310" t="s">
        <v>125</v>
      </c>
      <c r="G21" s="308">
        <v>700</v>
      </c>
      <c r="H21" s="308">
        <v>324</v>
      </c>
      <c r="I21" s="311">
        <v>6.23</v>
      </c>
      <c r="J21" s="173">
        <v>1.61</v>
      </c>
      <c r="K21" s="311">
        <v>-16.579999999999998</v>
      </c>
      <c r="L21" s="173">
        <v>6.29</v>
      </c>
      <c r="M21" s="311">
        <v>0.159</v>
      </c>
      <c r="N21" s="294">
        <f t="shared" si="1"/>
        <v>-110</v>
      </c>
      <c r="O21" s="295">
        <f t="shared" si="2"/>
        <v>12.244897959183673</v>
      </c>
      <c r="P21" s="308">
        <v>30.32</v>
      </c>
      <c r="Q21" s="311">
        <v>0.13200000000000001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91</v>
      </c>
      <c r="AA21" s="10">
        <f t="shared" si="4"/>
        <v>-110</v>
      </c>
      <c r="AC21" s="312">
        <v>-11.65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-25</v>
      </c>
      <c r="E22" s="309">
        <v>-10.476000000000001</v>
      </c>
      <c r="F22" s="310" t="s">
        <v>126</v>
      </c>
      <c r="G22" s="308">
        <v>800</v>
      </c>
      <c r="H22" s="308">
        <v>336</v>
      </c>
      <c r="I22" s="311">
        <v>3.7040000000000002</v>
      </c>
      <c r="J22" s="173">
        <v>1.35</v>
      </c>
      <c r="K22" s="311">
        <v>-16.149000000000001</v>
      </c>
      <c r="L22" s="173">
        <v>6.31</v>
      </c>
      <c r="M22" s="311">
        <v>0.318</v>
      </c>
      <c r="N22" s="294">
        <f t="shared" si="1"/>
        <v>-121</v>
      </c>
      <c r="O22" s="295">
        <f t="shared" si="2"/>
        <v>10</v>
      </c>
      <c r="P22" s="308">
        <v>30.35</v>
      </c>
      <c r="Q22" s="311">
        <v>9.9000000000000005E-2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80</v>
      </c>
      <c r="AA22" s="10">
        <f t="shared" si="4"/>
        <v>-121</v>
      </c>
      <c r="AC22" s="312">
        <v>-12.087999999999999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-25</v>
      </c>
      <c r="E23" s="309">
        <v>-10.476000000000001</v>
      </c>
      <c r="F23" s="310" t="s">
        <v>127</v>
      </c>
      <c r="G23" s="308">
        <v>900</v>
      </c>
      <c r="H23" s="308">
        <v>359</v>
      </c>
      <c r="I23" s="311">
        <v>6.8449999999999998</v>
      </c>
      <c r="J23" s="173">
        <v>1.25</v>
      </c>
      <c r="K23" s="311">
        <v>-7.407</v>
      </c>
      <c r="L23" s="173">
        <v>6.32</v>
      </c>
      <c r="M23" s="311">
        <v>0.158</v>
      </c>
      <c r="N23" s="294">
        <f t="shared" si="1"/>
        <v>-131</v>
      </c>
      <c r="O23" s="295">
        <f t="shared" si="2"/>
        <v>8.2644628099173563</v>
      </c>
      <c r="P23" s="308">
        <v>30.38</v>
      </c>
      <c r="Q23" s="311">
        <v>9.9000000000000005E-2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70</v>
      </c>
      <c r="AA23" s="10">
        <f t="shared" si="4"/>
        <v>-131</v>
      </c>
      <c r="AC23" s="312">
        <v>-12.5</v>
      </c>
    </row>
    <row r="24" spans="1:29" s="10" customFormat="1" ht="39.950000000000003" customHeight="1" x14ac:dyDescent="0.2">
      <c r="A24" s="10">
        <f t="shared" ca="1" si="0"/>
        <v>24</v>
      </c>
      <c r="B24" s="313">
        <v>1</v>
      </c>
      <c r="C24" s="5"/>
      <c r="D24" s="309">
        <v>-25</v>
      </c>
      <c r="E24" s="309">
        <v>-10.476000000000001</v>
      </c>
      <c r="F24" s="310" t="s">
        <v>128</v>
      </c>
      <c r="G24" s="308">
        <v>1000</v>
      </c>
      <c r="H24" s="308">
        <v>359</v>
      </c>
      <c r="I24" s="311">
        <v>0</v>
      </c>
      <c r="J24" s="173">
        <v>1.1200000000000001</v>
      </c>
      <c r="K24" s="311">
        <v>-10.4</v>
      </c>
      <c r="L24" s="173">
        <v>6.34</v>
      </c>
      <c r="M24" s="311">
        <v>0.316</v>
      </c>
      <c r="N24" s="294">
        <f t="shared" si="1"/>
        <v>-138</v>
      </c>
      <c r="O24" s="295">
        <f t="shared" si="2"/>
        <v>5.343511450381679</v>
      </c>
      <c r="P24" s="308">
        <v>30.5</v>
      </c>
      <c r="Q24" s="311">
        <v>0.39500000000000002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63</v>
      </c>
      <c r="AA24" s="10">
        <f t="shared" si="4"/>
        <v>-138</v>
      </c>
      <c r="AC24" s="312">
        <v>-10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ref="I25:I36" si="5">IF(ISNUMBER(H24), IF(ISNUMBER(H25), ((ABS(H24-H25))/H24)*100, ""), "")</f>
        <v/>
      </c>
      <c r="J25" s="276"/>
      <c r="K25" s="286" t="str">
        <f t="shared" ref="K25:K36" si="6">IF(ISNUMBER(J24), IF(ISNUMBER(J25), ((ABS(J24-J25))/J24)*100, ""), "")</f>
        <v/>
      </c>
      <c r="L25" s="276"/>
      <c r="M25" s="286" t="str">
        <f t="shared" ref="M25:M36" si="7">IF(ISNUMBER(L24), IF(ISNUMBER(L25), ((ABS(L24-L25))/L24)*100, ""), "")</f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ref="Q25:Q36" si="8">IF(ISNUMBER(P24), IF(ISNUMBER(P25), ABS(((ABS(P24-P25))/P24)*100), ""), "")</f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24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20" sqref="F2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DPT-40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42522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39.213625999999998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68.280552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-27.5</v>
      </c>
      <c r="E14" s="309">
        <v>-11.076000000000001</v>
      </c>
      <c r="F14" s="310" t="s">
        <v>129</v>
      </c>
      <c r="G14" s="308">
        <v>100</v>
      </c>
      <c r="H14" s="308">
        <v>155</v>
      </c>
      <c r="I14" s="311">
        <v>0</v>
      </c>
      <c r="J14" s="173">
        <v>3.83</v>
      </c>
      <c r="K14" s="311">
        <v>0</v>
      </c>
      <c r="L14" s="173">
        <v>6.58</v>
      </c>
      <c r="M14" s="311">
        <v>0</v>
      </c>
      <c r="N14" s="294"/>
      <c r="O14" s="295"/>
      <c r="P14" s="308">
        <v>23.19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335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123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-27.5</v>
      </c>
      <c r="E15" s="309">
        <v>-11.076000000000001</v>
      </c>
      <c r="F15" s="310" t="s">
        <v>130</v>
      </c>
      <c r="G15" s="308">
        <v>200</v>
      </c>
      <c r="H15" s="308">
        <v>118</v>
      </c>
      <c r="I15" s="311">
        <v>-23.870999999999999</v>
      </c>
      <c r="J15" s="173">
        <v>3.08</v>
      </c>
      <c r="K15" s="311">
        <v>-19.582000000000001</v>
      </c>
      <c r="L15" s="173">
        <v>6.57</v>
      </c>
      <c r="M15" s="311">
        <v>-0.152</v>
      </c>
      <c r="N15" s="294">
        <f t="shared" ref="N15:N36" si="1">IF(ISNUMBER(Z15), AA15, "")</f>
        <v>117</v>
      </c>
      <c r="O15" s="295" t="str">
        <f t="shared" ref="O15:O36" si="2">IF(ISNUMBER(N14), IF(ISNUMBER(N15), ABS(((ABS(N14-N15))/N14)*100), ""), "")</f>
        <v/>
      </c>
      <c r="P15" s="308">
        <v>23.94</v>
      </c>
      <c r="Q15" s="311">
        <v>3.234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117</v>
      </c>
      <c r="AC15" s="312">
        <v>-1.7909999999999999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-27.5</v>
      </c>
      <c r="E16" s="309">
        <v>-11.076000000000001</v>
      </c>
      <c r="F16" s="310" t="s">
        <v>131</v>
      </c>
      <c r="G16" s="308">
        <v>300</v>
      </c>
      <c r="H16" s="308">
        <v>124</v>
      </c>
      <c r="I16" s="311">
        <v>5.085</v>
      </c>
      <c r="J16" s="173">
        <v>2.77</v>
      </c>
      <c r="K16" s="311">
        <v>-10.065</v>
      </c>
      <c r="L16" s="173">
        <v>6.47</v>
      </c>
      <c r="M16" s="311">
        <v>-1.522</v>
      </c>
      <c r="N16" s="294">
        <f t="shared" si="1"/>
        <v>116</v>
      </c>
      <c r="O16" s="295">
        <f t="shared" si="2"/>
        <v>0.85470085470085477</v>
      </c>
      <c r="P16" s="308">
        <v>24.83</v>
      </c>
      <c r="Q16" s="311">
        <v>3.718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326</v>
      </c>
      <c r="AA16" s="10">
        <f t="shared" si="4"/>
        <v>116</v>
      </c>
      <c r="AC16" s="312">
        <v>-0.91200000000000003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-27.5</v>
      </c>
      <c r="E17" s="309">
        <v>-11.076000000000001</v>
      </c>
      <c r="F17" s="310" t="s">
        <v>132</v>
      </c>
      <c r="G17" s="308">
        <v>350</v>
      </c>
      <c r="H17" s="308">
        <v>142</v>
      </c>
      <c r="I17" s="311">
        <v>14.516</v>
      </c>
      <c r="J17" s="173">
        <v>2.93</v>
      </c>
      <c r="K17" s="311">
        <v>5.7759999999999998</v>
      </c>
      <c r="L17" s="173">
        <v>6.43</v>
      </c>
      <c r="M17" s="311">
        <v>-0.61799999999999999</v>
      </c>
      <c r="N17" s="294">
        <f t="shared" si="1"/>
        <v>115</v>
      </c>
      <c r="O17" s="295">
        <f t="shared" si="2"/>
        <v>0.86206896551724133</v>
      </c>
      <c r="P17" s="308">
        <v>25.5</v>
      </c>
      <c r="Q17" s="311">
        <v>2.698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324</v>
      </c>
      <c r="AA17" s="10">
        <f t="shared" si="4"/>
        <v>115</v>
      </c>
      <c r="AC17" s="312">
        <v>-0.61299999999999999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-27.5</v>
      </c>
      <c r="E18" s="309">
        <v>-11.076000000000001</v>
      </c>
      <c r="F18" s="310" t="s">
        <v>133</v>
      </c>
      <c r="G18" s="308">
        <v>400</v>
      </c>
      <c r="H18" s="308">
        <v>170</v>
      </c>
      <c r="I18" s="311">
        <v>19.718</v>
      </c>
      <c r="J18" s="173">
        <v>2.65</v>
      </c>
      <c r="K18" s="311">
        <v>-9.5559999999999992</v>
      </c>
      <c r="L18" s="173">
        <v>6.39</v>
      </c>
      <c r="M18" s="311">
        <v>-0.622</v>
      </c>
      <c r="N18" s="294">
        <f t="shared" si="1"/>
        <v>108</v>
      </c>
      <c r="O18" s="295">
        <f t="shared" si="2"/>
        <v>6.0869565217391308</v>
      </c>
      <c r="P18" s="308">
        <v>25.97</v>
      </c>
      <c r="Q18" s="311">
        <v>1.843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317</v>
      </c>
      <c r="AA18" s="10">
        <f t="shared" si="4"/>
        <v>108</v>
      </c>
      <c r="AC18" s="312">
        <v>-2.16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-27.5</v>
      </c>
      <c r="E19" s="309">
        <v>-11.076000000000001</v>
      </c>
      <c r="F19" s="310" t="s">
        <v>134</v>
      </c>
      <c r="G19" s="308">
        <v>450</v>
      </c>
      <c r="H19" s="308">
        <v>186</v>
      </c>
      <c r="I19" s="311">
        <v>9.4120000000000008</v>
      </c>
      <c r="J19" s="173">
        <v>2.77</v>
      </c>
      <c r="K19" s="311">
        <v>4.5279999999999996</v>
      </c>
      <c r="L19" s="173">
        <v>6.44</v>
      </c>
      <c r="M19" s="311">
        <v>0.78200000000000003</v>
      </c>
      <c r="N19" s="294">
        <f t="shared" si="1"/>
        <v>100</v>
      </c>
      <c r="O19" s="295">
        <f t="shared" si="2"/>
        <v>7.4074074074074066</v>
      </c>
      <c r="P19" s="308">
        <v>26.27</v>
      </c>
      <c r="Q19" s="311">
        <v>1.155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306</v>
      </c>
      <c r="AA19" s="10">
        <f t="shared" si="4"/>
        <v>100</v>
      </c>
      <c r="AC19" s="312">
        <v>-3.47</v>
      </c>
    </row>
    <row r="20" spans="1:29" s="10" customFormat="1" ht="39.950000000000003" customHeight="1" x14ac:dyDescent="0.2">
      <c r="A20" s="10">
        <f t="shared" ca="1" si="0"/>
        <v>20</v>
      </c>
      <c r="B20" s="313">
        <v>1</v>
      </c>
      <c r="C20" s="5"/>
      <c r="D20" s="309">
        <v>-27.5</v>
      </c>
      <c r="E20" s="309">
        <v>-11.076000000000001</v>
      </c>
      <c r="F20" s="310" t="s">
        <v>135</v>
      </c>
      <c r="G20" s="308">
        <v>500</v>
      </c>
      <c r="H20" s="308">
        <v>205</v>
      </c>
      <c r="I20" s="311">
        <v>10.215</v>
      </c>
      <c r="J20" s="173">
        <v>2.58</v>
      </c>
      <c r="K20" s="311">
        <v>-6.859</v>
      </c>
      <c r="L20" s="173">
        <v>6.43</v>
      </c>
      <c r="M20" s="311">
        <v>-0.155</v>
      </c>
      <c r="N20" s="294">
        <f t="shared" si="1"/>
        <v>81</v>
      </c>
      <c r="O20" s="295">
        <f t="shared" si="2"/>
        <v>19</v>
      </c>
      <c r="P20" s="308">
        <v>26.68</v>
      </c>
      <c r="Q20" s="311">
        <v>1.5609999999999999</v>
      </c>
      <c r="R20" s="274"/>
      <c r="S20" s="286" t="str">
        <f t="shared" si="3"/>
        <v/>
      </c>
      <c r="T20" s="313" t="s">
        <v>136</v>
      </c>
      <c r="U20" s="272"/>
      <c r="V20" s="272"/>
      <c r="W20" s="272"/>
      <c r="X20" s="14"/>
      <c r="Z20" s="312">
        <v>287</v>
      </c>
      <c r="AA20" s="10">
        <f t="shared" si="4"/>
        <v>81</v>
      </c>
      <c r="AC20" s="312">
        <v>-6.2089999999999996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ref="I21:I36" si="5">IF(ISNUMBER(H20), IF(ISNUMBER(H21), ((ABS(H20-H21))/H20)*100, ""), "")</f>
        <v/>
      </c>
      <c r="J21" s="276"/>
      <c r="K21" s="286" t="str">
        <f t="shared" ref="K21:K36" si="6">IF(ISNUMBER(J20), IF(ISNUMBER(J21), ((ABS(J20-J21))/J20)*100, ""), "")</f>
        <v/>
      </c>
      <c r="L21" s="276"/>
      <c r="M21" s="286" t="str">
        <f t="shared" ref="M21:M36" si="7">IF(ISNUMBER(L20), IF(ISNUMBER(L21), ((ABS(L20-L21))/L20)*100, ""), "")</f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ref="Q21:Q36" si="8">IF(ISNUMBER(P20), IF(ISNUMBER(P21), ABS(((ABS(P20-P21))/P20)*100), ""), "")</f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AFP6\APS\MSTJV\[DPT40_Groundwater Profiling Log_MSTJV.xlsx]Sample 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2020-06-02T15:15:46Z</cp:lastPrinted>
  <dcterms:created xsi:type="dcterms:W3CDTF">1999-09-28T02:07:07Z</dcterms:created>
  <dcterms:modified xsi:type="dcterms:W3CDTF">2020-06-02T15:19:05Z</dcterms:modified>
</cp:coreProperties>
</file>