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E2337841-F170-44E0-AABB-B31EC71664E1}" xr6:coauthVersionLast="45" xr6:coauthVersionMax="45" xr10:uidLastSave="{00000000-0000-0000-0000-000000000000}"/>
  <bookViews>
    <workbookView xWindow="-120" yWindow="-120" windowWidth="20730" windowHeight="1116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7" i="150"/>
  <c r="P6" i="150"/>
  <c r="P5" i="150"/>
  <c r="Q2" i="150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N30" i="143"/>
  <c r="O31" i="143" s="1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N22" i="143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N21" i="150" s="1"/>
  <c r="O22" i="150" s="1"/>
  <c r="S21" i="150"/>
  <c r="A21" i="150"/>
  <c r="AA20" i="150"/>
  <c r="N20" i="150" s="1"/>
  <c r="S20" i="150"/>
  <c r="A20" i="150"/>
  <c r="AA19" i="150"/>
  <c r="N19" i="150" s="1"/>
  <c r="S19" i="150"/>
  <c r="A19" i="150"/>
  <c r="AA18" i="150"/>
  <c r="S18" i="150"/>
  <c r="N18" i="150"/>
  <c r="A18" i="150"/>
  <c r="AA17" i="150"/>
  <c r="S17" i="150"/>
  <c r="N17" i="150"/>
  <c r="O18" i="150" s="1"/>
  <c r="A17" i="150"/>
  <c r="AA16" i="150"/>
  <c r="S16" i="150"/>
  <c r="N16" i="150"/>
  <c r="A16" i="150"/>
  <c r="AA15" i="150"/>
  <c r="S15" i="150"/>
  <c r="O15" i="150"/>
  <c r="N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N34" i="149"/>
  <c r="O35" i="149" s="1"/>
  <c r="M34" i="149"/>
  <c r="K34" i="149"/>
  <c r="I34" i="149"/>
  <c r="A34" i="149"/>
  <c r="AA33" i="149"/>
  <c r="S33" i="149"/>
  <c r="Q33" i="149"/>
  <c r="N33" i="149"/>
  <c r="O34" i="149" s="1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N18" i="149" s="1"/>
  <c r="O19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O22" i="148"/>
  <c r="N22" i="148"/>
  <c r="O23" i="148" s="1"/>
  <c r="M22" i="148"/>
  <c r="K22" i="148"/>
  <c r="I22" i="148"/>
  <c r="A22" i="148"/>
  <c r="AA21" i="148"/>
  <c r="S21" i="148"/>
  <c r="Q21" i="148"/>
  <c r="N21" i="148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S19" i="148"/>
  <c r="Q19" i="148"/>
  <c r="N19" i="148"/>
  <c r="O20" i="148" s="1"/>
  <c r="M19" i="148"/>
  <c r="K19" i="148"/>
  <c r="I19" i="148"/>
  <c r="A19" i="148"/>
  <c r="AA18" i="148"/>
  <c r="N18" i="148" s="1"/>
  <c r="O19" i="148" s="1"/>
  <c r="S18" i="148"/>
  <c r="A18" i="148"/>
  <c r="AA17" i="148"/>
  <c r="S17" i="148"/>
  <c r="N17" i="148"/>
  <c r="A17" i="148"/>
  <c r="AA16" i="148"/>
  <c r="S16" i="148"/>
  <c r="N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21" i="150" l="1"/>
  <c r="O20" i="150"/>
  <c r="O19" i="150"/>
  <c r="O17" i="150"/>
  <c r="O16" i="150"/>
  <c r="O18" i="149"/>
  <c r="O17" i="149"/>
  <c r="O16" i="149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0" i="147"/>
  <c r="N21" i="147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AA21" i="147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Q21" i="147"/>
  <c r="O21" i="147"/>
  <c r="M21" i="147"/>
  <c r="K21" i="147"/>
  <c r="I21" i="147"/>
  <c r="A21" i="147"/>
  <c r="S20" i="147"/>
  <c r="Q20" i="147"/>
  <c r="O20" i="147"/>
  <c r="M20" i="147"/>
  <c r="K20" i="147"/>
  <c r="I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C17" i="139" s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<sst xmlns="http://schemas.openxmlformats.org/spreadsheetml/2006/main" count="1589" uniqueCount="141">
  <si>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</si>
  <si>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</si>
  <si>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</si>
  <si>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</si>
  <si>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</si>
  <si>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</si>
  <si>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</si>
  <si>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</si>
  <si>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</si>
  <si>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</si>
  <si>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</si>
  <si>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</si>
  <si>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</si>
  <si>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</si>
  <si>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</si>
  <si>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</si>
  <si>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</si>
  <si>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</si>
  <si>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</si>
  <si>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</si>
  <si>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</si>
  <si>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</si>
  <si>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</si>
  <si>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</si>
  <si>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</si>
  <si>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</si>
  <si>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</si>
  <si>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</si>
  <si>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</si>
  <si>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</si>
  <si>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</si>
  <si>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</si>
  <si>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</si>
  <si>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</si>
  <si>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</si>
  <si>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</si>
  <si>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</si>
  <si>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</si>
  <si>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</si>
  <si>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</si>
  <si>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</si>
  <si>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</si>
  <si>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</si>
  <si>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</si>
  <si>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</si>
  <si>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</si>
  <si>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</si>
  <si>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</si>
  <si>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</si>
  <si>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</si>
  <si>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</si>
  <si>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</si>
  <si>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</si>
  <si>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</si>
  <si>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</si>
  <si>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</si>
  <si>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</si>
  <si>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</si>
  <si>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</si>
  <si>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</si>
  <si>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</si>
  <si>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</si>
  <si>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</si>
  <si>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</si>
  <si>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</si>
  <si>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</si>
  <si>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</si>
  <si>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</si>
  <si>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</si>
  <si>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</si>
  <si>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</si>
  <si>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</si>
  <si>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</si>
  <si>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</si>
  <si>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</si>
  <si>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</si>
  <si>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</si>
  <si>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</si>
  <si>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</si>
  <si>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</si>
  <si>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Peri Pump</t>
  </si>
  <si>
    <t>DPT-41</t>
  </si>
  <si>
    <t>Trinity</t>
  </si>
  <si>
    <t>No Change When Hammer Stopped</t>
  </si>
  <si>
    <t>5/30/2020:10:57:11</t>
  </si>
  <si>
    <t>NA</t>
  </si>
  <si>
    <t>5/30/2020:10:59:18</t>
  </si>
  <si>
    <t>5/30/2020:11:01:00</t>
  </si>
  <si>
    <t>IK Decreased When Hammer Stopped</t>
  </si>
  <si>
    <t>5/30/2020:11:04:06</t>
  </si>
  <si>
    <t>5/30/2020:11:04:43</t>
  </si>
  <si>
    <t>5/30/2020:12:42:02</t>
  </si>
  <si>
    <t>5/30/2020:12:43:18</t>
  </si>
  <si>
    <t>5/30/2020:12:44:52</t>
  </si>
  <si>
    <t>5/30/2020:14:27:43</t>
  </si>
  <si>
    <t>5/30/2020:14:28:03</t>
  </si>
  <si>
    <t>5/30/2020:14:34:11</t>
  </si>
  <si>
    <t>5/30/2020:14:34:38</t>
  </si>
  <si>
    <t>5/30/2020:14:36:54</t>
  </si>
  <si>
    <t>5/30/2020:14:38:23</t>
  </si>
  <si>
    <t>5/31/2020:08:20:53</t>
  </si>
  <si>
    <t>5/31/2020:08:24:50</t>
  </si>
  <si>
    <t>05/30/2020:11:30:28</t>
  </si>
  <si>
    <t>05/30/2020:11:39:26</t>
  </si>
  <si>
    <t>05/30/2020:11:48:25</t>
  </si>
  <si>
    <t>05/30/2020:11:57:40</t>
  </si>
  <si>
    <t>05/30/2020:12:07:41</t>
  </si>
  <si>
    <t>05/30/2020:12:16:56</t>
  </si>
  <si>
    <t>PT is 1 Hr and 4 min // Pulled sample before sample stabilized @ client's request.</t>
  </si>
  <si>
    <t>05/30/2020:13:07:27</t>
  </si>
  <si>
    <t>05/30/2020:13:12:23</t>
  </si>
  <si>
    <t>05/30/2020:13:18:52</t>
  </si>
  <si>
    <t>05/30/2020:13:25:11</t>
  </si>
  <si>
    <t>05/30/2020:13:31:40</t>
  </si>
  <si>
    <t>PT is 46 min // Pulled Duplicate (x2) @ Client's Request.</t>
  </si>
  <si>
    <t>05/30/2020:15:07:11</t>
  </si>
  <si>
    <t>05/30/2020:15:15:56</t>
  </si>
  <si>
    <t>05/30/2020:15:25:41</t>
  </si>
  <si>
    <t>05/30/2020:15:34:55</t>
  </si>
  <si>
    <t>05/30/2020:15:44:17</t>
  </si>
  <si>
    <t>PT is 1 hr &amp; 5 min // Pulled sample before stable @ client's request due to time constraints.</t>
  </si>
  <si>
    <t>05/31/2020:08:58:45</t>
  </si>
  <si>
    <t>05/31/2020:09:09:43</t>
  </si>
  <si>
    <t>05/31/2020:09:21:16</t>
  </si>
  <si>
    <t>05/31/2020:09:33:06</t>
  </si>
  <si>
    <t>05/31/2020:09:43:56</t>
  </si>
  <si>
    <t>05/31/2020:09:55:22</t>
  </si>
  <si>
    <t>05/31/2020:10:06:41</t>
  </si>
  <si>
    <t>05/31/2020:10:17:48</t>
  </si>
  <si>
    <t xml:space="preserve">PT is 1 hr &amp; 26 min // Allowed for extra pump time @ Client's request.  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</si>
  <si>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</si>
  <si>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</si>
  <si>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</si>
  <si>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</si>
  <si>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</si>
  <si>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</si>
  <si>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N/A</t>
  </si>
  <si>
    <t>ROP Dropped Below Threshold</t>
  </si>
  <si>
    <t>CS</t>
  </si>
  <si>
    <t>DPT41</t>
  </si>
  <si>
    <t>MSTJV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</si>
</sst>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4" fontId="0" fillId="0" borderId="5" xfId="3" applyNumberFormat="1" applyFont="1" applyFill="1" applyBorder="1" applyAlignment="1" applyProtection="1">
      <alignment horizontal="center"/>
      <protection locked="0"/>
    </xf>
    <xf numFmtId="0" fontId="0" fillId="0" borderId="2" xfId="0" applyFont="1" applyBorder="1" applyAlignment="1">
      <alignment horizontal="left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Ik'!$H$2:$H$2943</c:f>
              <c:numCache>
                <c:formatCode>General</c:formatCode>
                <c:ptCount val="2942"/>
                <c:pt idx="0">
                  <c:v>4.2537000000000003</c:v>
                </c:pt>
                <c:pt idx="1">
                  <c:v>4.2460000000000004</c:v>
                </c:pt>
                <c:pt idx="2">
                  <c:v>4.2438000000000002</c:v>
                </c:pt>
                <c:pt idx="3">
                  <c:v>4.2350000000000003</c:v>
                </c:pt>
                <c:pt idx="4">
                  <c:v>4.2427000000000001</c:v>
                </c:pt>
                <c:pt idx="5">
                  <c:v>4.2240000000000002</c:v>
                </c:pt>
                <c:pt idx="6">
                  <c:v>4.2317</c:v>
                </c:pt>
                <c:pt idx="7">
                  <c:v>4.2229000000000001</c:v>
                </c:pt>
                <c:pt idx="8">
                  <c:v>4.2394000000000007</c:v>
                </c:pt>
                <c:pt idx="9">
                  <c:v>4.2625000000000002</c:v>
                </c:pt>
                <c:pt idx="10">
                  <c:v>4.3087</c:v>
                </c:pt>
                <c:pt idx="11">
                  <c:v>4.2735000000000003</c:v>
                </c:pt>
                <c:pt idx="12">
                  <c:v>4.2537000000000003</c:v>
                </c:pt>
                <c:pt idx="13">
                  <c:v>4.2130000000000001</c:v>
                </c:pt>
                <c:pt idx="14">
                  <c:v>4.2185000000000006</c:v>
                </c:pt>
                <c:pt idx="15">
                  <c:v>4.2086000000000006</c:v>
                </c:pt>
                <c:pt idx="16">
                  <c:v>4.18</c:v>
                </c:pt>
                <c:pt idx="17">
                  <c:v>4.2229000000000001</c:v>
                </c:pt>
                <c:pt idx="18">
                  <c:v>4.2537000000000003</c:v>
                </c:pt>
                <c:pt idx="19">
                  <c:v>4.2207000000000008</c:v>
                </c:pt>
                <c:pt idx="20">
                  <c:v>4.3010000000000002</c:v>
                </c:pt>
                <c:pt idx="21">
                  <c:v>4.2559000000000005</c:v>
                </c:pt>
                <c:pt idx="22">
                  <c:v>4.3098000000000001</c:v>
                </c:pt>
                <c:pt idx="23">
                  <c:v>4.2581000000000007</c:v>
                </c:pt>
                <c:pt idx="24">
                  <c:v>4.1778000000000004</c:v>
                </c:pt>
                <c:pt idx="25">
                  <c:v>4.2086000000000006</c:v>
                </c:pt>
                <c:pt idx="26">
                  <c:v>4.2427000000000001</c:v>
                </c:pt>
                <c:pt idx="27">
                  <c:v>4.2361000000000004</c:v>
                </c:pt>
                <c:pt idx="28">
                  <c:v>4.2526000000000002</c:v>
                </c:pt>
                <c:pt idx="29">
                  <c:v>4.2812000000000001</c:v>
                </c:pt>
                <c:pt idx="30">
                  <c:v>4.2966000000000006</c:v>
                </c:pt>
                <c:pt idx="31">
                  <c:v>4.3043000000000005</c:v>
                </c:pt>
                <c:pt idx="32">
                  <c:v>4.2856000000000005</c:v>
                </c:pt>
                <c:pt idx="33">
                  <c:v>4.2669000000000006</c:v>
                </c:pt>
                <c:pt idx="34">
                  <c:v>4.2888999999999999</c:v>
                </c:pt>
                <c:pt idx="35">
                  <c:v>4.2404999999999999</c:v>
                </c:pt>
                <c:pt idx="36">
                  <c:v>4.2295000000000007</c:v>
                </c:pt>
                <c:pt idx="37">
                  <c:v>4.2636000000000003</c:v>
                </c:pt>
                <c:pt idx="38">
                  <c:v>4.2361000000000004</c:v>
                </c:pt>
                <c:pt idx="39">
                  <c:v>4.2614000000000001</c:v>
                </c:pt>
                <c:pt idx="40">
                  <c:v>4.3208000000000002</c:v>
                </c:pt>
                <c:pt idx="41">
                  <c:v>4.2922000000000002</c:v>
                </c:pt>
                <c:pt idx="42">
                  <c:v>4.3054000000000006</c:v>
                </c:pt>
                <c:pt idx="43">
                  <c:v>4.3318000000000003</c:v>
                </c:pt>
                <c:pt idx="44">
                  <c:v>4.3174999999999999</c:v>
                </c:pt>
                <c:pt idx="45">
                  <c:v>4.2888999999999999</c:v>
                </c:pt>
                <c:pt idx="46">
                  <c:v>4.2713000000000001</c:v>
                </c:pt>
                <c:pt idx="47">
                  <c:v>4.2713000000000001</c:v>
                </c:pt>
                <c:pt idx="48">
                  <c:v>4.3252000000000006</c:v>
                </c:pt>
                <c:pt idx="49">
                  <c:v>4.2262000000000004</c:v>
                </c:pt>
                <c:pt idx="50">
                  <c:v>4.2581000000000007</c:v>
                </c:pt>
                <c:pt idx="51">
                  <c:v>4.2845000000000004</c:v>
                </c:pt>
                <c:pt idx="52">
                  <c:v>4.2966000000000006</c:v>
                </c:pt>
                <c:pt idx="53">
                  <c:v>4.2911000000000001</c:v>
                </c:pt>
                <c:pt idx="54">
                  <c:v>4.3197000000000001</c:v>
                </c:pt>
                <c:pt idx="55">
                  <c:v>4.2669000000000006</c:v>
                </c:pt>
                <c:pt idx="56">
                  <c:v>4.2614000000000001</c:v>
                </c:pt>
                <c:pt idx="57">
                  <c:v>4.2174000000000005</c:v>
                </c:pt>
                <c:pt idx="58">
                  <c:v>4.2702000000000009</c:v>
                </c:pt>
                <c:pt idx="59">
                  <c:v>4.2724000000000002</c:v>
                </c:pt>
                <c:pt idx="60">
                  <c:v>4.3395000000000001</c:v>
                </c:pt>
                <c:pt idx="61">
                  <c:v>4.3494000000000002</c:v>
                </c:pt>
                <c:pt idx="62">
                  <c:v>4.3262999999999998</c:v>
                </c:pt>
                <c:pt idx="63">
                  <c:v>4.3208000000000002</c:v>
                </c:pt>
                <c:pt idx="64">
                  <c:v>4.2757000000000005</c:v>
                </c:pt>
                <c:pt idx="65">
                  <c:v>4.3142000000000005</c:v>
                </c:pt>
                <c:pt idx="66">
                  <c:v>4.2966000000000006</c:v>
                </c:pt>
                <c:pt idx="67">
                  <c:v>4.3296000000000001</c:v>
                </c:pt>
                <c:pt idx="68">
                  <c:v>4.2977000000000007</c:v>
                </c:pt>
                <c:pt idx="69">
                  <c:v>4.2647000000000004</c:v>
                </c:pt>
                <c:pt idx="70">
                  <c:v>4.3230000000000004</c:v>
                </c:pt>
                <c:pt idx="71">
                  <c:v>4.3318000000000003</c:v>
                </c:pt>
                <c:pt idx="72">
                  <c:v>4.0282</c:v>
                </c:pt>
                <c:pt idx="73">
                  <c:v>4.07</c:v>
                </c:pt>
                <c:pt idx="74">
                  <c:v>4.1305000000000005</c:v>
                </c:pt>
                <c:pt idx="75">
                  <c:v>4.2493000000000007</c:v>
                </c:pt>
                <c:pt idx="76">
                  <c:v>4.2790000000000008</c:v>
                </c:pt>
                <c:pt idx="77">
                  <c:v>4.29</c:v>
                </c:pt>
                <c:pt idx="78">
                  <c:v>4.2768000000000006</c:v>
                </c:pt>
                <c:pt idx="79">
                  <c:v>4.1954000000000002</c:v>
                </c:pt>
                <c:pt idx="80">
                  <c:v>4.1085000000000003</c:v>
                </c:pt>
                <c:pt idx="81">
                  <c:v>3.7213000000000003</c:v>
                </c:pt>
                <c:pt idx="82">
                  <c:v>3.4782000000000002</c:v>
                </c:pt>
                <c:pt idx="83">
                  <c:v>3.5046000000000004</c:v>
                </c:pt>
                <c:pt idx="84">
                  <c:v>3.5321000000000002</c:v>
                </c:pt>
                <c:pt idx="85">
                  <c:v>3.4254000000000002</c:v>
                </c:pt>
                <c:pt idx="86">
                  <c:v>3.2307000000000001</c:v>
                </c:pt>
                <c:pt idx="87">
                  <c:v>3.0206000000000004</c:v>
                </c:pt>
                <c:pt idx="88">
                  <c:v>2.8842000000000003</c:v>
                </c:pt>
                <c:pt idx="89">
                  <c:v>3.1130000000000004</c:v>
                </c:pt>
                <c:pt idx="90">
                  <c:v>3.2570999999999999</c:v>
                </c:pt>
                <c:pt idx="91">
                  <c:v>3.3825000000000003</c:v>
                </c:pt>
                <c:pt idx="92">
                  <c:v>3.6157000000000004</c:v>
                </c:pt>
                <c:pt idx="93">
                  <c:v>3.9655000000000005</c:v>
                </c:pt>
                <c:pt idx="94">
                  <c:v>4.1789000000000005</c:v>
                </c:pt>
                <c:pt idx="95">
                  <c:v>4.2295000000000007</c:v>
                </c:pt>
                <c:pt idx="96">
                  <c:v>4.1844000000000001</c:v>
                </c:pt>
                <c:pt idx="97">
                  <c:v>4.1272000000000002</c:v>
                </c:pt>
                <c:pt idx="98">
                  <c:v>4.0513000000000003</c:v>
                </c:pt>
                <c:pt idx="99">
                  <c:v>3.9600000000000004</c:v>
                </c:pt>
                <c:pt idx="100">
                  <c:v>3.9677000000000007</c:v>
                </c:pt>
                <c:pt idx="101">
                  <c:v>3.8588000000000005</c:v>
                </c:pt>
                <c:pt idx="102">
                  <c:v>3.7410999999999999</c:v>
                </c:pt>
                <c:pt idx="103">
                  <c:v>3.4661</c:v>
                </c:pt>
                <c:pt idx="104">
                  <c:v>3.4045000000000005</c:v>
                </c:pt>
                <c:pt idx="105">
                  <c:v>3.5013000000000001</c:v>
                </c:pt>
                <c:pt idx="106">
                  <c:v>3.4958</c:v>
                </c:pt>
                <c:pt idx="107">
                  <c:v>3.2252000000000001</c:v>
                </c:pt>
                <c:pt idx="108">
                  <c:v>3.0019000000000005</c:v>
                </c:pt>
                <c:pt idx="109">
                  <c:v>2.9249000000000001</c:v>
                </c:pt>
                <c:pt idx="110">
                  <c:v>2.8237000000000005</c:v>
                </c:pt>
                <c:pt idx="111">
                  <c:v>2.8490000000000002</c:v>
                </c:pt>
                <c:pt idx="112">
                  <c:v>2.8292000000000002</c:v>
                </c:pt>
                <c:pt idx="113">
                  <c:v>2.8204000000000002</c:v>
                </c:pt>
                <c:pt idx="114">
                  <c:v>2.8984999999999999</c:v>
                </c:pt>
                <c:pt idx="115">
                  <c:v>3.0063000000000004</c:v>
                </c:pt>
                <c:pt idx="116">
                  <c:v>3.1592000000000002</c:v>
                </c:pt>
                <c:pt idx="117">
                  <c:v>3.2175000000000002</c:v>
                </c:pt>
                <c:pt idx="118">
                  <c:v>3.2362000000000006</c:v>
                </c:pt>
                <c:pt idx="119">
                  <c:v>3.19</c:v>
                </c:pt>
                <c:pt idx="120">
                  <c:v>3.1944000000000004</c:v>
                </c:pt>
                <c:pt idx="121">
                  <c:v>3.2065000000000001</c:v>
                </c:pt>
                <c:pt idx="122">
                  <c:v>3.2384000000000004</c:v>
                </c:pt>
                <c:pt idx="123">
                  <c:v>3.2813000000000003</c:v>
                </c:pt>
                <c:pt idx="124">
                  <c:v>3.3429000000000006</c:v>
                </c:pt>
                <c:pt idx="125">
                  <c:v>3.3836000000000004</c:v>
                </c:pt>
                <c:pt idx="126">
                  <c:v>3.3968000000000003</c:v>
                </c:pt>
                <c:pt idx="127">
                  <c:v>3.4947000000000004</c:v>
                </c:pt>
                <c:pt idx="128">
                  <c:v>3.4287000000000001</c:v>
                </c:pt>
                <c:pt idx="129">
                  <c:v>3.4606000000000003</c:v>
                </c:pt>
                <c:pt idx="130">
                  <c:v>3.4661</c:v>
                </c:pt>
                <c:pt idx="131">
                  <c:v>3.4507000000000003</c:v>
                </c:pt>
                <c:pt idx="132">
                  <c:v>3.3726000000000003</c:v>
                </c:pt>
                <c:pt idx="133">
                  <c:v>3.3682000000000003</c:v>
                </c:pt>
                <c:pt idx="134">
                  <c:v>3.3660000000000005</c:v>
                </c:pt>
                <c:pt idx="135">
                  <c:v>3.3781000000000003</c:v>
                </c:pt>
                <c:pt idx="136">
                  <c:v>3.4133000000000004</c:v>
                </c:pt>
                <c:pt idx="137">
                  <c:v>3.3902000000000001</c:v>
                </c:pt>
                <c:pt idx="138">
                  <c:v>3.4144000000000005</c:v>
                </c:pt>
                <c:pt idx="139">
                  <c:v>3.4397000000000002</c:v>
                </c:pt>
                <c:pt idx="140">
                  <c:v>3.5541</c:v>
                </c:pt>
                <c:pt idx="141">
                  <c:v>3.4276000000000004</c:v>
                </c:pt>
                <c:pt idx="142">
                  <c:v>3.3759000000000001</c:v>
                </c:pt>
                <c:pt idx="143">
                  <c:v>3.3374000000000001</c:v>
                </c:pt>
                <c:pt idx="144">
                  <c:v>3.3418000000000001</c:v>
                </c:pt>
                <c:pt idx="145">
                  <c:v>3.4221000000000004</c:v>
                </c:pt>
                <c:pt idx="146">
                  <c:v>3.4969000000000001</c:v>
                </c:pt>
                <c:pt idx="147">
                  <c:v>3.5508000000000006</c:v>
                </c:pt>
                <c:pt idx="148">
                  <c:v>3.5188999999999999</c:v>
                </c:pt>
                <c:pt idx="149">
                  <c:v>3.5442000000000005</c:v>
                </c:pt>
                <c:pt idx="150">
                  <c:v>3.2406000000000006</c:v>
                </c:pt>
                <c:pt idx="151">
                  <c:v>3.2472000000000003</c:v>
                </c:pt>
                <c:pt idx="152">
                  <c:v>3.2560000000000002</c:v>
                </c:pt>
                <c:pt idx="153">
                  <c:v>3.3275000000000001</c:v>
                </c:pt>
                <c:pt idx="154">
                  <c:v>3.3682000000000003</c:v>
                </c:pt>
                <c:pt idx="155">
                  <c:v>3.3770000000000002</c:v>
                </c:pt>
                <c:pt idx="156">
                  <c:v>3.3748000000000005</c:v>
                </c:pt>
                <c:pt idx="157">
                  <c:v>3.3165000000000004</c:v>
                </c:pt>
                <c:pt idx="158">
                  <c:v>3.3187000000000002</c:v>
                </c:pt>
                <c:pt idx="159">
                  <c:v>3.2846000000000006</c:v>
                </c:pt>
                <c:pt idx="160">
                  <c:v>3.3693000000000004</c:v>
                </c:pt>
                <c:pt idx="161">
                  <c:v>3.3396000000000003</c:v>
                </c:pt>
                <c:pt idx="162">
                  <c:v>3.2857000000000003</c:v>
                </c:pt>
                <c:pt idx="163">
                  <c:v>3.1152000000000002</c:v>
                </c:pt>
                <c:pt idx="164">
                  <c:v>3.0140000000000007</c:v>
                </c:pt>
                <c:pt idx="165">
                  <c:v>2.9315000000000002</c:v>
                </c:pt>
                <c:pt idx="166">
                  <c:v>2.9216000000000002</c:v>
                </c:pt>
                <c:pt idx="167">
                  <c:v>3.0162000000000004</c:v>
                </c:pt>
                <c:pt idx="168">
                  <c:v>2.8952000000000004</c:v>
                </c:pt>
                <c:pt idx="169">
                  <c:v>2.5508999999999999</c:v>
                </c:pt>
                <c:pt idx="170">
                  <c:v>2.8303000000000003</c:v>
                </c:pt>
                <c:pt idx="171">
                  <c:v>2.8028000000000004</c:v>
                </c:pt>
                <c:pt idx="172">
                  <c:v>2.6950000000000003</c:v>
                </c:pt>
                <c:pt idx="173">
                  <c:v>2.4299000000000004</c:v>
                </c:pt>
                <c:pt idx="174">
                  <c:v>2.6730000000000005</c:v>
                </c:pt>
                <c:pt idx="175">
                  <c:v>2.6191</c:v>
                </c:pt>
                <c:pt idx="176">
                  <c:v>2.5487000000000002</c:v>
                </c:pt>
                <c:pt idx="177">
                  <c:v>2.5135000000000005</c:v>
                </c:pt>
                <c:pt idx="178">
                  <c:v>2.4244000000000003</c:v>
                </c:pt>
                <c:pt idx="179">
                  <c:v>2.3804000000000003</c:v>
                </c:pt>
                <c:pt idx="180">
                  <c:v>2.3529</c:v>
                </c:pt>
                <c:pt idx="181">
                  <c:v>2.3980000000000006</c:v>
                </c:pt>
                <c:pt idx="182">
                  <c:v>2.3199000000000001</c:v>
                </c:pt>
                <c:pt idx="183">
                  <c:v>2.1593000000000004</c:v>
                </c:pt>
                <c:pt idx="184">
                  <c:v>2.0735000000000001</c:v>
                </c:pt>
                <c:pt idx="185">
                  <c:v>1.9173000000000002</c:v>
                </c:pt>
                <c:pt idx="186">
                  <c:v>1.8183000000000002</c:v>
                </c:pt>
                <c:pt idx="187">
                  <c:v>1.8271000000000002</c:v>
                </c:pt>
                <c:pt idx="188">
                  <c:v>1.7974000000000001</c:v>
                </c:pt>
                <c:pt idx="189">
                  <c:v>1.5257000000000001</c:v>
                </c:pt>
                <c:pt idx="190">
                  <c:v>1.3167000000000002</c:v>
                </c:pt>
                <c:pt idx="191">
                  <c:v>1.3387000000000002</c:v>
                </c:pt>
                <c:pt idx="192">
                  <c:v>1.6192000000000002</c:v>
                </c:pt>
                <c:pt idx="193">
                  <c:v>1.6676000000000002</c:v>
                </c:pt>
                <c:pt idx="194">
                  <c:v>1.6445000000000003</c:v>
                </c:pt>
                <c:pt idx="195">
                  <c:v>1.5939000000000001</c:v>
                </c:pt>
                <c:pt idx="196">
                  <c:v>1.5576000000000001</c:v>
                </c:pt>
                <c:pt idx="197">
                  <c:v>1.6940000000000002</c:v>
                </c:pt>
                <c:pt idx="198">
                  <c:v>1.7875000000000001</c:v>
                </c:pt>
                <c:pt idx="199">
                  <c:v>1.8293000000000001</c:v>
                </c:pt>
                <c:pt idx="200">
                  <c:v>1.9074000000000002</c:v>
                </c:pt>
                <c:pt idx="201">
                  <c:v>1.9107000000000003</c:v>
                </c:pt>
                <c:pt idx="202">
                  <c:v>1.8513000000000002</c:v>
                </c:pt>
                <c:pt idx="203">
                  <c:v>1.8667000000000002</c:v>
                </c:pt>
                <c:pt idx="204">
                  <c:v>1.8953000000000002</c:v>
                </c:pt>
                <c:pt idx="205">
                  <c:v>1.8656000000000001</c:v>
                </c:pt>
                <c:pt idx="206">
                  <c:v>1.8018000000000001</c:v>
                </c:pt>
                <c:pt idx="207">
                  <c:v>1.6863000000000001</c:v>
                </c:pt>
                <c:pt idx="208">
                  <c:v>1.5092000000000003</c:v>
                </c:pt>
                <c:pt idx="209">
                  <c:v>1.6368</c:v>
                </c:pt>
                <c:pt idx="210">
                  <c:v>1.7655000000000001</c:v>
                </c:pt>
                <c:pt idx="211">
                  <c:v>1.837</c:v>
                </c:pt>
                <c:pt idx="212">
                  <c:v>1.8172000000000001</c:v>
                </c:pt>
                <c:pt idx="213">
                  <c:v>1.8689000000000002</c:v>
                </c:pt>
                <c:pt idx="214">
                  <c:v>1.9239000000000002</c:v>
                </c:pt>
                <c:pt idx="215">
                  <c:v>2.0009000000000001</c:v>
                </c:pt>
                <c:pt idx="216">
                  <c:v>2.0130000000000003</c:v>
                </c:pt>
                <c:pt idx="217">
                  <c:v>2.0790000000000002</c:v>
                </c:pt>
                <c:pt idx="218">
                  <c:v>2.2264000000000004</c:v>
                </c:pt>
                <c:pt idx="219">
                  <c:v>2.1989000000000001</c:v>
                </c:pt>
                <c:pt idx="220">
                  <c:v>2.1912000000000003</c:v>
                </c:pt>
                <c:pt idx="221">
                  <c:v>1.9272000000000002</c:v>
                </c:pt>
                <c:pt idx="222">
                  <c:v>1.9899</c:v>
                </c:pt>
                <c:pt idx="223">
                  <c:v>2.1560000000000001</c:v>
                </c:pt>
                <c:pt idx="224">
                  <c:v>2.2176</c:v>
                </c:pt>
                <c:pt idx="225">
                  <c:v>2.3298000000000001</c:v>
                </c:pt>
                <c:pt idx="226">
                  <c:v>2.2406999999999999</c:v>
                </c:pt>
                <c:pt idx="227">
                  <c:v>2.1868000000000003</c:v>
                </c:pt>
                <c:pt idx="228">
                  <c:v>2.1483000000000003</c:v>
                </c:pt>
                <c:pt idx="229">
                  <c:v>2.2363</c:v>
                </c:pt>
                <c:pt idx="230">
                  <c:v>2.2109999999999999</c:v>
                </c:pt>
                <c:pt idx="231">
                  <c:v>2.2593999999999999</c:v>
                </c:pt>
                <c:pt idx="232">
                  <c:v>2.2220000000000004</c:v>
                </c:pt>
                <c:pt idx="233">
                  <c:v>2.2693000000000003</c:v>
                </c:pt>
                <c:pt idx="234">
                  <c:v>2.1890000000000001</c:v>
                </c:pt>
                <c:pt idx="235">
                  <c:v>2.2330000000000001</c:v>
                </c:pt>
                <c:pt idx="236">
                  <c:v>2.6246000000000005</c:v>
                </c:pt>
                <c:pt idx="237">
                  <c:v>2.7511000000000001</c:v>
                </c:pt>
                <c:pt idx="238">
                  <c:v>2.6532</c:v>
                </c:pt>
                <c:pt idx="239">
                  <c:v>2.4937</c:v>
                </c:pt>
                <c:pt idx="240">
                  <c:v>2.3485</c:v>
                </c:pt>
                <c:pt idx="241">
                  <c:v>2.3001000000000005</c:v>
                </c:pt>
                <c:pt idx="242">
                  <c:v>2.3199000000000001</c:v>
                </c:pt>
                <c:pt idx="243">
                  <c:v>2.3473999999999999</c:v>
                </c:pt>
                <c:pt idx="244">
                  <c:v>2.3056000000000001</c:v>
                </c:pt>
                <c:pt idx="245">
                  <c:v>2.4090000000000003</c:v>
                </c:pt>
                <c:pt idx="246">
                  <c:v>2.5399000000000003</c:v>
                </c:pt>
                <c:pt idx="247">
                  <c:v>2.5058000000000002</c:v>
                </c:pt>
                <c:pt idx="248">
                  <c:v>2.4288000000000003</c:v>
                </c:pt>
                <c:pt idx="249">
                  <c:v>2.3309000000000006</c:v>
                </c:pt>
                <c:pt idx="250">
                  <c:v>2.3320000000000003</c:v>
                </c:pt>
                <c:pt idx="251">
                  <c:v>2.3496000000000001</c:v>
                </c:pt>
                <c:pt idx="252">
                  <c:v>2.4079000000000002</c:v>
                </c:pt>
                <c:pt idx="253">
                  <c:v>2.5553000000000003</c:v>
                </c:pt>
                <c:pt idx="254">
                  <c:v>2.6576</c:v>
                </c:pt>
                <c:pt idx="255">
                  <c:v>2.6246000000000005</c:v>
                </c:pt>
                <c:pt idx="256">
                  <c:v>2.5630000000000002</c:v>
                </c:pt>
                <c:pt idx="257">
                  <c:v>2.5651999999999999</c:v>
                </c:pt>
                <c:pt idx="258">
                  <c:v>2.5454000000000003</c:v>
                </c:pt>
                <c:pt idx="259">
                  <c:v>2.6114000000000002</c:v>
                </c:pt>
                <c:pt idx="260">
                  <c:v>2.7346000000000004</c:v>
                </c:pt>
                <c:pt idx="261">
                  <c:v>2.7511000000000001</c:v>
                </c:pt>
                <c:pt idx="262">
                  <c:v>2.8237000000000005</c:v>
                </c:pt>
                <c:pt idx="263">
                  <c:v>2.9051000000000005</c:v>
                </c:pt>
                <c:pt idx="264">
                  <c:v>2.9194</c:v>
                </c:pt>
                <c:pt idx="265">
                  <c:v>2.8413000000000004</c:v>
                </c:pt>
                <c:pt idx="266">
                  <c:v>2.7533000000000003</c:v>
                </c:pt>
                <c:pt idx="267">
                  <c:v>2.6278999999999999</c:v>
                </c:pt>
                <c:pt idx="268">
                  <c:v>2.5784000000000002</c:v>
                </c:pt>
                <c:pt idx="269">
                  <c:v>2.5586000000000002</c:v>
                </c:pt>
                <c:pt idx="270">
                  <c:v>2.5498000000000003</c:v>
                </c:pt>
                <c:pt idx="271">
                  <c:v>2.5641000000000003</c:v>
                </c:pt>
                <c:pt idx="272">
                  <c:v>2.5641000000000003</c:v>
                </c:pt>
                <c:pt idx="273">
                  <c:v>2.5223000000000004</c:v>
                </c:pt>
                <c:pt idx="274">
                  <c:v>2.5531000000000006</c:v>
                </c:pt>
                <c:pt idx="275">
                  <c:v>2.6278999999999999</c:v>
                </c:pt>
                <c:pt idx="276">
                  <c:v>2.7522000000000002</c:v>
                </c:pt>
                <c:pt idx="277">
                  <c:v>2.8248000000000002</c:v>
                </c:pt>
                <c:pt idx="278">
                  <c:v>2.8820000000000006</c:v>
                </c:pt>
                <c:pt idx="279">
                  <c:v>2.9326000000000003</c:v>
                </c:pt>
                <c:pt idx="280">
                  <c:v>2.8754</c:v>
                </c:pt>
                <c:pt idx="281">
                  <c:v>2.915</c:v>
                </c:pt>
                <c:pt idx="282">
                  <c:v>2.8831000000000002</c:v>
                </c:pt>
                <c:pt idx="283">
                  <c:v>2.7335000000000003</c:v>
                </c:pt>
                <c:pt idx="284">
                  <c:v>2.6762999999999999</c:v>
                </c:pt>
                <c:pt idx="285">
                  <c:v>2.6312000000000002</c:v>
                </c:pt>
                <c:pt idx="286">
                  <c:v>2.6322999999999999</c:v>
                </c:pt>
                <c:pt idx="287">
                  <c:v>2.6906000000000003</c:v>
                </c:pt>
                <c:pt idx="288">
                  <c:v>2.6939000000000002</c:v>
                </c:pt>
                <c:pt idx="289">
                  <c:v>2.7863000000000002</c:v>
                </c:pt>
                <c:pt idx="290">
                  <c:v>2.8644000000000003</c:v>
                </c:pt>
                <c:pt idx="291">
                  <c:v>2.8523000000000001</c:v>
                </c:pt>
                <c:pt idx="292">
                  <c:v>2.7148000000000003</c:v>
                </c:pt>
                <c:pt idx="293">
                  <c:v>2.4453</c:v>
                </c:pt>
                <c:pt idx="294">
                  <c:v>2.9359000000000002</c:v>
                </c:pt>
                <c:pt idx="295">
                  <c:v>3.1196000000000002</c:v>
                </c:pt>
                <c:pt idx="296">
                  <c:v>2.6840000000000002</c:v>
                </c:pt>
                <c:pt idx="297">
                  <c:v>2.3408000000000002</c:v>
                </c:pt>
                <c:pt idx="298">
                  <c:v>2.7148000000000003</c:v>
                </c:pt>
                <c:pt idx="299">
                  <c:v>2.9777</c:v>
                </c:pt>
                <c:pt idx="300">
                  <c:v>3.0426000000000002</c:v>
                </c:pt>
                <c:pt idx="301">
                  <c:v>3.1372</c:v>
                </c:pt>
                <c:pt idx="302">
                  <c:v>2.4486000000000003</c:v>
                </c:pt>
                <c:pt idx="303">
                  <c:v>2.1945000000000001</c:v>
                </c:pt>
                <c:pt idx="304">
                  <c:v>2.2946</c:v>
                </c:pt>
                <c:pt idx="305">
                  <c:v>2.1263000000000001</c:v>
                </c:pt>
                <c:pt idx="306">
                  <c:v>2.3859000000000004</c:v>
                </c:pt>
                <c:pt idx="307">
                  <c:v>2.3925000000000001</c:v>
                </c:pt>
                <c:pt idx="308">
                  <c:v>2.3704999999999998</c:v>
                </c:pt>
                <c:pt idx="309">
                  <c:v>2.8655000000000004</c:v>
                </c:pt>
                <c:pt idx="310">
                  <c:v>3.4771000000000005</c:v>
                </c:pt>
                <c:pt idx="311">
                  <c:v>2.9931000000000005</c:v>
                </c:pt>
                <c:pt idx="312">
                  <c:v>2.7202999999999999</c:v>
                </c:pt>
                <c:pt idx="313">
                  <c:v>2.6928000000000001</c:v>
                </c:pt>
                <c:pt idx="314">
                  <c:v>3.0393000000000003</c:v>
                </c:pt>
                <c:pt idx="315">
                  <c:v>3.1999</c:v>
                </c:pt>
                <c:pt idx="316">
                  <c:v>2.9227000000000003</c:v>
                </c:pt>
                <c:pt idx="317">
                  <c:v>2.8171000000000004</c:v>
                </c:pt>
                <c:pt idx="318">
                  <c:v>2.8083</c:v>
                </c:pt>
                <c:pt idx="319">
                  <c:v>2.3342000000000001</c:v>
                </c:pt>
                <c:pt idx="320">
                  <c:v>2.6961000000000004</c:v>
                </c:pt>
                <c:pt idx="321">
                  <c:v>2.9975000000000005</c:v>
                </c:pt>
                <c:pt idx="322">
                  <c:v>3.0910000000000002</c:v>
                </c:pt>
                <c:pt idx="323">
                  <c:v>3.0448</c:v>
                </c:pt>
                <c:pt idx="324">
                  <c:v>3.1405000000000003</c:v>
                </c:pt>
                <c:pt idx="325">
                  <c:v>3.1471000000000005</c:v>
                </c:pt>
                <c:pt idx="326">
                  <c:v>2.7082000000000006</c:v>
                </c:pt>
                <c:pt idx="327">
                  <c:v>2.6752000000000002</c:v>
                </c:pt>
                <c:pt idx="328">
                  <c:v>2.9051000000000005</c:v>
                </c:pt>
                <c:pt idx="329">
                  <c:v>3.0514000000000001</c:v>
                </c:pt>
                <c:pt idx="330">
                  <c:v>2.6290000000000004</c:v>
                </c:pt>
                <c:pt idx="331">
                  <c:v>2.7115</c:v>
                </c:pt>
                <c:pt idx="332">
                  <c:v>2.7588000000000004</c:v>
                </c:pt>
                <c:pt idx="333">
                  <c:v>2.8039000000000001</c:v>
                </c:pt>
                <c:pt idx="334">
                  <c:v>2.6378000000000004</c:v>
                </c:pt>
                <c:pt idx="335">
                  <c:v>2.4915000000000003</c:v>
                </c:pt>
                <c:pt idx="336">
                  <c:v>2.4508000000000005</c:v>
                </c:pt>
                <c:pt idx="337">
                  <c:v>2.3881000000000001</c:v>
                </c:pt>
                <c:pt idx="338">
                  <c:v>2.5344000000000002</c:v>
                </c:pt>
                <c:pt idx="339">
                  <c:v>2.6850999999999998</c:v>
                </c:pt>
                <c:pt idx="340">
                  <c:v>2.9612000000000003</c:v>
                </c:pt>
                <c:pt idx="341">
                  <c:v>2.1065</c:v>
                </c:pt>
                <c:pt idx="342">
                  <c:v>1.6269000000000002</c:v>
                </c:pt>
                <c:pt idx="343">
                  <c:v>1.8425000000000002</c:v>
                </c:pt>
                <c:pt idx="344">
                  <c:v>1.8425000000000002</c:v>
                </c:pt>
                <c:pt idx="345">
                  <c:v>1.9217000000000002</c:v>
                </c:pt>
                <c:pt idx="346">
                  <c:v>1.9074000000000002</c:v>
                </c:pt>
                <c:pt idx="347">
                  <c:v>1.8183000000000002</c:v>
                </c:pt>
                <c:pt idx="348">
                  <c:v>1.7798000000000003</c:v>
                </c:pt>
                <c:pt idx="349">
                  <c:v>1.7963000000000002</c:v>
                </c:pt>
                <c:pt idx="350">
                  <c:v>1.8293000000000001</c:v>
                </c:pt>
                <c:pt idx="351">
                  <c:v>1.8623000000000003</c:v>
                </c:pt>
                <c:pt idx="352">
                  <c:v>2.1472000000000002</c:v>
                </c:pt>
                <c:pt idx="353">
                  <c:v>2.2803</c:v>
                </c:pt>
                <c:pt idx="354">
                  <c:v>2.0669</c:v>
                </c:pt>
                <c:pt idx="355">
                  <c:v>2.1549</c:v>
                </c:pt>
                <c:pt idx="356">
                  <c:v>2.2660000000000005</c:v>
                </c:pt>
                <c:pt idx="357">
                  <c:v>2.1593000000000004</c:v>
                </c:pt>
                <c:pt idx="358">
                  <c:v>2.1747000000000001</c:v>
                </c:pt>
                <c:pt idx="359">
                  <c:v>2.0581</c:v>
                </c:pt>
                <c:pt idx="360">
                  <c:v>1.4025000000000001</c:v>
                </c:pt>
                <c:pt idx="361">
                  <c:v>1.2551000000000001</c:v>
                </c:pt>
                <c:pt idx="362">
                  <c:v>1.4608000000000001</c:v>
                </c:pt>
                <c:pt idx="363">
                  <c:v>2.2000000000000002</c:v>
                </c:pt>
                <c:pt idx="364">
                  <c:v>2.2605000000000004</c:v>
                </c:pt>
                <c:pt idx="365">
                  <c:v>2.4596000000000005</c:v>
                </c:pt>
                <c:pt idx="366">
                  <c:v>2.2462</c:v>
                </c:pt>
                <c:pt idx="367">
                  <c:v>2.5674000000000001</c:v>
                </c:pt>
                <c:pt idx="368">
                  <c:v>1.8359000000000001</c:v>
                </c:pt>
                <c:pt idx="369">
                  <c:v>1.5191000000000001</c:v>
                </c:pt>
                <c:pt idx="370">
                  <c:v>1.9536000000000002</c:v>
                </c:pt>
                <c:pt idx="371">
                  <c:v>1.5719000000000001</c:v>
                </c:pt>
                <c:pt idx="372">
                  <c:v>2.1076000000000001</c:v>
                </c:pt>
                <c:pt idx="373">
                  <c:v>1.8436000000000001</c:v>
                </c:pt>
                <c:pt idx="374">
                  <c:v>2.1945000000000001</c:v>
                </c:pt>
                <c:pt idx="375">
                  <c:v>2.2803</c:v>
                </c:pt>
                <c:pt idx="376">
                  <c:v>2.2935000000000003</c:v>
                </c:pt>
                <c:pt idx="377">
                  <c:v>2.4486000000000003</c:v>
                </c:pt>
                <c:pt idx="378">
                  <c:v>2.4904000000000002</c:v>
                </c:pt>
                <c:pt idx="379">
                  <c:v>2.6179999999999999</c:v>
                </c:pt>
                <c:pt idx="380">
                  <c:v>2.8644000000000003</c:v>
                </c:pt>
                <c:pt idx="381">
                  <c:v>2.8215000000000003</c:v>
                </c:pt>
                <c:pt idx="382">
                  <c:v>2.5432000000000001</c:v>
                </c:pt>
                <c:pt idx="383">
                  <c:v>2.3771000000000004</c:v>
                </c:pt>
                <c:pt idx="384">
                  <c:v>2.5443000000000002</c:v>
                </c:pt>
                <c:pt idx="385">
                  <c:v>2.4981</c:v>
                </c:pt>
                <c:pt idx="386">
                  <c:v>2.3375000000000004</c:v>
                </c:pt>
                <c:pt idx="387">
                  <c:v>2.0691000000000002</c:v>
                </c:pt>
                <c:pt idx="388">
                  <c:v>1.7050000000000003</c:v>
                </c:pt>
                <c:pt idx="389">
                  <c:v>2.2121000000000004</c:v>
                </c:pt>
                <c:pt idx="390">
                  <c:v>2.0724</c:v>
                </c:pt>
                <c:pt idx="391">
                  <c:v>1.1737</c:v>
                </c:pt>
                <c:pt idx="392">
                  <c:v>1.1253</c:v>
                </c:pt>
                <c:pt idx="393">
                  <c:v>1.6819</c:v>
                </c:pt>
                <c:pt idx="394">
                  <c:v>1.7237</c:v>
                </c:pt>
                <c:pt idx="395">
                  <c:v>1.7941000000000003</c:v>
                </c:pt>
                <c:pt idx="396">
                  <c:v>1.8238000000000001</c:v>
                </c:pt>
                <c:pt idx="397">
                  <c:v>1.7842000000000002</c:v>
                </c:pt>
                <c:pt idx="398">
                  <c:v>1.8128</c:v>
                </c:pt>
                <c:pt idx="399">
                  <c:v>1.9019000000000001</c:v>
                </c:pt>
                <c:pt idx="400">
                  <c:v>1.9635</c:v>
                </c:pt>
                <c:pt idx="401">
                  <c:v>2.1109</c:v>
                </c:pt>
                <c:pt idx="402">
                  <c:v>2.1384000000000003</c:v>
                </c:pt>
                <c:pt idx="403">
                  <c:v>1.9701000000000002</c:v>
                </c:pt>
                <c:pt idx="404">
                  <c:v>1.9943000000000002</c:v>
                </c:pt>
                <c:pt idx="405">
                  <c:v>1.8920000000000001</c:v>
                </c:pt>
                <c:pt idx="406">
                  <c:v>2.3716000000000004</c:v>
                </c:pt>
                <c:pt idx="407">
                  <c:v>2.5333000000000001</c:v>
                </c:pt>
                <c:pt idx="408">
                  <c:v>1.9800000000000002</c:v>
                </c:pt>
                <c:pt idx="409">
                  <c:v>1.2782</c:v>
                </c:pt>
                <c:pt idx="410">
                  <c:v>1.1737</c:v>
                </c:pt>
                <c:pt idx="411">
                  <c:v>1.0328999999999999</c:v>
                </c:pt>
                <c:pt idx="412">
                  <c:v>0.96360000000000012</c:v>
                </c:pt>
                <c:pt idx="413">
                  <c:v>0.95150000000000001</c:v>
                </c:pt>
                <c:pt idx="414">
                  <c:v>0.95590000000000008</c:v>
                </c:pt>
                <c:pt idx="415">
                  <c:v>1.0328999999999999</c:v>
                </c:pt>
                <c:pt idx="416">
                  <c:v>1.1000000000000001</c:v>
                </c:pt>
                <c:pt idx="417">
                  <c:v>0.98340000000000005</c:v>
                </c:pt>
                <c:pt idx="418">
                  <c:v>1.0593000000000001</c:v>
                </c:pt>
                <c:pt idx="419">
                  <c:v>1.1098999999999999</c:v>
                </c:pt>
                <c:pt idx="420">
                  <c:v>1.5114000000000003</c:v>
                </c:pt>
                <c:pt idx="421">
                  <c:v>1.8304</c:v>
                </c:pt>
                <c:pt idx="422">
                  <c:v>1.8678000000000001</c:v>
                </c:pt>
                <c:pt idx="423">
                  <c:v>1.9525000000000001</c:v>
                </c:pt>
                <c:pt idx="424">
                  <c:v>2.0647000000000002</c:v>
                </c:pt>
                <c:pt idx="425">
                  <c:v>1.9888000000000001</c:v>
                </c:pt>
                <c:pt idx="426">
                  <c:v>2.1087000000000002</c:v>
                </c:pt>
                <c:pt idx="427">
                  <c:v>2.1956000000000002</c:v>
                </c:pt>
                <c:pt idx="428">
                  <c:v>2.3804000000000003</c:v>
                </c:pt>
                <c:pt idx="429">
                  <c:v>2.3001000000000005</c:v>
                </c:pt>
                <c:pt idx="430">
                  <c:v>2.3331000000000004</c:v>
                </c:pt>
                <c:pt idx="431">
                  <c:v>2.3704999999999998</c:v>
                </c:pt>
                <c:pt idx="432">
                  <c:v>2.4783000000000004</c:v>
                </c:pt>
                <c:pt idx="433">
                  <c:v>2.4750000000000001</c:v>
                </c:pt>
                <c:pt idx="434">
                  <c:v>2.4343000000000004</c:v>
                </c:pt>
                <c:pt idx="435">
                  <c:v>1.7347000000000001</c:v>
                </c:pt>
                <c:pt idx="436">
                  <c:v>1.9261000000000001</c:v>
                </c:pt>
                <c:pt idx="437">
                  <c:v>2.0548000000000002</c:v>
                </c:pt>
                <c:pt idx="438">
                  <c:v>1.7226000000000001</c:v>
                </c:pt>
                <c:pt idx="439">
                  <c:v>0.8338000000000001</c:v>
                </c:pt>
                <c:pt idx="440">
                  <c:v>1.4178999999999999</c:v>
                </c:pt>
                <c:pt idx="441">
                  <c:v>1.9459</c:v>
                </c:pt>
                <c:pt idx="442">
                  <c:v>2.0218000000000003</c:v>
                </c:pt>
                <c:pt idx="443">
                  <c:v>1.6434000000000002</c:v>
                </c:pt>
                <c:pt idx="444">
                  <c:v>1.1000000000000001</c:v>
                </c:pt>
                <c:pt idx="445">
                  <c:v>1.3167000000000002</c:v>
                </c:pt>
                <c:pt idx="446">
                  <c:v>2.6972</c:v>
                </c:pt>
                <c:pt idx="447">
                  <c:v>1.8447000000000002</c:v>
                </c:pt>
                <c:pt idx="448">
                  <c:v>1.5257000000000001</c:v>
                </c:pt>
                <c:pt idx="449">
                  <c:v>2.0130000000000003</c:v>
                </c:pt>
                <c:pt idx="450">
                  <c:v>1.6555</c:v>
                </c:pt>
                <c:pt idx="451">
                  <c:v>2.0702000000000003</c:v>
                </c:pt>
                <c:pt idx="452">
                  <c:v>2.2484000000000002</c:v>
                </c:pt>
                <c:pt idx="453">
                  <c:v>2.2748000000000004</c:v>
                </c:pt>
                <c:pt idx="454">
                  <c:v>2.0174000000000003</c:v>
                </c:pt>
                <c:pt idx="455">
                  <c:v>1.3321000000000003</c:v>
                </c:pt>
                <c:pt idx="456">
                  <c:v>0.9416000000000001</c:v>
                </c:pt>
                <c:pt idx="457">
                  <c:v>0.89649999999999996</c:v>
                </c:pt>
                <c:pt idx="458">
                  <c:v>0.95810000000000006</c:v>
                </c:pt>
                <c:pt idx="459">
                  <c:v>1.3145000000000002</c:v>
                </c:pt>
                <c:pt idx="460">
                  <c:v>1.0241000000000002</c:v>
                </c:pt>
                <c:pt idx="461">
                  <c:v>1.0328999999999999</c:v>
                </c:pt>
                <c:pt idx="462">
                  <c:v>1.3662000000000001</c:v>
                </c:pt>
                <c:pt idx="463">
                  <c:v>1.4201000000000001</c:v>
                </c:pt>
                <c:pt idx="464">
                  <c:v>1.5433000000000001</c:v>
                </c:pt>
                <c:pt idx="465">
                  <c:v>0.97020000000000006</c:v>
                </c:pt>
                <c:pt idx="466">
                  <c:v>0.99660000000000015</c:v>
                </c:pt>
                <c:pt idx="467">
                  <c:v>1.2221000000000002</c:v>
                </c:pt>
                <c:pt idx="468">
                  <c:v>0.96800000000000008</c:v>
                </c:pt>
                <c:pt idx="469">
                  <c:v>1.3376000000000001</c:v>
                </c:pt>
                <c:pt idx="470">
                  <c:v>1.5576000000000001</c:v>
                </c:pt>
                <c:pt idx="471">
                  <c:v>1.7831000000000001</c:v>
                </c:pt>
                <c:pt idx="472">
                  <c:v>1.5411000000000001</c:v>
                </c:pt>
                <c:pt idx="473">
                  <c:v>1.0604</c:v>
                </c:pt>
                <c:pt idx="474">
                  <c:v>0.45980000000000004</c:v>
                </c:pt>
                <c:pt idx="475">
                  <c:v>0.33990000000000004</c:v>
                </c:pt>
                <c:pt idx="476">
                  <c:v>0.29590000000000005</c:v>
                </c:pt>
                <c:pt idx="477">
                  <c:v>0.2321</c:v>
                </c:pt>
                <c:pt idx="478">
                  <c:v>0.21450000000000002</c:v>
                </c:pt>
                <c:pt idx="479">
                  <c:v>0.20680000000000001</c:v>
                </c:pt>
                <c:pt idx="480">
                  <c:v>0.26950000000000002</c:v>
                </c:pt>
                <c:pt idx="481">
                  <c:v>0.28820000000000001</c:v>
                </c:pt>
                <c:pt idx="482">
                  <c:v>0.35090000000000005</c:v>
                </c:pt>
                <c:pt idx="483">
                  <c:v>0.40260000000000001</c:v>
                </c:pt>
                <c:pt idx="484">
                  <c:v>0.48290000000000005</c:v>
                </c:pt>
                <c:pt idx="485">
                  <c:v>0.58630000000000004</c:v>
                </c:pt>
                <c:pt idx="486">
                  <c:v>0.68530000000000002</c:v>
                </c:pt>
                <c:pt idx="487">
                  <c:v>1.0087000000000002</c:v>
                </c:pt>
                <c:pt idx="488">
                  <c:v>1.1143000000000001</c:v>
                </c:pt>
                <c:pt idx="489">
                  <c:v>1.2815000000000001</c:v>
                </c:pt>
                <c:pt idx="490">
                  <c:v>1.3453000000000002</c:v>
                </c:pt>
                <c:pt idx="491">
                  <c:v>1.4718000000000002</c:v>
                </c:pt>
                <c:pt idx="492">
                  <c:v>1.7897000000000001</c:v>
                </c:pt>
                <c:pt idx="493">
                  <c:v>1.9602000000000002</c:v>
                </c:pt>
                <c:pt idx="494">
                  <c:v>1.9558000000000002</c:v>
                </c:pt>
                <c:pt idx="495">
                  <c:v>2.3133000000000004</c:v>
                </c:pt>
                <c:pt idx="496">
                  <c:v>2.3694000000000002</c:v>
                </c:pt>
                <c:pt idx="497">
                  <c:v>2.1516000000000002</c:v>
                </c:pt>
                <c:pt idx="498">
                  <c:v>2.0228999999999999</c:v>
                </c:pt>
                <c:pt idx="499">
                  <c:v>1.9536000000000002</c:v>
                </c:pt>
                <c:pt idx="500">
                  <c:v>1.8645000000000003</c:v>
                </c:pt>
                <c:pt idx="501">
                  <c:v>1.8271000000000002</c:v>
                </c:pt>
                <c:pt idx="502">
                  <c:v>1.8491000000000002</c:v>
                </c:pt>
                <c:pt idx="503">
                  <c:v>1.1440000000000001</c:v>
                </c:pt>
                <c:pt idx="504">
                  <c:v>1.6841000000000002</c:v>
                </c:pt>
                <c:pt idx="505">
                  <c:v>0.87340000000000007</c:v>
                </c:pt>
                <c:pt idx="506">
                  <c:v>1.4410000000000003</c:v>
                </c:pt>
                <c:pt idx="507">
                  <c:v>1.8689000000000002</c:v>
                </c:pt>
                <c:pt idx="508">
                  <c:v>1.5509999999999999</c:v>
                </c:pt>
                <c:pt idx="509">
                  <c:v>1.4178999999999999</c:v>
                </c:pt>
                <c:pt idx="510">
                  <c:v>1.2826</c:v>
                </c:pt>
                <c:pt idx="511">
                  <c:v>1.2133</c:v>
                </c:pt>
                <c:pt idx="512">
                  <c:v>1.4355</c:v>
                </c:pt>
                <c:pt idx="513">
                  <c:v>1.8799000000000001</c:v>
                </c:pt>
                <c:pt idx="514">
                  <c:v>2.0625</c:v>
                </c:pt>
                <c:pt idx="515">
                  <c:v>2.0581</c:v>
                </c:pt>
                <c:pt idx="516">
                  <c:v>0.54339999999999999</c:v>
                </c:pt>
                <c:pt idx="517">
                  <c:v>0.88330000000000009</c:v>
                </c:pt>
                <c:pt idx="518">
                  <c:v>1.0967</c:v>
                </c:pt>
                <c:pt idx="519">
                  <c:v>0.45319999999999999</c:v>
                </c:pt>
                <c:pt idx="520">
                  <c:v>0.45319999999999999</c:v>
                </c:pt>
                <c:pt idx="521">
                  <c:v>0.63360000000000005</c:v>
                </c:pt>
                <c:pt idx="522">
                  <c:v>0.64900000000000002</c:v>
                </c:pt>
                <c:pt idx="523">
                  <c:v>0.66</c:v>
                </c:pt>
                <c:pt idx="524">
                  <c:v>0.90860000000000007</c:v>
                </c:pt>
                <c:pt idx="525">
                  <c:v>0.92400000000000004</c:v>
                </c:pt>
                <c:pt idx="526">
                  <c:v>0.7249000000000001</c:v>
                </c:pt>
                <c:pt idx="527">
                  <c:v>0.70290000000000008</c:v>
                </c:pt>
              </c:numCache>
            </c:numRef>
          </c:xVal>
          <c:yVal>
            <c:numRef>
              <c:f>'Processed Ik'!$C$2:$C$2943</c:f>
              <c:numCache>
                <c:formatCode>General</c:formatCode>
                <c:ptCount val="2942"/>
                <c:pt idx="0">
                  <c:v>-8.6999999999999994E-2</c:v>
                </c:pt>
                <c:pt idx="1">
                  <c:v>-0.184</c:v>
                </c:pt>
                <c:pt idx="2">
                  <c:v>-0.23799999999999999</c:v>
                </c:pt>
                <c:pt idx="3">
                  <c:v>-0.29299999999999998</c:v>
                </c:pt>
                <c:pt idx="4">
                  <c:v>-0.35099999999999998</c:v>
                </c:pt>
                <c:pt idx="5">
                  <c:v>-0.41199999999999998</c:v>
                </c:pt>
                <c:pt idx="6">
                  <c:v>-0.47599999999999998</c:v>
                </c:pt>
                <c:pt idx="7">
                  <c:v>-0.54200000000000004</c:v>
                </c:pt>
                <c:pt idx="8">
                  <c:v>-0.61099999999999999</c:v>
                </c:pt>
                <c:pt idx="9">
                  <c:v>-0.68</c:v>
                </c:pt>
                <c:pt idx="10">
                  <c:v>-0.75</c:v>
                </c:pt>
                <c:pt idx="11">
                  <c:v>-0.82</c:v>
                </c:pt>
                <c:pt idx="12">
                  <c:v>-0.88900000000000001</c:v>
                </c:pt>
                <c:pt idx="13">
                  <c:v>-0.95899999999999996</c:v>
                </c:pt>
                <c:pt idx="14">
                  <c:v>-1.0289999999999999</c:v>
                </c:pt>
                <c:pt idx="15">
                  <c:v>-1.099</c:v>
                </c:pt>
                <c:pt idx="16">
                  <c:v>-1.1679999999999999</c:v>
                </c:pt>
                <c:pt idx="17">
                  <c:v>-1.238</c:v>
                </c:pt>
                <c:pt idx="18">
                  <c:v>-1.3080000000000001</c:v>
                </c:pt>
                <c:pt idx="19">
                  <c:v>-1.3779999999999999</c:v>
                </c:pt>
                <c:pt idx="20">
                  <c:v>-1.4470000000000001</c:v>
                </c:pt>
                <c:pt idx="21">
                  <c:v>-1.516</c:v>
                </c:pt>
                <c:pt idx="22">
                  <c:v>-1.5840000000000001</c:v>
                </c:pt>
                <c:pt idx="23">
                  <c:v>-1.653</c:v>
                </c:pt>
                <c:pt idx="24">
                  <c:v>-1.7210000000000001</c:v>
                </c:pt>
                <c:pt idx="25">
                  <c:v>-1.7889999999999999</c:v>
                </c:pt>
                <c:pt idx="26">
                  <c:v>-1.857</c:v>
                </c:pt>
                <c:pt idx="27">
                  <c:v>-1.925</c:v>
                </c:pt>
                <c:pt idx="28">
                  <c:v>-1.9930000000000001</c:v>
                </c:pt>
                <c:pt idx="29">
                  <c:v>-2.0619999999999998</c:v>
                </c:pt>
                <c:pt idx="30">
                  <c:v>-2.13</c:v>
                </c:pt>
                <c:pt idx="31">
                  <c:v>-2.1989999999999998</c:v>
                </c:pt>
                <c:pt idx="32">
                  <c:v>-2.2679999999999998</c:v>
                </c:pt>
                <c:pt idx="33">
                  <c:v>-2.3370000000000002</c:v>
                </c:pt>
                <c:pt idx="34">
                  <c:v>-2.4060000000000001</c:v>
                </c:pt>
                <c:pt idx="35">
                  <c:v>-2.4750000000000001</c:v>
                </c:pt>
                <c:pt idx="36">
                  <c:v>-2.544</c:v>
                </c:pt>
                <c:pt idx="37">
                  <c:v>-2.6120000000000001</c:v>
                </c:pt>
                <c:pt idx="38">
                  <c:v>-2.68</c:v>
                </c:pt>
                <c:pt idx="39">
                  <c:v>-2.7480000000000002</c:v>
                </c:pt>
                <c:pt idx="40">
                  <c:v>-2.8159999999999998</c:v>
                </c:pt>
                <c:pt idx="41">
                  <c:v>-2.8839999999999999</c:v>
                </c:pt>
                <c:pt idx="42">
                  <c:v>-2.9529999999999998</c:v>
                </c:pt>
                <c:pt idx="43">
                  <c:v>-3.0209999999999999</c:v>
                </c:pt>
                <c:pt idx="44">
                  <c:v>-3.089</c:v>
                </c:pt>
                <c:pt idx="45">
                  <c:v>-3.157</c:v>
                </c:pt>
                <c:pt idx="46">
                  <c:v>-3.2250000000000001</c:v>
                </c:pt>
                <c:pt idx="47">
                  <c:v>-3.2930000000000001</c:v>
                </c:pt>
                <c:pt idx="48">
                  <c:v>-3.3610000000000002</c:v>
                </c:pt>
                <c:pt idx="49">
                  <c:v>-3.4279999999999999</c:v>
                </c:pt>
                <c:pt idx="50">
                  <c:v>-3.4950000000000001</c:v>
                </c:pt>
                <c:pt idx="51">
                  <c:v>-3.5619999999999998</c:v>
                </c:pt>
                <c:pt idx="52">
                  <c:v>-3.629</c:v>
                </c:pt>
                <c:pt idx="53">
                  <c:v>-3.6949999999999998</c:v>
                </c:pt>
                <c:pt idx="54">
                  <c:v>-3.76</c:v>
                </c:pt>
                <c:pt idx="55">
                  <c:v>-3.823</c:v>
                </c:pt>
                <c:pt idx="56">
                  <c:v>-3.8860000000000001</c:v>
                </c:pt>
                <c:pt idx="57">
                  <c:v>-3.9460000000000002</c:v>
                </c:pt>
                <c:pt idx="58">
                  <c:v>-4.0049999999999999</c:v>
                </c:pt>
                <c:pt idx="59">
                  <c:v>-4.0620000000000003</c:v>
                </c:pt>
                <c:pt idx="60">
                  <c:v>-4.1180000000000003</c:v>
                </c:pt>
                <c:pt idx="61">
                  <c:v>-4.1719999999999997</c:v>
                </c:pt>
                <c:pt idx="62">
                  <c:v>-4.2240000000000002</c:v>
                </c:pt>
                <c:pt idx="63">
                  <c:v>-4.2750000000000004</c:v>
                </c:pt>
                <c:pt idx="64">
                  <c:v>-4.3730000000000002</c:v>
                </c:pt>
                <c:pt idx="65">
                  <c:v>-4.4669999999999996</c:v>
                </c:pt>
                <c:pt idx="66">
                  <c:v>-4.5549999999999997</c:v>
                </c:pt>
                <c:pt idx="67">
                  <c:v>-4.6180000000000003</c:v>
                </c:pt>
                <c:pt idx="68">
                  <c:v>-4.6909999999999998</c:v>
                </c:pt>
                <c:pt idx="69">
                  <c:v>-4.7610000000000001</c:v>
                </c:pt>
                <c:pt idx="70">
                  <c:v>-4.8410000000000002</c:v>
                </c:pt>
                <c:pt idx="71">
                  <c:v>-4.9000000000000004</c:v>
                </c:pt>
                <c:pt idx="72">
                  <c:v>-4.9539999999999997</c:v>
                </c:pt>
                <c:pt idx="73">
                  <c:v>-5.0129999999999999</c:v>
                </c:pt>
                <c:pt idx="74">
                  <c:v>-5.077</c:v>
                </c:pt>
                <c:pt idx="75">
                  <c:v>-5.1459999999999999</c:v>
                </c:pt>
                <c:pt idx="76">
                  <c:v>-5.2140000000000004</c:v>
                </c:pt>
                <c:pt idx="77">
                  <c:v>-5.2779999999999996</c:v>
                </c:pt>
                <c:pt idx="78">
                  <c:v>-5.343</c:v>
                </c:pt>
                <c:pt idx="79">
                  <c:v>-5.4</c:v>
                </c:pt>
                <c:pt idx="80">
                  <c:v>-5.4539999999999997</c:v>
                </c:pt>
                <c:pt idx="81">
                  <c:v>-5.5060000000000002</c:v>
                </c:pt>
                <c:pt idx="82">
                  <c:v>-5.5789999999999997</c:v>
                </c:pt>
                <c:pt idx="83">
                  <c:v>-5.63</c:v>
                </c:pt>
                <c:pt idx="84">
                  <c:v>-5.7</c:v>
                </c:pt>
                <c:pt idx="85">
                  <c:v>-5.782</c:v>
                </c:pt>
                <c:pt idx="86">
                  <c:v>-5.87</c:v>
                </c:pt>
                <c:pt idx="87">
                  <c:v>-5.9610000000000003</c:v>
                </c:pt>
                <c:pt idx="88">
                  <c:v>-6.0469999999999997</c:v>
                </c:pt>
                <c:pt idx="89">
                  <c:v>-6.1280000000000001</c:v>
                </c:pt>
                <c:pt idx="90">
                  <c:v>-6.2080000000000002</c:v>
                </c:pt>
                <c:pt idx="91">
                  <c:v>-6.2869999999999999</c:v>
                </c:pt>
                <c:pt idx="92">
                  <c:v>-6.3680000000000003</c:v>
                </c:pt>
                <c:pt idx="93">
                  <c:v>-6.45</c:v>
                </c:pt>
                <c:pt idx="94">
                  <c:v>-6.5339999999999998</c:v>
                </c:pt>
                <c:pt idx="95">
                  <c:v>-6.62</c:v>
                </c:pt>
                <c:pt idx="96">
                  <c:v>-6.7069999999999999</c:v>
                </c:pt>
                <c:pt idx="97">
                  <c:v>-6.7919999999999998</c:v>
                </c:pt>
                <c:pt idx="98">
                  <c:v>-6.8739999999999997</c:v>
                </c:pt>
                <c:pt idx="99">
                  <c:v>-6.9489999999999998</c:v>
                </c:pt>
                <c:pt idx="100">
                  <c:v>-7.02</c:v>
                </c:pt>
                <c:pt idx="101">
                  <c:v>-7.0830000000000002</c:v>
                </c:pt>
                <c:pt idx="102">
                  <c:v>-7.1390000000000002</c:v>
                </c:pt>
                <c:pt idx="103">
                  <c:v>-7.2060000000000004</c:v>
                </c:pt>
                <c:pt idx="104">
                  <c:v>-7.2670000000000003</c:v>
                </c:pt>
                <c:pt idx="105">
                  <c:v>-7.3360000000000003</c:v>
                </c:pt>
                <c:pt idx="106">
                  <c:v>-7.3869999999999996</c:v>
                </c:pt>
                <c:pt idx="107">
                  <c:v>-7.4610000000000003</c:v>
                </c:pt>
                <c:pt idx="108">
                  <c:v>-7.5339999999999998</c:v>
                </c:pt>
                <c:pt idx="109">
                  <c:v>-7.585</c:v>
                </c:pt>
                <c:pt idx="110">
                  <c:v>-7.6379999999999999</c:v>
                </c:pt>
                <c:pt idx="111">
                  <c:v>-7.6950000000000003</c:v>
                </c:pt>
                <c:pt idx="112">
                  <c:v>-7.75</c:v>
                </c:pt>
                <c:pt idx="113">
                  <c:v>-7.806</c:v>
                </c:pt>
                <c:pt idx="114">
                  <c:v>-7.8609999999999998</c:v>
                </c:pt>
                <c:pt idx="115">
                  <c:v>-7.9169999999999998</c:v>
                </c:pt>
                <c:pt idx="116">
                  <c:v>-7.9720000000000004</c:v>
                </c:pt>
                <c:pt idx="117">
                  <c:v>-8.0269999999999992</c:v>
                </c:pt>
                <c:pt idx="118">
                  <c:v>-8.0820000000000007</c:v>
                </c:pt>
                <c:pt idx="119">
                  <c:v>-8.1359999999999992</c:v>
                </c:pt>
                <c:pt idx="120">
                  <c:v>-8.19</c:v>
                </c:pt>
                <c:pt idx="121">
                  <c:v>-8.2439999999999998</c:v>
                </c:pt>
                <c:pt idx="122">
                  <c:v>-8.298</c:v>
                </c:pt>
                <c:pt idx="123">
                  <c:v>-8.3510000000000009</c:v>
                </c:pt>
                <c:pt idx="124">
                  <c:v>-8.4039999999999999</c:v>
                </c:pt>
                <c:pt idx="125">
                  <c:v>-8.4570000000000007</c:v>
                </c:pt>
                <c:pt idx="126">
                  <c:v>-8.5109999999999992</c:v>
                </c:pt>
                <c:pt idx="127">
                  <c:v>-8.5649999999999995</c:v>
                </c:pt>
                <c:pt idx="128">
                  <c:v>-8.6180000000000003</c:v>
                </c:pt>
                <c:pt idx="129">
                  <c:v>-8.67</c:v>
                </c:pt>
                <c:pt idx="130">
                  <c:v>-8.7200000000000006</c:v>
                </c:pt>
                <c:pt idx="131">
                  <c:v>-8.77</c:v>
                </c:pt>
                <c:pt idx="132">
                  <c:v>-8.843</c:v>
                </c:pt>
                <c:pt idx="133">
                  <c:v>-8.9139999999999997</c:v>
                </c:pt>
                <c:pt idx="134">
                  <c:v>-8.9879999999999995</c:v>
                </c:pt>
                <c:pt idx="135">
                  <c:v>-9.0630000000000006</c:v>
                </c:pt>
                <c:pt idx="136">
                  <c:v>-9.1289999999999996</c:v>
                </c:pt>
                <c:pt idx="137">
                  <c:v>-9.19</c:v>
                </c:pt>
                <c:pt idx="138">
                  <c:v>-9.2550000000000008</c:v>
                </c:pt>
                <c:pt idx="139">
                  <c:v>-9.3209999999999997</c:v>
                </c:pt>
                <c:pt idx="140">
                  <c:v>-9.3849999999999998</c:v>
                </c:pt>
                <c:pt idx="141">
                  <c:v>-9.4420000000000002</c:v>
                </c:pt>
                <c:pt idx="142">
                  <c:v>-9.4949999999999992</c:v>
                </c:pt>
                <c:pt idx="143">
                  <c:v>-9.5449999999999999</c:v>
                </c:pt>
                <c:pt idx="144">
                  <c:v>-9.61</c:v>
                </c:pt>
                <c:pt idx="145">
                  <c:v>-9.673</c:v>
                </c:pt>
                <c:pt idx="146">
                  <c:v>-9.7319999999999993</c:v>
                </c:pt>
                <c:pt idx="147">
                  <c:v>-9.7840000000000007</c:v>
                </c:pt>
                <c:pt idx="148">
                  <c:v>-9.8460000000000001</c:v>
                </c:pt>
                <c:pt idx="149">
                  <c:v>-9.9</c:v>
                </c:pt>
                <c:pt idx="150">
                  <c:v>-9.9700000000000006</c:v>
                </c:pt>
                <c:pt idx="151">
                  <c:v>-10.029</c:v>
                </c:pt>
                <c:pt idx="152">
                  <c:v>-10.089</c:v>
                </c:pt>
                <c:pt idx="153">
                  <c:v>-10.151</c:v>
                </c:pt>
                <c:pt idx="154">
                  <c:v>-10.215999999999999</c:v>
                </c:pt>
                <c:pt idx="155">
                  <c:v>-10.28</c:v>
                </c:pt>
                <c:pt idx="156">
                  <c:v>-10.343999999999999</c:v>
                </c:pt>
                <c:pt idx="157">
                  <c:v>-10.409000000000001</c:v>
                </c:pt>
                <c:pt idx="158">
                  <c:v>-10.476000000000001</c:v>
                </c:pt>
                <c:pt idx="159">
                  <c:v>-10.545</c:v>
                </c:pt>
                <c:pt idx="160">
                  <c:v>-10.613</c:v>
                </c:pt>
                <c:pt idx="161">
                  <c:v>-10.680999999999999</c:v>
                </c:pt>
                <c:pt idx="162">
                  <c:v>-10.749000000000001</c:v>
                </c:pt>
                <c:pt idx="163">
                  <c:v>-10.815</c:v>
                </c:pt>
                <c:pt idx="164">
                  <c:v>-10.88</c:v>
                </c:pt>
                <c:pt idx="165">
                  <c:v>-10.933999999999999</c:v>
                </c:pt>
                <c:pt idx="166">
                  <c:v>-10.989000000000001</c:v>
                </c:pt>
                <c:pt idx="167">
                  <c:v>-11.045999999999999</c:v>
                </c:pt>
                <c:pt idx="168">
                  <c:v>-11.1</c:v>
                </c:pt>
                <c:pt idx="169">
                  <c:v>-11.161</c:v>
                </c:pt>
                <c:pt idx="170">
                  <c:v>-11.23</c:v>
                </c:pt>
                <c:pt idx="171">
                  <c:v>-11.28</c:v>
                </c:pt>
                <c:pt idx="172">
                  <c:v>-11.345000000000001</c:v>
                </c:pt>
                <c:pt idx="173">
                  <c:v>-11.413</c:v>
                </c:pt>
                <c:pt idx="174">
                  <c:v>-11.481999999999999</c:v>
                </c:pt>
                <c:pt idx="175">
                  <c:v>-11.552</c:v>
                </c:pt>
                <c:pt idx="176">
                  <c:v>-11.619</c:v>
                </c:pt>
                <c:pt idx="177">
                  <c:v>-11.685</c:v>
                </c:pt>
                <c:pt idx="178">
                  <c:v>-11.747999999999999</c:v>
                </c:pt>
                <c:pt idx="179">
                  <c:v>-11.819000000000001</c:v>
                </c:pt>
                <c:pt idx="180">
                  <c:v>-11.891999999999999</c:v>
                </c:pt>
                <c:pt idx="181">
                  <c:v>-11.96</c:v>
                </c:pt>
                <c:pt idx="182">
                  <c:v>-12.03</c:v>
                </c:pt>
                <c:pt idx="183">
                  <c:v>-12.103</c:v>
                </c:pt>
                <c:pt idx="184">
                  <c:v>-12.175000000000001</c:v>
                </c:pt>
                <c:pt idx="185">
                  <c:v>-12.243</c:v>
                </c:pt>
                <c:pt idx="186">
                  <c:v>-12.31</c:v>
                </c:pt>
                <c:pt idx="187">
                  <c:v>-12.377000000000001</c:v>
                </c:pt>
                <c:pt idx="188">
                  <c:v>-12.448</c:v>
                </c:pt>
                <c:pt idx="189">
                  <c:v>-12.519</c:v>
                </c:pt>
                <c:pt idx="190">
                  <c:v>-12.586</c:v>
                </c:pt>
                <c:pt idx="191">
                  <c:v>-12.648999999999999</c:v>
                </c:pt>
                <c:pt idx="192">
                  <c:v>-12.724</c:v>
                </c:pt>
                <c:pt idx="193">
                  <c:v>-12.775</c:v>
                </c:pt>
                <c:pt idx="194">
                  <c:v>-12.827</c:v>
                </c:pt>
                <c:pt idx="195">
                  <c:v>-12.878</c:v>
                </c:pt>
                <c:pt idx="196">
                  <c:v>-12.929</c:v>
                </c:pt>
                <c:pt idx="197">
                  <c:v>-12.98</c:v>
                </c:pt>
                <c:pt idx="198">
                  <c:v>-13.055999999999999</c:v>
                </c:pt>
                <c:pt idx="199">
                  <c:v>-13.108000000000001</c:v>
                </c:pt>
                <c:pt idx="200">
                  <c:v>-13.161</c:v>
                </c:pt>
                <c:pt idx="201">
                  <c:v>-13.214</c:v>
                </c:pt>
                <c:pt idx="202">
                  <c:v>-13.266999999999999</c:v>
                </c:pt>
                <c:pt idx="203">
                  <c:v>-13.32</c:v>
                </c:pt>
                <c:pt idx="204">
                  <c:v>-13.391999999999999</c:v>
                </c:pt>
                <c:pt idx="205">
                  <c:v>-13.456</c:v>
                </c:pt>
                <c:pt idx="206">
                  <c:v>-13.516</c:v>
                </c:pt>
                <c:pt idx="207">
                  <c:v>-13.577</c:v>
                </c:pt>
                <c:pt idx="208">
                  <c:v>-13.64</c:v>
                </c:pt>
                <c:pt idx="209">
                  <c:v>-13.701000000000001</c:v>
                </c:pt>
                <c:pt idx="210">
                  <c:v>-13.762</c:v>
                </c:pt>
                <c:pt idx="211">
                  <c:v>-13.819000000000001</c:v>
                </c:pt>
                <c:pt idx="212">
                  <c:v>-13.872999999999999</c:v>
                </c:pt>
                <c:pt idx="213">
                  <c:v>-13.925000000000001</c:v>
                </c:pt>
                <c:pt idx="214">
                  <c:v>-13.977</c:v>
                </c:pt>
                <c:pt idx="215">
                  <c:v>-14.042999999999999</c:v>
                </c:pt>
                <c:pt idx="216">
                  <c:v>-14.095000000000001</c:v>
                </c:pt>
                <c:pt idx="217">
                  <c:v>-14.147</c:v>
                </c:pt>
                <c:pt idx="218">
                  <c:v>-14.198</c:v>
                </c:pt>
                <c:pt idx="219">
                  <c:v>-14.25</c:v>
                </c:pt>
                <c:pt idx="220">
                  <c:v>-14.303000000000001</c:v>
                </c:pt>
                <c:pt idx="221">
                  <c:v>-14.356</c:v>
                </c:pt>
                <c:pt idx="222">
                  <c:v>-14.413</c:v>
                </c:pt>
                <c:pt idx="223">
                  <c:v>-14.468999999999999</c:v>
                </c:pt>
                <c:pt idx="224">
                  <c:v>-14.523</c:v>
                </c:pt>
                <c:pt idx="225">
                  <c:v>-14.585000000000001</c:v>
                </c:pt>
                <c:pt idx="226">
                  <c:v>-14.645</c:v>
                </c:pt>
                <c:pt idx="227">
                  <c:v>-14.705</c:v>
                </c:pt>
                <c:pt idx="228">
                  <c:v>-14.766</c:v>
                </c:pt>
                <c:pt idx="229">
                  <c:v>-14.827999999999999</c:v>
                </c:pt>
                <c:pt idx="230">
                  <c:v>-14.887</c:v>
                </c:pt>
                <c:pt idx="231">
                  <c:v>-14.945</c:v>
                </c:pt>
                <c:pt idx="232">
                  <c:v>-15</c:v>
                </c:pt>
                <c:pt idx="233">
                  <c:v>-15.05</c:v>
                </c:pt>
                <c:pt idx="234">
                  <c:v>-15.102</c:v>
                </c:pt>
                <c:pt idx="235">
                  <c:v>-15.157999999999999</c:v>
                </c:pt>
                <c:pt idx="236">
                  <c:v>-15.214</c:v>
                </c:pt>
                <c:pt idx="237">
                  <c:v>-15.27</c:v>
                </c:pt>
                <c:pt idx="238">
                  <c:v>-15.327</c:v>
                </c:pt>
                <c:pt idx="239">
                  <c:v>-15.384</c:v>
                </c:pt>
                <c:pt idx="240">
                  <c:v>-15.441000000000001</c:v>
                </c:pt>
                <c:pt idx="241">
                  <c:v>-15.496</c:v>
                </c:pt>
                <c:pt idx="242">
                  <c:v>-15.551</c:v>
                </c:pt>
                <c:pt idx="243">
                  <c:v>-15.605</c:v>
                </c:pt>
                <c:pt idx="244">
                  <c:v>-15.66</c:v>
                </c:pt>
                <c:pt idx="245">
                  <c:v>-15.714</c:v>
                </c:pt>
                <c:pt idx="246">
                  <c:v>-15.766</c:v>
                </c:pt>
                <c:pt idx="247">
                  <c:v>-15.819000000000001</c:v>
                </c:pt>
                <c:pt idx="248">
                  <c:v>-15.875999999999999</c:v>
                </c:pt>
                <c:pt idx="249">
                  <c:v>-15.930999999999999</c:v>
                </c:pt>
                <c:pt idx="250">
                  <c:v>-15.986000000000001</c:v>
                </c:pt>
                <c:pt idx="251">
                  <c:v>-16.041</c:v>
                </c:pt>
                <c:pt idx="252">
                  <c:v>-16.096</c:v>
                </c:pt>
                <c:pt idx="253">
                  <c:v>-16.149000000000001</c:v>
                </c:pt>
                <c:pt idx="254">
                  <c:v>-16.206</c:v>
                </c:pt>
                <c:pt idx="255">
                  <c:v>-16.265000000000001</c:v>
                </c:pt>
                <c:pt idx="256">
                  <c:v>-16.32</c:v>
                </c:pt>
                <c:pt idx="257">
                  <c:v>-16.370999999999999</c:v>
                </c:pt>
                <c:pt idx="258">
                  <c:v>-16.433</c:v>
                </c:pt>
                <c:pt idx="259">
                  <c:v>-16.483000000000001</c:v>
                </c:pt>
                <c:pt idx="260">
                  <c:v>-16.542999999999999</c:v>
                </c:pt>
                <c:pt idx="261">
                  <c:v>-16.605</c:v>
                </c:pt>
                <c:pt idx="262">
                  <c:v>-16.664999999999999</c:v>
                </c:pt>
                <c:pt idx="263">
                  <c:v>-16.724</c:v>
                </c:pt>
                <c:pt idx="264">
                  <c:v>-16.783999999999999</c:v>
                </c:pt>
                <c:pt idx="265">
                  <c:v>-16.844999999999999</c:v>
                </c:pt>
                <c:pt idx="266">
                  <c:v>-16.896000000000001</c:v>
                </c:pt>
                <c:pt idx="267">
                  <c:v>-16.945</c:v>
                </c:pt>
                <c:pt idx="268">
                  <c:v>-17.007000000000001</c:v>
                </c:pt>
                <c:pt idx="269">
                  <c:v>-17.068000000000001</c:v>
                </c:pt>
                <c:pt idx="270">
                  <c:v>-17.117999999999999</c:v>
                </c:pt>
                <c:pt idx="271">
                  <c:v>-17.169</c:v>
                </c:pt>
                <c:pt idx="272">
                  <c:v>-17.221</c:v>
                </c:pt>
                <c:pt idx="273">
                  <c:v>-17.277000000000001</c:v>
                </c:pt>
                <c:pt idx="274">
                  <c:v>-17.332000000000001</c:v>
                </c:pt>
                <c:pt idx="275">
                  <c:v>-17.387</c:v>
                </c:pt>
                <c:pt idx="276">
                  <c:v>-17.442</c:v>
                </c:pt>
                <c:pt idx="277">
                  <c:v>-17.498000000000001</c:v>
                </c:pt>
                <c:pt idx="278">
                  <c:v>-17.555</c:v>
                </c:pt>
                <c:pt idx="279">
                  <c:v>-17.611999999999998</c:v>
                </c:pt>
                <c:pt idx="280">
                  <c:v>-17.669</c:v>
                </c:pt>
                <c:pt idx="281">
                  <c:v>-17.725999999999999</c:v>
                </c:pt>
                <c:pt idx="282">
                  <c:v>-17.786000000000001</c:v>
                </c:pt>
                <c:pt idx="283">
                  <c:v>-17.846</c:v>
                </c:pt>
                <c:pt idx="284">
                  <c:v>-17.907</c:v>
                </c:pt>
                <c:pt idx="285">
                  <c:v>-17.966999999999999</c:v>
                </c:pt>
                <c:pt idx="286">
                  <c:v>-18.024999999999999</c:v>
                </c:pt>
                <c:pt idx="287">
                  <c:v>-18.085000000000001</c:v>
                </c:pt>
                <c:pt idx="288">
                  <c:v>-18.145</c:v>
                </c:pt>
                <c:pt idx="289">
                  <c:v>-18.204000000000001</c:v>
                </c:pt>
                <c:pt idx="290">
                  <c:v>-18.263000000000002</c:v>
                </c:pt>
                <c:pt idx="291">
                  <c:v>-18.323</c:v>
                </c:pt>
                <c:pt idx="292">
                  <c:v>-18.382999999999999</c:v>
                </c:pt>
                <c:pt idx="293">
                  <c:v>-18.446000000000002</c:v>
                </c:pt>
                <c:pt idx="294">
                  <c:v>-18.507999999999999</c:v>
                </c:pt>
                <c:pt idx="295">
                  <c:v>-18.57</c:v>
                </c:pt>
                <c:pt idx="296">
                  <c:v>-18.63</c:v>
                </c:pt>
                <c:pt idx="297">
                  <c:v>-18.687999999999999</c:v>
                </c:pt>
                <c:pt idx="298">
                  <c:v>-18.744</c:v>
                </c:pt>
                <c:pt idx="299">
                  <c:v>-18.798999999999999</c:v>
                </c:pt>
                <c:pt idx="300">
                  <c:v>-18.852</c:v>
                </c:pt>
                <c:pt idx="301">
                  <c:v>-18.902999999999999</c:v>
                </c:pt>
                <c:pt idx="302">
                  <c:v>-18.956</c:v>
                </c:pt>
                <c:pt idx="303">
                  <c:v>-19.010000000000002</c:v>
                </c:pt>
                <c:pt idx="304">
                  <c:v>-19.065000000000001</c:v>
                </c:pt>
                <c:pt idx="305">
                  <c:v>-19.12</c:v>
                </c:pt>
                <c:pt idx="306">
                  <c:v>-19.172000000000001</c:v>
                </c:pt>
                <c:pt idx="307">
                  <c:v>-19.224</c:v>
                </c:pt>
                <c:pt idx="308">
                  <c:v>-19.274000000000001</c:v>
                </c:pt>
                <c:pt idx="309">
                  <c:v>-19.324000000000002</c:v>
                </c:pt>
                <c:pt idx="310">
                  <c:v>-19.373999999999999</c:v>
                </c:pt>
                <c:pt idx="311">
                  <c:v>-19.434999999999999</c:v>
                </c:pt>
                <c:pt idx="312">
                  <c:v>-19.495000000000001</c:v>
                </c:pt>
                <c:pt idx="313">
                  <c:v>-19.553999999999998</c:v>
                </c:pt>
                <c:pt idx="314">
                  <c:v>-19.611999999999998</c:v>
                </c:pt>
                <c:pt idx="315">
                  <c:v>-19.666</c:v>
                </c:pt>
                <c:pt idx="316">
                  <c:v>-19.72</c:v>
                </c:pt>
                <c:pt idx="317">
                  <c:v>-19.773</c:v>
                </c:pt>
                <c:pt idx="318">
                  <c:v>-19.824999999999999</c:v>
                </c:pt>
                <c:pt idx="319">
                  <c:v>-19.876000000000001</c:v>
                </c:pt>
                <c:pt idx="320">
                  <c:v>-19.934000000000001</c:v>
                </c:pt>
                <c:pt idx="321">
                  <c:v>-19.989999999999998</c:v>
                </c:pt>
                <c:pt idx="322">
                  <c:v>-20.047000000000001</c:v>
                </c:pt>
                <c:pt idx="323">
                  <c:v>-20.100000000000001</c:v>
                </c:pt>
                <c:pt idx="324">
                  <c:v>-20.149000000000001</c:v>
                </c:pt>
                <c:pt idx="325">
                  <c:v>-20.206</c:v>
                </c:pt>
                <c:pt idx="326">
                  <c:v>-20.259</c:v>
                </c:pt>
                <c:pt idx="327">
                  <c:v>-20.309000000000001</c:v>
                </c:pt>
                <c:pt idx="328">
                  <c:v>-20.36</c:v>
                </c:pt>
                <c:pt idx="329">
                  <c:v>-20.413</c:v>
                </c:pt>
                <c:pt idx="330">
                  <c:v>-20.465</c:v>
                </c:pt>
                <c:pt idx="331">
                  <c:v>-20.516999999999999</c:v>
                </c:pt>
                <c:pt idx="332">
                  <c:v>-20.568999999999999</c:v>
                </c:pt>
                <c:pt idx="333">
                  <c:v>-20.620999999999999</c:v>
                </c:pt>
                <c:pt idx="334">
                  <c:v>-20.673999999999999</c:v>
                </c:pt>
                <c:pt idx="335">
                  <c:v>-20.728999999999999</c:v>
                </c:pt>
                <c:pt idx="336">
                  <c:v>-20.78</c:v>
                </c:pt>
                <c:pt idx="337">
                  <c:v>-20.835999999999999</c:v>
                </c:pt>
                <c:pt idx="338">
                  <c:v>-20.890999999999998</c:v>
                </c:pt>
                <c:pt idx="339">
                  <c:v>-20.943999999999999</c:v>
                </c:pt>
                <c:pt idx="340">
                  <c:v>-21</c:v>
                </c:pt>
                <c:pt idx="341">
                  <c:v>-21.105</c:v>
                </c:pt>
                <c:pt idx="342">
                  <c:v>-21.16</c:v>
                </c:pt>
                <c:pt idx="343">
                  <c:v>-21.213999999999999</c:v>
                </c:pt>
                <c:pt idx="344">
                  <c:v>-21.268000000000001</c:v>
                </c:pt>
                <c:pt idx="345">
                  <c:v>-21.324000000000002</c:v>
                </c:pt>
                <c:pt idx="346">
                  <c:v>-21.376999999999999</c:v>
                </c:pt>
                <c:pt idx="347">
                  <c:v>-21.427</c:v>
                </c:pt>
                <c:pt idx="348">
                  <c:v>-21.477</c:v>
                </c:pt>
                <c:pt idx="349">
                  <c:v>-21.530999999999999</c:v>
                </c:pt>
                <c:pt idx="350">
                  <c:v>-21.584</c:v>
                </c:pt>
                <c:pt idx="351">
                  <c:v>-21.64</c:v>
                </c:pt>
                <c:pt idx="352">
                  <c:v>-21.695</c:v>
                </c:pt>
                <c:pt idx="353">
                  <c:v>-21.75</c:v>
                </c:pt>
                <c:pt idx="354">
                  <c:v>-21.805</c:v>
                </c:pt>
                <c:pt idx="355">
                  <c:v>-21.861000000000001</c:v>
                </c:pt>
                <c:pt idx="356">
                  <c:v>-21.913</c:v>
                </c:pt>
                <c:pt idx="357">
                  <c:v>-21.963999999999999</c:v>
                </c:pt>
                <c:pt idx="358">
                  <c:v>-22.02</c:v>
                </c:pt>
                <c:pt idx="359">
                  <c:v>-22.073</c:v>
                </c:pt>
                <c:pt idx="360">
                  <c:v>-22.125</c:v>
                </c:pt>
                <c:pt idx="361">
                  <c:v>-22.181000000000001</c:v>
                </c:pt>
                <c:pt idx="362">
                  <c:v>-22.236000000000001</c:v>
                </c:pt>
                <c:pt idx="363">
                  <c:v>-22.291</c:v>
                </c:pt>
                <c:pt idx="364">
                  <c:v>-22.344999999999999</c:v>
                </c:pt>
                <c:pt idx="365">
                  <c:v>-22.402000000000001</c:v>
                </c:pt>
                <c:pt idx="366">
                  <c:v>-22.451000000000001</c:v>
                </c:pt>
                <c:pt idx="367">
                  <c:v>-22.5</c:v>
                </c:pt>
                <c:pt idx="368">
                  <c:v>-22.556999999999999</c:v>
                </c:pt>
                <c:pt idx="369">
                  <c:v>-22.613</c:v>
                </c:pt>
                <c:pt idx="370">
                  <c:v>-22.67</c:v>
                </c:pt>
                <c:pt idx="371">
                  <c:v>-22.725999999999999</c:v>
                </c:pt>
                <c:pt idx="372">
                  <c:v>-22.780999999999999</c:v>
                </c:pt>
                <c:pt idx="373">
                  <c:v>-22.837</c:v>
                </c:pt>
                <c:pt idx="374">
                  <c:v>-22.893000000000001</c:v>
                </c:pt>
                <c:pt idx="375">
                  <c:v>-22.951000000000001</c:v>
                </c:pt>
                <c:pt idx="376">
                  <c:v>-23.001000000000001</c:v>
                </c:pt>
                <c:pt idx="377">
                  <c:v>-23.052</c:v>
                </c:pt>
                <c:pt idx="378">
                  <c:v>-23.106999999999999</c:v>
                </c:pt>
                <c:pt idx="379">
                  <c:v>-23.158999999999999</c:v>
                </c:pt>
                <c:pt idx="380">
                  <c:v>-23.213999999999999</c:v>
                </c:pt>
                <c:pt idx="381">
                  <c:v>-23.268999999999998</c:v>
                </c:pt>
                <c:pt idx="382">
                  <c:v>-23.323</c:v>
                </c:pt>
                <c:pt idx="383">
                  <c:v>-23.378</c:v>
                </c:pt>
                <c:pt idx="384">
                  <c:v>-23.431999999999999</c:v>
                </c:pt>
                <c:pt idx="385">
                  <c:v>-23.486000000000001</c:v>
                </c:pt>
                <c:pt idx="386">
                  <c:v>-23.539000000000001</c:v>
                </c:pt>
                <c:pt idx="387">
                  <c:v>-23.593</c:v>
                </c:pt>
                <c:pt idx="388">
                  <c:v>-23.646000000000001</c:v>
                </c:pt>
                <c:pt idx="389">
                  <c:v>-23.698</c:v>
                </c:pt>
                <c:pt idx="390">
                  <c:v>-23.75</c:v>
                </c:pt>
                <c:pt idx="391">
                  <c:v>-23.803000000000001</c:v>
                </c:pt>
                <c:pt idx="392">
                  <c:v>-23.856000000000002</c:v>
                </c:pt>
                <c:pt idx="393">
                  <c:v>-23.91</c:v>
                </c:pt>
                <c:pt idx="394">
                  <c:v>-23.966000000000001</c:v>
                </c:pt>
                <c:pt idx="395">
                  <c:v>-24.02</c:v>
                </c:pt>
                <c:pt idx="396">
                  <c:v>-24.071999999999999</c:v>
                </c:pt>
                <c:pt idx="397">
                  <c:v>-24.123999999999999</c:v>
                </c:pt>
                <c:pt idx="398">
                  <c:v>-24.178000000000001</c:v>
                </c:pt>
                <c:pt idx="399">
                  <c:v>-24.228000000000002</c:v>
                </c:pt>
                <c:pt idx="400">
                  <c:v>-24.28</c:v>
                </c:pt>
                <c:pt idx="401">
                  <c:v>-24.331</c:v>
                </c:pt>
                <c:pt idx="402">
                  <c:v>-24.385999999999999</c:v>
                </c:pt>
                <c:pt idx="403">
                  <c:v>-24.44</c:v>
                </c:pt>
                <c:pt idx="404">
                  <c:v>-24.49</c:v>
                </c:pt>
                <c:pt idx="405">
                  <c:v>-24.54</c:v>
                </c:pt>
                <c:pt idx="406">
                  <c:v>-24.591000000000001</c:v>
                </c:pt>
                <c:pt idx="407">
                  <c:v>-24.64</c:v>
                </c:pt>
                <c:pt idx="408">
                  <c:v>-24.693000000000001</c:v>
                </c:pt>
                <c:pt idx="409">
                  <c:v>-24.745999999999999</c:v>
                </c:pt>
                <c:pt idx="410">
                  <c:v>-24.795999999999999</c:v>
                </c:pt>
                <c:pt idx="411">
                  <c:v>-24.846</c:v>
                </c:pt>
                <c:pt idx="412">
                  <c:v>-24.898</c:v>
                </c:pt>
                <c:pt idx="413">
                  <c:v>-24.948</c:v>
                </c:pt>
                <c:pt idx="414">
                  <c:v>-25</c:v>
                </c:pt>
                <c:pt idx="415">
                  <c:v>-25.047999999999998</c:v>
                </c:pt>
                <c:pt idx="416">
                  <c:v>-25.099</c:v>
                </c:pt>
                <c:pt idx="417">
                  <c:v>-25.152000000000001</c:v>
                </c:pt>
                <c:pt idx="418">
                  <c:v>-25.202000000000002</c:v>
                </c:pt>
                <c:pt idx="419">
                  <c:v>-25.251000000000001</c:v>
                </c:pt>
                <c:pt idx="420">
                  <c:v>-25.303999999999998</c:v>
                </c:pt>
                <c:pt idx="421">
                  <c:v>-25.356000000000002</c:v>
                </c:pt>
                <c:pt idx="422">
                  <c:v>-25.405999999999999</c:v>
                </c:pt>
                <c:pt idx="423">
                  <c:v>-25.457000000000001</c:v>
                </c:pt>
                <c:pt idx="424">
                  <c:v>-25.509</c:v>
                </c:pt>
                <c:pt idx="425">
                  <c:v>-25.561</c:v>
                </c:pt>
                <c:pt idx="426">
                  <c:v>-25.611000000000001</c:v>
                </c:pt>
                <c:pt idx="427">
                  <c:v>-25.661999999999999</c:v>
                </c:pt>
                <c:pt idx="428">
                  <c:v>-25.713999999999999</c:v>
                </c:pt>
                <c:pt idx="429">
                  <c:v>-25.765999999999998</c:v>
                </c:pt>
                <c:pt idx="430">
                  <c:v>-25.818999999999999</c:v>
                </c:pt>
                <c:pt idx="431">
                  <c:v>-25.867000000000001</c:v>
                </c:pt>
                <c:pt idx="432">
                  <c:v>-25.92</c:v>
                </c:pt>
                <c:pt idx="433">
                  <c:v>-25.972000000000001</c:v>
                </c:pt>
                <c:pt idx="434">
                  <c:v>-26.024000000000001</c:v>
                </c:pt>
                <c:pt idx="435">
                  <c:v>-26.074999999999999</c:v>
                </c:pt>
                <c:pt idx="436">
                  <c:v>-26.123999999999999</c:v>
                </c:pt>
                <c:pt idx="437">
                  <c:v>-26.172000000000001</c:v>
                </c:pt>
                <c:pt idx="438">
                  <c:v>-26.22</c:v>
                </c:pt>
                <c:pt idx="439">
                  <c:v>-26.271000000000001</c:v>
                </c:pt>
                <c:pt idx="440">
                  <c:v>-26.321000000000002</c:v>
                </c:pt>
                <c:pt idx="441">
                  <c:v>-26.369</c:v>
                </c:pt>
                <c:pt idx="442">
                  <c:v>-26.422000000000001</c:v>
                </c:pt>
                <c:pt idx="443">
                  <c:v>-26.47</c:v>
                </c:pt>
                <c:pt idx="444">
                  <c:v>-26.518000000000001</c:v>
                </c:pt>
                <c:pt idx="445">
                  <c:v>-26.567</c:v>
                </c:pt>
                <c:pt idx="446">
                  <c:v>-26.614999999999998</c:v>
                </c:pt>
                <c:pt idx="447">
                  <c:v>-26.664999999999999</c:v>
                </c:pt>
                <c:pt idx="448">
                  <c:v>-26.716000000000001</c:v>
                </c:pt>
                <c:pt idx="449">
                  <c:v>-26.763999999999999</c:v>
                </c:pt>
                <c:pt idx="450">
                  <c:v>-26.812000000000001</c:v>
                </c:pt>
                <c:pt idx="451">
                  <c:v>-26.861999999999998</c:v>
                </c:pt>
                <c:pt idx="452">
                  <c:v>-26.911999999999999</c:v>
                </c:pt>
                <c:pt idx="453">
                  <c:v>-26.962</c:v>
                </c:pt>
                <c:pt idx="454">
                  <c:v>-27.01</c:v>
                </c:pt>
                <c:pt idx="455">
                  <c:v>-27.06</c:v>
                </c:pt>
                <c:pt idx="456">
                  <c:v>-27.109000000000002</c:v>
                </c:pt>
                <c:pt idx="457">
                  <c:v>-27.158999999999999</c:v>
                </c:pt>
                <c:pt idx="458">
                  <c:v>-27.209</c:v>
                </c:pt>
                <c:pt idx="459">
                  <c:v>-27.257999999999999</c:v>
                </c:pt>
                <c:pt idx="460">
                  <c:v>-27.309000000000001</c:v>
                </c:pt>
                <c:pt idx="461">
                  <c:v>-27.358000000000001</c:v>
                </c:pt>
                <c:pt idx="462">
                  <c:v>-27.408000000000001</c:v>
                </c:pt>
                <c:pt idx="463">
                  <c:v>-27.457000000000001</c:v>
                </c:pt>
                <c:pt idx="464">
                  <c:v>-27.507000000000001</c:v>
                </c:pt>
                <c:pt idx="465">
                  <c:v>-27.555</c:v>
                </c:pt>
                <c:pt idx="466">
                  <c:v>-27.606000000000002</c:v>
                </c:pt>
                <c:pt idx="467">
                  <c:v>-27.654</c:v>
                </c:pt>
                <c:pt idx="468">
                  <c:v>-27.704000000000001</c:v>
                </c:pt>
                <c:pt idx="469">
                  <c:v>-27.753</c:v>
                </c:pt>
                <c:pt idx="470">
                  <c:v>-27.802</c:v>
                </c:pt>
                <c:pt idx="471">
                  <c:v>-27.850999999999999</c:v>
                </c:pt>
                <c:pt idx="472">
                  <c:v>-27.9</c:v>
                </c:pt>
                <c:pt idx="473">
                  <c:v>-27.928999999999998</c:v>
                </c:pt>
                <c:pt idx="474">
                  <c:v>-27.981999999999999</c:v>
                </c:pt>
                <c:pt idx="475">
                  <c:v>-28.039000000000001</c:v>
                </c:pt>
                <c:pt idx="476">
                  <c:v>-28.096</c:v>
                </c:pt>
                <c:pt idx="477">
                  <c:v>-28.152000000000001</c:v>
                </c:pt>
                <c:pt idx="478">
                  <c:v>-28.206</c:v>
                </c:pt>
                <c:pt idx="479">
                  <c:v>-28.259</c:v>
                </c:pt>
                <c:pt idx="480">
                  <c:v>-28.318000000000001</c:v>
                </c:pt>
                <c:pt idx="481">
                  <c:v>-28.375</c:v>
                </c:pt>
                <c:pt idx="482">
                  <c:v>-28.43</c:v>
                </c:pt>
                <c:pt idx="483">
                  <c:v>-28.486000000000001</c:v>
                </c:pt>
                <c:pt idx="484">
                  <c:v>-28.539000000000001</c:v>
                </c:pt>
                <c:pt idx="485">
                  <c:v>-28.594000000000001</c:v>
                </c:pt>
                <c:pt idx="486">
                  <c:v>-28.646999999999998</c:v>
                </c:pt>
                <c:pt idx="487">
                  <c:v>-28.702999999999999</c:v>
                </c:pt>
                <c:pt idx="488">
                  <c:v>-28.760999999999999</c:v>
                </c:pt>
                <c:pt idx="489">
                  <c:v>-28.814</c:v>
                </c:pt>
                <c:pt idx="490">
                  <c:v>-28.87</c:v>
                </c:pt>
                <c:pt idx="491">
                  <c:v>-28.925000000000001</c:v>
                </c:pt>
                <c:pt idx="492">
                  <c:v>-28.983000000000001</c:v>
                </c:pt>
                <c:pt idx="493">
                  <c:v>-29.041</c:v>
                </c:pt>
                <c:pt idx="494">
                  <c:v>-29.1</c:v>
                </c:pt>
                <c:pt idx="495">
                  <c:v>-29.16</c:v>
                </c:pt>
                <c:pt idx="496">
                  <c:v>-29.216999999999999</c:v>
                </c:pt>
                <c:pt idx="497">
                  <c:v>-29.274000000000001</c:v>
                </c:pt>
                <c:pt idx="498">
                  <c:v>-29.33</c:v>
                </c:pt>
                <c:pt idx="499">
                  <c:v>-29.385000000000002</c:v>
                </c:pt>
                <c:pt idx="500">
                  <c:v>-29.443999999999999</c:v>
                </c:pt>
                <c:pt idx="501">
                  <c:v>-29.503</c:v>
                </c:pt>
                <c:pt idx="502">
                  <c:v>-29.558</c:v>
                </c:pt>
                <c:pt idx="503">
                  <c:v>-29.614000000000001</c:v>
                </c:pt>
                <c:pt idx="504">
                  <c:v>-29.67</c:v>
                </c:pt>
                <c:pt idx="505">
                  <c:v>-29.724</c:v>
                </c:pt>
                <c:pt idx="506">
                  <c:v>-29.782</c:v>
                </c:pt>
                <c:pt idx="507">
                  <c:v>-29.835000000000001</c:v>
                </c:pt>
                <c:pt idx="508">
                  <c:v>-29.888999999999999</c:v>
                </c:pt>
                <c:pt idx="509">
                  <c:v>-29.946000000000002</c:v>
                </c:pt>
                <c:pt idx="510">
                  <c:v>-30</c:v>
                </c:pt>
                <c:pt idx="511">
                  <c:v>-30.081</c:v>
                </c:pt>
                <c:pt idx="512">
                  <c:v>-30.135000000000002</c:v>
                </c:pt>
                <c:pt idx="513">
                  <c:v>-30.190999999999999</c:v>
                </c:pt>
                <c:pt idx="514">
                  <c:v>-30.242999999999999</c:v>
                </c:pt>
                <c:pt idx="515">
                  <c:v>-30.306999999999999</c:v>
                </c:pt>
                <c:pt idx="516">
                  <c:v>-30.361999999999998</c:v>
                </c:pt>
                <c:pt idx="517">
                  <c:v>-30.414999999999999</c:v>
                </c:pt>
                <c:pt idx="518">
                  <c:v>-30.492000000000001</c:v>
                </c:pt>
                <c:pt idx="519">
                  <c:v>-30.548999999999999</c:v>
                </c:pt>
                <c:pt idx="520">
                  <c:v>-30.605</c:v>
                </c:pt>
                <c:pt idx="521">
                  <c:v>-30.669</c:v>
                </c:pt>
                <c:pt idx="522">
                  <c:v>-30.734000000000002</c:v>
                </c:pt>
                <c:pt idx="523">
                  <c:v>-30.79</c:v>
                </c:pt>
                <c:pt idx="524">
                  <c:v>-30.844000000000001</c:v>
                </c:pt>
                <c:pt idx="525">
                  <c:v>-30.896000000000001</c:v>
                </c:pt>
                <c:pt idx="526">
                  <c:v>-30.948</c:v>
                </c:pt>
                <c:pt idx="527">
                  <c:v>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4" t="s">
        <v>17</v>
      </c>
      <c r="C2" s="336" t="s">
        <v>140</v>
      </c>
      <c r="D2" s="336"/>
      <c r="E2" s="336"/>
      <c r="F2" s="338" t="s">
        <v>26</v>
      </c>
      <c r="G2" s="338"/>
      <c r="H2" s="338"/>
      <c r="I2" s="338"/>
      <c r="J2" s="339" t="s">
        <v>14</v>
      </c>
      <c r="K2" s="339"/>
      <c r="L2" s="339"/>
      <c r="M2" s="341" t="s">
        <v>139</v>
      </c>
      <c r="N2" s="342"/>
      <c r="O2" s="180" t="s">
        <v>13</v>
      </c>
    </row>
    <row r="3" spans="1:15" s="182" customFormat="1" ht="12.95" customHeight="1" x14ac:dyDescent="0.2">
      <c r="A3" s="181"/>
      <c r="B3" s="335"/>
      <c r="C3" s="337"/>
      <c r="D3" s="337"/>
      <c r="E3" s="337"/>
      <c r="F3" s="345"/>
      <c r="G3" s="345"/>
      <c r="H3" s="345"/>
      <c r="I3" s="345"/>
      <c r="J3" s="340"/>
      <c r="K3" s="340"/>
      <c r="L3" s="340"/>
      <c r="M3" s="343"/>
      <c r="N3" s="34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5"/>
      <c r="G4" s="345"/>
      <c r="H4" s="345"/>
      <c r="I4" s="34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313">
        <v>42519</v>
      </c>
      <c r="D5" s="188">
        <f>'Groundwater Profile Log'!D5</f>
        <v>42520</v>
      </c>
      <c r="E5" s="330" t="s">
        <v>36</v>
      </c>
      <c r="F5" s="330"/>
      <c r="G5" s="331" t="str">
        <f>'Groundwater Profile Log'!G5</f>
        <v>481APS06</v>
      </c>
      <c r="H5" s="331"/>
      <c r="I5" s="189"/>
      <c r="J5" s="183"/>
      <c r="K5" s="190" t="s">
        <v>22</v>
      </c>
      <c r="L5" s="331" t="str">
        <f>'Groundwater Profile Log'!L5</f>
        <v>Peri Pump</v>
      </c>
      <c r="M5" s="332"/>
      <c r="N5" s="183"/>
      <c r="O5" s="180"/>
    </row>
    <row r="6" spans="1:15" ht="23.1" customHeight="1" x14ac:dyDescent="0.2">
      <c r="A6" s="180"/>
      <c r="B6" s="190" t="s">
        <v>16</v>
      </c>
      <c r="C6" s="333" t="str">
        <f>'Groundwater Profile Log'!C6:D6</f>
        <v>Marietta, GA</v>
      </c>
      <c r="D6" s="333"/>
      <c r="E6" s="191"/>
      <c r="F6" s="192" t="s">
        <v>53</v>
      </c>
      <c r="G6" s="321" t="str">
        <f>'Groundwater Profile Log'!G6</f>
        <v>ZCRQT7052</v>
      </c>
      <c r="H6" s="321"/>
      <c r="I6" s="191"/>
      <c r="J6" s="183"/>
      <c r="K6" s="190" t="s">
        <v>33</v>
      </c>
      <c r="L6" s="320">
        <f>'Groundwater Profile Log'!L6:M6</f>
        <v>36.368592</v>
      </c>
      <c r="M6" s="320"/>
      <c r="N6" s="183"/>
      <c r="O6" s="180"/>
    </row>
    <row r="7" spans="1:15" s="182" customFormat="1" ht="23.1" customHeight="1" x14ac:dyDescent="0.3">
      <c r="A7" s="181"/>
      <c r="B7" s="192" t="s">
        <v>54</v>
      </c>
      <c r="C7" s="319">
        <f>'Groundwater Profile Log'!C7</f>
        <v>206201008</v>
      </c>
      <c r="D7" s="319"/>
      <c r="E7" s="191"/>
      <c r="F7" s="190" t="s">
        <v>20</v>
      </c>
      <c r="G7" s="319" t="str">
        <f>'Groundwater Profile Log'!G7</f>
        <v>Cascade</v>
      </c>
      <c r="H7" s="319"/>
      <c r="I7" s="191"/>
      <c r="J7" s="193"/>
      <c r="K7" s="194" t="s">
        <v>37</v>
      </c>
      <c r="L7" s="320">
        <f>'Groundwater Profile Log'!L7:M7</f>
        <v>70.132380999999995</v>
      </c>
      <c r="M7" s="320"/>
      <c r="N7" s="195"/>
      <c r="O7" s="196"/>
    </row>
    <row r="8" spans="1:15" s="182" customFormat="1" ht="23.1" customHeight="1" x14ac:dyDescent="0.3">
      <c r="A8" s="181"/>
      <c r="B8" s="190" t="s">
        <v>19</v>
      </c>
      <c r="C8" s="319" t="s">
        <v>138</v>
      </c>
      <c r="D8" s="321"/>
      <c r="E8" s="191"/>
      <c r="F8" s="190" t="s">
        <v>38</v>
      </c>
      <c r="G8" s="322">
        <f ca="1">AVERAGE(E14:E36)</f>
        <v>-12.271249999999998</v>
      </c>
      <c r="H8" s="322"/>
      <c r="I8" s="191"/>
      <c r="J8" s="183"/>
      <c r="K8" s="194" t="s">
        <v>23</v>
      </c>
      <c r="L8" s="319" t="s">
        <v>85</v>
      </c>
      <c r="M8" s="321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3" t="s">
        <v>10</v>
      </c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6" t="s">
        <v>1</v>
      </c>
      <c r="K11" s="327"/>
      <c r="L11" s="327"/>
      <c r="M11" s="327"/>
      <c r="N11" s="32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9"/>
      <c r="C13" s="32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-15</v>
      </c>
      <c r="C14" s="228" t="str">
        <f ca="1">IF( 'Sample 1'!$B$50=0,"",CELL("contents",OFFSET( 'Sample 1'!$B$1,( 'Sample 1'!$B$50-1),4)))</f>
        <v>05/30/2020:12:16:56</v>
      </c>
      <c r="D14" s="229">
        <f ca="1">IF( 'Sample 1'!$B$50=0,"",CELL("contents",OFFSET( 'Sample 1'!$B$1,( 'Sample 1'!$B$50-1),5)))</f>
        <v>600</v>
      </c>
      <c r="E14" s="230">
        <f ca="1">IF( 'Sample 1'!$B$50=0,"", 'Sample 1'!E$14)</f>
        <v>-12.055999999999999</v>
      </c>
      <c r="F14" s="229">
        <f ca="1">IF( 'Sample 1'!$B$50=0,"",CELL("contents",OFFSET( 'Sample 1'!$B$1,( 'Sample 1'!$B$50-1),6)))</f>
        <v>79</v>
      </c>
      <c r="G14" s="230">
        <f ca="1">IF( 'Sample 1'!$B$50=0,"",CELL("contents",OFFSET( 'Sample 1'!$B$1,( 'Sample 1'!$B$50-1),8)))</f>
        <v>4.5999999999999996</v>
      </c>
      <c r="H14" s="230">
        <f ca="1">IF( 'Sample 1'!$B$50=0,"",CELL("contents",OFFSET( 'Sample 1'!$B$1,( 'Sample 1'!$B$50-1),10)))</f>
        <v>5.54</v>
      </c>
      <c r="I14" s="231">
        <f ca="1">IF( 'Sample 1'!$B$50=0,"",CELL("contents",OFFSET( 'Sample 1'!$B$1,( 'Sample 1'!$B$50-1),12)))</f>
        <v>102</v>
      </c>
      <c r="J14" s="315" t="str">
        <f ca="1">IF('Sample 1'!$B$50=0,"",IF(CELL("contents",OFFSET('Sample 1'!$B$1,('Sample 1'!$B$50-1),18))="","",CELL("contents",OFFSET('Sample 1'!$B$1,('Sample 1'!$B$50-1),18))))</f>
        <v>PT is 1 Hr and 4 min // Pulled sample before sample stabilized @ client's request.</v>
      </c>
      <c r="K14" s="316" t="s">
        <v>68</v>
      </c>
      <c r="L14" s="316" t="s">
        <v>68</v>
      </c>
      <c r="M14" s="316" t="s">
        <v>68</v>
      </c>
      <c r="N14" s="317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-21</v>
      </c>
      <c r="C15" s="228" t="str">
        <f ca="1">IF( 'Sample 2'!$B$50=0,"",CELL("contents",OFFSET( 'Sample 2'!$B$1,( 'Sample 2'!$B$50-1),4)))</f>
        <v>05/30/2020:13:31:40</v>
      </c>
      <c r="D15" s="229">
        <f ca="1">IF( 'Sample 2'!$B$50=0,"",CELL("contents",OFFSET( 'Sample 2'!$B$1,( 'Sample 2'!$B$50-1),5)))</f>
        <v>500</v>
      </c>
      <c r="E15" s="230">
        <f ca="1">IF( 'Sample 2'!$B$50=0,"", 'Sample 2'!$E$14)</f>
        <v>-11.92</v>
      </c>
      <c r="F15" s="229">
        <f ca="1">IF( 'Sample 2'!$B$50=0,"",CELL("contents",OFFSET( 'Sample 2'!$B$1,( 'Sample 2'!$B$50-1),6)))</f>
        <v>76</v>
      </c>
      <c r="G15" s="230">
        <f ca="1">IF( 'Sample 2'!$B$50=0,"",CELL("contents",OFFSET( 'Sample 2'!$B$1,( 'Sample 2'!$B$50-1),8)))</f>
        <v>3.24</v>
      </c>
      <c r="H15" s="230">
        <f ca="1">IF( 'Sample 2'!$B$50=0,"",CELL("contents",OFFSET( 'Sample 2'!$B$1,( 'Sample 2'!$B$50-1),10)))</f>
        <v>5.39</v>
      </c>
      <c r="I15" s="231">
        <f ca="1">IF( 'Sample 2'!$B$50=0,"",CELL("contents",OFFSET( 'Sample 2'!$B$1,( 'Sample 2'!$B$50-1),12)))</f>
        <v>99</v>
      </c>
      <c r="J15" s="315" t="str">
        <f ca="1">IF('Sample 2'!$B$50=0,"",IF(CELL("contents",OFFSET('Sample 2'!$B$1,('Sample 2'!$B$50-1),18))="","",CELL("contents",OFFSET('Sample 2'!$B$1,('Sample 2'!$B$50-1),18))))</f>
        <v>PT is 46 min // Pulled Duplicate (x2) @ Client's Request.</v>
      </c>
      <c r="K15" s="316" t="s">
        <v>68</v>
      </c>
      <c r="L15" s="316" t="s">
        <v>68</v>
      </c>
      <c r="M15" s="316" t="s">
        <v>68</v>
      </c>
      <c r="N15" s="317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-27.9</v>
      </c>
      <c r="C16" s="228" t="str">
        <f ca="1">IF( 'Sample 3'!$B$50=0,"",CELL("contents",OFFSET( 'Sample 3'!$B$1,( 'Sample 3'!$B$50-1),4)))</f>
        <v>05/30/2020:15:44:17</v>
      </c>
      <c r="D16" s="229">
        <f ca="1">IF( 'Sample 3'!$B$50=0,"",CELL("contents",OFFSET( 'Sample 3'!$B$1,( 'Sample 3'!$B$50-1),5)))</f>
        <v>500</v>
      </c>
      <c r="E16" s="230">
        <f ca="1">IF( 'Sample 3'!$B$50=0,"", 'Sample 3'!$E$14)</f>
        <v>-12.52</v>
      </c>
      <c r="F16" s="229">
        <f ca="1">IF( 'Sample 3'!$B$50=0,"",CELL("contents",OFFSET( 'Sample 3'!$B$1,( 'Sample 3'!$B$50-1),6)))</f>
        <v>124</v>
      </c>
      <c r="G16" s="230">
        <f ca="1">IF( 'Sample 3'!$B$50=0,"",CELL("contents",OFFSET( 'Sample 3'!$B$1,( 'Sample 3'!$B$50-1),8)))</f>
        <v>2.97</v>
      </c>
      <c r="H16" s="230">
        <f ca="1">IF( 'Sample 3'!$B$50=0,"",CELL("contents",OFFSET( 'Sample 3'!$B$1,( 'Sample 3'!$B$50-1),10)))</f>
        <v>5.29</v>
      </c>
      <c r="I16" s="231">
        <f ca="1">IF( 'Sample 3'!$B$50=0,"",CELL("contents",OFFSET( 'Sample 3'!$B$1,( 'Sample 3'!$B$50-1),12)))</f>
        <v>131</v>
      </c>
      <c r="J16" s="315" t="str">
        <f ca="1">IF('Sample 3'!$B$50=0,"",IF(CELL("contents",OFFSET('Sample 3'!$B$1,('Sample 3'!$B$50-1),18))="","",CELL("contents",OFFSET('Sample 3'!$B$1,('Sample 3'!$B$50-1),18))))</f>
        <v>PT is 1 hr &amp; 5 min // Pulled sample before stable @ client's request due to time constraints.</v>
      </c>
      <c r="K16" s="316" t="s">
        <v>68</v>
      </c>
      <c r="L16" s="316" t="s">
        <v>68</v>
      </c>
      <c r="M16" s="316" t="s">
        <v>68</v>
      </c>
      <c r="N16" s="317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-31</v>
      </c>
      <c r="C17" s="228" t="str">
        <f ca="1">IF( 'Sample 4'!$B$50=0,"",CELL("contents",OFFSET( 'Sample 4'!$B$1,( 'Sample 1'!$B$50-1),4)))</f>
        <v>05/31/2020:09:55:22</v>
      </c>
      <c r="D17" s="229">
        <f ca="1">IF( 'Sample 4'!$B$50=0,"",CELL("contents",OFFSET( 'Sample 4'!$B$1,( 'Sample 4'!$B$50-1),5)))</f>
        <v>800</v>
      </c>
      <c r="E17" s="230">
        <f ca="1">IF( 'Sample 4'!$B$50=0,"", 'Sample 4'!$E$14)</f>
        <v>-12.589</v>
      </c>
      <c r="F17" s="229">
        <f ca="1">IF( 'Sample 4'!$B$50=0,"",CELL("contents",OFFSET( 'Sample 4'!$B$1,( 'Sample 4'!$B$50-1),6)))</f>
        <v>133</v>
      </c>
      <c r="G17" s="230">
        <f ca="1">IF( 'Sample 4'!$B$50=0,"",CELL("contents",OFFSET( 'Sample 4'!$B$1,( 'Sample 4'!$B$50-1),8)))</f>
        <v>2.67</v>
      </c>
      <c r="H17" s="230">
        <f ca="1">IF( 'Sample 4'!$B$50=0,"",CELL("contents",OFFSET( 'Sample 4'!$B$1,( 'Sample 4'!$B$50-1),10)))</f>
        <v>5.18</v>
      </c>
      <c r="I17" s="231">
        <f ca="1">IF( 'Sample 4'!$B$50=0,"",CELL("contents",OFFSET( 'Sample 4'!$B$1,( 'Sample 4'!$B$50-1),12)))</f>
        <v>124</v>
      </c>
      <c r="J17" s="315" t="str">
        <f ca="1">IF('Sample 4'!$B$50=0,"",IF(CELL("contents",OFFSET('Sample 4'!$B$1,('Sample 4'!$B$50-1),18))="","",CELL("contents",OFFSET('Sample 4'!$B$1,('Sample 4'!$B$50-1),18))))</f>
        <v xml:space="preserve">PT is 1 hr &amp; 26 min // Allowed for extra pump time @ Client's request.  </v>
      </c>
      <c r="K17" s="316" t="s">
        <v>68</v>
      </c>
      <c r="L17" s="316" t="s">
        <v>68</v>
      </c>
      <c r="M17" s="316" t="s">
        <v>68</v>
      </c>
      <c r="N17" s="317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15" t="str">
        <f ca="1">IF('Sample 5'!$B$50=0,"",IF(CELL("contents",OFFSET('Sample 5'!$B$1,('Sample 5'!$B$50-1),18))="","",CELL("contents",OFFSET('Sample 5'!$B$1,('Sample 5'!$B$50-1),18))))</f>
        <v/>
      </c>
      <c r="K18" s="316" t="s">
        <v>68</v>
      </c>
      <c r="L18" s="316" t="s">
        <v>68</v>
      </c>
      <c r="M18" s="316" t="s">
        <v>68</v>
      </c>
      <c r="N18" s="317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5" t="str">
        <f ca="1">IF('Sample 6'!$B$50=0,"",IF(CELL("contents",OFFSET('Sample 6'!$B$1,('Sample 6'!$B$50-1),18))="","",CELL("contents",OFFSET('Sample 6'!$B$1,('Sample 6'!$B$50-1),18))))</f>
        <v/>
      </c>
      <c r="K19" s="316" t="s">
        <v>68</v>
      </c>
      <c r="L19" s="316" t="s">
        <v>68</v>
      </c>
      <c r="M19" s="316" t="s">
        <v>68</v>
      </c>
      <c r="N19" s="317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5" t="str">
        <f ca="1">IF('Sample 7'!$B$50=0,"",IF(CELL("contents",OFFSET('Sample 7'!$B$1,('Sample 7'!$B$50-1),18))="","",CELL("contents",OFFSET('Sample 7'!$B$1,('Sample 7'!$B$50-1),18))))</f>
        <v/>
      </c>
      <c r="K20" s="316" t="s">
        <v>68</v>
      </c>
      <c r="L20" s="316" t="s">
        <v>68</v>
      </c>
      <c r="M20" s="316" t="s">
        <v>68</v>
      </c>
      <c r="N20" s="317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5" t="str">
        <f ca="1">IF('Sample 8'!$B$50=0,"",IF(CELL("contents",OFFSET('Sample 8'!$B$1,('Sample 8'!$B$50-1),18))="","",CELL("contents",OFFSET('Sample 8'!$B$1,('Sample 8'!$B$50-1),18))))</f>
        <v/>
      </c>
      <c r="K21" s="316" t="s">
        <v>68</v>
      </c>
      <c r="L21" s="316" t="s">
        <v>68</v>
      </c>
      <c r="M21" s="316" t="s">
        <v>68</v>
      </c>
      <c r="N21" s="317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5" t="str">
        <f ca="1">IF('Sample 9'!$B$50=0,"",IF(CELL("contents",OFFSET('Sample 9'!$B$1,('Sample 9'!$B$50-1),18))="","",CELL("contents",OFFSET('Sample 9'!$B$1,('Sample 9'!$B$50-1),18))))</f>
        <v/>
      </c>
      <c r="K22" s="316" t="s">
        <v>68</v>
      </c>
      <c r="L22" s="316" t="s">
        <v>68</v>
      </c>
      <c r="M22" s="316" t="s">
        <v>68</v>
      </c>
      <c r="N22" s="317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5" t="str">
        <f ca="1">IF('Sample 10'!$B$50=0,"",IF(CELL("contents",OFFSET('Sample 10'!$B$1,('Sample 10'!$B$50-1),18))="","",CELL("contents",OFFSET('Sample 10'!$B$1,('Sample 10'!$B$50-1),18))))</f>
        <v/>
      </c>
      <c r="K23" s="316" t="s">
        <v>68</v>
      </c>
      <c r="L23" s="316" t="s">
        <v>68</v>
      </c>
      <c r="M23" s="316" t="s">
        <v>68</v>
      </c>
      <c r="N23" s="317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5" t="str">
        <f ca="1">IF('Sample 11'!$B$50=0,"",IF(CELL("contents",OFFSET('Sample 11'!$B$1,('Sample 11'!$B$50-1),18))="","",CELL("contents",OFFSET('Sample 11'!$B$1,('Sample 11'!$B$50-1),18))))</f>
        <v/>
      </c>
      <c r="K24" s="316" t="s">
        <v>68</v>
      </c>
      <c r="L24" s="316" t="s">
        <v>68</v>
      </c>
      <c r="M24" s="316" t="s">
        <v>68</v>
      </c>
      <c r="N24" s="317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5" t="str">
        <f ca="1">IF('Sample 12'!$B$50=0,"",IF(CELL("contents",OFFSET('Sample 12'!$B$1,('Sample 12'!$B$50-1),18))="","",CELL("contents",OFFSET('Sample 12'!$B$1,('Sample 12'!$B$50-1),18))))</f>
        <v/>
      </c>
      <c r="K25" s="316" t="s">
        <v>68</v>
      </c>
      <c r="L25" s="316" t="s">
        <v>68</v>
      </c>
      <c r="M25" s="316" t="s">
        <v>68</v>
      </c>
      <c r="N25" s="317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5" t="str">
        <f ca="1">IF('Sample 13'!$B$50=0,"",IF(CELL("contents",OFFSET('Sample 13'!$B$1,('Sample 13'!$B$50-1),18))="","",CELL("contents",OFFSET('Sample 13'!$B$1,('Sample 13'!$B$50-1),18))))</f>
        <v/>
      </c>
      <c r="K26" s="316" t="s">
        <v>68</v>
      </c>
      <c r="L26" s="316" t="s">
        <v>68</v>
      </c>
      <c r="M26" s="316" t="s">
        <v>68</v>
      </c>
      <c r="N26" s="317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5" t="str">
        <f ca="1">IF('Sample 14'!$B$50=0,"",IF(CELL("contents",OFFSET('Sample 14'!$B$1,('Sample 14'!$B$50-1),18))="","",CELL("contents",OFFSET('Sample 14'!$B$1,('Sample 14'!$B$50-1),18))))</f>
        <v/>
      </c>
      <c r="K27" s="316" t="s">
        <v>68</v>
      </c>
      <c r="L27" s="316" t="s">
        <v>68</v>
      </c>
      <c r="M27" s="316" t="s">
        <v>68</v>
      </c>
      <c r="N27" s="317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5" t="str">
        <f ca="1">IF('Sample 15'!$B$50=0,"",IF(CELL("contents",OFFSET('Sample 15'!$B$1,('Sample 15'!$B$50-1),18))="","",CELL("contents",OFFSET('Sample 15'!$B$1,('Sample 15'!$B$50-1),18))))</f>
        <v/>
      </c>
      <c r="K28" s="316" t="s">
        <v>68</v>
      </c>
      <c r="L28" s="316" t="s">
        <v>68</v>
      </c>
      <c r="M28" s="316" t="s">
        <v>68</v>
      </c>
      <c r="N28" s="317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5" t="str">
        <f ca="1">IF('Sample 16'!$B$50=0,"",IF(CELL("contents",OFFSET('Sample 16'!$B$1,('Sample 16'!$B$50-1),18))="","",CELL("contents",OFFSET('Sample 16'!$B$1,('Sample 16'!$B$50-1),18))))</f>
        <v/>
      </c>
      <c r="K29" s="316" t="s">
        <v>68</v>
      </c>
      <c r="L29" s="316" t="s">
        <v>68</v>
      </c>
      <c r="M29" s="316" t="s">
        <v>68</v>
      </c>
      <c r="N29" s="317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5" t="str">
        <f ca="1">IF('Sample 17'!$B$50=0,"",IF(CELL("contents",OFFSET('Sample 17'!$B$1,('Sample 17'!$B$50-1),18))="","",CELL("contents",OFFSET('Sample 17'!$B$1,('Sample 17'!$B$50-1),18))))</f>
        <v/>
      </c>
      <c r="K30" s="316" t="s">
        <v>68</v>
      </c>
      <c r="L30" s="316" t="s">
        <v>68</v>
      </c>
      <c r="M30" s="316" t="s">
        <v>68</v>
      </c>
      <c r="N30" s="317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5" t="str">
        <f ca="1">IF('Sample 18'!$B$50=0,"",IF(CELL("contents",OFFSET('Sample 18'!$B$1,('Sample 18'!$B$50-1),18))="","",CELL("contents",OFFSET('Sample 18'!$B$1,('Sample 18'!$B$50-1),18))))</f>
        <v/>
      </c>
      <c r="K31" s="316" t="s">
        <v>68</v>
      </c>
      <c r="L31" s="316" t="s">
        <v>68</v>
      </c>
      <c r="M31" s="316" t="s">
        <v>68</v>
      </c>
      <c r="N31" s="317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5" t="str">
        <f ca="1">IF('Sample 19'!$B$50=0,"",IF(CELL("contents",OFFSET('Sample 19'!$B$1,('Sample 19'!$B$50-1),18))="","",CELL("contents",OFFSET('Sample 19'!$B$1,('Sample 19'!$B$50-1),18))))</f>
        <v/>
      </c>
      <c r="K32" s="316" t="s">
        <v>68</v>
      </c>
      <c r="L32" s="316" t="s">
        <v>68</v>
      </c>
      <c r="M32" s="316" t="s">
        <v>68</v>
      </c>
      <c r="N32" s="317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5" t="str">
        <f ca="1">IF('Sample 20'!$B$50=0,"",IF(CELL("contents",OFFSET('Sample 20'!$B$1,('Sample 20'!$B$50-1),18))="","",CELL("contents",OFFSET('Sample 20'!$B$1,('Sample 20'!$B$50-1),18))))</f>
        <v/>
      </c>
      <c r="K33" s="316" t="s">
        <v>68</v>
      </c>
      <c r="L33" s="316" t="s">
        <v>68</v>
      </c>
      <c r="M33" s="316" t="s">
        <v>68</v>
      </c>
      <c r="N33" s="317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5" t="str">
        <f ca="1">IF('Sample 21'!$B$50=0,"",IF(CELL("contents",OFFSET('Sample 21'!$B$1,('Sample 21'!$B$50-1),18))="","",CELL("contents",OFFSET('Sample 21'!$B$1,('Sample 21'!$B$50-1),18))))</f>
        <v/>
      </c>
      <c r="K34" s="316" t="s">
        <v>68</v>
      </c>
      <c r="L34" s="316" t="s">
        <v>68</v>
      </c>
      <c r="M34" s="316" t="s">
        <v>68</v>
      </c>
      <c r="N34" s="317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5" t="str">
        <f ca="1">IF('Sample 22'!$B$50=0,"",IF(CELL("contents",OFFSET('Sample 22'!$B$1,('Sample 22'!$B$50-1),18))="","",CELL("contents",OFFSET('Sample 22'!$B$1,('Sample 22'!$B$50-1),18))))</f>
        <v/>
      </c>
      <c r="K35" s="316" t="s">
        <v>68</v>
      </c>
      <c r="L35" s="316" t="s">
        <v>68</v>
      </c>
      <c r="M35" s="316" t="s">
        <v>68</v>
      </c>
      <c r="N35" s="317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5" t="str">
        <f ca="1">IF('Sample 23'!$B$50=0,"",IF(CELL("contents",OFFSET('Sample 23'!$B$1,('Sample 23'!$B$50-1),18))="","",CELL("contents",OFFSET('Sample 23'!$B$1,('Sample 23'!$B$50-1),18))))</f>
        <v/>
      </c>
      <c r="K36" s="316" t="s">
        <v>68</v>
      </c>
      <c r="L36" s="316" t="s">
        <v>68</v>
      </c>
      <c r="M36" s="316" t="s">
        <v>68</v>
      </c>
      <c r="N36" s="317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8"/>
      <c r="M39" s="318"/>
      <c r="N39" s="318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7 G5:H8 L5:M5 M8 M6 M7 D6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24" zoomScale="60" zoomScaleNormal="60" zoomScaleSheetLayoutView="75" workbookViewId="0">
      <selection activeCell="J33" sqref="J33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"/>
    </row>
    <row r="2" spans="1:13" ht="9.9499999999999993" customHeight="1" x14ac:dyDescent="0.2">
      <c r="B2" s="73"/>
      <c r="C2" s="347" t="s">
        <v>65</v>
      </c>
      <c r="D2" s="348"/>
      <c r="E2" s="348"/>
      <c r="F2" s="348"/>
      <c r="G2" s="348"/>
      <c r="H2" s="348"/>
      <c r="I2" s="348"/>
      <c r="J2" s="348"/>
      <c r="M2" s="14"/>
    </row>
    <row r="3" spans="1:13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M3" s="14"/>
    </row>
    <row r="4" spans="1:13" ht="25.15" customHeight="1" x14ac:dyDescent="0.2">
      <c r="B4" s="73"/>
      <c r="C4" s="357" t="s">
        <v>52</v>
      </c>
      <c r="D4" s="358" t="str">
        <f>'Groundwater Profile Log'!C2</f>
        <v>Trinity</v>
      </c>
      <c r="E4" s="108"/>
      <c r="F4" s="349"/>
      <c r="G4" s="349"/>
      <c r="H4" s="146"/>
      <c r="I4" s="350" t="s">
        <v>14</v>
      </c>
      <c r="J4" s="350"/>
      <c r="K4" s="299" t="str">
        <f>Front!M2</f>
        <v>DPT41</v>
      </c>
      <c r="M4" s="14" t="s">
        <v>13</v>
      </c>
    </row>
    <row r="5" spans="1:13" s="9" customFormat="1" ht="12.95" customHeight="1" x14ac:dyDescent="0.2">
      <c r="B5" s="101"/>
      <c r="C5" s="357"/>
      <c r="D5" s="358"/>
      <c r="E5" s="108"/>
      <c r="F5" s="349"/>
      <c r="G5" s="349"/>
      <c r="H5" s="146"/>
      <c r="I5" s="350"/>
      <c r="J5" s="350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9"/>
      <c r="G6" s="349"/>
      <c r="H6" s="146"/>
      <c r="I6" s="110"/>
      <c r="J6" s="104"/>
      <c r="K6" s="296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42520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7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5">
        <f>Front!L6</f>
        <v>36.368592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5">
        <f>Front!L7</f>
        <v>70.132380999999995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7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0" t="s">
        <v>63</v>
      </c>
      <c r="H13" s="298" t="s">
        <v>67</v>
      </c>
      <c r="I13" s="164" t="s">
        <v>30</v>
      </c>
      <c r="J13" s="303" t="s">
        <v>39</v>
      </c>
      <c r="K13" s="301" t="s">
        <v>74</v>
      </c>
      <c r="L13" s="351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2"/>
      <c r="M14" s="31"/>
    </row>
    <row r="15" spans="1:13" s="24" customFormat="1" ht="9.6" customHeight="1" x14ac:dyDescent="0.2">
      <c r="B15" s="17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-4.9000000000000004</v>
      </c>
      <c r="D16" s="173" t="s">
        <v>83</v>
      </c>
      <c r="E16" s="302">
        <f>IF(ISNUMBER(C16), LOOKUP(D16,{"IK Decreased When Hammer Stopped","IK Increased When Hammer Stopped","No Change When Hammer Stopped"},{1,2,3}), "")</f>
        <v>3</v>
      </c>
      <c r="F16" s="173">
        <v>152.44210000000001</v>
      </c>
      <c r="G16" s="174">
        <v>60</v>
      </c>
      <c r="H16" s="174">
        <v>3.8864000000000001</v>
      </c>
      <c r="I16" s="173" t="s">
        <v>84</v>
      </c>
      <c r="J16" s="174" t="s">
        <v>85</v>
      </c>
      <c r="K16" s="302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-9.9</v>
      </c>
      <c r="D17" s="173" t="s">
        <v>83</v>
      </c>
      <c r="E17" s="302">
        <f>IF(ISNUMBER(C17), LOOKUP(D17,{"IK Decreased When Hammer Stopped","IK Increased When Hammer Stopped","No Change When Hammer Stopped"},{1,2,3}), "")</f>
        <v>3</v>
      </c>
      <c r="F17" s="307">
        <v>134.9615</v>
      </c>
      <c r="G17" s="174">
        <v>60</v>
      </c>
      <c r="H17" s="174">
        <v>3.0264000000000002</v>
      </c>
      <c r="I17" s="173" t="s">
        <v>86</v>
      </c>
      <c r="J17" s="174" t="s">
        <v>85</v>
      </c>
      <c r="K17" s="302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-11.1</v>
      </c>
      <c r="D18" s="173" t="s">
        <v>83</v>
      </c>
      <c r="E18" s="302">
        <f>IF(ISNUMBER(C18), LOOKUP(D18,{"IK Decreased When Hammer Stopped","IK Increased When Hammer Stopped","No Change When Hammer Stopped"},{1,2,3}), "")</f>
        <v>3</v>
      </c>
      <c r="F18" s="307">
        <v>119.3531</v>
      </c>
      <c r="G18" s="174">
        <v>60</v>
      </c>
      <c r="H18" s="174">
        <v>2.5365000000000002</v>
      </c>
      <c r="I18" s="173" t="s">
        <v>87</v>
      </c>
      <c r="J18" s="174" t="s">
        <v>85</v>
      </c>
      <c r="K18" s="302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-14.345599999999999</v>
      </c>
      <c r="D19" s="173" t="s">
        <v>88</v>
      </c>
      <c r="E19" s="302">
        <f>IF(ISNUMBER(C19), LOOKUP(D19,{"IK Decreased When Hammer Stopped","IK Increased When Hammer Stopped","No Change When Hammer Stopped"},{1,2,3}), "")</f>
        <v>1</v>
      </c>
      <c r="F19" s="307">
        <v>81.803299999999993</v>
      </c>
      <c r="G19" s="174">
        <v>60</v>
      </c>
      <c r="H19" s="174">
        <v>1.5657000000000001</v>
      </c>
      <c r="I19" s="173" t="s">
        <v>89</v>
      </c>
      <c r="J19" s="174" t="s">
        <v>85</v>
      </c>
      <c r="K19" s="302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-15</v>
      </c>
      <c r="D20" s="173" t="s">
        <v>88</v>
      </c>
      <c r="E20" s="302">
        <f>IF(ISNUMBER(C20), LOOKUP(D20,{"IK Decreased When Hammer Stopped","IK Increased When Hammer Stopped","No Change When Hammer Stopped"},{1,2,3}), "")</f>
        <v>1</v>
      </c>
      <c r="F20" s="307">
        <v>98.025099999999995</v>
      </c>
      <c r="G20" s="174">
        <v>60</v>
      </c>
      <c r="H20" s="174">
        <v>1.9562999999999999</v>
      </c>
      <c r="I20" s="173" t="s">
        <v>90</v>
      </c>
      <c r="J20" s="174" t="s">
        <v>85</v>
      </c>
      <c r="K20" s="302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-20.100000000000001</v>
      </c>
      <c r="D21" s="173" t="s">
        <v>83</v>
      </c>
      <c r="E21" s="302">
        <f>IF(ISNUMBER(C21), LOOKUP(D21,{"IK Decreased When Hammer Stopped","IK Increased When Hammer Stopped","No Change When Hammer Stopped"},{1,2,3}), "")</f>
        <v>3</v>
      </c>
      <c r="F21" s="307">
        <v>111.6035</v>
      </c>
      <c r="G21" s="174">
        <v>60</v>
      </c>
      <c r="H21" s="174">
        <v>2.3157000000000001</v>
      </c>
      <c r="I21" s="173" t="s">
        <v>91</v>
      </c>
      <c r="J21" s="174" t="s">
        <v>85</v>
      </c>
      <c r="K21" s="302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-21.029900000000001</v>
      </c>
      <c r="D22" s="173" t="s">
        <v>88</v>
      </c>
      <c r="E22" s="302">
        <f>IF(ISNUMBER(C22), LOOKUP(D22,{"IK Decreased When Hammer Stopped","IK Increased When Hammer Stopped","No Change When Hammer Stopped"},{1,2,3}), "")</f>
        <v>1</v>
      </c>
      <c r="F22" s="307">
        <v>95.667599999999993</v>
      </c>
      <c r="G22" s="174">
        <v>60</v>
      </c>
      <c r="H22" s="174">
        <v>1.8971</v>
      </c>
      <c r="I22" s="173" t="s">
        <v>92</v>
      </c>
      <c r="J22" s="174" t="s">
        <v>85</v>
      </c>
      <c r="K22" s="302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-21</v>
      </c>
      <c r="D23" s="173" t="s">
        <v>83</v>
      </c>
      <c r="E23" s="302">
        <f>IF(ISNUMBER(C23), LOOKUP(D23,{"IK Decreased When Hammer Stopped","IK Increased When Hammer Stopped","No Change When Hammer Stopped"},{1,2,3}), "")</f>
        <v>3</v>
      </c>
      <c r="F23" s="307">
        <v>100.2998</v>
      </c>
      <c r="G23" s="174">
        <v>60</v>
      </c>
      <c r="H23" s="174">
        <v>2.0142000000000002</v>
      </c>
      <c r="I23" s="173" t="s">
        <v>93</v>
      </c>
      <c r="J23" s="174" t="s">
        <v>85</v>
      </c>
      <c r="K23" s="302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-25.0532</v>
      </c>
      <c r="D24" s="173" t="s">
        <v>83</v>
      </c>
      <c r="E24" s="302">
        <f>IF(ISNUMBER(C24), LOOKUP(D24,{"IK Decreased When Hammer Stopped","IK Increased When Hammer Stopped","No Change When Hammer Stopped"},{1,2,3}), "")</f>
        <v>3</v>
      </c>
      <c r="F24" s="307">
        <v>46.659100000000002</v>
      </c>
      <c r="G24" s="174">
        <v>60</v>
      </c>
      <c r="H24" s="174">
        <v>0.82809999999999995</v>
      </c>
      <c r="I24" s="173" t="s">
        <v>94</v>
      </c>
      <c r="J24" s="174" t="s">
        <v>85</v>
      </c>
      <c r="K24" s="302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-25</v>
      </c>
      <c r="D25" s="173" t="s">
        <v>83</v>
      </c>
      <c r="E25" s="302">
        <f>IF(ISNUMBER(C25), LOOKUP(D25,{"IK Decreased When Hammer Stopped","IK Increased When Hammer Stopped","No Change When Hammer Stopped"},{1,2,3}), "")</f>
        <v>3</v>
      </c>
      <c r="F25" s="307">
        <v>46.803899999999999</v>
      </c>
      <c r="G25" s="174">
        <v>60</v>
      </c>
      <c r="H25" s="174">
        <v>0.83089999999999997</v>
      </c>
      <c r="I25" s="173" t="s">
        <v>95</v>
      </c>
      <c r="J25" s="174" t="s">
        <v>85</v>
      </c>
      <c r="K25" s="302">
        <f>IF(ISNUMBER(C25),LOOKUP(J25,{"Broken Down Hole equipment","NA","Reached Target Depth","ROP Dropped Below Threshold","Sudden Hard Refusal"},{7,11,8,9,10}),"")</f>
        <v>11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>
        <v>-26.8508</v>
      </c>
      <c r="D26" s="173" t="s">
        <v>88</v>
      </c>
      <c r="E26" s="302">
        <f>IF(ISNUMBER(C26), LOOKUP(D26,{"IK Decreased When Hammer Stopped","IK Increased When Hammer Stopped","No Change When Hammer Stopped"},{1,2,3}), "")</f>
        <v>1</v>
      </c>
      <c r="F26" s="307">
        <v>64.146199999999993</v>
      </c>
      <c r="G26" s="174">
        <v>60</v>
      </c>
      <c r="H26" s="174">
        <v>1.1792</v>
      </c>
      <c r="I26" s="173" t="s">
        <v>96</v>
      </c>
      <c r="J26" s="174" t="s">
        <v>85</v>
      </c>
      <c r="K26" s="302">
        <f>IF(ISNUMBER(C26),LOOKUP(J26,{"Broken Down Hole equipment","NA","Reached Target Depth","ROP Dropped Below Threshold","Sudden Hard Refusal"},{7,11,8,9,10}),"")</f>
        <v>11</v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>
        <v>-27.005299999999998</v>
      </c>
      <c r="D27" s="173" t="s">
        <v>88</v>
      </c>
      <c r="E27" s="302">
        <f>IF(ISNUMBER(C27), LOOKUP(D27,{"IK Decreased When Hammer Stopped","IK Increased When Hammer Stopped","No Change When Hammer Stopped"},{1,2,3}), "")</f>
        <v>1</v>
      </c>
      <c r="F27" s="307">
        <v>93.885900000000007</v>
      </c>
      <c r="G27" s="174">
        <v>60</v>
      </c>
      <c r="H27" s="174">
        <v>1.8529</v>
      </c>
      <c r="I27" s="173" t="s">
        <v>97</v>
      </c>
      <c r="J27" s="174" t="s">
        <v>85</v>
      </c>
      <c r="K27" s="302">
        <f>IF(ISNUMBER(C27),LOOKUP(J27,{"Broken Down Hole equipment","NA","Reached Target Depth","ROP Dropped Below Threshold","Sudden Hard Refusal"},{7,11,8,9,10}),"")</f>
        <v>11</v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>
        <v>-28.042100000000001</v>
      </c>
      <c r="D28" s="173" t="s">
        <v>83</v>
      </c>
      <c r="E28" s="302">
        <f>IF(ISNUMBER(C28), LOOKUP(D28,{"IK Decreased When Hammer Stopped","IK Increased When Hammer Stopped","No Change When Hammer Stopped"},{1,2,3}), "")</f>
        <v>3</v>
      </c>
      <c r="F28" s="307">
        <v>72.094700000000003</v>
      </c>
      <c r="G28" s="174">
        <v>60</v>
      </c>
      <c r="H28" s="174">
        <v>1.3487</v>
      </c>
      <c r="I28" s="173" t="s">
        <v>98</v>
      </c>
      <c r="J28" s="174" t="s">
        <v>85</v>
      </c>
      <c r="K28" s="302">
        <f>IF(ISNUMBER(C28),LOOKUP(J28,{"Broken Down Hole equipment","NA","Reached Target Depth","ROP Dropped Below Threshold","Sudden Hard Refusal"},{7,11,8,9,10}),"")</f>
        <v>11</v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>
        <v>-27.9</v>
      </c>
      <c r="D29" s="173" t="s">
        <v>83</v>
      </c>
      <c r="E29" s="302">
        <f>IF(ISNUMBER(C29), LOOKUP(D29,{"IK Decreased When Hammer Stopped","IK Increased When Hammer Stopped","No Change When Hammer Stopped"},{1,2,3}), "")</f>
        <v>3</v>
      </c>
      <c r="F29" s="307">
        <v>73.327299999999994</v>
      </c>
      <c r="G29" s="174">
        <v>60</v>
      </c>
      <c r="H29" s="174">
        <v>1.3755999999999999</v>
      </c>
      <c r="I29" s="173" t="s">
        <v>99</v>
      </c>
      <c r="J29" s="174" t="s">
        <v>85</v>
      </c>
      <c r="K29" s="302">
        <f>IF(ISNUMBER(C29),LOOKUP(J29,{"Broken Down Hole equipment","NA","Reached Target Depth","ROP Dropped Below Threshold","Sudden Hard Refusal"},{7,11,8,9,10}),"")</f>
        <v>11</v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>
        <v>-30</v>
      </c>
      <c r="D30" s="173" t="s">
        <v>88</v>
      </c>
      <c r="E30" s="302">
        <f>IF(ISNUMBER(C30), LOOKUP(D30,{"IK Decreased When Hammer Stopped","IK Increased When Hammer Stopped","No Change When Hammer Stopped"},{1,2,3}), "")</f>
        <v>1</v>
      </c>
      <c r="F30" s="307">
        <v>55.345100000000002</v>
      </c>
      <c r="G30" s="174">
        <v>60</v>
      </c>
      <c r="H30" s="174">
        <v>0.99160000000000004</v>
      </c>
      <c r="I30" s="173" t="s">
        <v>100</v>
      </c>
      <c r="J30" s="174" t="s">
        <v>85</v>
      </c>
      <c r="K30" s="302">
        <f>IF(ISNUMBER(C30),LOOKUP(J30,{"Broken Down Hole equipment","NA","Reached Target Depth","ROP Dropped Below Threshold","Sudden Hard Refusal"},{7,11,8,9,10}),"")</f>
        <v>11</v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>
        <v>-31</v>
      </c>
      <c r="D31" s="173" t="s">
        <v>88</v>
      </c>
      <c r="E31" s="302">
        <f>IF(ISNUMBER(C31), LOOKUP(D31,{"IK Decreased When Hammer Stopped","IK Increased When Hammer Stopped","No Change When Hammer Stopped"},{1,2,3}), "")</f>
        <v>1</v>
      </c>
      <c r="F31" s="307">
        <v>35.645800000000001</v>
      </c>
      <c r="G31" s="174">
        <v>60</v>
      </c>
      <c r="H31" s="174">
        <v>0.61580000000000001</v>
      </c>
      <c r="I31" s="173" t="s">
        <v>101</v>
      </c>
      <c r="J31" s="174" t="s">
        <v>85</v>
      </c>
      <c r="K31" s="302">
        <f>IF(ISNUMBER(C31),LOOKUP(J31,{"Broken Down Hole equipment","NA","Reached Target Depth","ROP Dropped Below Threshold","Sudden Hard Refusal"},{7,11,8,9,10}),"")</f>
        <v>11</v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>
        <v>-31</v>
      </c>
      <c r="D32" s="248" t="s">
        <v>83</v>
      </c>
      <c r="E32" s="302">
        <f>IF(ISNUMBER(C32), LOOKUP(D32,{"IK Decreased When Hammer Stopped","IK Increased When Hammer Stopped","No Change When Hammer Stopped"},{1,2,3}), "")</f>
        <v>3</v>
      </c>
      <c r="F32" s="282"/>
      <c r="G32" s="174"/>
      <c r="H32" s="283"/>
      <c r="I32" s="281"/>
      <c r="J32" s="253" t="s">
        <v>137</v>
      </c>
      <c r="K32" s="302">
        <v>9</v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2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2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2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2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2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2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2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2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2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2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2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2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2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2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2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2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2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2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2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2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2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2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2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2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2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2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AFP6\APS\MSTJV\[DPT41_Groundwater Profiling Log_MSTJV.xlsx]IK Behavior</v>
      </c>
    </row>
    <row r="58" spans="2:3" x14ac:dyDescent="0.2">
      <c r="B58" s="353"/>
      <c r="C58" s="354"/>
    </row>
    <row r="59" spans="2:3" x14ac:dyDescent="0.2">
      <c r="B59" s="355"/>
      <c r="C59" s="356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31 K33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20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21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22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3"/>
      <c r="O14" s="294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3" t="str">
        <f t="shared" ref="N15:N36" si="4">IF(ISNUMBER(Z15), AA15, "")</f>
        <v/>
      </c>
      <c r="O15" s="294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3" t="str">
        <f t="shared" si="4"/>
        <v/>
      </c>
      <c r="O16" s="294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3" t="str">
        <f t="shared" si="4"/>
        <v/>
      </c>
      <c r="O17" s="294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3" t="str">
        <f t="shared" si="4"/>
        <v/>
      </c>
      <c r="O18" s="294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3" t="str">
        <f t="shared" si="4"/>
        <v/>
      </c>
      <c r="O19" s="294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3" t="str">
        <f t="shared" si="4"/>
        <v/>
      </c>
      <c r="O20" s="294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3" t="str">
        <f t="shared" si="4"/>
        <v/>
      </c>
      <c r="O21" s="294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3" t="str">
        <f t="shared" si="4"/>
        <v/>
      </c>
      <c r="O22" s="294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3" t="str">
        <f t="shared" si="4"/>
        <v/>
      </c>
      <c r="O23" s="294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3" t="str">
        <f t="shared" si="4"/>
        <v/>
      </c>
      <c r="O24" s="294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3" t="str">
        <f t="shared" si="4"/>
        <v/>
      </c>
      <c r="O25" s="294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3" t="str">
        <f t="shared" si="4"/>
        <v/>
      </c>
      <c r="O26" s="294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3" t="str">
        <f t="shared" si="4"/>
        <v/>
      </c>
      <c r="O27" s="294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3" t="str">
        <f t="shared" si="4"/>
        <v/>
      </c>
      <c r="O28" s="294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3" t="str">
        <f t="shared" si="4"/>
        <v/>
      </c>
      <c r="O29" s="294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3" t="str">
        <f t="shared" si="4"/>
        <v/>
      </c>
      <c r="O30" s="294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3" t="str">
        <f t="shared" si="4"/>
        <v/>
      </c>
      <c r="O31" s="294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3" t="str">
        <f t="shared" si="4"/>
        <v/>
      </c>
      <c r="O32" s="294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3" t="str">
        <f t="shared" si="4"/>
        <v/>
      </c>
      <c r="O33" s="294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3" t="str">
        <f t="shared" si="4"/>
        <v/>
      </c>
      <c r="O34" s="294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3" t="str">
        <f t="shared" si="4"/>
        <v/>
      </c>
      <c r="O35" s="294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3" t="str">
        <f t="shared" si="4"/>
        <v/>
      </c>
      <c r="O36" s="294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23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4" t="s">
        <v>17</v>
      </c>
      <c r="C2" s="388" t="s">
        <v>82</v>
      </c>
      <c r="D2" s="392"/>
      <c r="E2" s="278"/>
      <c r="F2" s="338" t="s">
        <v>26</v>
      </c>
      <c r="G2" s="338"/>
      <c r="H2" s="338"/>
      <c r="I2" s="338"/>
      <c r="J2" s="339" t="s">
        <v>14</v>
      </c>
      <c r="K2" s="339"/>
      <c r="L2" s="339"/>
      <c r="M2" s="388" t="s">
        <v>81</v>
      </c>
      <c r="N2" s="389"/>
      <c r="O2" s="171"/>
      <c r="P2" s="50" t="s">
        <v>13</v>
      </c>
    </row>
    <row r="3" spans="1:16" s="46" customFormat="1" ht="12.95" customHeight="1" x14ac:dyDescent="0.25">
      <c r="A3" s="45"/>
      <c r="B3" s="335"/>
      <c r="C3" s="393"/>
      <c r="D3" s="393"/>
      <c r="E3" s="279"/>
      <c r="F3" s="345"/>
      <c r="G3" s="345"/>
      <c r="H3" s="345"/>
      <c r="I3" s="345"/>
      <c r="J3" s="340"/>
      <c r="K3" s="340"/>
      <c r="L3" s="340"/>
      <c r="M3" s="390"/>
      <c r="N3" s="391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5"/>
      <c r="G4" s="345"/>
      <c r="H4" s="345"/>
      <c r="I4" s="345"/>
      <c r="J4" s="394"/>
      <c r="K4" s="394"/>
      <c r="L4" s="394"/>
      <c r="M4" s="394"/>
      <c r="N4" s="394"/>
      <c r="O4" s="172"/>
      <c r="P4" s="47"/>
    </row>
    <row r="5" spans="1:16" ht="30.75" customHeight="1" x14ac:dyDescent="0.2">
      <c r="A5" s="44"/>
      <c r="B5" s="187" t="s">
        <v>44</v>
      </c>
      <c r="C5" s="306">
        <v>42520</v>
      </c>
      <c r="D5" s="306">
        <v>42520</v>
      </c>
      <c r="E5" s="330" t="s">
        <v>36</v>
      </c>
      <c r="F5" s="330"/>
      <c r="G5" s="388" t="s">
        <v>77</v>
      </c>
      <c r="H5" s="395"/>
      <c r="I5" s="189"/>
      <c r="J5" s="183"/>
      <c r="K5" s="190" t="s">
        <v>22</v>
      </c>
      <c r="L5" s="388" t="s">
        <v>80</v>
      </c>
      <c r="M5" s="395"/>
      <c r="N5" s="183"/>
      <c r="O5" s="171"/>
      <c r="P5" s="50"/>
    </row>
    <row r="6" spans="1:16" ht="23.1" customHeight="1" x14ac:dyDescent="0.2">
      <c r="A6" s="44"/>
      <c r="B6" s="190" t="s">
        <v>16</v>
      </c>
      <c r="C6" s="396" t="s">
        <v>75</v>
      </c>
      <c r="D6" s="397"/>
      <c r="E6" s="191"/>
      <c r="F6" s="192" t="s">
        <v>53</v>
      </c>
      <c r="G6" s="388" t="s">
        <v>78</v>
      </c>
      <c r="H6" s="395"/>
      <c r="I6" s="191"/>
      <c r="J6" s="183"/>
      <c r="K6" s="190" t="s">
        <v>33</v>
      </c>
      <c r="L6" s="386">
        <v>36.368592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95"/>
      <c r="E7" s="191"/>
      <c r="F7" s="190" t="s">
        <v>20</v>
      </c>
      <c r="G7" s="388" t="s">
        <v>79</v>
      </c>
      <c r="H7" s="395"/>
      <c r="I7" s="191"/>
      <c r="J7" s="193"/>
      <c r="K7" s="194" t="s">
        <v>37</v>
      </c>
      <c r="L7" s="386">
        <v>70.132380999999995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95"/>
      <c r="E8" s="191"/>
      <c r="F8" s="190" t="s">
        <v>38</v>
      </c>
      <c r="G8" s="398">
        <v>-10</v>
      </c>
      <c r="H8" s="399"/>
      <c r="I8" s="191"/>
      <c r="J8" s="183"/>
      <c r="K8" s="194" t="s">
        <v>23</v>
      </c>
      <c r="L8" s="388">
        <v>1</v>
      </c>
      <c r="M8" s="395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400" t="s">
        <v>10</v>
      </c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J16" sqref="J16:M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4" t="s">
        <v>64</v>
      </c>
      <c r="D2" s="365"/>
      <c r="E2" s="365"/>
      <c r="F2" s="365"/>
      <c r="G2" s="365"/>
      <c r="H2" s="365"/>
      <c r="I2" s="365"/>
      <c r="J2" s="365"/>
      <c r="K2" s="365"/>
      <c r="L2" s="365"/>
      <c r="M2" s="109"/>
      <c r="N2" s="14"/>
    </row>
    <row r="3" spans="1:14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K3" s="348"/>
      <c r="L3" s="348"/>
      <c r="M3" s="109"/>
      <c r="N3" s="14"/>
    </row>
    <row r="4" spans="1:14" ht="25.15" customHeight="1" x14ac:dyDescent="0.2">
      <c r="B4" s="73"/>
      <c r="C4" s="357" t="s">
        <v>52</v>
      </c>
      <c r="D4" s="358" t="str">
        <f>'Groundwater Profile Log'!C2</f>
        <v>Trinity</v>
      </c>
      <c r="E4" s="131"/>
      <c r="F4" s="349"/>
      <c r="G4" s="349"/>
      <c r="H4" s="349"/>
      <c r="I4" s="350" t="s">
        <v>14</v>
      </c>
      <c r="J4" s="350"/>
      <c r="K4" s="366" t="str">
        <f>'Groundwater Profile Log'!M2</f>
        <v>DPT-41</v>
      </c>
      <c r="L4" s="366">
        <f>'Groundwater Profile Log'!K2</f>
        <v>0</v>
      </c>
      <c r="M4" s="369"/>
      <c r="N4" s="14" t="s">
        <v>13</v>
      </c>
    </row>
    <row r="5" spans="1:14" s="9" customFormat="1" ht="12.95" customHeight="1" x14ac:dyDescent="0.2">
      <c r="B5" s="101"/>
      <c r="C5" s="357"/>
      <c r="D5" s="358"/>
      <c r="E5" s="131"/>
      <c r="F5" s="349"/>
      <c r="G5" s="349"/>
      <c r="H5" s="349"/>
      <c r="I5" s="350"/>
      <c r="J5" s="350"/>
      <c r="K5" s="110"/>
      <c r="L5" s="110"/>
      <c r="M5" s="370"/>
      <c r="N5" s="13"/>
    </row>
    <row r="6" spans="1:14" s="9" customFormat="1" ht="12.95" customHeight="1" x14ac:dyDescent="0.2">
      <c r="B6" s="101"/>
      <c r="C6" s="111"/>
      <c r="D6" s="104"/>
      <c r="E6" s="104"/>
      <c r="F6" s="349"/>
      <c r="G6" s="349"/>
      <c r="H6" s="349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42520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1" t="str">
        <f>'Groundwater Profile Log'!L5</f>
        <v>Peri Pump</v>
      </c>
      <c r="L7" s="361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71">
        <f>Front!L6</f>
        <v>36.368592</v>
      </c>
      <c r="L8" s="371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1">
        <f>Front!L7</f>
        <v>70.132380999999995</v>
      </c>
      <c r="L9" s="371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1" t="s">
        <v>136</v>
      </c>
      <c r="L10" s="361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2"/>
      <c r="H12" s="363"/>
      <c r="I12" s="363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1" t="s">
        <v>74</v>
      </c>
      <c r="H13" s="136"/>
      <c r="I13" s="168"/>
      <c r="J13" s="372" t="s">
        <v>1</v>
      </c>
      <c r="K13" s="373"/>
      <c r="L13" s="373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60"/>
      <c r="D15" s="360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4" t="str">
        <f>IF(ISNUMBER(C16),LOOKUP(F16,{"Could Not Produce Water","Equipment Issue","Yield Deemed Too Slow"},{4,5,6}),"")</f>
        <v/>
      </c>
      <c r="H16" s="97"/>
      <c r="I16" s="138"/>
      <c r="J16" s="367"/>
      <c r="K16" s="368"/>
      <c r="L16" s="368"/>
      <c r="M16" s="368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4" t="str">
        <f>IF(ISNUMBER(C17),LOOKUP(F17,{"Could Not Produce Water","Equipment Issue","Yield Deemed Too Slow"},{4,5,6}),"")</f>
        <v/>
      </c>
      <c r="H17" s="97"/>
      <c r="I17" s="138"/>
      <c r="J17" s="367"/>
      <c r="K17" s="368"/>
      <c r="L17" s="368"/>
      <c r="M17" s="368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4" t="str">
        <f>IF(ISNUMBER(C18),LOOKUP(F18,{"Could Not Produce Water","Equipment Issue","Yield Deemed Too Slow"},{4,5,6}),"")</f>
        <v/>
      </c>
      <c r="H18" s="97"/>
      <c r="I18" s="138"/>
      <c r="J18" s="367"/>
      <c r="K18" s="368"/>
      <c r="L18" s="368"/>
      <c r="M18" s="368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4" t="str">
        <f>IF(ISNUMBER(C19),LOOKUP(F19,{"Could Not Produce Water","Equipment Issue","Yield Deemed Too Slow"},{4,5,6}),"")</f>
        <v/>
      </c>
      <c r="H19" s="97"/>
      <c r="I19" s="138"/>
      <c r="J19" s="367"/>
      <c r="K19" s="368"/>
      <c r="L19" s="368"/>
      <c r="M19" s="368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4" t="str">
        <f>IF(ISNUMBER(C20),LOOKUP(F20,{"Could Not Produce Water","Equipment Issue","Yield Deemed Too Slow"},{4,5,6}),"")</f>
        <v/>
      </c>
      <c r="H20" s="97"/>
      <c r="I20" s="138"/>
      <c r="J20" s="367"/>
      <c r="K20" s="368"/>
      <c r="L20" s="368"/>
      <c r="M20" s="368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4" t="str">
        <f>IF(ISNUMBER(C21),LOOKUP(F21,{"Could Not Produce Water","Equipment Issue","Yield Deemed Too Slow"},{4,5,6}),"")</f>
        <v/>
      </c>
      <c r="H21" s="97"/>
      <c r="I21" s="138"/>
      <c r="J21" s="367"/>
      <c r="K21" s="368"/>
      <c r="L21" s="368"/>
      <c r="M21" s="368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4" t="str">
        <f>IF(ISNUMBER(C22),LOOKUP(F22,{"Could Not Produce Water","Equipment Issue","Yield Deemed Too Slow"},{4,5,6}),"")</f>
        <v/>
      </c>
      <c r="H22" s="97"/>
      <c r="I22" s="138"/>
      <c r="J22" s="367"/>
      <c r="K22" s="368"/>
      <c r="L22" s="368"/>
      <c r="M22" s="368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4" t="str">
        <f>IF(ISNUMBER(C23),LOOKUP(F23,{"Could Not Produce Water","Equipment Issue","Yield Deemed Too Slow"},{4,5,6}),"")</f>
        <v/>
      </c>
      <c r="H23" s="97"/>
      <c r="I23" s="138"/>
      <c r="J23" s="367"/>
      <c r="K23" s="368"/>
      <c r="L23" s="368"/>
      <c r="M23" s="368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4" t="str">
        <f>IF(ISNUMBER(C24),LOOKUP(F24,{"Could Not Produce Water","Equipment Issue","Yield Deemed Too Slow"},{4,5,6}),"")</f>
        <v/>
      </c>
      <c r="H24" s="97"/>
      <c r="I24" s="138"/>
      <c r="J24" s="367"/>
      <c r="K24" s="368"/>
      <c r="L24" s="368"/>
      <c r="M24" s="368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4" t="str">
        <f>IF(ISNUMBER(C25),LOOKUP(F25,{"Could Not Produce Water","Equipment Issue","Yield Deemed Too Slow"},{4,5,6}),"")</f>
        <v/>
      </c>
      <c r="H25" s="97"/>
      <c r="I25" s="138"/>
      <c r="J25" s="367"/>
      <c r="K25" s="368"/>
      <c r="L25" s="368"/>
      <c r="M25" s="368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4" t="str">
        <f>IF(ISNUMBER(C26),LOOKUP(F26,{"Could Not Produce Water","Equipment Issue","Yield Deemed Too Slow"},{4,5,6}),"")</f>
        <v/>
      </c>
      <c r="H26" s="97"/>
      <c r="I26" s="138"/>
      <c r="J26" s="367"/>
      <c r="K26" s="368"/>
      <c r="L26" s="368"/>
      <c r="M26" s="368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4" t="str">
        <f>IF(ISNUMBER(C27),LOOKUP(F27,{"Could Not Produce Water","Equipment Issue","Yield Deemed Too Slow"},{4,5,6}),"")</f>
        <v/>
      </c>
      <c r="H27" s="97"/>
      <c r="I27" s="138"/>
      <c r="J27" s="367"/>
      <c r="K27" s="368"/>
      <c r="L27" s="368"/>
      <c r="M27" s="368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4" t="str">
        <f>IF(ISNUMBER(C28),LOOKUP(F28,{"Could Not Produce Water","Equipment Issue","Yield Deemed Too Slow"},{4,5,6}),"")</f>
        <v/>
      </c>
      <c r="H28" s="97"/>
      <c r="I28" s="138"/>
      <c r="J28" s="367"/>
      <c r="K28" s="368"/>
      <c r="L28" s="368"/>
      <c r="M28" s="368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4" t="str">
        <f>IF(ISNUMBER(C29),LOOKUP(F29,{"Could Not Produce Water","Equipment Issue","Yield Deemed Too Slow"},{4,5,6}),"")</f>
        <v/>
      </c>
      <c r="H29" s="97"/>
      <c r="I29" s="138"/>
      <c r="J29" s="367"/>
      <c r="K29" s="368"/>
      <c r="L29" s="368"/>
      <c r="M29" s="368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4" t="str">
        <f>IF(ISNUMBER(C30),LOOKUP(F30,{"Could Not Produce Water","Equipment Issue","Yield Deemed Too Slow"},{4,5,6}),"")</f>
        <v/>
      </c>
      <c r="H30" s="97"/>
      <c r="I30" s="138"/>
      <c r="J30" s="367"/>
      <c r="K30" s="368"/>
      <c r="L30" s="368"/>
      <c r="M30" s="368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4" t="str">
        <f>IF(ISNUMBER(C31),LOOKUP(F31,{"Could Not Produce Water","Equipment Issue","Yield Deemed Too Slow"},{4,5,6}),"")</f>
        <v/>
      </c>
      <c r="H31" s="97"/>
      <c r="I31" s="138"/>
      <c r="J31" s="367"/>
      <c r="K31" s="368"/>
      <c r="L31" s="368"/>
      <c r="M31" s="368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4" t="str">
        <f>IF(ISNUMBER(C32),LOOKUP(F32,{"Could Not Produce Water","Equipment Issue","Yield Deemed Too Slow"},{4,5,6}),"")</f>
        <v/>
      </c>
      <c r="H32" s="97"/>
      <c r="I32" s="138"/>
      <c r="J32" s="367"/>
      <c r="K32" s="368"/>
      <c r="L32" s="368"/>
      <c r="M32" s="368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4" t="str">
        <f>IF(ISNUMBER(C33),LOOKUP(F33,{"Could Not Produce Water","Equipment Issue","Yield Deemed Too Slow"},{4,5,6}),"")</f>
        <v/>
      </c>
      <c r="H33" s="97"/>
      <c r="I33" s="138"/>
      <c r="J33" s="367"/>
      <c r="K33" s="368"/>
      <c r="L33" s="368"/>
      <c r="M33" s="368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4" t="str">
        <f>IF(ISNUMBER(C34),LOOKUP(F34,{"Could Not Produce Water","Equipment Issue","Yield Deemed Too Slow"},{4,5,6}),"")</f>
        <v/>
      </c>
      <c r="H34" s="97"/>
      <c r="I34" s="138"/>
      <c r="J34" s="367"/>
      <c r="K34" s="368"/>
      <c r="L34" s="368"/>
      <c r="M34" s="368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4" t="str">
        <f>IF(ISNUMBER(C35),LOOKUP(F35,{"Could Not Produce Water","Equipment Issue","Yield Deemed Too Slow"},{4,5,6}),"")</f>
        <v/>
      </c>
      <c r="H35" s="97"/>
      <c r="I35" s="138"/>
      <c r="J35" s="367"/>
      <c r="K35" s="368"/>
      <c r="L35" s="368"/>
      <c r="M35" s="368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4" t="str">
        <f>IF(ISNUMBER(C36),LOOKUP(F36,{"Could Not Produce Water","Equipment Issue","Yield Deemed Too Slow"},{4,5,6}),"")</f>
        <v/>
      </c>
      <c r="H36" s="97"/>
      <c r="I36" s="138"/>
      <c r="J36" s="367"/>
      <c r="K36" s="368"/>
      <c r="L36" s="368"/>
      <c r="M36" s="368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4" t="str">
        <f>IF(ISNUMBER(C37),LOOKUP(F37,{"Could Not Produce Water","Equipment Issue","Yield Deemed Too Slow"},{4,5,6}),"")</f>
        <v/>
      </c>
      <c r="H37" s="97"/>
      <c r="I37" s="138"/>
      <c r="J37" s="367"/>
      <c r="K37" s="368"/>
      <c r="L37" s="368"/>
      <c r="M37" s="368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4" t="str">
        <f>IF(ISNUMBER(C38),LOOKUP(F38,{"Could Not Produce Water","Equipment Issue","Yield Deemed Too Slow"},{4,5,6}),"")</f>
        <v/>
      </c>
      <c r="H38" s="97"/>
      <c r="I38" s="138"/>
      <c r="J38" s="367"/>
      <c r="K38" s="368"/>
      <c r="L38" s="368"/>
      <c r="M38" s="368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4" t="str">
        <f>IF(ISNUMBER(C39),LOOKUP(F39,{"Could Not Produce Water","Equipment Issue","Yield Deemed Too Slow"},{4,5,6}),"")</f>
        <v/>
      </c>
      <c r="H39" s="97"/>
      <c r="I39" s="138"/>
      <c r="J39" s="367"/>
      <c r="K39" s="368"/>
      <c r="L39" s="368"/>
      <c r="M39" s="368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4" t="str">
        <f>IF(ISNUMBER(C40),LOOKUP(F40,{"Could Not Produce Water","Equipment Issue","Yield Deemed Too Slow"},{4,5,6}),"")</f>
        <v/>
      </c>
      <c r="H40" s="97"/>
      <c r="I40" s="138"/>
      <c r="J40" s="367"/>
      <c r="K40" s="368"/>
      <c r="L40" s="368"/>
      <c r="M40" s="368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4" t="str">
        <f>IF(ISNUMBER(C41),LOOKUP(F41,{"Could Not Produce Water","Equipment Issue","Yield Deemed Too Slow"},{4,5,6}),"")</f>
        <v/>
      </c>
      <c r="H41" s="97"/>
      <c r="I41" s="138"/>
      <c r="J41" s="367"/>
      <c r="K41" s="368"/>
      <c r="L41" s="368"/>
      <c r="M41" s="368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4" t="str">
        <f>IF(ISNUMBER(C42),LOOKUP(F42,{"Could Not Produce Water","Equipment Issue","Yield Deemed Too Slow"},{4,5,6}),"")</f>
        <v/>
      </c>
      <c r="H42" s="97"/>
      <c r="I42" s="138"/>
      <c r="J42" s="367"/>
      <c r="K42" s="368"/>
      <c r="L42" s="368"/>
      <c r="M42" s="368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4" t="str">
        <f>IF(ISNUMBER(C43),LOOKUP(F43,{"Could Not Produce Water","Equipment Issue","Yield Deemed Too Slow"},{4,5,6}),"")</f>
        <v/>
      </c>
      <c r="H43" s="97"/>
      <c r="I43" s="138"/>
      <c r="J43" s="367"/>
      <c r="K43" s="368"/>
      <c r="L43" s="368"/>
      <c r="M43" s="368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4" t="str">
        <f>IF(ISNUMBER(C44),LOOKUP(F44,{"Could Not Produce Water","Equipment Issue","Yield Deemed Too Slow"},{4,5,6}),"")</f>
        <v/>
      </c>
      <c r="H44" s="97"/>
      <c r="I44" s="138"/>
      <c r="J44" s="367"/>
      <c r="K44" s="368"/>
      <c r="L44" s="368"/>
      <c r="M44" s="368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4" t="str">
        <f>IF(ISNUMBER(C45),LOOKUP(F45,{"Could Not Produce Water","Equipment Issue","Yield Deemed Too Slow"},{4,5,6}),"")</f>
        <v/>
      </c>
      <c r="H45" s="97"/>
      <c r="I45" s="138"/>
      <c r="J45" s="367"/>
      <c r="K45" s="368"/>
      <c r="L45" s="368"/>
      <c r="M45" s="368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4" t="str">
        <f>IF(ISNUMBER(C46),LOOKUP(F46,{"Could Not Produce Water","Equipment Issue","Yield Deemed Too Slow"},{4,5,6}),"")</f>
        <v/>
      </c>
      <c r="H46" s="97"/>
      <c r="I46" s="138"/>
      <c r="J46" s="367"/>
      <c r="K46" s="368"/>
      <c r="L46" s="368"/>
      <c r="M46" s="368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AFP6\APS\MSTJV\[DPT41_Groundwater Profiling Log_MSTJV.xlsx]Sample Attempt</v>
      </c>
    </row>
    <row r="49" spans="2:13" x14ac:dyDescent="0.2">
      <c r="M49" s="140"/>
    </row>
    <row r="59" spans="2:13" x14ac:dyDescent="0.2">
      <c r="B59" s="353"/>
      <c r="C59" s="354"/>
    </row>
    <row r="60" spans="2:13" x14ac:dyDescent="0.2">
      <c r="B60" s="355"/>
      <c r="C60" s="356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29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3" max="3" width="12.5703125" customWidth="1"/>
  </cols>
  <sheetData>
    <row r="1" spans="1:8" x14ac:dyDescent="0.2">
      <c r="A1" t="s">
        <v>130</v>
      </c>
      <c r="B1" t="s">
        <v>131</v>
      </c>
      <c r="C1" t="s">
        <v>132</v>
      </c>
      <c r="D1" t="s">
        <v>133</v>
      </c>
      <c r="E1" t="s">
        <v>45</v>
      </c>
      <c r="F1" t="s">
        <v>134</v>
      </c>
      <c r="G1" t="s">
        <v>135</v>
      </c>
      <c r="H1" t="s">
        <v>62</v>
      </c>
    </row>
    <row r="2" spans="1:8" x14ac:dyDescent="0.2">
      <c r="A2">
        <v>1502.83</v>
      </c>
      <c r="B2">
        <v>-8.5000000000000006E-2</v>
      </c>
      <c r="C2">
        <v>-8.6999999999999994E-2</v>
      </c>
      <c r="D2">
        <v>0</v>
      </c>
      <c r="E2">
        <v>146.33500000000001</v>
      </c>
      <c r="F2">
        <v>60</v>
      </c>
      <c r="G2">
        <v>59.283999999999999</v>
      </c>
      <c r="H2">
        <v>4.2537000000000003</v>
      </c>
    </row>
    <row r="3" spans="1:8" x14ac:dyDescent="0.2">
      <c r="A3">
        <v>1503.432</v>
      </c>
      <c r="B3">
        <v>-0.18099999999999999</v>
      </c>
      <c r="C3">
        <v>-0.184</v>
      </c>
      <c r="D3">
        <v>16.181999999999999</v>
      </c>
      <c r="E3">
        <v>146.29400000000001</v>
      </c>
      <c r="F3">
        <v>60</v>
      </c>
      <c r="G3">
        <v>59.238</v>
      </c>
      <c r="H3">
        <v>4.2460000000000004</v>
      </c>
    </row>
    <row r="4" spans="1:8" x14ac:dyDescent="0.2">
      <c r="A4">
        <v>1503.7329999999999</v>
      </c>
      <c r="B4">
        <v>-0.23400000000000001</v>
      </c>
      <c r="C4">
        <v>-0.23799999999999999</v>
      </c>
      <c r="D4">
        <v>17.927</v>
      </c>
      <c r="E4">
        <v>146.297</v>
      </c>
      <c r="F4">
        <v>60</v>
      </c>
      <c r="G4">
        <v>59.15</v>
      </c>
      <c r="H4">
        <v>4.2438000000000002</v>
      </c>
    </row>
    <row r="5" spans="1:8" x14ac:dyDescent="0.2">
      <c r="A5">
        <v>1504.0340000000001</v>
      </c>
      <c r="B5">
        <v>-0.28799999999999998</v>
      </c>
      <c r="C5">
        <v>-0.29299999999999998</v>
      </c>
      <c r="D5">
        <v>18.352</v>
      </c>
      <c r="E5">
        <v>146.18100000000001</v>
      </c>
      <c r="F5">
        <v>60</v>
      </c>
      <c r="G5">
        <v>59.156999999999996</v>
      </c>
      <c r="H5">
        <v>4.2350000000000003</v>
      </c>
    </row>
    <row r="6" spans="1:8" x14ac:dyDescent="0.2">
      <c r="A6">
        <v>1504.335</v>
      </c>
      <c r="B6">
        <v>-0.34499999999999997</v>
      </c>
      <c r="C6">
        <v>-0.35099999999999998</v>
      </c>
      <c r="D6">
        <v>19.183</v>
      </c>
      <c r="E6">
        <v>146.41300000000001</v>
      </c>
      <c r="F6">
        <v>60</v>
      </c>
      <c r="G6">
        <v>59.161000000000001</v>
      </c>
      <c r="H6">
        <v>4.2427000000000001</v>
      </c>
    </row>
    <row r="7" spans="1:8" x14ac:dyDescent="0.2">
      <c r="A7">
        <v>1504.635</v>
      </c>
      <c r="B7">
        <v>-0.40500000000000003</v>
      </c>
      <c r="C7">
        <v>-0.41199999999999998</v>
      </c>
      <c r="D7">
        <v>20.274000000000001</v>
      </c>
      <c r="E7">
        <v>146.089</v>
      </c>
      <c r="F7">
        <v>60</v>
      </c>
      <c r="G7">
        <v>59.100999999999999</v>
      </c>
      <c r="H7">
        <v>4.2240000000000002</v>
      </c>
    </row>
    <row r="8" spans="1:8" x14ac:dyDescent="0.2">
      <c r="A8">
        <v>1504.9369999999999</v>
      </c>
      <c r="B8">
        <v>-0.46800000000000003</v>
      </c>
      <c r="C8">
        <v>-0.47599999999999998</v>
      </c>
      <c r="D8">
        <v>21.13</v>
      </c>
      <c r="E8">
        <v>146.327</v>
      </c>
      <c r="F8">
        <v>60</v>
      </c>
      <c r="G8">
        <v>59.183</v>
      </c>
      <c r="H8">
        <v>4.2317</v>
      </c>
    </row>
    <row r="9" spans="1:8" x14ac:dyDescent="0.2">
      <c r="A9">
        <v>1505.2349999999999</v>
      </c>
      <c r="B9">
        <v>-0.53300000000000003</v>
      </c>
      <c r="C9">
        <v>-0.54200000000000004</v>
      </c>
      <c r="D9">
        <v>22.224</v>
      </c>
      <c r="E9">
        <v>146.22800000000001</v>
      </c>
      <c r="F9">
        <v>60</v>
      </c>
      <c r="G9">
        <v>59.052999999999997</v>
      </c>
      <c r="H9">
        <v>4.2229000000000001</v>
      </c>
    </row>
    <row r="10" spans="1:8" x14ac:dyDescent="0.2">
      <c r="A10">
        <v>1505.5360000000001</v>
      </c>
      <c r="B10">
        <v>-0.60099999999999998</v>
      </c>
      <c r="C10">
        <v>-0.61099999999999999</v>
      </c>
      <c r="D10">
        <v>22.834</v>
      </c>
      <c r="E10">
        <v>146.64599999999999</v>
      </c>
      <c r="F10">
        <v>60</v>
      </c>
      <c r="G10">
        <v>59.183999999999997</v>
      </c>
      <c r="H10">
        <v>4.2394000000000007</v>
      </c>
    </row>
    <row r="11" spans="1:8" x14ac:dyDescent="0.2">
      <c r="A11">
        <v>1505.84</v>
      </c>
      <c r="B11">
        <v>-0.66900000000000004</v>
      </c>
      <c r="C11">
        <v>-0.68</v>
      </c>
      <c r="D11">
        <v>22.972999999999999</v>
      </c>
      <c r="E11">
        <v>147.214</v>
      </c>
      <c r="F11">
        <v>60</v>
      </c>
      <c r="G11">
        <v>59.078000000000003</v>
      </c>
      <c r="H11">
        <v>4.2625000000000002</v>
      </c>
    </row>
    <row r="12" spans="1:8" x14ac:dyDescent="0.2">
      <c r="A12">
        <v>1506.1420000000001</v>
      </c>
      <c r="B12">
        <v>-0.73799999999999999</v>
      </c>
      <c r="C12">
        <v>-0.75</v>
      </c>
      <c r="D12">
        <v>23.062000000000001</v>
      </c>
      <c r="E12">
        <v>148.26599999999999</v>
      </c>
      <c r="F12">
        <v>60</v>
      </c>
      <c r="G12">
        <v>59.11</v>
      </c>
      <c r="H12">
        <v>4.3087</v>
      </c>
    </row>
    <row r="13" spans="1:8" x14ac:dyDescent="0.2">
      <c r="A13">
        <v>1506.4449999999999</v>
      </c>
      <c r="B13">
        <v>-0.80600000000000005</v>
      </c>
      <c r="C13">
        <v>-0.82</v>
      </c>
      <c r="D13">
        <v>22.946999999999999</v>
      </c>
      <c r="E13">
        <v>147.61500000000001</v>
      </c>
      <c r="F13">
        <v>60</v>
      </c>
      <c r="G13">
        <v>59.057000000000002</v>
      </c>
      <c r="H13">
        <v>4.2735000000000003</v>
      </c>
    </row>
    <row r="14" spans="1:8" x14ac:dyDescent="0.2">
      <c r="A14">
        <v>1506.7470000000001</v>
      </c>
      <c r="B14">
        <v>-0.875</v>
      </c>
      <c r="C14">
        <v>-0.88900000000000001</v>
      </c>
      <c r="D14">
        <v>23.091999999999999</v>
      </c>
      <c r="E14">
        <v>147.268</v>
      </c>
      <c r="F14">
        <v>60</v>
      </c>
      <c r="G14">
        <v>59.042000000000002</v>
      </c>
      <c r="H14">
        <v>4.2537000000000003</v>
      </c>
    </row>
    <row r="15" spans="1:8" x14ac:dyDescent="0.2">
      <c r="A15">
        <v>1507.048</v>
      </c>
      <c r="B15">
        <v>-0.94299999999999995</v>
      </c>
      <c r="C15">
        <v>-0.95899999999999996</v>
      </c>
      <c r="D15">
        <v>23.161000000000001</v>
      </c>
      <c r="E15">
        <v>146.501</v>
      </c>
      <c r="F15">
        <v>60</v>
      </c>
      <c r="G15">
        <v>59.118000000000002</v>
      </c>
      <c r="H15">
        <v>4.2130000000000001</v>
      </c>
    </row>
    <row r="16" spans="1:8" x14ac:dyDescent="0.2">
      <c r="A16">
        <v>1507.35</v>
      </c>
      <c r="B16">
        <v>-1.012</v>
      </c>
      <c r="C16">
        <v>-1.0289999999999999</v>
      </c>
      <c r="D16">
        <v>23.055</v>
      </c>
      <c r="E16">
        <v>146.696</v>
      </c>
      <c r="F16">
        <v>60</v>
      </c>
      <c r="G16">
        <v>58.994</v>
      </c>
      <c r="H16">
        <v>4.2185000000000006</v>
      </c>
    </row>
    <row r="17" spans="1:8" x14ac:dyDescent="0.2">
      <c r="A17">
        <v>1507.655</v>
      </c>
      <c r="B17">
        <v>-1.081</v>
      </c>
      <c r="C17">
        <v>-1.099</v>
      </c>
      <c r="D17">
        <v>22.907</v>
      </c>
      <c r="E17">
        <v>146.577</v>
      </c>
      <c r="F17">
        <v>60</v>
      </c>
      <c r="G17">
        <v>59.073999999999998</v>
      </c>
      <c r="H17">
        <v>4.2086000000000006</v>
      </c>
    </row>
    <row r="18" spans="1:8" x14ac:dyDescent="0.2">
      <c r="A18">
        <v>1507.9570000000001</v>
      </c>
      <c r="B18">
        <v>-1.149</v>
      </c>
      <c r="C18">
        <v>-1.1679999999999999</v>
      </c>
      <c r="D18">
        <v>23.152000000000001</v>
      </c>
      <c r="E18">
        <v>146.04400000000001</v>
      </c>
      <c r="F18">
        <v>60</v>
      </c>
      <c r="G18">
        <v>58.982999999999997</v>
      </c>
      <c r="H18">
        <v>4.18</v>
      </c>
    </row>
    <row r="19" spans="1:8" x14ac:dyDescent="0.2">
      <c r="A19">
        <v>1508.259</v>
      </c>
      <c r="B19">
        <v>-1.218</v>
      </c>
      <c r="C19">
        <v>-1.238</v>
      </c>
      <c r="D19">
        <v>23.161999999999999</v>
      </c>
      <c r="E19">
        <v>147.041</v>
      </c>
      <c r="F19">
        <v>60</v>
      </c>
      <c r="G19">
        <v>59.04</v>
      </c>
      <c r="H19">
        <v>4.2229000000000001</v>
      </c>
    </row>
    <row r="20" spans="1:8" x14ac:dyDescent="0.2">
      <c r="A20">
        <v>1508.56</v>
      </c>
      <c r="B20">
        <v>-1.2869999999999999</v>
      </c>
      <c r="C20">
        <v>-1.3080000000000001</v>
      </c>
      <c r="D20">
        <v>23.222000000000001</v>
      </c>
      <c r="E20">
        <v>147.78299999999999</v>
      </c>
      <c r="F20">
        <v>60</v>
      </c>
      <c r="G20">
        <v>59.031999999999996</v>
      </c>
      <c r="H20">
        <v>4.2537000000000003</v>
      </c>
    </row>
    <row r="21" spans="1:8" x14ac:dyDescent="0.2">
      <c r="A21">
        <v>1508.86</v>
      </c>
      <c r="B21">
        <v>-1.355</v>
      </c>
      <c r="C21">
        <v>-1.3779999999999999</v>
      </c>
      <c r="D21">
        <v>23.143999999999998</v>
      </c>
      <c r="E21">
        <v>147.143</v>
      </c>
      <c r="F21">
        <v>60</v>
      </c>
      <c r="G21">
        <v>58.965000000000003</v>
      </c>
      <c r="H21">
        <v>4.2207000000000008</v>
      </c>
    </row>
    <row r="22" spans="1:8" x14ac:dyDescent="0.2">
      <c r="A22">
        <v>1509.163</v>
      </c>
      <c r="B22">
        <v>-1.423</v>
      </c>
      <c r="C22">
        <v>-1.4470000000000001</v>
      </c>
      <c r="D22">
        <v>22.763999999999999</v>
      </c>
      <c r="E22">
        <v>148.93199999999999</v>
      </c>
      <c r="F22">
        <v>60</v>
      </c>
      <c r="G22">
        <v>59.02</v>
      </c>
      <c r="H22">
        <v>4.3010000000000002</v>
      </c>
    </row>
    <row r="23" spans="1:8" x14ac:dyDescent="0.2">
      <c r="A23">
        <v>1509.4639999999999</v>
      </c>
      <c r="B23">
        <v>-1.4910000000000001</v>
      </c>
      <c r="C23">
        <v>-1.516</v>
      </c>
      <c r="D23">
        <v>22.869</v>
      </c>
      <c r="E23">
        <v>148.05699999999999</v>
      </c>
      <c r="F23">
        <v>60</v>
      </c>
      <c r="G23">
        <v>58.908999999999999</v>
      </c>
      <c r="H23">
        <v>4.2559000000000005</v>
      </c>
    </row>
    <row r="24" spans="1:8" x14ac:dyDescent="0.2">
      <c r="A24">
        <v>1509.7629999999999</v>
      </c>
      <c r="B24">
        <v>-1.5580000000000001</v>
      </c>
      <c r="C24">
        <v>-1.5840000000000001</v>
      </c>
      <c r="D24">
        <v>22.937999999999999</v>
      </c>
      <c r="E24">
        <v>149.274</v>
      </c>
      <c r="F24">
        <v>60</v>
      </c>
      <c r="G24">
        <v>58.962000000000003</v>
      </c>
      <c r="H24">
        <v>4.3098000000000001</v>
      </c>
    </row>
    <row r="25" spans="1:8" x14ac:dyDescent="0.2">
      <c r="A25">
        <v>1510.0640000000001</v>
      </c>
      <c r="B25">
        <v>-1.6259999999999999</v>
      </c>
      <c r="C25">
        <v>-1.653</v>
      </c>
      <c r="D25">
        <v>22.722999999999999</v>
      </c>
      <c r="E25">
        <v>148.261</v>
      </c>
      <c r="F25">
        <v>60</v>
      </c>
      <c r="G25">
        <v>58.957000000000001</v>
      </c>
      <c r="H25">
        <v>4.2581000000000007</v>
      </c>
    </row>
    <row r="26" spans="1:8" x14ac:dyDescent="0.2">
      <c r="A26">
        <v>1510.365</v>
      </c>
      <c r="B26">
        <v>-1.6930000000000001</v>
      </c>
      <c r="C26">
        <v>-1.7210000000000001</v>
      </c>
      <c r="D26">
        <v>22.748000000000001</v>
      </c>
      <c r="E26">
        <v>146.63399999999999</v>
      </c>
      <c r="F26">
        <v>60</v>
      </c>
      <c r="G26">
        <v>58.920999999999999</v>
      </c>
      <c r="H26">
        <v>4.1778000000000004</v>
      </c>
    </row>
    <row r="27" spans="1:8" x14ac:dyDescent="0.2">
      <c r="A27">
        <v>1510.6659999999999</v>
      </c>
      <c r="B27">
        <v>-1.76</v>
      </c>
      <c r="C27">
        <v>-1.7889999999999999</v>
      </c>
      <c r="D27">
        <v>22.684000000000001</v>
      </c>
      <c r="E27">
        <v>147.37899999999999</v>
      </c>
      <c r="F27">
        <v>60</v>
      </c>
      <c r="G27">
        <v>58.935000000000002</v>
      </c>
      <c r="H27">
        <v>4.2086000000000006</v>
      </c>
    </row>
    <row r="28" spans="1:8" x14ac:dyDescent="0.2">
      <c r="A28">
        <v>1510.9659999999999</v>
      </c>
      <c r="B28">
        <v>-1.827</v>
      </c>
      <c r="C28">
        <v>-1.857</v>
      </c>
      <c r="D28">
        <v>22.672000000000001</v>
      </c>
      <c r="E28">
        <v>148.19499999999999</v>
      </c>
      <c r="F28">
        <v>60</v>
      </c>
      <c r="G28">
        <v>58.930999999999997</v>
      </c>
      <c r="H28">
        <v>4.2427000000000001</v>
      </c>
    </row>
    <row r="29" spans="1:8" x14ac:dyDescent="0.2">
      <c r="A29">
        <v>1511.2670000000001</v>
      </c>
      <c r="B29">
        <v>-1.8939999999999999</v>
      </c>
      <c r="C29">
        <v>-1.925</v>
      </c>
      <c r="D29">
        <v>22.584</v>
      </c>
      <c r="E29">
        <v>148.11199999999999</v>
      </c>
      <c r="F29">
        <v>60</v>
      </c>
      <c r="G29">
        <v>58.930999999999997</v>
      </c>
      <c r="H29">
        <v>4.2361000000000004</v>
      </c>
    </row>
    <row r="30" spans="1:8" x14ac:dyDescent="0.2">
      <c r="A30">
        <v>1511.57</v>
      </c>
      <c r="B30">
        <v>-1.9610000000000001</v>
      </c>
      <c r="C30">
        <v>-1.9930000000000001</v>
      </c>
      <c r="D30">
        <v>22.498000000000001</v>
      </c>
      <c r="E30">
        <v>148.54499999999999</v>
      </c>
      <c r="F30">
        <v>60</v>
      </c>
      <c r="G30">
        <v>58.904000000000003</v>
      </c>
      <c r="H30">
        <v>4.2526000000000002</v>
      </c>
    </row>
    <row r="31" spans="1:8" x14ac:dyDescent="0.2">
      <c r="A31">
        <v>1511.8710000000001</v>
      </c>
      <c r="B31">
        <v>-2.028</v>
      </c>
      <c r="C31">
        <v>-2.0619999999999998</v>
      </c>
      <c r="D31">
        <v>22.681999999999999</v>
      </c>
      <c r="E31">
        <v>149.239</v>
      </c>
      <c r="F31">
        <v>60</v>
      </c>
      <c r="G31">
        <v>58.848999999999997</v>
      </c>
      <c r="H31">
        <v>4.2812000000000001</v>
      </c>
    </row>
    <row r="32" spans="1:8" x14ac:dyDescent="0.2">
      <c r="A32">
        <v>1512.173</v>
      </c>
      <c r="B32">
        <v>-2.0960000000000001</v>
      </c>
      <c r="C32">
        <v>-2.13</v>
      </c>
      <c r="D32">
        <v>22.721</v>
      </c>
      <c r="E32">
        <v>149.64400000000001</v>
      </c>
      <c r="F32">
        <v>60</v>
      </c>
      <c r="G32">
        <v>58.893000000000001</v>
      </c>
      <c r="H32">
        <v>4.2966000000000006</v>
      </c>
    </row>
    <row r="33" spans="1:8" x14ac:dyDescent="0.2">
      <c r="A33">
        <v>1512.4739999999999</v>
      </c>
      <c r="B33">
        <v>-2.1629999999999998</v>
      </c>
      <c r="C33">
        <v>-2.1989999999999998</v>
      </c>
      <c r="D33">
        <v>22.908000000000001</v>
      </c>
      <c r="E33">
        <v>149.89599999999999</v>
      </c>
      <c r="F33">
        <v>60</v>
      </c>
      <c r="G33">
        <v>58.841000000000001</v>
      </c>
      <c r="H33">
        <v>4.3043000000000005</v>
      </c>
    </row>
    <row r="34" spans="1:8" x14ac:dyDescent="0.2">
      <c r="A34">
        <v>1512.777</v>
      </c>
      <c r="B34">
        <v>-2.2309999999999999</v>
      </c>
      <c r="C34">
        <v>-2.2679999999999998</v>
      </c>
      <c r="D34">
        <v>22.794</v>
      </c>
      <c r="E34">
        <v>149.578</v>
      </c>
      <c r="F34">
        <v>60</v>
      </c>
      <c r="G34">
        <v>58.843000000000004</v>
      </c>
      <c r="H34">
        <v>4.2856000000000005</v>
      </c>
    </row>
    <row r="35" spans="1:8" x14ac:dyDescent="0.2">
      <c r="A35">
        <v>1513.08</v>
      </c>
      <c r="B35">
        <v>-2.2989999999999999</v>
      </c>
      <c r="C35">
        <v>-2.3370000000000002</v>
      </c>
      <c r="D35">
        <v>22.774999999999999</v>
      </c>
      <c r="E35">
        <v>149.268</v>
      </c>
      <c r="F35">
        <v>60</v>
      </c>
      <c r="G35">
        <v>58.881999999999998</v>
      </c>
      <c r="H35">
        <v>4.2669000000000006</v>
      </c>
    </row>
    <row r="36" spans="1:8" x14ac:dyDescent="0.2">
      <c r="A36">
        <v>1513.3810000000001</v>
      </c>
      <c r="B36">
        <v>-2.367</v>
      </c>
      <c r="C36">
        <v>-2.4060000000000001</v>
      </c>
      <c r="D36">
        <v>22.933</v>
      </c>
      <c r="E36">
        <v>149.81700000000001</v>
      </c>
      <c r="F36">
        <v>60</v>
      </c>
      <c r="G36">
        <v>58.774999999999999</v>
      </c>
      <c r="H36">
        <v>4.2888999999999999</v>
      </c>
    </row>
    <row r="37" spans="1:8" x14ac:dyDescent="0.2">
      <c r="A37">
        <v>1513.682</v>
      </c>
      <c r="B37">
        <v>-2.4350000000000001</v>
      </c>
      <c r="C37">
        <v>-2.4750000000000001</v>
      </c>
      <c r="D37">
        <v>22.847000000000001</v>
      </c>
      <c r="E37">
        <v>148.85599999999999</v>
      </c>
      <c r="F37">
        <v>60</v>
      </c>
      <c r="G37">
        <v>58.816000000000003</v>
      </c>
      <c r="H37">
        <v>4.2404999999999999</v>
      </c>
    </row>
    <row r="38" spans="1:8" x14ac:dyDescent="0.2">
      <c r="A38">
        <v>1513.9829999999999</v>
      </c>
      <c r="B38">
        <v>-2.5019999999999998</v>
      </c>
      <c r="C38">
        <v>-2.544</v>
      </c>
      <c r="D38">
        <v>22.802</v>
      </c>
      <c r="E38">
        <v>148.709</v>
      </c>
      <c r="F38">
        <v>60</v>
      </c>
      <c r="G38">
        <v>58.802999999999997</v>
      </c>
      <c r="H38">
        <v>4.2295000000000007</v>
      </c>
    </row>
    <row r="39" spans="1:8" x14ac:dyDescent="0.2">
      <c r="A39">
        <v>1514.287</v>
      </c>
      <c r="B39">
        <v>-2.57</v>
      </c>
      <c r="C39">
        <v>-2.6120000000000001</v>
      </c>
      <c r="D39">
        <v>22.523</v>
      </c>
      <c r="E39">
        <v>149.52199999999999</v>
      </c>
      <c r="F39">
        <v>60</v>
      </c>
      <c r="G39">
        <v>58.783000000000001</v>
      </c>
      <c r="H39">
        <v>4.2636000000000003</v>
      </c>
    </row>
    <row r="40" spans="1:8" x14ac:dyDescent="0.2">
      <c r="A40">
        <v>1514.5889999999999</v>
      </c>
      <c r="B40">
        <v>-2.637</v>
      </c>
      <c r="C40">
        <v>-2.68</v>
      </c>
      <c r="D40">
        <v>22.579000000000001</v>
      </c>
      <c r="E40">
        <v>149.00200000000001</v>
      </c>
      <c r="F40">
        <v>60</v>
      </c>
      <c r="G40">
        <v>58.81</v>
      </c>
      <c r="H40">
        <v>4.2361000000000004</v>
      </c>
    </row>
    <row r="41" spans="1:8" x14ac:dyDescent="0.2">
      <c r="A41">
        <v>1514.89</v>
      </c>
      <c r="B41">
        <v>-2.7040000000000002</v>
      </c>
      <c r="C41">
        <v>-2.7480000000000002</v>
      </c>
      <c r="D41">
        <v>22.599</v>
      </c>
      <c r="E41">
        <v>149.625</v>
      </c>
      <c r="F41">
        <v>60</v>
      </c>
      <c r="G41">
        <v>58.722999999999999</v>
      </c>
      <c r="H41">
        <v>4.2614000000000001</v>
      </c>
    </row>
    <row r="42" spans="1:8" x14ac:dyDescent="0.2">
      <c r="A42">
        <v>1515.19</v>
      </c>
      <c r="B42">
        <v>-2.77</v>
      </c>
      <c r="C42">
        <v>-2.8159999999999998</v>
      </c>
      <c r="D42">
        <v>22.646999999999998</v>
      </c>
      <c r="E42">
        <v>150.95400000000001</v>
      </c>
      <c r="F42">
        <v>60</v>
      </c>
      <c r="G42">
        <v>58.756</v>
      </c>
      <c r="H42">
        <v>4.3208000000000002</v>
      </c>
    </row>
    <row r="43" spans="1:8" x14ac:dyDescent="0.2">
      <c r="A43">
        <v>1515.49</v>
      </c>
      <c r="B43">
        <v>-2.8370000000000002</v>
      </c>
      <c r="C43">
        <v>-2.8839999999999999</v>
      </c>
      <c r="D43">
        <v>22.661999999999999</v>
      </c>
      <c r="E43">
        <v>150.43799999999999</v>
      </c>
      <c r="F43">
        <v>60</v>
      </c>
      <c r="G43">
        <v>58.746000000000002</v>
      </c>
      <c r="H43">
        <v>4.2922000000000002</v>
      </c>
    </row>
    <row r="44" spans="1:8" x14ac:dyDescent="0.2">
      <c r="A44">
        <v>1515.7919999999999</v>
      </c>
      <c r="B44">
        <v>-2.9039999999999999</v>
      </c>
      <c r="C44">
        <v>-2.9529999999999998</v>
      </c>
      <c r="D44">
        <v>22.585999999999999</v>
      </c>
      <c r="E44">
        <v>150.79599999999999</v>
      </c>
      <c r="F44">
        <v>60</v>
      </c>
      <c r="G44">
        <v>58.719000000000001</v>
      </c>
      <c r="H44">
        <v>4.3054000000000006</v>
      </c>
    </row>
    <row r="45" spans="1:8" x14ac:dyDescent="0.2">
      <c r="A45">
        <v>1516.0930000000001</v>
      </c>
      <c r="B45">
        <v>-2.972</v>
      </c>
      <c r="C45">
        <v>-3.0209999999999999</v>
      </c>
      <c r="D45">
        <v>22.713000000000001</v>
      </c>
      <c r="E45">
        <v>151.44499999999999</v>
      </c>
      <c r="F45">
        <v>60</v>
      </c>
      <c r="G45">
        <v>58.759</v>
      </c>
      <c r="H45">
        <v>4.3318000000000003</v>
      </c>
    </row>
    <row r="46" spans="1:8" x14ac:dyDescent="0.2">
      <c r="A46">
        <v>1516.393</v>
      </c>
      <c r="B46">
        <v>-3.0390000000000001</v>
      </c>
      <c r="C46">
        <v>-3.089</v>
      </c>
      <c r="D46">
        <v>22.786000000000001</v>
      </c>
      <c r="E46">
        <v>151.22200000000001</v>
      </c>
      <c r="F46">
        <v>60</v>
      </c>
      <c r="G46">
        <v>58.722000000000001</v>
      </c>
      <c r="H46">
        <v>4.3174999999999999</v>
      </c>
    </row>
    <row r="47" spans="1:8" x14ac:dyDescent="0.2">
      <c r="A47">
        <v>1516.694</v>
      </c>
      <c r="B47">
        <v>-3.1059999999999999</v>
      </c>
      <c r="C47">
        <v>-3.157</v>
      </c>
      <c r="D47">
        <v>22.65</v>
      </c>
      <c r="E47">
        <v>150.684</v>
      </c>
      <c r="F47">
        <v>60</v>
      </c>
      <c r="G47">
        <v>58.694000000000003</v>
      </c>
      <c r="H47">
        <v>4.2888999999999999</v>
      </c>
    </row>
    <row r="48" spans="1:8" x14ac:dyDescent="0.2">
      <c r="A48">
        <v>1516.9939999999999</v>
      </c>
      <c r="B48">
        <v>-3.173</v>
      </c>
      <c r="C48">
        <v>-3.2250000000000001</v>
      </c>
      <c r="D48">
        <v>22.664999999999999</v>
      </c>
      <c r="E48">
        <v>150.393</v>
      </c>
      <c r="F48">
        <v>60</v>
      </c>
      <c r="G48">
        <v>58.670999999999999</v>
      </c>
      <c r="H48">
        <v>4.2713000000000001</v>
      </c>
    </row>
    <row r="49" spans="1:8" x14ac:dyDescent="0.2">
      <c r="A49">
        <v>1517.296</v>
      </c>
      <c r="B49">
        <v>-3.24</v>
      </c>
      <c r="C49">
        <v>-3.2930000000000001</v>
      </c>
      <c r="D49">
        <v>22.452000000000002</v>
      </c>
      <c r="E49">
        <v>150.48400000000001</v>
      </c>
      <c r="F49">
        <v>60</v>
      </c>
      <c r="G49">
        <v>58.691000000000003</v>
      </c>
      <c r="H49">
        <v>4.2713000000000001</v>
      </c>
    </row>
    <row r="50" spans="1:8" x14ac:dyDescent="0.2">
      <c r="A50">
        <v>1517.597</v>
      </c>
      <c r="B50">
        <v>-3.306</v>
      </c>
      <c r="C50">
        <v>-3.3610000000000002</v>
      </c>
      <c r="D50">
        <v>22.396000000000001</v>
      </c>
      <c r="E50">
        <v>151.69399999999999</v>
      </c>
      <c r="F50">
        <v>60</v>
      </c>
      <c r="G50">
        <v>58.691000000000003</v>
      </c>
      <c r="H50">
        <v>4.3252000000000006</v>
      </c>
    </row>
    <row r="51" spans="1:8" x14ac:dyDescent="0.2">
      <c r="A51">
        <v>1517.9010000000001</v>
      </c>
      <c r="B51">
        <v>-3.3719999999999999</v>
      </c>
      <c r="C51">
        <v>-3.4279999999999999</v>
      </c>
      <c r="D51">
        <v>22.167000000000002</v>
      </c>
      <c r="E51">
        <v>149.67500000000001</v>
      </c>
      <c r="F51">
        <v>60</v>
      </c>
      <c r="G51">
        <v>58.685000000000002</v>
      </c>
      <c r="H51">
        <v>4.2262000000000004</v>
      </c>
    </row>
    <row r="52" spans="1:8" x14ac:dyDescent="0.2">
      <c r="A52">
        <v>1518.203</v>
      </c>
      <c r="B52">
        <v>-3.4380000000000002</v>
      </c>
      <c r="C52">
        <v>-3.4950000000000001</v>
      </c>
      <c r="D52">
        <v>22.283999999999999</v>
      </c>
      <c r="E52">
        <v>150.42699999999999</v>
      </c>
      <c r="F52">
        <v>60</v>
      </c>
      <c r="G52">
        <v>58.682000000000002</v>
      </c>
      <c r="H52">
        <v>4.2581000000000007</v>
      </c>
    </row>
    <row r="53" spans="1:8" x14ac:dyDescent="0.2">
      <c r="A53">
        <v>1518.5039999999999</v>
      </c>
      <c r="B53">
        <v>-3.504</v>
      </c>
      <c r="C53">
        <v>-3.5619999999999998</v>
      </c>
      <c r="D53">
        <v>22.277999999999999</v>
      </c>
      <c r="E53">
        <v>151.078</v>
      </c>
      <c r="F53">
        <v>60</v>
      </c>
      <c r="G53">
        <v>58.612000000000002</v>
      </c>
      <c r="H53">
        <v>4.2845000000000004</v>
      </c>
    </row>
    <row r="54" spans="1:8" x14ac:dyDescent="0.2">
      <c r="A54">
        <v>1518.807</v>
      </c>
      <c r="B54">
        <v>-3.57</v>
      </c>
      <c r="C54">
        <v>-3.629</v>
      </c>
      <c r="D54">
        <v>22.039000000000001</v>
      </c>
      <c r="E54">
        <v>151.40199999999999</v>
      </c>
      <c r="F54">
        <v>60</v>
      </c>
      <c r="G54">
        <v>58.697000000000003</v>
      </c>
      <c r="H54">
        <v>4.2966000000000006</v>
      </c>
    </row>
    <row r="55" spans="1:8" x14ac:dyDescent="0.2">
      <c r="A55">
        <v>1519.107</v>
      </c>
      <c r="B55">
        <v>-3.6349999999999998</v>
      </c>
      <c r="C55">
        <v>-3.6949999999999998</v>
      </c>
      <c r="D55">
        <v>22.029</v>
      </c>
      <c r="E55">
        <v>151.37</v>
      </c>
      <c r="F55">
        <v>60</v>
      </c>
      <c r="G55">
        <v>58.515999999999998</v>
      </c>
      <c r="H55">
        <v>4.2911000000000001</v>
      </c>
    </row>
    <row r="56" spans="1:8" x14ac:dyDescent="0.2">
      <c r="A56">
        <v>1519.4069999999999</v>
      </c>
      <c r="B56">
        <v>-3.6989999999999998</v>
      </c>
      <c r="C56">
        <v>-3.76</v>
      </c>
      <c r="D56">
        <v>21.550999999999998</v>
      </c>
      <c r="E56">
        <v>152.065</v>
      </c>
      <c r="F56">
        <v>60</v>
      </c>
      <c r="G56">
        <v>58.683999999999997</v>
      </c>
      <c r="H56">
        <v>4.3197000000000001</v>
      </c>
    </row>
    <row r="57" spans="1:8" x14ac:dyDescent="0.2">
      <c r="A57">
        <v>1519.7090000000001</v>
      </c>
      <c r="B57">
        <v>-3.7610000000000001</v>
      </c>
      <c r="C57">
        <v>-3.823</v>
      </c>
      <c r="D57">
        <v>20.975000000000001</v>
      </c>
      <c r="E57">
        <v>151.01599999999999</v>
      </c>
      <c r="F57">
        <v>60</v>
      </c>
      <c r="G57">
        <v>58.677</v>
      </c>
      <c r="H57">
        <v>4.2669000000000006</v>
      </c>
    </row>
    <row r="58" spans="1:8" x14ac:dyDescent="0.2">
      <c r="A58">
        <v>1520.0160000000001</v>
      </c>
      <c r="B58">
        <v>-3.8220000000000001</v>
      </c>
      <c r="C58">
        <v>-3.8860000000000001</v>
      </c>
      <c r="D58">
        <v>20.268999999999998</v>
      </c>
      <c r="E58">
        <v>150.95699999999999</v>
      </c>
      <c r="F58">
        <v>60</v>
      </c>
      <c r="G58">
        <v>58.518999999999998</v>
      </c>
      <c r="H58">
        <v>4.2614000000000001</v>
      </c>
    </row>
    <row r="59" spans="1:8" x14ac:dyDescent="0.2">
      <c r="A59">
        <v>1520.316</v>
      </c>
      <c r="B59">
        <v>-3.8820000000000001</v>
      </c>
      <c r="C59">
        <v>-3.9460000000000002</v>
      </c>
      <c r="D59">
        <v>20.189</v>
      </c>
      <c r="E59">
        <v>150.08799999999999</v>
      </c>
      <c r="F59">
        <v>60</v>
      </c>
      <c r="G59">
        <v>58.564</v>
      </c>
      <c r="H59">
        <v>4.2174000000000005</v>
      </c>
    </row>
    <row r="60" spans="1:8" x14ac:dyDescent="0.2">
      <c r="A60">
        <v>1520.6179999999999</v>
      </c>
      <c r="B60">
        <v>-3.9390000000000001</v>
      </c>
      <c r="C60">
        <v>-4.0049999999999999</v>
      </c>
      <c r="D60">
        <v>19.393000000000001</v>
      </c>
      <c r="E60">
        <v>151.292</v>
      </c>
      <c r="F60">
        <v>60</v>
      </c>
      <c r="G60">
        <v>58.581000000000003</v>
      </c>
      <c r="H60">
        <v>4.2702000000000009</v>
      </c>
    </row>
    <row r="61" spans="1:8" x14ac:dyDescent="0.2">
      <c r="A61">
        <v>1520.921</v>
      </c>
      <c r="B61">
        <v>-3.996</v>
      </c>
      <c r="C61">
        <v>-4.0620000000000003</v>
      </c>
      <c r="D61">
        <v>18.870999999999999</v>
      </c>
      <c r="E61">
        <v>151.39400000000001</v>
      </c>
      <c r="F61">
        <v>60</v>
      </c>
      <c r="G61">
        <v>58.552</v>
      </c>
      <c r="H61">
        <v>4.2724000000000002</v>
      </c>
    </row>
    <row r="62" spans="1:8" x14ac:dyDescent="0.2">
      <c r="A62">
        <v>1521.223</v>
      </c>
      <c r="B62">
        <v>-4.0510000000000002</v>
      </c>
      <c r="C62">
        <v>-4.1180000000000003</v>
      </c>
      <c r="D62">
        <v>18.649000000000001</v>
      </c>
      <c r="E62">
        <v>152.90600000000001</v>
      </c>
      <c r="F62">
        <v>60</v>
      </c>
      <c r="G62">
        <v>58.542999999999999</v>
      </c>
      <c r="H62">
        <v>4.3395000000000001</v>
      </c>
    </row>
    <row r="63" spans="1:8" x14ac:dyDescent="0.2">
      <c r="A63">
        <v>1521.5250000000001</v>
      </c>
      <c r="B63">
        <v>-4.1040000000000001</v>
      </c>
      <c r="C63">
        <v>-4.1719999999999997</v>
      </c>
      <c r="D63">
        <v>17.817</v>
      </c>
      <c r="E63">
        <v>153.16999999999999</v>
      </c>
      <c r="F63">
        <v>60</v>
      </c>
      <c r="G63">
        <v>58.575000000000003</v>
      </c>
      <c r="H63">
        <v>4.3494000000000002</v>
      </c>
    </row>
    <row r="64" spans="1:8" x14ac:dyDescent="0.2">
      <c r="A64">
        <v>1521.826</v>
      </c>
      <c r="B64">
        <v>-4.1550000000000002</v>
      </c>
      <c r="C64">
        <v>-4.2240000000000002</v>
      </c>
      <c r="D64">
        <v>17.294</v>
      </c>
      <c r="E64">
        <v>152.74600000000001</v>
      </c>
      <c r="F64">
        <v>60</v>
      </c>
      <c r="G64">
        <v>58.515999999999998</v>
      </c>
      <c r="H64">
        <v>4.3262999999999998</v>
      </c>
    </row>
    <row r="65" spans="1:8" x14ac:dyDescent="0.2">
      <c r="A65">
        <v>1522.127</v>
      </c>
      <c r="B65">
        <v>-4.2050000000000001</v>
      </c>
      <c r="C65">
        <v>-4.2750000000000004</v>
      </c>
      <c r="D65">
        <v>16.927</v>
      </c>
      <c r="E65">
        <v>152.68700000000001</v>
      </c>
      <c r="F65">
        <v>60</v>
      </c>
      <c r="G65">
        <v>58.585000000000001</v>
      </c>
      <c r="H65">
        <v>4.3208000000000002</v>
      </c>
    </row>
    <row r="66" spans="1:8" x14ac:dyDescent="0.2">
      <c r="A66">
        <v>1522.7270000000001</v>
      </c>
      <c r="B66">
        <v>-4.3010000000000002</v>
      </c>
      <c r="C66">
        <v>-4.3730000000000002</v>
      </c>
      <c r="D66">
        <v>16.266999999999999</v>
      </c>
      <c r="E66">
        <v>151.84700000000001</v>
      </c>
      <c r="F66">
        <v>60</v>
      </c>
      <c r="G66">
        <v>58.526000000000003</v>
      </c>
      <c r="H66">
        <v>4.2757000000000005</v>
      </c>
    </row>
    <row r="67" spans="1:8" x14ac:dyDescent="0.2">
      <c r="A67">
        <v>1523.329</v>
      </c>
      <c r="B67">
        <v>-4.3949999999999996</v>
      </c>
      <c r="C67">
        <v>-4.4669999999999996</v>
      </c>
      <c r="D67">
        <v>15.749000000000001</v>
      </c>
      <c r="E67">
        <v>152.768</v>
      </c>
      <c r="F67">
        <v>60</v>
      </c>
      <c r="G67">
        <v>58.476999999999997</v>
      </c>
      <c r="H67">
        <v>4.3142000000000005</v>
      </c>
    </row>
    <row r="68" spans="1:8" x14ac:dyDescent="0.2">
      <c r="A68">
        <v>1523.9290000000001</v>
      </c>
      <c r="B68">
        <v>-4.4800000000000004</v>
      </c>
      <c r="C68">
        <v>-4.5549999999999997</v>
      </c>
      <c r="D68">
        <v>14.547000000000001</v>
      </c>
      <c r="E68">
        <v>152.49799999999999</v>
      </c>
      <c r="F68">
        <v>60</v>
      </c>
      <c r="G68">
        <v>58.514000000000003</v>
      </c>
      <c r="H68">
        <v>4.2966000000000006</v>
      </c>
    </row>
    <row r="69" spans="1:8" x14ac:dyDescent="0.2">
      <c r="A69">
        <v>1524.5260000000001</v>
      </c>
      <c r="B69">
        <v>-4.5430000000000001</v>
      </c>
      <c r="C69">
        <v>-4.6180000000000003</v>
      </c>
      <c r="D69">
        <v>10.602</v>
      </c>
      <c r="E69">
        <v>153.268</v>
      </c>
      <c r="F69">
        <v>60</v>
      </c>
      <c r="G69">
        <v>58.463000000000001</v>
      </c>
      <c r="H69">
        <v>4.3296000000000001</v>
      </c>
    </row>
    <row r="70" spans="1:8" x14ac:dyDescent="0.2">
      <c r="A70">
        <v>1526.367</v>
      </c>
      <c r="B70">
        <v>-4.6139999999999999</v>
      </c>
      <c r="C70">
        <v>-4.6909999999999998</v>
      </c>
      <c r="D70">
        <v>3.964</v>
      </c>
      <c r="E70">
        <v>152.69</v>
      </c>
      <c r="F70">
        <v>60</v>
      </c>
      <c r="G70">
        <v>58.491</v>
      </c>
      <c r="H70">
        <v>4.2977000000000007</v>
      </c>
    </row>
    <row r="71" spans="1:8" x14ac:dyDescent="0.2">
      <c r="A71">
        <v>1526.9749999999999</v>
      </c>
      <c r="B71">
        <v>-4.6829999999999998</v>
      </c>
      <c r="C71">
        <v>-4.7610000000000001</v>
      </c>
      <c r="D71">
        <v>11.521000000000001</v>
      </c>
      <c r="E71">
        <v>152.054</v>
      </c>
      <c r="F71">
        <v>60</v>
      </c>
      <c r="G71">
        <v>58.466000000000001</v>
      </c>
      <c r="H71">
        <v>4.2647000000000004</v>
      </c>
    </row>
    <row r="72" spans="1:8" x14ac:dyDescent="0.2">
      <c r="A72">
        <v>1527.598</v>
      </c>
      <c r="B72">
        <v>-4.7629999999999999</v>
      </c>
      <c r="C72">
        <v>-4.8410000000000002</v>
      </c>
      <c r="D72">
        <v>12.917</v>
      </c>
      <c r="E72">
        <v>153.399</v>
      </c>
      <c r="F72">
        <v>60</v>
      </c>
      <c r="G72">
        <v>58.473999999999997</v>
      </c>
      <c r="H72">
        <v>4.3230000000000004</v>
      </c>
    </row>
    <row r="73" spans="1:8" x14ac:dyDescent="0.2">
      <c r="A73">
        <v>1528.2249999999999</v>
      </c>
      <c r="B73">
        <v>-4.82</v>
      </c>
      <c r="C73">
        <v>-4.9000000000000004</v>
      </c>
      <c r="D73">
        <v>9.3369999999999997</v>
      </c>
      <c r="E73">
        <v>153.64599999999999</v>
      </c>
      <c r="F73">
        <v>60</v>
      </c>
      <c r="G73">
        <v>58.472999999999999</v>
      </c>
      <c r="H73">
        <v>4.3318000000000003</v>
      </c>
    </row>
    <row r="74" spans="1:8" x14ac:dyDescent="0.2">
      <c r="A74">
        <v>1597.51</v>
      </c>
      <c r="B74">
        <v>-4.9539999999999997</v>
      </c>
      <c r="C74">
        <v>-4.9539999999999997</v>
      </c>
      <c r="D74">
        <v>0</v>
      </c>
      <c r="E74">
        <v>147.041</v>
      </c>
      <c r="F74">
        <v>60</v>
      </c>
      <c r="G74">
        <v>59.185000000000002</v>
      </c>
      <c r="H74">
        <v>4.0282</v>
      </c>
    </row>
    <row r="75" spans="1:8" x14ac:dyDescent="0.2">
      <c r="A75">
        <v>1598.133</v>
      </c>
      <c r="B75">
        <v>-5.0119999999999996</v>
      </c>
      <c r="C75">
        <v>-5.0129999999999999</v>
      </c>
      <c r="D75">
        <v>9.4559999999999995</v>
      </c>
      <c r="E75">
        <v>148.059</v>
      </c>
      <c r="F75">
        <v>60</v>
      </c>
      <c r="G75">
        <v>58.856000000000002</v>
      </c>
      <c r="H75">
        <v>4.07</v>
      </c>
    </row>
    <row r="76" spans="1:8" x14ac:dyDescent="0.2">
      <c r="A76">
        <v>1598.7560000000001</v>
      </c>
      <c r="B76">
        <v>-5.0759999999999996</v>
      </c>
      <c r="C76">
        <v>-5.077</v>
      </c>
      <c r="D76">
        <v>10.321999999999999</v>
      </c>
      <c r="E76">
        <v>149.5</v>
      </c>
      <c r="F76">
        <v>60</v>
      </c>
      <c r="G76">
        <v>58.482999999999997</v>
      </c>
      <c r="H76">
        <v>4.1305000000000005</v>
      </c>
    </row>
    <row r="77" spans="1:8" x14ac:dyDescent="0.2">
      <c r="A77">
        <v>1599.3820000000001</v>
      </c>
      <c r="B77">
        <v>-5.1449999999999996</v>
      </c>
      <c r="C77">
        <v>-5.1459999999999999</v>
      </c>
      <c r="D77">
        <v>11.032999999999999</v>
      </c>
      <c r="E77">
        <v>152.166</v>
      </c>
      <c r="F77">
        <v>60</v>
      </c>
      <c r="G77">
        <v>58.314</v>
      </c>
      <c r="H77">
        <v>4.2493000000000007</v>
      </c>
    </row>
    <row r="78" spans="1:8" x14ac:dyDescent="0.2">
      <c r="A78">
        <v>1600.0070000000001</v>
      </c>
      <c r="B78">
        <v>-5.2130000000000001</v>
      </c>
      <c r="C78">
        <v>-5.2140000000000004</v>
      </c>
      <c r="D78">
        <v>10.808999999999999</v>
      </c>
      <c r="E78">
        <v>152.90600000000001</v>
      </c>
      <c r="F78">
        <v>60</v>
      </c>
      <c r="G78">
        <v>58.966000000000001</v>
      </c>
      <c r="H78">
        <v>4.2790000000000008</v>
      </c>
    </row>
    <row r="79" spans="1:8" x14ac:dyDescent="0.2">
      <c r="A79">
        <v>1600.624</v>
      </c>
      <c r="B79">
        <v>-5.2770000000000001</v>
      </c>
      <c r="C79">
        <v>-5.2779999999999996</v>
      </c>
      <c r="D79">
        <v>10.468</v>
      </c>
      <c r="E79">
        <v>153.21100000000001</v>
      </c>
      <c r="F79">
        <v>60</v>
      </c>
      <c r="G79">
        <v>59.055</v>
      </c>
      <c r="H79">
        <v>4.29</v>
      </c>
    </row>
    <row r="80" spans="1:8" x14ac:dyDescent="0.2">
      <c r="A80">
        <v>1601.239</v>
      </c>
      <c r="B80">
        <v>-5.3410000000000002</v>
      </c>
      <c r="C80">
        <v>-5.343</v>
      </c>
      <c r="D80">
        <v>10.468</v>
      </c>
      <c r="E80">
        <v>153.005</v>
      </c>
      <c r="F80">
        <v>60</v>
      </c>
      <c r="G80">
        <v>58.841000000000001</v>
      </c>
      <c r="H80">
        <v>4.2768000000000006</v>
      </c>
    </row>
    <row r="81" spans="1:8" x14ac:dyDescent="0.2">
      <c r="A81">
        <v>1601.8610000000001</v>
      </c>
      <c r="B81">
        <v>-5.3979999999999997</v>
      </c>
      <c r="C81">
        <v>-5.4</v>
      </c>
      <c r="D81">
        <v>9.2330000000000005</v>
      </c>
      <c r="E81">
        <v>151.30600000000001</v>
      </c>
      <c r="F81">
        <v>60</v>
      </c>
      <c r="G81">
        <v>58.826999999999998</v>
      </c>
      <c r="H81">
        <v>4.1954000000000002</v>
      </c>
    </row>
    <row r="82" spans="1:8" x14ac:dyDescent="0.2">
      <c r="A82">
        <v>1602.788</v>
      </c>
      <c r="B82">
        <v>-5.452</v>
      </c>
      <c r="C82">
        <v>-5.4539999999999997</v>
      </c>
      <c r="D82">
        <v>5.8440000000000003</v>
      </c>
      <c r="E82">
        <v>149.435</v>
      </c>
      <c r="F82">
        <v>60</v>
      </c>
      <c r="G82">
        <v>59.131</v>
      </c>
      <c r="H82">
        <v>4.1085000000000003</v>
      </c>
    </row>
    <row r="83" spans="1:8" x14ac:dyDescent="0.2">
      <c r="A83">
        <v>1604.335</v>
      </c>
      <c r="B83">
        <v>-5.5039999999999996</v>
      </c>
      <c r="C83">
        <v>-5.5060000000000002</v>
      </c>
      <c r="D83">
        <v>3.3570000000000002</v>
      </c>
      <c r="E83">
        <v>140.43700000000001</v>
      </c>
      <c r="F83">
        <v>60</v>
      </c>
      <c r="G83">
        <v>60.265000000000001</v>
      </c>
      <c r="H83">
        <v>3.7213000000000003</v>
      </c>
    </row>
    <row r="84" spans="1:8" x14ac:dyDescent="0.2">
      <c r="A84">
        <v>1605.2660000000001</v>
      </c>
      <c r="B84">
        <v>-5.577</v>
      </c>
      <c r="C84">
        <v>-5.5789999999999997</v>
      </c>
      <c r="D84">
        <v>7.8029999999999999</v>
      </c>
      <c r="E84">
        <v>134.44800000000001</v>
      </c>
      <c r="F84">
        <v>60</v>
      </c>
      <c r="G84">
        <v>60.624000000000002</v>
      </c>
      <c r="H84">
        <v>3.4782000000000002</v>
      </c>
    </row>
    <row r="85" spans="1:8" x14ac:dyDescent="0.2">
      <c r="A85">
        <v>1605.89</v>
      </c>
      <c r="B85">
        <v>-5.6269999999999998</v>
      </c>
      <c r="C85">
        <v>-5.63</v>
      </c>
      <c r="D85">
        <v>8.1869999999999994</v>
      </c>
      <c r="E85">
        <v>135.18</v>
      </c>
      <c r="F85">
        <v>60</v>
      </c>
      <c r="G85">
        <v>60.313000000000002</v>
      </c>
      <c r="H85">
        <v>3.5046000000000004</v>
      </c>
    </row>
    <row r="86" spans="1:8" x14ac:dyDescent="0.2">
      <c r="A86">
        <v>1606.5150000000001</v>
      </c>
      <c r="B86">
        <v>-5.6970000000000001</v>
      </c>
      <c r="C86">
        <v>-5.7</v>
      </c>
      <c r="D86">
        <v>11.135999999999999</v>
      </c>
      <c r="E86">
        <v>135.94499999999999</v>
      </c>
      <c r="F86">
        <v>60</v>
      </c>
      <c r="G86">
        <v>60.378999999999998</v>
      </c>
      <c r="H86">
        <v>3.5321000000000002</v>
      </c>
    </row>
    <row r="87" spans="1:8" x14ac:dyDescent="0.2">
      <c r="A87">
        <v>1607.1289999999999</v>
      </c>
      <c r="B87">
        <v>-5.7789999999999999</v>
      </c>
      <c r="C87">
        <v>-5.782</v>
      </c>
      <c r="D87">
        <v>13.428000000000001</v>
      </c>
      <c r="E87">
        <v>133.286</v>
      </c>
      <c r="F87">
        <v>60</v>
      </c>
      <c r="G87">
        <v>61.021999999999998</v>
      </c>
      <c r="H87">
        <v>3.4254000000000002</v>
      </c>
    </row>
    <row r="88" spans="1:8" x14ac:dyDescent="0.2">
      <c r="A88">
        <v>1607.739</v>
      </c>
      <c r="B88">
        <v>-5.867</v>
      </c>
      <c r="C88">
        <v>-5.87</v>
      </c>
      <c r="D88">
        <v>14.500999999999999</v>
      </c>
      <c r="E88">
        <v>128.197</v>
      </c>
      <c r="F88">
        <v>60</v>
      </c>
      <c r="G88">
        <v>61.773000000000003</v>
      </c>
      <c r="H88">
        <v>3.2307000000000001</v>
      </c>
    </row>
    <row r="89" spans="1:8" x14ac:dyDescent="0.2">
      <c r="A89">
        <v>1608.3520000000001</v>
      </c>
      <c r="B89">
        <v>-5.9569999999999999</v>
      </c>
      <c r="C89">
        <v>-5.9610000000000003</v>
      </c>
      <c r="D89">
        <v>14.726000000000001</v>
      </c>
      <c r="E89">
        <v>122.399</v>
      </c>
      <c r="F89">
        <v>60</v>
      </c>
      <c r="G89">
        <v>62.225000000000001</v>
      </c>
      <c r="H89">
        <v>3.0206000000000004</v>
      </c>
    </row>
    <row r="90" spans="1:8" x14ac:dyDescent="0.2">
      <c r="A90">
        <v>1608.981</v>
      </c>
      <c r="B90">
        <v>-6.0430000000000001</v>
      </c>
      <c r="C90">
        <v>-6.0469999999999997</v>
      </c>
      <c r="D90">
        <v>13.695</v>
      </c>
      <c r="E90">
        <v>118.504</v>
      </c>
      <c r="F90">
        <v>60</v>
      </c>
      <c r="G90">
        <v>62.271000000000001</v>
      </c>
      <c r="H90">
        <v>2.8842000000000003</v>
      </c>
    </row>
    <row r="91" spans="1:8" x14ac:dyDescent="0.2">
      <c r="A91">
        <v>1609.607</v>
      </c>
      <c r="B91">
        <v>-6.1239999999999997</v>
      </c>
      <c r="C91">
        <v>-6.1280000000000001</v>
      </c>
      <c r="D91">
        <v>12.945</v>
      </c>
      <c r="E91">
        <v>125.18600000000001</v>
      </c>
      <c r="F91">
        <v>60</v>
      </c>
      <c r="G91">
        <v>60.924999999999997</v>
      </c>
      <c r="H91">
        <v>3.1130000000000004</v>
      </c>
    </row>
    <row r="92" spans="1:8" x14ac:dyDescent="0.2">
      <c r="A92">
        <v>1610.2270000000001</v>
      </c>
      <c r="B92">
        <v>-6.2030000000000003</v>
      </c>
      <c r="C92">
        <v>-6.2080000000000002</v>
      </c>
      <c r="D92">
        <v>12.912000000000001</v>
      </c>
      <c r="E92">
        <v>129.24100000000001</v>
      </c>
      <c r="F92">
        <v>60</v>
      </c>
      <c r="G92">
        <v>60.792000000000002</v>
      </c>
      <c r="H92">
        <v>3.2570999999999999</v>
      </c>
    </row>
    <row r="93" spans="1:8" x14ac:dyDescent="0.2">
      <c r="A93">
        <v>1610.848</v>
      </c>
      <c r="B93">
        <v>-6.282</v>
      </c>
      <c r="C93">
        <v>-6.2869999999999999</v>
      </c>
      <c r="D93">
        <v>12.763999999999999</v>
      </c>
      <c r="E93">
        <v>132.68700000000001</v>
      </c>
      <c r="F93">
        <v>60</v>
      </c>
      <c r="G93">
        <v>60.42</v>
      </c>
      <c r="H93">
        <v>3.3825000000000003</v>
      </c>
    </row>
    <row r="94" spans="1:8" x14ac:dyDescent="0.2">
      <c r="A94">
        <v>1611.4580000000001</v>
      </c>
      <c r="B94">
        <v>-6.3630000000000004</v>
      </c>
      <c r="C94">
        <v>-6.3680000000000003</v>
      </c>
      <c r="D94">
        <v>13.182</v>
      </c>
      <c r="E94">
        <v>138.77699999999999</v>
      </c>
      <c r="F94">
        <v>60</v>
      </c>
      <c r="G94">
        <v>59.408999999999999</v>
      </c>
      <c r="H94">
        <v>3.6157000000000004</v>
      </c>
    </row>
    <row r="95" spans="1:8" x14ac:dyDescent="0.2">
      <c r="A95">
        <v>1612.0820000000001</v>
      </c>
      <c r="B95">
        <v>-6.4450000000000003</v>
      </c>
      <c r="C95">
        <v>-6.45</v>
      </c>
      <c r="D95">
        <v>13.231999999999999</v>
      </c>
      <c r="E95">
        <v>147.315</v>
      </c>
      <c r="F95">
        <v>60</v>
      </c>
      <c r="G95">
        <v>58.692999999999998</v>
      </c>
      <c r="H95">
        <v>3.9655000000000005</v>
      </c>
    </row>
    <row r="96" spans="1:8" x14ac:dyDescent="0.2">
      <c r="A96">
        <v>1612.702</v>
      </c>
      <c r="B96">
        <v>-6.5279999999999996</v>
      </c>
      <c r="C96">
        <v>-6.5339999999999998</v>
      </c>
      <c r="D96">
        <v>13.456</v>
      </c>
      <c r="E96">
        <v>152.23699999999999</v>
      </c>
      <c r="F96">
        <v>60</v>
      </c>
      <c r="G96">
        <v>58.526000000000003</v>
      </c>
      <c r="H96">
        <v>4.1789000000000005</v>
      </c>
    </row>
    <row r="97" spans="1:8" x14ac:dyDescent="0.2">
      <c r="A97">
        <v>1613.325</v>
      </c>
      <c r="B97">
        <v>-6.6130000000000004</v>
      </c>
      <c r="C97">
        <v>-6.62</v>
      </c>
      <c r="D97">
        <v>13.78</v>
      </c>
      <c r="E97">
        <v>153.45400000000001</v>
      </c>
      <c r="F97">
        <v>60</v>
      </c>
      <c r="G97">
        <v>58.503999999999998</v>
      </c>
      <c r="H97">
        <v>4.2295000000000007</v>
      </c>
    </row>
    <row r="98" spans="1:8" x14ac:dyDescent="0.2">
      <c r="A98">
        <v>1613.944</v>
      </c>
      <c r="B98">
        <v>-6.7</v>
      </c>
      <c r="C98">
        <v>-6.7069999999999999</v>
      </c>
      <c r="D98">
        <v>14.076000000000001</v>
      </c>
      <c r="E98">
        <v>152.559</v>
      </c>
      <c r="F98">
        <v>60</v>
      </c>
      <c r="G98">
        <v>58.54</v>
      </c>
      <c r="H98">
        <v>4.1844000000000001</v>
      </c>
    </row>
    <row r="99" spans="1:8" x14ac:dyDescent="0.2">
      <c r="A99">
        <v>1614.566</v>
      </c>
      <c r="B99">
        <v>-6.7850000000000001</v>
      </c>
      <c r="C99">
        <v>-6.7919999999999998</v>
      </c>
      <c r="D99">
        <v>13.727</v>
      </c>
      <c r="E99">
        <v>151.4</v>
      </c>
      <c r="F99">
        <v>60</v>
      </c>
      <c r="G99">
        <v>58.874000000000002</v>
      </c>
      <c r="H99">
        <v>4.1272000000000002</v>
      </c>
    </row>
    <row r="100" spans="1:8" x14ac:dyDescent="0.2">
      <c r="A100">
        <v>1615.1869999999999</v>
      </c>
      <c r="B100">
        <v>-6.867</v>
      </c>
      <c r="C100">
        <v>-6.8739999999999997</v>
      </c>
      <c r="D100">
        <v>13.131</v>
      </c>
      <c r="E100">
        <v>149.76300000000001</v>
      </c>
      <c r="F100">
        <v>60</v>
      </c>
      <c r="G100">
        <v>59.073999999999998</v>
      </c>
      <c r="H100">
        <v>4.0513000000000003</v>
      </c>
    </row>
    <row r="101" spans="1:8" x14ac:dyDescent="0.2">
      <c r="A101">
        <v>1615.8119999999999</v>
      </c>
      <c r="B101">
        <v>-6.9420000000000002</v>
      </c>
      <c r="C101">
        <v>-6.9489999999999998</v>
      </c>
      <c r="D101">
        <v>12.129</v>
      </c>
      <c r="E101">
        <v>147.74299999999999</v>
      </c>
      <c r="F101">
        <v>60</v>
      </c>
      <c r="G101">
        <v>59.424999999999997</v>
      </c>
      <c r="H101">
        <v>3.9600000000000004</v>
      </c>
    </row>
    <row r="102" spans="1:8" x14ac:dyDescent="0.2">
      <c r="A102">
        <v>1616.434</v>
      </c>
      <c r="B102">
        <v>-7.0129999999999999</v>
      </c>
      <c r="C102">
        <v>-7.02</v>
      </c>
      <c r="D102">
        <v>11.407</v>
      </c>
      <c r="E102">
        <v>147.989</v>
      </c>
      <c r="F102">
        <v>60</v>
      </c>
      <c r="G102">
        <v>59.113999999999997</v>
      </c>
      <c r="H102">
        <v>3.9677000000000007</v>
      </c>
    </row>
    <row r="103" spans="1:8" x14ac:dyDescent="0.2">
      <c r="A103">
        <v>1617.039</v>
      </c>
      <c r="B103">
        <v>-7.0750000000000002</v>
      </c>
      <c r="C103">
        <v>-7.0830000000000002</v>
      </c>
      <c r="D103">
        <v>10.384</v>
      </c>
      <c r="E103">
        <v>145.50899999999999</v>
      </c>
      <c r="F103">
        <v>60</v>
      </c>
      <c r="G103">
        <v>59.671999999999997</v>
      </c>
      <c r="H103">
        <v>3.8588000000000005</v>
      </c>
    </row>
    <row r="104" spans="1:8" x14ac:dyDescent="0.2">
      <c r="A104">
        <v>1617.655</v>
      </c>
      <c r="B104">
        <v>-7.1310000000000002</v>
      </c>
      <c r="C104">
        <v>-7.1390000000000002</v>
      </c>
      <c r="D104">
        <v>9.0790000000000006</v>
      </c>
      <c r="E104">
        <v>142.72999999999999</v>
      </c>
      <c r="F104">
        <v>60</v>
      </c>
      <c r="G104">
        <v>59.762999999999998</v>
      </c>
      <c r="H104">
        <v>3.7410999999999999</v>
      </c>
    </row>
    <row r="105" spans="1:8" x14ac:dyDescent="0.2">
      <c r="A105">
        <v>1618.5909999999999</v>
      </c>
      <c r="B105">
        <v>-7.1980000000000004</v>
      </c>
      <c r="C105">
        <v>-7.2060000000000004</v>
      </c>
      <c r="D105">
        <v>7.1109999999999998</v>
      </c>
      <c r="E105">
        <v>135.82300000000001</v>
      </c>
      <c r="F105">
        <v>60</v>
      </c>
      <c r="G105">
        <v>60.686999999999998</v>
      </c>
      <c r="H105">
        <v>3.4661</v>
      </c>
    </row>
    <row r="106" spans="1:8" x14ac:dyDescent="0.2">
      <c r="A106">
        <v>1619.5260000000001</v>
      </c>
      <c r="B106">
        <v>-7.258</v>
      </c>
      <c r="C106">
        <v>-7.2670000000000003</v>
      </c>
      <c r="D106">
        <v>6.5179999999999998</v>
      </c>
      <c r="E106">
        <v>134.29300000000001</v>
      </c>
      <c r="F106">
        <v>60</v>
      </c>
      <c r="G106">
        <v>60.478000000000002</v>
      </c>
      <c r="H106">
        <v>3.4045000000000005</v>
      </c>
    </row>
    <row r="107" spans="1:8" x14ac:dyDescent="0.2">
      <c r="A107">
        <v>1620.4580000000001</v>
      </c>
      <c r="B107">
        <v>-7.3280000000000003</v>
      </c>
      <c r="C107">
        <v>-7.3360000000000003</v>
      </c>
      <c r="D107">
        <v>7.484</v>
      </c>
      <c r="E107">
        <v>136.886</v>
      </c>
      <c r="F107">
        <v>60</v>
      </c>
      <c r="G107">
        <v>60.341999999999999</v>
      </c>
      <c r="H107">
        <v>3.5013000000000001</v>
      </c>
    </row>
    <row r="108" spans="1:8" x14ac:dyDescent="0.2">
      <c r="A108">
        <v>1621.0709999999999</v>
      </c>
      <c r="B108">
        <v>-7.3780000000000001</v>
      </c>
      <c r="C108">
        <v>-7.3869999999999996</v>
      </c>
      <c r="D108">
        <v>8.2829999999999995</v>
      </c>
      <c r="E108">
        <v>136.791</v>
      </c>
      <c r="F108">
        <v>60</v>
      </c>
      <c r="G108">
        <v>60.500999999999998</v>
      </c>
      <c r="H108">
        <v>3.4958</v>
      </c>
    </row>
    <row r="109" spans="1:8" x14ac:dyDescent="0.2">
      <c r="A109">
        <v>1621.9839999999999</v>
      </c>
      <c r="B109">
        <v>-7.452</v>
      </c>
      <c r="C109">
        <v>-7.4610000000000003</v>
      </c>
      <c r="D109">
        <v>8.0809999999999995</v>
      </c>
      <c r="E109">
        <v>129.62299999999999</v>
      </c>
      <c r="F109">
        <v>60</v>
      </c>
      <c r="G109">
        <v>61.317999999999998</v>
      </c>
      <c r="H109">
        <v>3.2252000000000001</v>
      </c>
    </row>
    <row r="110" spans="1:8" x14ac:dyDescent="0.2">
      <c r="A110">
        <v>1622.9069999999999</v>
      </c>
      <c r="B110">
        <v>-7.5250000000000004</v>
      </c>
      <c r="C110">
        <v>-7.5339999999999998</v>
      </c>
      <c r="D110">
        <v>7.944</v>
      </c>
      <c r="E110">
        <v>123.38800000000001</v>
      </c>
      <c r="F110">
        <v>60</v>
      </c>
      <c r="G110">
        <v>61.771000000000001</v>
      </c>
      <c r="H110">
        <v>3.0019000000000005</v>
      </c>
    </row>
    <row r="111" spans="1:8" x14ac:dyDescent="0.2">
      <c r="A111">
        <v>1623.528</v>
      </c>
      <c r="B111">
        <v>-7.5750000000000002</v>
      </c>
      <c r="C111">
        <v>-7.585</v>
      </c>
      <c r="D111">
        <v>8.1430000000000007</v>
      </c>
      <c r="E111">
        <v>121.161</v>
      </c>
      <c r="F111">
        <v>60</v>
      </c>
      <c r="G111">
        <v>62.426000000000002</v>
      </c>
      <c r="H111">
        <v>2.9249000000000001</v>
      </c>
    </row>
    <row r="112" spans="1:8" x14ac:dyDescent="0.2">
      <c r="A112">
        <v>1624.1510000000001</v>
      </c>
      <c r="B112">
        <v>-7.6289999999999996</v>
      </c>
      <c r="C112">
        <v>-7.6379999999999999</v>
      </c>
      <c r="D112">
        <v>8.6120000000000001</v>
      </c>
      <c r="E112">
        <v>118.20699999999999</v>
      </c>
      <c r="F112">
        <v>60</v>
      </c>
      <c r="G112">
        <v>62.16</v>
      </c>
      <c r="H112">
        <v>2.8237000000000005</v>
      </c>
    </row>
    <row r="113" spans="1:8" x14ac:dyDescent="0.2">
      <c r="A113">
        <v>1624.7729999999999</v>
      </c>
      <c r="B113">
        <v>-7.6849999999999996</v>
      </c>
      <c r="C113">
        <v>-7.6950000000000003</v>
      </c>
      <c r="D113">
        <v>9.11</v>
      </c>
      <c r="E113">
        <v>119.024</v>
      </c>
      <c r="F113">
        <v>60</v>
      </c>
      <c r="G113">
        <v>62.265000000000001</v>
      </c>
      <c r="H113">
        <v>2.8490000000000002</v>
      </c>
    </row>
    <row r="114" spans="1:8" x14ac:dyDescent="0.2">
      <c r="A114">
        <v>1625.396</v>
      </c>
      <c r="B114">
        <v>-7.74</v>
      </c>
      <c r="C114">
        <v>-7.75</v>
      </c>
      <c r="D114">
        <v>8.8019999999999996</v>
      </c>
      <c r="E114">
        <v>118.482</v>
      </c>
      <c r="F114">
        <v>60</v>
      </c>
      <c r="G114">
        <v>62.41</v>
      </c>
      <c r="H114">
        <v>2.8292000000000002</v>
      </c>
    </row>
    <row r="115" spans="1:8" x14ac:dyDescent="0.2">
      <c r="A115">
        <v>1626.0150000000001</v>
      </c>
      <c r="B115">
        <v>-7.7949999999999999</v>
      </c>
      <c r="C115">
        <v>-7.806</v>
      </c>
      <c r="D115">
        <v>9.0009999999999994</v>
      </c>
      <c r="E115">
        <v>118.256</v>
      </c>
      <c r="F115">
        <v>60</v>
      </c>
      <c r="G115">
        <v>62.932000000000002</v>
      </c>
      <c r="H115">
        <v>2.8204000000000002</v>
      </c>
    </row>
    <row r="116" spans="1:8" x14ac:dyDescent="0.2">
      <c r="A116">
        <v>1626.6369999999999</v>
      </c>
      <c r="B116">
        <v>-7.851</v>
      </c>
      <c r="C116">
        <v>-7.8609999999999998</v>
      </c>
      <c r="D116">
        <v>8.9209999999999994</v>
      </c>
      <c r="E116">
        <v>120.663</v>
      </c>
      <c r="F116">
        <v>60</v>
      </c>
      <c r="G116">
        <v>61.906999999999996</v>
      </c>
      <c r="H116">
        <v>2.8984999999999999</v>
      </c>
    </row>
    <row r="117" spans="1:8" x14ac:dyDescent="0.2">
      <c r="A117">
        <v>1627.2570000000001</v>
      </c>
      <c r="B117">
        <v>-7.907</v>
      </c>
      <c r="C117">
        <v>-7.9169999999999998</v>
      </c>
      <c r="D117">
        <v>9.0380000000000003</v>
      </c>
      <c r="E117">
        <v>123.872</v>
      </c>
      <c r="F117">
        <v>60</v>
      </c>
      <c r="G117">
        <v>61.131</v>
      </c>
      <c r="H117">
        <v>3.0063000000000004</v>
      </c>
    </row>
    <row r="118" spans="1:8" x14ac:dyDescent="0.2">
      <c r="A118">
        <v>1627.8779999999999</v>
      </c>
      <c r="B118">
        <v>-7.9610000000000003</v>
      </c>
      <c r="C118">
        <v>-7.9720000000000004</v>
      </c>
      <c r="D118">
        <v>8.8279999999999994</v>
      </c>
      <c r="E118">
        <v>128.30500000000001</v>
      </c>
      <c r="F118">
        <v>60</v>
      </c>
      <c r="G118">
        <v>61.107999999999997</v>
      </c>
      <c r="H118">
        <v>3.1592000000000002</v>
      </c>
    </row>
    <row r="119" spans="1:8" x14ac:dyDescent="0.2">
      <c r="A119">
        <v>1628.499</v>
      </c>
      <c r="B119">
        <v>-8.016</v>
      </c>
      <c r="C119">
        <v>-8.0269999999999992</v>
      </c>
      <c r="D119">
        <v>8.8529999999999998</v>
      </c>
      <c r="E119">
        <v>129.98599999999999</v>
      </c>
      <c r="F119">
        <v>60</v>
      </c>
      <c r="G119">
        <v>60.847000000000001</v>
      </c>
      <c r="H119">
        <v>3.2175000000000002</v>
      </c>
    </row>
    <row r="120" spans="1:8" x14ac:dyDescent="0.2">
      <c r="A120">
        <v>1629.1220000000001</v>
      </c>
      <c r="B120">
        <v>-8.0709999999999997</v>
      </c>
      <c r="C120">
        <v>-8.0820000000000007</v>
      </c>
      <c r="D120">
        <v>8.8260000000000005</v>
      </c>
      <c r="E120">
        <v>130.55000000000001</v>
      </c>
      <c r="F120">
        <v>60</v>
      </c>
      <c r="G120">
        <v>60.997</v>
      </c>
      <c r="H120">
        <v>3.2362000000000006</v>
      </c>
    </row>
    <row r="121" spans="1:8" x14ac:dyDescent="0.2">
      <c r="A121">
        <v>1629.7429999999999</v>
      </c>
      <c r="B121">
        <v>-8.125</v>
      </c>
      <c r="C121">
        <v>-8.1359999999999992</v>
      </c>
      <c r="D121">
        <v>8.7330000000000005</v>
      </c>
      <c r="E121">
        <v>129.339</v>
      </c>
      <c r="F121">
        <v>60</v>
      </c>
      <c r="G121">
        <v>60.939</v>
      </c>
      <c r="H121">
        <v>3.19</v>
      </c>
    </row>
    <row r="122" spans="1:8" x14ac:dyDescent="0.2">
      <c r="A122">
        <v>1630.367</v>
      </c>
      <c r="B122">
        <v>-8.1790000000000003</v>
      </c>
      <c r="C122">
        <v>-8.19</v>
      </c>
      <c r="D122">
        <v>8.6579999999999995</v>
      </c>
      <c r="E122">
        <v>129.5</v>
      </c>
      <c r="F122">
        <v>60</v>
      </c>
      <c r="G122">
        <v>60.994</v>
      </c>
      <c r="H122">
        <v>3.1944000000000004</v>
      </c>
    </row>
    <row r="123" spans="1:8" x14ac:dyDescent="0.2">
      <c r="A123">
        <v>1630.991</v>
      </c>
      <c r="B123">
        <v>-8.2319999999999993</v>
      </c>
      <c r="C123">
        <v>-8.2439999999999998</v>
      </c>
      <c r="D123">
        <v>8.6159999999999997</v>
      </c>
      <c r="E123">
        <v>129.91200000000001</v>
      </c>
      <c r="F123">
        <v>60</v>
      </c>
      <c r="G123">
        <v>61.485999999999997</v>
      </c>
      <c r="H123">
        <v>3.2065000000000001</v>
      </c>
    </row>
    <row r="124" spans="1:8" x14ac:dyDescent="0.2">
      <c r="A124">
        <v>1631.614</v>
      </c>
      <c r="B124">
        <v>-8.2859999999999996</v>
      </c>
      <c r="C124">
        <v>-8.298</v>
      </c>
      <c r="D124">
        <v>8.657</v>
      </c>
      <c r="E124">
        <v>130.83600000000001</v>
      </c>
      <c r="F124">
        <v>60</v>
      </c>
      <c r="G124">
        <v>60.957000000000001</v>
      </c>
      <c r="H124">
        <v>3.2384000000000004</v>
      </c>
    </row>
    <row r="125" spans="1:8" x14ac:dyDescent="0.2">
      <c r="A125">
        <v>1632.2360000000001</v>
      </c>
      <c r="B125">
        <v>-8.3390000000000004</v>
      </c>
      <c r="C125">
        <v>-8.3510000000000009</v>
      </c>
      <c r="D125">
        <v>8.6029999999999998</v>
      </c>
      <c r="E125">
        <v>132.08000000000001</v>
      </c>
      <c r="F125">
        <v>60</v>
      </c>
      <c r="G125">
        <v>60.625</v>
      </c>
      <c r="H125">
        <v>3.2813000000000003</v>
      </c>
    </row>
    <row r="126" spans="1:8" x14ac:dyDescent="0.2">
      <c r="A126">
        <v>1632.8610000000001</v>
      </c>
      <c r="B126">
        <v>-8.3919999999999995</v>
      </c>
      <c r="C126">
        <v>-8.4039999999999999</v>
      </c>
      <c r="D126">
        <v>8.3770000000000007</v>
      </c>
      <c r="E126">
        <v>133.81800000000001</v>
      </c>
      <c r="F126">
        <v>60</v>
      </c>
      <c r="G126">
        <v>60.435000000000002</v>
      </c>
      <c r="H126">
        <v>3.3429000000000006</v>
      </c>
    </row>
    <row r="127" spans="1:8" x14ac:dyDescent="0.2">
      <c r="A127">
        <v>1633.4770000000001</v>
      </c>
      <c r="B127">
        <v>-8.4450000000000003</v>
      </c>
      <c r="C127">
        <v>-8.4570000000000007</v>
      </c>
      <c r="D127">
        <v>8.7129999999999992</v>
      </c>
      <c r="E127">
        <v>134.971</v>
      </c>
      <c r="F127">
        <v>60</v>
      </c>
      <c r="G127">
        <v>60.652999999999999</v>
      </c>
      <c r="H127">
        <v>3.3836000000000004</v>
      </c>
    </row>
    <row r="128" spans="1:8" x14ac:dyDescent="0.2">
      <c r="A128">
        <v>1634.1079999999999</v>
      </c>
      <c r="B128">
        <v>-8.4979999999999993</v>
      </c>
      <c r="C128">
        <v>-8.5109999999999992</v>
      </c>
      <c r="D128">
        <v>8.4990000000000006</v>
      </c>
      <c r="E128">
        <v>135.375</v>
      </c>
      <c r="F128">
        <v>60</v>
      </c>
      <c r="G128">
        <v>60.231999999999999</v>
      </c>
      <c r="H128">
        <v>3.3968000000000003</v>
      </c>
    </row>
    <row r="129" spans="1:8" x14ac:dyDescent="0.2">
      <c r="A129">
        <v>1634.7270000000001</v>
      </c>
      <c r="B129">
        <v>-8.5519999999999996</v>
      </c>
      <c r="C129">
        <v>-8.5649999999999995</v>
      </c>
      <c r="D129">
        <v>8.7309999999999999</v>
      </c>
      <c r="E129">
        <v>137.99600000000001</v>
      </c>
      <c r="F129">
        <v>60</v>
      </c>
      <c r="G129">
        <v>60.652000000000001</v>
      </c>
      <c r="H129">
        <v>3.4947000000000004</v>
      </c>
    </row>
    <row r="130" spans="1:8" x14ac:dyDescent="0.2">
      <c r="A130">
        <v>1635.3510000000001</v>
      </c>
      <c r="B130">
        <v>-8.6050000000000004</v>
      </c>
      <c r="C130">
        <v>-8.6180000000000003</v>
      </c>
      <c r="D130">
        <v>8.4510000000000005</v>
      </c>
      <c r="E130">
        <v>136.33199999999999</v>
      </c>
      <c r="F130">
        <v>60</v>
      </c>
      <c r="G130">
        <v>60.134999999999998</v>
      </c>
      <c r="H130">
        <v>3.4287000000000001</v>
      </c>
    </row>
    <row r="131" spans="1:8" x14ac:dyDescent="0.2">
      <c r="A131">
        <v>1635.973</v>
      </c>
      <c r="B131">
        <v>-8.6560000000000006</v>
      </c>
      <c r="C131">
        <v>-8.67</v>
      </c>
      <c r="D131">
        <v>8.3040000000000003</v>
      </c>
      <c r="E131">
        <v>137.22399999999999</v>
      </c>
      <c r="F131">
        <v>60</v>
      </c>
      <c r="G131">
        <v>60.612000000000002</v>
      </c>
      <c r="H131">
        <v>3.4606000000000003</v>
      </c>
    </row>
    <row r="132" spans="1:8" x14ac:dyDescent="0.2">
      <c r="A132">
        <v>1636.598</v>
      </c>
      <c r="B132">
        <v>-8.7070000000000007</v>
      </c>
      <c r="C132">
        <v>-8.7200000000000006</v>
      </c>
      <c r="D132">
        <v>8.0619999999999994</v>
      </c>
      <c r="E132">
        <v>137.42500000000001</v>
      </c>
      <c r="F132">
        <v>60</v>
      </c>
      <c r="G132">
        <v>60.16</v>
      </c>
      <c r="H132">
        <v>3.4661</v>
      </c>
    </row>
    <row r="133" spans="1:8" x14ac:dyDescent="0.2">
      <c r="A133">
        <v>1637.22</v>
      </c>
      <c r="B133">
        <v>-8.7569999999999997</v>
      </c>
      <c r="C133">
        <v>-8.77</v>
      </c>
      <c r="D133">
        <v>8.0690000000000008</v>
      </c>
      <c r="E133">
        <v>137.077</v>
      </c>
      <c r="F133">
        <v>60</v>
      </c>
      <c r="G133">
        <v>60.634</v>
      </c>
      <c r="H133">
        <v>3.4507000000000003</v>
      </c>
    </row>
    <row r="134" spans="1:8" x14ac:dyDescent="0.2">
      <c r="A134">
        <v>1638.154</v>
      </c>
      <c r="B134">
        <v>-8.8290000000000006</v>
      </c>
      <c r="C134">
        <v>-8.843</v>
      </c>
      <c r="D134">
        <v>7.782</v>
      </c>
      <c r="E134">
        <v>135.04599999999999</v>
      </c>
      <c r="F134">
        <v>60</v>
      </c>
      <c r="G134">
        <v>60.423999999999999</v>
      </c>
      <c r="H134">
        <v>3.3726000000000003</v>
      </c>
    </row>
    <row r="135" spans="1:8" x14ac:dyDescent="0.2">
      <c r="A135">
        <v>1639.0889999999999</v>
      </c>
      <c r="B135">
        <v>-8.9</v>
      </c>
      <c r="C135">
        <v>-8.9139999999999997</v>
      </c>
      <c r="D135">
        <v>7.6379999999999999</v>
      </c>
      <c r="E135">
        <v>135.024</v>
      </c>
      <c r="F135">
        <v>60</v>
      </c>
      <c r="G135">
        <v>60.247999999999998</v>
      </c>
      <c r="H135">
        <v>3.3682000000000003</v>
      </c>
    </row>
    <row r="136" spans="1:8" x14ac:dyDescent="0.2">
      <c r="A136">
        <v>1640.0239999999999</v>
      </c>
      <c r="B136">
        <v>-8.9740000000000002</v>
      </c>
      <c r="C136">
        <v>-8.9879999999999995</v>
      </c>
      <c r="D136">
        <v>7.9210000000000003</v>
      </c>
      <c r="E136">
        <v>135.018</v>
      </c>
      <c r="F136">
        <v>60</v>
      </c>
      <c r="G136">
        <v>60.713000000000001</v>
      </c>
      <c r="H136">
        <v>3.3660000000000005</v>
      </c>
    </row>
    <row r="137" spans="1:8" x14ac:dyDescent="0.2">
      <c r="A137">
        <v>1640.96</v>
      </c>
      <c r="B137">
        <v>-9.048</v>
      </c>
      <c r="C137">
        <v>-9.0630000000000006</v>
      </c>
      <c r="D137">
        <v>7.9470000000000001</v>
      </c>
      <c r="E137">
        <v>135.42699999999999</v>
      </c>
      <c r="F137">
        <v>60</v>
      </c>
      <c r="G137">
        <v>60.267000000000003</v>
      </c>
      <c r="H137">
        <v>3.3781000000000003</v>
      </c>
    </row>
    <row r="138" spans="1:8" x14ac:dyDescent="0.2">
      <c r="A138">
        <v>1641.876</v>
      </c>
      <c r="B138">
        <v>-9.1140000000000008</v>
      </c>
      <c r="C138">
        <v>-9.1289999999999996</v>
      </c>
      <c r="D138">
        <v>7.2169999999999996</v>
      </c>
      <c r="E138">
        <v>136.45599999999999</v>
      </c>
      <c r="F138">
        <v>60</v>
      </c>
      <c r="G138">
        <v>60.436</v>
      </c>
      <c r="H138">
        <v>3.4133000000000004</v>
      </c>
    </row>
    <row r="139" spans="1:8" x14ac:dyDescent="0.2">
      <c r="A139">
        <v>1642.8</v>
      </c>
      <c r="B139">
        <v>-9.1750000000000007</v>
      </c>
      <c r="C139">
        <v>-9.19</v>
      </c>
      <c r="D139">
        <v>6.6749999999999998</v>
      </c>
      <c r="E139">
        <v>135.88900000000001</v>
      </c>
      <c r="F139">
        <v>60</v>
      </c>
      <c r="G139">
        <v>60.62</v>
      </c>
      <c r="H139">
        <v>3.3902000000000001</v>
      </c>
    </row>
    <row r="140" spans="1:8" x14ac:dyDescent="0.2">
      <c r="A140">
        <v>1643.732</v>
      </c>
      <c r="B140">
        <v>-9.2390000000000008</v>
      </c>
      <c r="C140">
        <v>-9.2550000000000008</v>
      </c>
      <c r="D140">
        <v>6.8949999999999996</v>
      </c>
      <c r="E140">
        <v>136.602</v>
      </c>
      <c r="F140">
        <v>60</v>
      </c>
      <c r="G140">
        <v>60.338000000000001</v>
      </c>
      <c r="H140">
        <v>3.4144000000000005</v>
      </c>
    </row>
    <row r="141" spans="1:8" x14ac:dyDescent="0.2">
      <c r="A141">
        <v>1644.6559999999999</v>
      </c>
      <c r="B141">
        <v>-9.3059999999999992</v>
      </c>
      <c r="C141">
        <v>-9.3209999999999997</v>
      </c>
      <c r="D141">
        <v>7.226</v>
      </c>
      <c r="E141">
        <v>137.35300000000001</v>
      </c>
      <c r="F141">
        <v>60</v>
      </c>
      <c r="G141">
        <v>60.110999999999997</v>
      </c>
      <c r="H141">
        <v>3.4397000000000002</v>
      </c>
    </row>
    <row r="142" spans="1:8" x14ac:dyDescent="0.2">
      <c r="A142">
        <v>1645.575</v>
      </c>
      <c r="B142">
        <v>-9.3699999999999992</v>
      </c>
      <c r="C142">
        <v>-9.3849999999999998</v>
      </c>
      <c r="D142">
        <v>6.9610000000000003</v>
      </c>
      <c r="E142">
        <v>140.428</v>
      </c>
      <c r="F142">
        <v>60</v>
      </c>
      <c r="G142">
        <v>60.323999999999998</v>
      </c>
      <c r="H142">
        <v>3.5541</v>
      </c>
    </row>
    <row r="143" spans="1:8" x14ac:dyDescent="0.2">
      <c r="A143">
        <v>1646.5070000000001</v>
      </c>
      <c r="B143">
        <v>-9.4260000000000002</v>
      </c>
      <c r="C143">
        <v>-9.4420000000000002</v>
      </c>
      <c r="D143">
        <v>6.1070000000000002</v>
      </c>
      <c r="E143">
        <v>137.16399999999999</v>
      </c>
      <c r="F143">
        <v>60</v>
      </c>
      <c r="G143">
        <v>60.426000000000002</v>
      </c>
      <c r="H143">
        <v>3.4276000000000004</v>
      </c>
    </row>
    <row r="144" spans="1:8" x14ac:dyDescent="0.2">
      <c r="A144">
        <v>1647.444</v>
      </c>
      <c r="B144">
        <v>-9.4789999999999992</v>
      </c>
      <c r="C144">
        <v>-9.4949999999999992</v>
      </c>
      <c r="D144">
        <v>5.61</v>
      </c>
      <c r="E144">
        <v>135.809</v>
      </c>
      <c r="F144">
        <v>60</v>
      </c>
      <c r="G144">
        <v>60.420999999999999</v>
      </c>
      <c r="H144">
        <v>3.3759000000000001</v>
      </c>
    </row>
    <row r="145" spans="1:8" x14ac:dyDescent="0.2">
      <c r="A145">
        <v>1648.367</v>
      </c>
      <c r="B145">
        <v>-9.5289999999999999</v>
      </c>
      <c r="C145">
        <v>-9.5449999999999999</v>
      </c>
      <c r="D145">
        <v>5.4660000000000002</v>
      </c>
      <c r="E145">
        <v>134.827</v>
      </c>
      <c r="F145">
        <v>60</v>
      </c>
      <c r="G145">
        <v>60.63</v>
      </c>
      <c r="H145">
        <v>3.3374000000000001</v>
      </c>
    </row>
    <row r="146" spans="1:8" x14ac:dyDescent="0.2">
      <c r="A146">
        <v>1649.614</v>
      </c>
      <c r="B146">
        <v>-9.593</v>
      </c>
      <c r="C146">
        <v>-9.61</v>
      </c>
      <c r="D146">
        <v>5.181</v>
      </c>
      <c r="E146">
        <v>135.001</v>
      </c>
      <c r="F146">
        <v>60</v>
      </c>
      <c r="G146">
        <v>60.244</v>
      </c>
      <c r="H146">
        <v>3.3418000000000001</v>
      </c>
    </row>
    <row r="147" spans="1:8" x14ac:dyDescent="0.2">
      <c r="A147">
        <v>1650.854</v>
      </c>
      <c r="B147">
        <v>-9.6560000000000006</v>
      </c>
      <c r="C147">
        <v>-9.673</v>
      </c>
      <c r="D147">
        <v>5.0529999999999999</v>
      </c>
      <c r="E147">
        <v>137.251</v>
      </c>
      <c r="F147">
        <v>60</v>
      </c>
      <c r="G147">
        <v>60.061</v>
      </c>
      <c r="H147">
        <v>3.4221000000000004</v>
      </c>
    </row>
    <row r="148" spans="1:8" x14ac:dyDescent="0.2">
      <c r="A148">
        <v>1652.0989999999999</v>
      </c>
      <c r="B148">
        <v>-9.7149999999999999</v>
      </c>
      <c r="C148">
        <v>-9.7319999999999993</v>
      </c>
      <c r="D148">
        <v>4.7590000000000003</v>
      </c>
      <c r="E148">
        <v>139.29</v>
      </c>
      <c r="F148">
        <v>60</v>
      </c>
      <c r="G148">
        <v>59.859000000000002</v>
      </c>
      <c r="H148">
        <v>3.4969000000000001</v>
      </c>
    </row>
    <row r="149" spans="1:8" x14ac:dyDescent="0.2">
      <c r="A149">
        <v>1653.336</v>
      </c>
      <c r="B149">
        <v>-9.7669999999999995</v>
      </c>
      <c r="C149">
        <v>-9.7840000000000007</v>
      </c>
      <c r="D149">
        <v>4.1840000000000002</v>
      </c>
      <c r="E149">
        <v>140.74700000000001</v>
      </c>
      <c r="F149">
        <v>60</v>
      </c>
      <c r="G149">
        <v>60.021000000000001</v>
      </c>
      <c r="H149">
        <v>3.5508000000000006</v>
      </c>
    </row>
    <row r="150" spans="1:8" x14ac:dyDescent="0.2">
      <c r="A150">
        <v>1654.894</v>
      </c>
      <c r="B150">
        <v>-9.8290000000000006</v>
      </c>
      <c r="C150">
        <v>-9.8460000000000001</v>
      </c>
      <c r="D150">
        <v>4.0229999999999997</v>
      </c>
      <c r="E150">
        <v>139.98400000000001</v>
      </c>
      <c r="F150">
        <v>60</v>
      </c>
      <c r="G150">
        <v>60.177999999999997</v>
      </c>
      <c r="H150">
        <v>3.5188999999999999</v>
      </c>
    </row>
    <row r="151" spans="1:8" x14ac:dyDescent="0.2">
      <c r="A151">
        <v>1656.135</v>
      </c>
      <c r="B151">
        <v>-9.8819999999999997</v>
      </c>
      <c r="C151">
        <v>-9.9</v>
      </c>
      <c r="D151">
        <v>4.3259999999999996</v>
      </c>
      <c r="E151">
        <v>140.71299999999999</v>
      </c>
      <c r="F151">
        <v>60</v>
      </c>
      <c r="G151">
        <v>60.036999999999999</v>
      </c>
      <c r="H151">
        <v>3.5442000000000005</v>
      </c>
    </row>
    <row r="152" spans="1:8" x14ac:dyDescent="0.2">
      <c r="A152">
        <v>1745.9949999999999</v>
      </c>
      <c r="B152">
        <v>-9.9670000000000005</v>
      </c>
      <c r="C152">
        <v>-9.9700000000000006</v>
      </c>
      <c r="D152">
        <v>0</v>
      </c>
      <c r="E152">
        <v>132.595</v>
      </c>
      <c r="F152">
        <v>60</v>
      </c>
      <c r="G152">
        <v>60.345999999999997</v>
      </c>
      <c r="H152">
        <v>3.2406000000000006</v>
      </c>
    </row>
    <row r="153" spans="1:8" x14ac:dyDescent="0.2">
      <c r="A153">
        <v>1746.9269999999999</v>
      </c>
      <c r="B153">
        <v>-10.022</v>
      </c>
      <c r="C153">
        <v>-10.029</v>
      </c>
      <c r="D153">
        <v>6.31</v>
      </c>
      <c r="E153">
        <v>132.80099999999999</v>
      </c>
      <c r="F153">
        <v>60</v>
      </c>
      <c r="G153">
        <v>60.329000000000001</v>
      </c>
      <c r="H153">
        <v>3.2472000000000003</v>
      </c>
    </row>
    <row r="154" spans="1:8" x14ac:dyDescent="0.2">
      <c r="A154">
        <v>1747.866</v>
      </c>
      <c r="B154">
        <v>-10.079000000000001</v>
      </c>
      <c r="C154">
        <v>-10.089</v>
      </c>
      <c r="D154">
        <v>6.3689999999999998</v>
      </c>
      <c r="E154">
        <v>133.042</v>
      </c>
      <c r="F154">
        <v>60</v>
      </c>
      <c r="G154">
        <v>60.7</v>
      </c>
      <c r="H154">
        <v>3.2560000000000002</v>
      </c>
    </row>
    <row r="155" spans="1:8" x14ac:dyDescent="0.2">
      <c r="A155">
        <v>1748.796</v>
      </c>
      <c r="B155">
        <v>-10.138</v>
      </c>
      <c r="C155">
        <v>-10.151</v>
      </c>
      <c r="D155">
        <v>6.6769999999999996</v>
      </c>
      <c r="E155">
        <v>135.011</v>
      </c>
      <c r="F155">
        <v>60</v>
      </c>
      <c r="G155">
        <v>60.326999999999998</v>
      </c>
      <c r="H155">
        <v>3.3275000000000001</v>
      </c>
    </row>
    <row r="156" spans="1:8" x14ac:dyDescent="0.2">
      <c r="A156">
        <v>1749.7339999999999</v>
      </c>
      <c r="B156">
        <v>-10.199999999999999</v>
      </c>
      <c r="C156">
        <v>-10.215999999999999</v>
      </c>
      <c r="D156">
        <v>6.9509999999999996</v>
      </c>
      <c r="E156">
        <v>136.126</v>
      </c>
      <c r="F156">
        <v>60</v>
      </c>
      <c r="G156">
        <v>60.32</v>
      </c>
      <c r="H156">
        <v>3.3682000000000003</v>
      </c>
    </row>
    <row r="157" spans="1:8" x14ac:dyDescent="0.2">
      <c r="A157">
        <v>1750.6679999999999</v>
      </c>
      <c r="B157">
        <v>-10.26</v>
      </c>
      <c r="C157">
        <v>-10.28</v>
      </c>
      <c r="D157">
        <v>6.8070000000000004</v>
      </c>
      <c r="E157">
        <v>136.358</v>
      </c>
      <c r="F157">
        <v>60</v>
      </c>
      <c r="G157">
        <v>59.973999999999997</v>
      </c>
      <c r="H157">
        <v>3.3770000000000002</v>
      </c>
    </row>
    <row r="158" spans="1:8" x14ac:dyDescent="0.2">
      <c r="A158">
        <v>1751.5989999999999</v>
      </c>
      <c r="B158">
        <v>-10.32</v>
      </c>
      <c r="C158">
        <v>-10.343999999999999</v>
      </c>
      <c r="D158">
        <v>6.827</v>
      </c>
      <c r="E158">
        <v>136.30099999999999</v>
      </c>
      <c r="F158">
        <v>60</v>
      </c>
      <c r="G158">
        <v>60.435000000000002</v>
      </c>
      <c r="H158">
        <v>3.3748000000000005</v>
      </c>
    </row>
    <row r="159" spans="1:8" x14ac:dyDescent="0.2">
      <c r="A159">
        <v>1752.5319999999999</v>
      </c>
      <c r="B159">
        <v>-10.382</v>
      </c>
      <c r="C159">
        <v>-10.409000000000001</v>
      </c>
      <c r="D159">
        <v>7.0209999999999999</v>
      </c>
      <c r="E159">
        <v>134.73400000000001</v>
      </c>
      <c r="F159">
        <v>60</v>
      </c>
      <c r="G159">
        <v>60.429000000000002</v>
      </c>
      <c r="H159">
        <v>3.3165000000000004</v>
      </c>
    </row>
    <row r="160" spans="1:8" x14ac:dyDescent="0.2">
      <c r="A160">
        <v>1753.4670000000001</v>
      </c>
      <c r="B160">
        <v>-10.446</v>
      </c>
      <c r="C160">
        <v>-10.476000000000001</v>
      </c>
      <c r="D160">
        <v>7.1669999999999998</v>
      </c>
      <c r="E160">
        <v>134.77099999999999</v>
      </c>
      <c r="F160">
        <v>60</v>
      </c>
      <c r="G160">
        <v>60.262</v>
      </c>
      <c r="H160">
        <v>3.3187000000000002</v>
      </c>
    </row>
    <row r="161" spans="1:8" x14ac:dyDescent="0.2">
      <c r="A161">
        <v>1754.3979999999999</v>
      </c>
      <c r="B161">
        <v>-10.51</v>
      </c>
      <c r="C161">
        <v>-10.545</v>
      </c>
      <c r="D161">
        <v>7.36</v>
      </c>
      <c r="E161">
        <v>133.84800000000001</v>
      </c>
      <c r="F161">
        <v>60</v>
      </c>
      <c r="G161">
        <v>60.32</v>
      </c>
      <c r="H161">
        <v>3.2846000000000006</v>
      </c>
    </row>
    <row r="162" spans="1:8" x14ac:dyDescent="0.2">
      <c r="A162">
        <v>1755.3140000000001</v>
      </c>
      <c r="B162">
        <v>-10.574999999999999</v>
      </c>
      <c r="C162">
        <v>-10.613</v>
      </c>
      <c r="D162">
        <v>7.4930000000000003</v>
      </c>
      <c r="E162">
        <v>136.16300000000001</v>
      </c>
      <c r="F162">
        <v>60</v>
      </c>
      <c r="G162">
        <v>60.005000000000003</v>
      </c>
      <c r="H162">
        <v>3.3693000000000004</v>
      </c>
    </row>
    <row r="163" spans="1:8" x14ac:dyDescent="0.2">
      <c r="A163">
        <v>1756.229</v>
      </c>
      <c r="B163">
        <v>-10.64</v>
      </c>
      <c r="C163">
        <v>-10.680999999999999</v>
      </c>
      <c r="D163">
        <v>7.3979999999999997</v>
      </c>
      <c r="E163">
        <v>135.346</v>
      </c>
      <c r="F163">
        <v>60</v>
      </c>
      <c r="G163">
        <v>60.561</v>
      </c>
      <c r="H163">
        <v>3.3396000000000003</v>
      </c>
    </row>
    <row r="164" spans="1:8" x14ac:dyDescent="0.2">
      <c r="A164">
        <v>1757.15</v>
      </c>
      <c r="B164">
        <v>-10.704000000000001</v>
      </c>
      <c r="C164">
        <v>-10.749000000000001</v>
      </c>
      <c r="D164">
        <v>7.351</v>
      </c>
      <c r="E164">
        <v>133.86699999999999</v>
      </c>
      <c r="F164">
        <v>60</v>
      </c>
      <c r="G164">
        <v>60.87</v>
      </c>
      <c r="H164">
        <v>3.2857000000000003</v>
      </c>
    </row>
    <row r="165" spans="1:8" x14ac:dyDescent="0.2">
      <c r="A165">
        <v>1758.0889999999999</v>
      </c>
      <c r="B165">
        <v>-10.766</v>
      </c>
      <c r="C165">
        <v>-10.815</v>
      </c>
      <c r="D165">
        <v>7.04</v>
      </c>
      <c r="E165">
        <v>129.05199999999999</v>
      </c>
      <c r="F165">
        <v>60</v>
      </c>
      <c r="G165">
        <v>60.841999999999999</v>
      </c>
      <c r="H165">
        <v>3.1152000000000002</v>
      </c>
    </row>
    <row r="166" spans="1:8" x14ac:dyDescent="0.2">
      <c r="A166">
        <v>1759.0229999999999</v>
      </c>
      <c r="B166">
        <v>-10.827999999999999</v>
      </c>
      <c r="C166">
        <v>-10.88</v>
      </c>
      <c r="D166">
        <v>6.976</v>
      </c>
      <c r="E166">
        <v>126.122</v>
      </c>
      <c r="F166">
        <v>60</v>
      </c>
      <c r="G166">
        <v>61.091999999999999</v>
      </c>
      <c r="H166">
        <v>3.0140000000000007</v>
      </c>
    </row>
    <row r="167" spans="1:8" x14ac:dyDescent="0.2">
      <c r="A167">
        <v>1759.9549999999999</v>
      </c>
      <c r="B167">
        <v>-10.879</v>
      </c>
      <c r="C167">
        <v>-10.933999999999999</v>
      </c>
      <c r="D167">
        <v>5.8049999999999997</v>
      </c>
      <c r="E167">
        <v>123.664</v>
      </c>
      <c r="F167">
        <v>60</v>
      </c>
      <c r="G167">
        <v>61.420999999999999</v>
      </c>
      <c r="H167">
        <v>2.9315000000000002</v>
      </c>
    </row>
    <row r="168" spans="1:8" x14ac:dyDescent="0.2">
      <c r="A168">
        <v>1767.0840000000001</v>
      </c>
      <c r="B168">
        <v>-10.930999999999999</v>
      </c>
      <c r="C168">
        <v>-10.989000000000001</v>
      </c>
      <c r="D168">
        <v>0.77200000000000002</v>
      </c>
      <c r="E168">
        <v>123.366</v>
      </c>
      <c r="F168">
        <v>60</v>
      </c>
      <c r="G168">
        <v>61.23</v>
      </c>
      <c r="H168">
        <v>2.9216000000000002</v>
      </c>
    </row>
    <row r="169" spans="1:8" x14ac:dyDescent="0.2">
      <c r="A169">
        <v>1768.307</v>
      </c>
      <c r="B169">
        <v>-10.984999999999999</v>
      </c>
      <c r="C169">
        <v>-11.045999999999999</v>
      </c>
      <c r="D169">
        <v>4.6550000000000002</v>
      </c>
      <c r="E169">
        <v>126.173</v>
      </c>
      <c r="F169">
        <v>60</v>
      </c>
      <c r="G169">
        <v>61.34</v>
      </c>
      <c r="H169">
        <v>3.0162000000000004</v>
      </c>
    </row>
    <row r="170" spans="1:8" x14ac:dyDescent="0.2">
      <c r="A170">
        <v>1769.848</v>
      </c>
      <c r="B170">
        <v>-11.037000000000001</v>
      </c>
      <c r="C170">
        <v>-11.1</v>
      </c>
      <c r="D170">
        <v>3.5110000000000001</v>
      </c>
      <c r="E170">
        <v>122.563</v>
      </c>
      <c r="F170">
        <v>60</v>
      </c>
      <c r="G170">
        <v>61.805999999999997</v>
      </c>
      <c r="H170">
        <v>2.8952000000000004</v>
      </c>
    </row>
    <row r="171" spans="1:8" x14ac:dyDescent="0.2">
      <c r="A171">
        <v>1895.778</v>
      </c>
      <c r="B171">
        <v>-11.161</v>
      </c>
      <c r="C171">
        <v>-11.161</v>
      </c>
      <c r="D171">
        <v>0</v>
      </c>
      <c r="E171">
        <v>111.724</v>
      </c>
      <c r="F171">
        <v>60</v>
      </c>
      <c r="G171">
        <v>62.972000000000001</v>
      </c>
      <c r="H171">
        <v>2.5508999999999999</v>
      </c>
    </row>
    <row r="172" spans="1:8" x14ac:dyDescent="0.2">
      <c r="A172">
        <v>1896.7080000000001</v>
      </c>
      <c r="B172">
        <v>-11.23</v>
      </c>
      <c r="C172">
        <v>-11.23</v>
      </c>
      <c r="D172">
        <v>7.4059999999999997</v>
      </c>
      <c r="E172">
        <v>120.58799999999999</v>
      </c>
      <c r="F172">
        <v>60</v>
      </c>
      <c r="G172">
        <v>62.674999999999997</v>
      </c>
      <c r="H172">
        <v>2.8303000000000003</v>
      </c>
    </row>
    <row r="173" spans="1:8" x14ac:dyDescent="0.2">
      <c r="A173">
        <v>1897.328</v>
      </c>
      <c r="B173">
        <v>-11.28</v>
      </c>
      <c r="C173">
        <v>-11.28</v>
      </c>
      <c r="D173">
        <v>8.11</v>
      </c>
      <c r="E173">
        <v>119.73699999999999</v>
      </c>
      <c r="F173">
        <v>60</v>
      </c>
      <c r="G173">
        <v>62.558</v>
      </c>
      <c r="H173">
        <v>2.8028000000000004</v>
      </c>
    </row>
    <row r="174" spans="1:8" x14ac:dyDescent="0.2">
      <c r="A174">
        <v>1898.258</v>
      </c>
      <c r="B174">
        <v>-11.345000000000001</v>
      </c>
      <c r="C174">
        <v>-11.345000000000001</v>
      </c>
      <c r="D174">
        <v>6.9989999999999997</v>
      </c>
      <c r="E174">
        <v>116.378</v>
      </c>
      <c r="F174">
        <v>60</v>
      </c>
      <c r="G174">
        <v>63.728999999999999</v>
      </c>
      <c r="H174">
        <v>2.6950000000000003</v>
      </c>
    </row>
    <row r="175" spans="1:8" x14ac:dyDescent="0.2">
      <c r="A175">
        <v>1917.49</v>
      </c>
      <c r="B175">
        <v>-11.412000000000001</v>
      </c>
      <c r="C175">
        <v>-11.413</v>
      </c>
      <c r="D175">
        <v>0.35</v>
      </c>
      <c r="E175">
        <v>107.697</v>
      </c>
      <c r="F175">
        <v>60</v>
      </c>
      <c r="G175">
        <v>62.247</v>
      </c>
      <c r="H175">
        <v>2.4299000000000004</v>
      </c>
    </row>
    <row r="176" spans="1:8" x14ac:dyDescent="0.2">
      <c r="A176">
        <v>1918.432</v>
      </c>
      <c r="B176">
        <v>-11.48</v>
      </c>
      <c r="C176">
        <v>-11.481999999999999</v>
      </c>
      <c r="D176">
        <v>7.32</v>
      </c>
      <c r="E176">
        <v>115.66500000000001</v>
      </c>
      <c r="F176">
        <v>60</v>
      </c>
      <c r="G176">
        <v>62.347000000000001</v>
      </c>
      <c r="H176">
        <v>2.6730000000000005</v>
      </c>
    </row>
    <row r="177" spans="1:8" x14ac:dyDescent="0.2">
      <c r="A177">
        <v>1919.367</v>
      </c>
      <c r="B177">
        <v>-11.551</v>
      </c>
      <c r="C177">
        <v>-11.552</v>
      </c>
      <c r="D177">
        <v>7.5810000000000004</v>
      </c>
      <c r="E177">
        <v>113.941</v>
      </c>
      <c r="F177">
        <v>60</v>
      </c>
      <c r="G177">
        <v>62.222000000000001</v>
      </c>
      <c r="H177">
        <v>2.6191</v>
      </c>
    </row>
    <row r="178" spans="1:8" x14ac:dyDescent="0.2">
      <c r="A178">
        <v>1920.3</v>
      </c>
      <c r="B178">
        <v>-11.618</v>
      </c>
      <c r="C178">
        <v>-11.619</v>
      </c>
      <c r="D178">
        <v>7.1589999999999998</v>
      </c>
      <c r="E178">
        <v>111.64700000000001</v>
      </c>
      <c r="F178">
        <v>60</v>
      </c>
      <c r="G178">
        <v>62.875</v>
      </c>
      <c r="H178">
        <v>2.5487000000000002</v>
      </c>
    </row>
    <row r="179" spans="1:8" x14ac:dyDescent="0.2">
      <c r="A179">
        <v>1921.2349999999999</v>
      </c>
      <c r="B179">
        <v>-11.683</v>
      </c>
      <c r="C179">
        <v>-11.685</v>
      </c>
      <c r="D179">
        <v>7.02</v>
      </c>
      <c r="E179">
        <v>110.492</v>
      </c>
      <c r="F179">
        <v>60</v>
      </c>
      <c r="G179">
        <v>63.012999999999998</v>
      </c>
      <c r="H179">
        <v>2.5135000000000005</v>
      </c>
    </row>
    <row r="180" spans="1:8" x14ac:dyDescent="0.2">
      <c r="A180">
        <v>1922.175</v>
      </c>
      <c r="B180">
        <v>-11.746</v>
      </c>
      <c r="C180">
        <v>-11.747999999999999</v>
      </c>
      <c r="D180">
        <v>6.7329999999999997</v>
      </c>
      <c r="E180">
        <v>107.51600000000001</v>
      </c>
      <c r="F180">
        <v>60</v>
      </c>
      <c r="G180">
        <v>63.448999999999998</v>
      </c>
      <c r="H180">
        <v>2.4244000000000003</v>
      </c>
    </row>
    <row r="181" spans="1:8" x14ac:dyDescent="0.2">
      <c r="A181">
        <v>1923.106</v>
      </c>
      <c r="B181">
        <v>-11.817</v>
      </c>
      <c r="C181">
        <v>-11.819000000000001</v>
      </c>
      <c r="D181">
        <v>7.62</v>
      </c>
      <c r="E181">
        <v>106.009</v>
      </c>
      <c r="F181">
        <v>60</v>
      </c>
      <c r="G181">
        <v>63.204999999999998</v>
      </c>
      <c r="H181">
        <v>2.3804000000000003</v>
      </c>
    </row>
    <row r="182" spans="1:8" x14ac:dyDescent="0.2">
      <c r="A182">
        <v>1924.038</v>
      </c>
      <c r="B182">
        <v>-11.888999999999999</v>
      </c>
      <c r="C182">
        <v>-11.891999999999999</v>
      </c>
      <c r="D182">
        <v>7.7729999999999997</v>
      </c>
      <c r="E182">
        <v>105.09099999999999</v>
      </c>
      <c r="F182">
        <v>60</v>
      </c>
      <c r="G182">
        <v>63.695999999999998</v>
      </c>
      <c r="H182">
        <v>2.3529</v>
      </c>
    </row>
    <row r="183" spans="1:8" x14ac:dyDescent="0.2">
      <c r="A183">
        <v>1924.9690000000001</v>
      </c>
      <c r="B183">
        <v>-11.957000000000001</v>
      </c>
      <c r="C183">
        <v>-11.96</v>
      </c>
      <c r="D183">
        <v>7.3259999999999996</v>
      </c>
      <c r="E183">
        <v>106.617</v>
      </c>
      <c r="F183">
        <v>60</v>
      </c>
      <c r="G183">
        <v>63.445999999999998</v>
      </c>
      <c r="H183">
        <v>2.3980000000000006</v>
      </c>
    </row>
    <row r="184" spans="1:8" x14ac:dyDescent="0.2">
      <c r="A184">
        <v>1925.903</v>
      </c>
      <c r="B184">
        <v>-12.026999999999999</v>
      </c>
      <c r="C184">
        <v>-12.03</v>
      </c>
      <c r="D184">
        <v>7.5259999999999998</v>
      </c>
      <c r="E184">
        <v>103.93300000000001</v>
      </c>
      <c r="F184">
        <v>60</v>
      </c>
      <c r="G184">
        <v>63.369</v>
      </c>
      <c r="H184">
        <v>2.3199000000000001</v>
      </c>
    </row>
    <row r="185" spans="1:8" x14ac:dyDescent="0.2">
      <c r="A185">
        <v>1926.8340000000001</v>
      </c>
      <c r="B185">
        <v>-12.1</v>
      </c>
      <c r="C185">
        <v>-12.103</v>
      </c>
      <c r="D185">
        <v>7.8689999999999998</v>
      </c>
      <c r="E185">
        <v>98.308000000000007</v>
      </c>
      <c r="F185">
        <v>60</v>
      </c>
      <c r="G185">
        <v>64.099999999999994</v>
      </c>
      <c r="H185">
        <v>2.1593000000000004</v>
      </c>
    </row>
    <row r="186" spans="1:8" x14ac:dyDescent="0.2">
      <c r="A186">
        <v>1927.7650000000001</v>
      </c>
      <c r="B186">
        <v>-12.170999999999999</v>
      </c>
      <c r="C186">
        <v>-12.175000000000001</v>
      </c>
      <c r="D186">
        <v>7.6859999999999999</v>
      </c>
      <c r="E186">
        <v>95.186000000000007</v>
      </c>
      <c r="F186">
        <v>60</v>
      </c>
      <c r="G186">
        <v>64.41</v>
      </c>
      <c r="H186">
        <v>2.0735000000000001</v>
      </c>
    </row>
    <row r="187" spans="1:8" x14ac:dyDescent="0.2">
      <c r="A187">
        <v>1928.6949999999999</v>
      </c>
      <c r="B187">
        <v>-12.24</v>
      </c>
      <c r="C187">
        <v>-12.243</v>
      </c>
      <c r="D187">
        <v>7.3639999999999999</v>
      </c>
      <c r="E187">
        <v>89.373000000000005</v>
      </c>
      <c r="F187">
        <v>60</v>
      </c>
      <c r="G187">
        <v>65.164000000000001</v>
      </c>
      <c r="H187">
        <v>1.9173000000000002</v>
      </c>
    </row>
    <row r="188" spans="1:8" x14ac:dyDescent="0.2">
      <c r="A188">
        <v>1929.6289999999999</v>
      </c>
      <c r="B188">
        <v>-12.305999999999999</v>
      </c>
      <c r="C188">
        <v>-12.31</v>
      </c>
      <c r="D188">
        <v>7.1369999999999996</v>
      </c>
      <c r="E188">
        <v>85.552000000000007</v>
      </c>
      <c r="F188">
        <v>60</v>
      </c>
      <c r="G188">
        <v>65.533000000000001</v>
      </c>
      <c r="H188">
        <v>1.8183000000000002</v>
      </c>
    </row>
    <row r="189" spans="1:8" x14ac:dyDescent="0.2">
      <c r="A189">
        <v>1930.5650000000001</v>
      </c>
      <c r="B189">
        <v>-12.372999999999999</v>
      </c>
      <c r="C189">
        <v>-12.377000000000001</v>
      </c>
      <c r="D189">
        <v>7.1449999999999996</v>
      </c>
      <c r="E189">
        <v>85.930999999999997</v>
      </c>
      <c r="F189">
        <v>60</v>
      </c>
      <c r="G189">
        <v>64.835999999999999</v>
      </c>
      <c r="H189">
        <v>1.8271000000000002</v>
      </c>
    </row>
    <row r="190" spans="1:8" x14ac:dyDescent="0.2">
      <c r="A190">
        <v>1931.5029999999999</v>
      </c>
      <c r="B190">
        <v>-12.444000000000001</v>
      </c>
      <c r="C190">
        <v>-12.448</v>
      </c>
      <c r="D190">
        <v>7.5720000000000001</v>
      </c>
      <c r="E190">
        <v>84.745999999999995</v>
      </c>
      <c r="F190">
        <v>60</v>
      </c>
      <c r="G190">
        <v>65.786000000000001</v>
      </c>
      <c r="H190">
        <v>1.7974000000000001</v>
      </c>
    </row>
    <row r="191" spans="1:8" x14ac:dyDescent="0.2">
      <c r="A191">
        <v>1932.4380000000001</v>
      </c>
      <c r="B191">
        <v>-12.515000000000001</v>
      </c>
      <c r="C191">
        <v>-12.519</v>
      </c>
      <c r="D191">
        <v>7.6390000000000002</v>
      </c>
      <c r="E191">
        <v>73.828000000000003</v>
      </c>
      <c r="F191">
        <v>60</v>
      </c>
      <c r="G191">
        <v>66.798000000000002</v>
      </c>
      <c r="H191">
        <v>1.5257000000000001</v>
      </c>
    </row>
    <row r="192" spans="1:8" x14ac:dyDescent="0.2">
      <c r="A192">
        <v>1933.3810000000001</v>
      </c>
      <c r="B192">
        <v>-12.581</v>
      </c>
      <c r="C192">
        <v>-12.586</v>
      </c>
      <c r="D192">
        <v>7.0720000000000001</v>
      </c>
      <c r="E192">
        <v>65.016999999999996</v>
      </c>
      <c r="F192">
        <v>60</v>
      </c>
      <c r="G192">
        <v>66.959000000000003</v>
      </c>
      <c r="H192">
        <v>1.3167000000000002</v>
      </c>
    </row>
    <row r="193" spans="1:8" x14ac:dyDescent="0.2">
      <c r="A193">
        <v>1934.317</v>
      </c>
      <c r="B193">
        <v>-12.644</v>
      </c>
      <c r="C193">
        <v>-12.648999999999999</v>
      </c>
      <c r="D193">
        <v>6.766</v>
      </c>
      <c r="E193">
        <v>65.954999999999998</v>
      </c>
      <c r="F193">
        <v>60</v>
      </c>
      <c r="G193">
        <v>65.683999999999997</v>
      </c>
      <c r="H193">
        <v>1.3387000000000002</v>
      </c>
    </row>
    <row r="194" spans="1:8" x14ac:dyDescent="0.2">
      <c r="A194">
        <v>1935.251</v>
      </c>
      <c r="B194">
        <v>-12.718999999999999</v>
      </c>
      <c r="C194">
        <v>-12.724</v>
      </c>
      <c r="D194">
        <v>8.01</v>
      </c>
      <c r="E194">
        <v>77.653000000000006</v>
      </c>
      <c r="F194">
        <v>60</v>
      </c>
      <c r="G194">
        <v>65.414000000000001</v>
      </c>
      <c r="H194">
        <v>1.6192000000000002</v>
      </c>
    </row>
    <row r="195" spans="1:8" x14ac:dyDescent="0.2">
      <c r="A195">
        <v>1935.877</v>
      </c>
      <c r="B195">
        <v>-12.77</v>
      </c>
      <c r="C195">
        <v>-12.775</v>
      </c>
      <c r="D195">
        <v>8.1519999999999992</v>
      </c>
      <c r="E195">
        <v>79.626000000000005</v>
      </c>
      <c r="F195">
        <v>60</v>
      </c>
      <c r="G195">
        <v>66.165999999999997</v>
      </c>
      <c r="H195">
        <v>1.6676000000000002</v>
      </c>
    </row>
    <row r="196" spans="1:8" x14ac:dyDescent="0.2">
      <c r="A196">
        <v>1936.4970000000001</v>
      </c>
      <c r="B196">
        <v>-12.821</v>
      </c>
      <c r="C196">
        <v>-12.827</v>
      </c>
      <c r="D196">
        <v>8.32</v>
      </c>
      <c r="E196">
        <v>78.712999999999994</v>
      </c>
      <c r="F196">
        <v>60</v>
      </c>
      <c r="G196">
        <v>66.206000000000003</v>
      </c>
      <c r="H196">
        <v>1.6445000000000003</v>
      </c>
    </row>
    <row r="197" spans="1:8" x14ac:dyDescent="0.2">
      <c r="A197">
        <v>1937.12</v>
      </c>
      <c r="B197">
        <v>-12.872</v>
      </c>
      <c r="C197">
        <v>-12.878</v>
      </c>
      <c r="D197">
        <v>8.2579999999999991</v>
      </c>
      <c r="E197">
        <v>76.628</v>
      </c>
      <c r="F197">
        <v>60</v>
      </c>
      <c r="G197">
        <v>66.159000000000006</v>
      </c>
      <c r="H197">
        <v>1.5939000000000001</v>
      </c>
    </row>
    <row r="198" spans="1:8" x14ac:dyDescent="0.2">
      <c r="A198">
        <v>1937.7439999999999</v>
      </c>
      <c r="B198">
        <v>-12.923999999999999</v>
      </c>
      <c r="C198">
        <v>-12.929</v>
      </c>
      <c r="D198">
        <v>8.2110000000000003</v>
      </c>
      <c r="E198">
        <v>75.176000000000002</v>
      </c>
      <c r="F198">
        <v>60</v>
      </c>
      <c r="G198">
        <v>64.591999999999999</v>
      </c>
      <c r="H198">
        <v>1.5576000000000001</v>
      </c>
    </row>
    <row r="199" spans="1:8" x14ac:dyDescent="0.2">
      <c r="A199">
        <v>1938.367</v>
      </c>
      <c r="B199">
        <v>-12.974</v>
      </c>
      <c r="C199">
        <v>-12.98</v>
      </c>
      <c r="D199">
        <v>8.0830000000000002</v>
      </c>
      <c r="E199">
        <v>80.685000000000002</v>
      </c>
      <c r="F199">
        <v>60</v>
      </c>
      <c r="G199">
        <v>65.313000000000002</v>
      </c>
      <c r="H199">
        <v>1.6940000000000002</v>
      </c>
    </row>
    <row r="200" spans="1:8" x14ac:dyDescent="0.2">
      <c r="A200">
        <v>1939.3030000000001</v>
      </c>
      <c r="B200">
        <v>-13.048999999999999</v>
      </c>
      <c r="C200">
        <v>-13.055999999999999</v>
      </c>
      <c r="D200">
        <v>8.0990000000000002</v>
      </c>
      <c r="E200">
        <v>84.355000000000004</v>
      </c>
      <c r="F200">
        <v>60</v>
      </c>
      <c r="G200">
        <v>64.801000000000002</v>
      </c>
      <c r="H200">
        <v>1.7875000000000001</v>
      </c>
    </row>
    <row r="201" spans="1:8" x14ac:dyDescent="0.2">
      <c r="A201">
        <v>1939.9269999999999</v>
      </c>
      <c r="B201">
        <v>-13.101000000000001</v>
      </c>
      <c r="C201">
        <v>-13.108000000000001</v>
      </c>
      <c r="D201">
        <v>8.3800000000000008</v>
      </c>
      <c r="E201">
        <v>86.013000000000005</v>
      </c>
      <c r="F201">
        <v>60</v>
      </c>
      <c r="G201">
        <v>64.647999999999996</v>
      </c>
      <c r="H201">
        <v>1.8293000000000001</v>
      </c>
    </row>
    <row r="202" spans="1:8" x14ac:dyDescent="0.2">
      <c r="A202">
        <v>1940.5450000000001</v>
      </c>
      <c r="B202">
        <v>-13.154</v>
      </c>
      <c r="C202">
        <v>-13.161</v>
      </c>
      <c r="D202">
        <v>8.5939999999999994</v>
      </c>
      <c r="E202">
        <v>89.001000000000005</v>
      </c>
      <c r="F202">
        <v>60</v>
      </c>
      <c r="G202">
        <v>64.635999999999996</v>
      </c>
      <c r="H202">
        <v>1.9074000000000002</v>
      </c>
    </row>
    <row r="203" spans="1:8" x14ac:dyDescent="0.2">
      <c r="A203">
        <v>1941.172</v>
      </c>
      <c r="B203">
        <v>-13.207000000000001</v>
      </c>
      <c r="C203">
        <v>-13.214</v>
      </c>
      <c r="D203">
        <v>8.4749999999999996</v>
      </c>
      <c r="E203">
        <v>89.114000000000004</v>
      </c>
      <c r="F203">
        <v>60</v>
      </c>
      <c r="G203">
        <v>65.123000000000005</v>
      </c>
      <c r="H203">
        <v>1.9107000000000003</v>
      </c>
    </row>
    <row r="204" spans="1:8" x14ac:dyDescent="0.2">
      <c r="A204">
        <v>1941.7940000000001</v>
      </c>
      <c r="B204">
        <v>-13.26</v>
      </c>
      <c r="C204">
        <v>-13.266999999999999</v>
      </c>
      <c r="D204">
        <v>8.5630000000000006</v>
      </c>
      <c r="E204">
        <v>86.826999999999998</v>
      </c>
      <c r="F204">
        <v>60</v>
      </c>
      <c r="G204">
        <v>65.132999999999996</v>
      </c>
      <c r="H204">
        <v>1.8513000000000002</v>
      </c>
    </row>
    <row r="205" spans="1:8" x14ac:dyDescent="0.2">
      <c r="A205">
        <v>1942.42</v>
      </c>
      <c r="B205">
        <v>-13.313000000000001</v>
      </c>
      <c r="C205">
        <v>-13.32</v>
      </c>
      <c r="D205">
        <v>8.3559999999999999</v>
      </c>
      <c r="E205">
        <v>87.429000000000002</v>
      </c>
      <c r="F205">
        <v>60</v>
      </c>
      <c r="G205">
        <v>65.031999999999996</v>
      </c>
      <c r="H205">
        <v>1.8667000000000002</v>
      </c>
    </row>
    <row r="206" spans="1:8" x14ac:dyDescent="0.2">
      <c r="A206">
        <v>1943.3530000000001</v>
      </c>
      <c r="B206">
        <v>-13.384</v>
      </c>
      <c r="C206">
        <v>-13.391999999999999</v>
      </c>
      <c r="D206">
        <v>7.7290000000000001</v>
      </c>
      <c r="E206">
        <v>88.54</v>
      </c>
      <c r="F206">
        <v>60</v>
      </c>
      <c r="G206">
        <v>65.004999999999995</v>
      </c>
      <c r="H206">
        <v>1.8953000000000002</v>
      </c>
    </row>
    <row r="207" spans="1:8" x14ac:dyDescent="0.2">
      <c r="A207">
        <v>1944.2829999999999</v>
      </c>
      <c r="B207">
        <v>-13.448</v>
      </c>
      <c r="C207">
        <v>-13.456</v>
      </c>
      <c r="D207">
        <v>6.8570000000000002</v>
      </c>
      <c r="E207">
        <v>87.402000000000001</v>
      </c>
      <c r="F207">
        <v>60</v>
      </c>
      <c r="G207">
        <v>65.519000000000005</v>
      </c>
      <c r="H207">
        <v>1.8656000000000001</v>
      </c>
    </row>
    <row r="208" spans="1:8" x14ac:dyDescent="0.2">
      <c r="A208">
        <v>1945.221</v>
      </c>
      <c r="B208">
        <v>-13.507999999999999</v>
      </c>
      <c r="C208">
        <v>-13.516</v>
      </c>
      <c r="D208">
        <v>6.4340000000000002</v>
      </c>
      <c r="E208">
        <v>84.933999999999997</v>
      </c>
      <c r="F208">
        <v>60</v>
      </c>
      <c r="G208">
        <v>65.878</v>
      </c>
      <c r="H208">
        <v>1.8018000000000001</v>
      </c>
    </row>
    <row r="209" spans="1:8" x14ac:dyDescent="0.2">
      <c r="A209">
        <v>1946.1559999999999</v>
      </c>
      <c r="B209">
        <v>-13.569000000000001</v>
      </c>
      <c r="C209">
        <v>-13.577</v>
      </c>
      <c r="D209">
        <v>6.5650000000000004</v>
      </c>
      <c r="E209">
        <v>80.352999999999994</v>
      </c>
      <c r="F209">
        <v>60</v>
      </c>
      <c r="G209">
        <v>65.581999999999994</v>
      </c>
      <c r="H209">
        <v>1.6863000000000001</v>
      </c>
    </row>
    <row r="210" spans="1:8" x14ac:dyDescent="0.2">
      <c r="A210">
        <v>1947.086</v>
      </c>
      <c r="B210">
        <v>-13.632</v>
      </c>
      <c r="C210">
        <v>-13.64</v>
      </c>
      <c r="D210">
        <v>6.7629999999999999</v>
      </c>
      <c r="E210">
        <v>73.141999999999996</v>
      </c>
      <c r="F210">
        <v>60</v>
      </c>
      <c r="G210">
        <v>66.653999999999996</v>
      </c>
      <c r="H210">
        <v>1.5092000000000003</v>
      </c>
    </row>
    <row r="211" spans="1:8" x14ac:dyDescent="0.2">
      <c r="A211">
        <v>1948.0229999999999</v>
      </c>
      <c r="B211">
        <v>-13.693</v>
      </c>
      <c r="C211">
        <v>-13.701000000000001</v>
      </c>
      <c r="D211">
        <v>6.524</v>
      </c>
      <c r="E211">
        <v>78.405000000000001</v>
      </c>
      <c r="F211">
        <v>60</v>
      </c>
      <c r="G211">
        <v>66.093999999999994</v>
      </c>
      <c r="H211">
        <v>1.6368</v>
      </c>
    </row>
    <row r="212" spans="1:8" x14ac:dyDescent="0.2">
      <c r="A212">
        <v>1948.954</v>
      </c>
      <c r="B212">
        <v>-13.753</v>
      </c>
      <c r="C212">
        <v>-13.762</v>
      </c>
      <c r="D212">
        <v>6.4569999999999999</v>
      </c>
      <c r="E212">
        <v>83.491</v>
      </c>
      <c r="F212">
        <v>60</v>
      </c>
      <c r="G212">
        <v>65.463999999999999</v>
      </c>
      <c r="H212">
        <v>1.7655000000000001</v>
      </c>
    </row>
    <row r="213" spans="1:8" x14ac:dyDescent="0.2">
      <c r="A213">
        <v>1949.884</v>
      </c>
      <c r="B213">
        <v>-13.81</v>
      </c>
      <c r="C213">
        <v>-13.819000000000001</v>
      </c>
      <c r="D213">
        <v>6.1319999999999997</v>
      </c>
      <c r="E213">
        <v>86.311999999999998</v>
      </c>
      <c r="F213">
        <v>60</v>
      </c>
      <c r="G213">
        <v>64.992999999999995</v>
      </c>
      <c r="H213">
        <v>1.837</v>
      </c>
    </row>
    <row r="214" spans="1:8" x14ac:dyDescent="0.2">
      <c r="A214">
        <v>1950.817</v>
      </c>
      <c r="B214">
        <v>-13.864000000000001</v>
      </c>
      <c r="C214">
        <v>-13.872999999999999</v>
      </c>
      <c r="D214">
        <v>5.8109999999999999</v>
      </c>
      <c r="E214">
        <v>85.536000000000001</v>
      </c>
      <c r="F214">
        <v>60</v>
      </c>
      <c r="G214">
        <v>64.962000000000003</v>
      </c>
      <c r="H214">
        <v>1.8172000000000001</v>
      </c>
    </row>
    <row r="215" spans="1:8" x14ac:dyDescent="0.2">
      <c r="A215">
        <v>1951.7529999999999</v>
      </c>
      <c r="B215">
        <v>-13.916</v>
      </c>
      <c r="C215">
        <v>-13.925000000000001</v>
      </c>
      <c r="D215">
        <v>5.6040000000000001</v>
      </c>
      <c r="E215">
        <v>87.504000000000005</v>
      </c>
      <c r="F215">
        <v>60</v>
      </c>
      <c r="G215">
        <v>65.084000000000003</v>
      </c>
      <c r="H215">
        <v>1.8689000000000002</v>
      </c>
    </row>
    <row r="216" spans="1:8" x14ac:dyDescent="0.2">
      <c r="A216">
        <v>1952.6880000000001</v>
      </c>
      <c r="B216">
        <v>-13.967000000000001</v>
      </c>
      <c r="C216">
        <v>-13.977</v>
      </c>
      <c r="D216">
        <v>5.4870000000000001</v>
      </c>
      <c r="E216">
        <v>89.617999999999995</v>
      </c>
      <c r="F216">
        <v>60</v>
      </c>
      <c r="G216">
        <v>64.396000000000001</v>
      </c>
      <c r="H216">
        <v>1.9239000000000002</v>
      </c>
    </row>
    <row r="217" spans="1:8" x14ac:dyDescent="0.2">
      <c r="A217">
        <v>1953.9169999999999</v>
      </c>
      <c r="B217">
        <v>-14.032999999999999</v>
      </c>
      <c r="C217">
        <v>-14.042999999999999</v>
      </c>
      <c r="D217">
        <v>5.4</v>
      </c>
      <c r="E217">
        <v>92.494</v>
      </c>
      <c r="F217">
        <v>60</v>
      </c>
      <c r="G217">
        <v>64.182000000000002</v>
      </c>
      <c r="H217">
        <v>2.0009000000000001</v>
      </c>
    </row>
    <row r="218" spans="1:8" x14ac:dyDescent="0.2">
      <c r="A218">
        <v>1954.8330000000001</v>
      </c>
      <c r="B218">
        <v>-14.085000000000001</v>
      </c>
      <c r="C218">
        <v>-14.095000000000001</v>
      </c>
      <c r="D218">
        <v>5.6310000000000002</v>
      </c>
      <c r="E218">
        <v>92.944999999999993</v>
      </c>
      <c r="F218">
        <v>60</v>
      </c>
      <c r="G218">
        <v>64.296999999999997</v>
      </c>
      <c r="H218">
        <v>2.0130000000000003</v>
      </c>
    </row>
    <row r="219" spans="1:8" x14ac:dyDescent="0.2">
      <c r="A219">
        <v>1955.751</v>
      </c>
      <c r="B219">
        <v>-14.137</v>
      </c>
      <c r="C219">
        <v>-14.147</v>
      </c>
      <c r="D219">
        <v>5.7560000000000002</v>
      </c>
      <c r="E219">
        <v>95.388000000000005</v>
      </c>
      <c r="F219">
        <v>60</v>
      </c>
      <c r="G219">
        <v>63.908000000000001</v>
      </c>
      <c r="H219">
        <v>2.0790000000000002</v>
      </c>
    </row>
    <row r="220" spans="1:8" x14ac:dyDescent="0.2">
      <c r="A220">
        <v>1956.6659999999999</v>
      </c>
      <c r="B220">
        <v>-14.188000000000001</v>
      </c>
      <c r="C220">
        <v>-14.198</v>
      </c>
      <c r="D220">
        <v>5.5659999999999998</v>
      </c>
      <c r="E220">
        <v>100.68300000000001</v>
      </c>
      <c r="F220">
        <v>60</v>
      </c>
      <c r="G220">
        <v>63.792000000000002</v>
      </c>
      <c r="H220">
        <v>2.2264000000000004</v>
      </c>
    </row>
    <row r="221" spans="1:8" x14ac:dyDescent="0.2">
      <c r="A221">
        <v>1957.598</v>
      </c>
      <c r="B221">
        <v>-14.24</v>
      </c>
      <c r="C221">
        <v>-14.25</v>
      </c>
      <c r="D221">
        <v>5.6</v>
      </c>
      <c r="E221">
        <v>99.697999999999993</v>
      </c>
      <c r="F221">
        <v>60</v>
      </c>
      <c r="G221">
        <v>63.811999999999998</v>
      </c>
      <c r="H221">
        <v>2.1989000000000001</v>
      </c>
    </row>
    <row r="222" spans="1:8" x14ac:dyDescent="0.2">
      <c r="A222">
        <v>1958.5309999999999</v>
      </c>
      <c r="B222">
        <v>-14.292</v>
      </c>
      <c r="C222">
        <v>-14.303000000000001</v>
      </c>
      <c r="D222">
        <v>5.58</v>
      </c>
      <c r="E222">
        <v>99.414000000000001</v>
      </c>
      <c r="F222">
        <v>60</v>
      </c>
      <c r="G222">
        <v>63.883000000000003</v>
      </c>
      <c r="H222">
        <v>2.1912000000000003</v>
      </c>
    </row>
    <row r="223" spans="1:8" x14ac:dyDescent="0.2">
      <c r="A223">
        <v>1960.085</v>
      </c>
      <c r="B223">
        <v>-14.346</v>
      </c>
      <c r="C223">
        <v>-14.356</v>
      </c>
      <c r="D223">
        <v>3.4529999999999998</v>
      </c>
      <c r="E223">
        <v>89.733000000000004</v>
      </c>
      <c r="F223">
        <v>60</v>
      </c>
      <c r="G223">
        <v>64.852999999999994</v>
      </c>
      <c r="H223">
        <v>1.9272000000000002</v>
      </c>
    </row>
    <row r="224" spans="1:8" x14ac:dyDescent="0.2">
      <c r="A224">
        <v>1971.3009999999999</v>
      </c>
      <c r="B224">
        <v>-14.401999999999999</v>
      </c>
      <c r="C224">
        <v>-14.413</v>
      </c>
      <c r="D224">
        <v>0.50800000000000001</v>
      </c>
      <c r="E224">
        <v>92.1</v>
      </c>
      <c r="F224">
        <v>60</v>
      </c>
      <c r="G224">
        <v>63.965000000000003</v>
      </c>
      <c r="H224">
        <v>1.9899</v>
      </c>
    </row>
    <row r="225" spans="1:8" x14ac:dyDescent="0.2">
      <c r="A225">
        <v>1972.547</v>
      </c>
      <c r="B225">
        <v>-14.458</v>
      </c>
      <c r="C225">
        <v>-14.468999999999999</v>
      </c>
      <c r="D225">
        <v>4.4640000000000004</v>
      </c>
      <c r="E225">
        <v>98.167000000000002</v>
      </c>
      <c r="F225">
        <v>60</v>
      </c>
      <c r="G225">
        <v>63.805</v>
      </c>
      <c r="H225">
        <v>2.1560000000000001</v>
      </c>
    </row>
    <row r="226" spans="1:8" x14ac:dyDescent="0.2">
      <c r="A226">
        <v>1973.788</v>
      </c>
      <c r="B226">
        <v>-14.512</v>
      </c>
      <c r="C226">
        <v>-14.523</v>
      </c>
      <c r="D226">
        <v>4.3490000000000002</v>
      </c>
      <c r="E226">
        <v>100.38500000000001</v>
      </c>
      <c r="F226">
        <v>60</v>
      </c>
      <c r="G226">
        <v>63.338999999999999</v>
      </c>
      <c r="H226">
        <v>2.2176</v>
      </c>
    </row>
    <row r="227" spans="1:8" x14ac:dyDescent="0.2">
      <c r="A227">
        <v>1975.3430000000001</v>
      </c>
      <c r="B227">
        <v>-14.574</v>
      </c>
      <c r="C227">
        <v>-14.585000000000001</v>
      </c>
      <c r="D227">
        <v>4.0220000000000002</v>
      </c>
      <c r="E227">
        <v>104.28700000000001</v>
      </c>
      <c r="F227">
        <v>60</v>
      </c>
      <c r="G227">
        <v>63.110999999999997</v>
      </c>
      <c r="H227">
        <v>2.3298000000000001</v>
      </c>
    </row>
    <row r="228" spans="1:8" x14ac:dyDescent="0.2">
      <c r="A228">
        <v>1976.8920000000001</v>
      </c>
      <c r="B228">
        <v>-14.632999999999999</v>
      </c>
      <c r="C228">
        <v>-14.645</v>
      </c>
      <c r="D228">
        <v>3.827</v>
      </c>
      <c r="E228">
        <v>101.178</v>
      </c>
      <c r="F228">
        <v>60</v>
      </c>
      <c r="G228">
        <v>63.606000000000002</v>
      </c>
      <c r="H228">
        <v>2.2406999999999999</v>
      </c>
    </row>
    <row r="229" spans="1:8" x14ac:dyDescent="0.2">
      <c r="A229">
        <v>1978.4480000000001</v>
      </c>
      <c r="B229">
        <v>-14.693</v>
      </c>
      <c r="C229">
        <v>-14.705</v>
      </c>
      <c r="D229">
        <v>3.871</v>
      </c>
      <c r="E229">
        <v>99.286000000000001</v>
      </c>
      <c r="F229">
        <v>60</v>
      </c>
      <c r="G229">
        <v>63.79</v>
      </c>
      <c r="H229">
        <v>2.1868000000000003</v>
      </c>
    </row>
    <row r="230" spans="1:8" x14ac:dyDescent="0.2">
      <c r="A230">
        <v>1980.008</v>
      </c>
      <c r="B230">
        <v>-14.755000000000001</v>
      </c>
      <c r="C230">
        <v>-14.766</v>
      </c>
      <c r="D230">
        <v>3.95</v>
      </c>
      <c r="E230">
        <v>97.906000000000006</v>
      </c>
      <c r="F230">
        <v>60</v>
      </c>
      <c r="G230">
        <v>63.750999999999998</v>
      </c>
      <c r="H230">
        <v>2.1483000000000003</v>
      </c>
    </row>
    <row r="231" spans="1:8" x14ac:dyDescent="0.2">
      <c r="A231">
        <v>1981.537</v>
      </c>
      <c r="B231">
        <v>-14.815</v>
      </c>
      <c r="C231">
        <v>-14.827999999999999</v>
      </c>
      <c r="D231">
        <v>4</v>
      </c>
      <c r="E231">
        <v>101.012</v>
      </c>
      <c r="F231">
        <v>60</v>
      </c>
      <c r="G231">
        <v>63.402000000000001</v>
      </c>
      <c r="H231">
        <v>2.2363</v>
      </c>
    </row>
    <row r="232" spans="1:8" x14ac:dyDescent="0.2">
      <c r="A232">
        <v>1983.066</v>
      </c>
      <c r="B232">
        <v>-14.875</v>
      </c>
      <c r="C232">
        <v>-14.887</v>
      </c>
      <c r="D232">
        <v>3.8809999999999998</v>
      </c>
      <c r="E232">
        <v>100.146</v>
      </c>
      <c r="F232">
        <v>60</v>
      </c>
      <c r="G232">
        <v>64.183000000000007</v>
      </c>
      <c r="H232">
        <v>2.2109999999999999</v>
      </c>
    </row>
    <row r="233" spans="1:8" x14ac:dyDescent="0.2">
      <c r="A233">
        <v>1984.6179999999999</v>
      </c>
      <c r="B233">
        <v>-14.932</v>
      </c>
      <c r="C233">
        <v>-14.945</v>
      </c>
      <c r="D233">
        <v>3.7250000000000001</v>
      </c>
      <c r="E233">
        <v>101.86</v>
      </c>
      <c r="F233">
        <v>60</v>
      </c>
      <c r="G233">
        <v>63.87</v>
      </c>
      <c r="H233">
        <v>2.2593999999999999</v>
      </c>
    </row>
    <row r="234" spans="1:8" x14ac:dyDescent="0.2">
      <c r="A234">
        <v>1986.1769999999999</v>
      </c>
      <c r="B234">
        <v>-14.987</v>
      </c>
      <c r="C234">
        <v>-15</v>
      </c>
      <c r="D234">
        <v>3.544</v>
      </c>
      <c r="E234">
        <v>100.538</v>
      </c>
      <c r="F234">
        <v>60</v>
      </c>
      <c r="G234">
        <v>63.548000000000002</v>
      </c>
      <c r="H234">
        <v>2.2220000000000004</v>
      </c>
    </row>
    <row r="235" spans="1:8" x14ac:dyDescent="0.2">
      <c r="A235">
        <v>7710.0330000000004</v>
      </c>
      <c r="B235">
        <v>-15.05</v>
      </c>
      <c r="C235">
        <v>-15.05</v>
      </c>
      <c r="D235">
        <v>0</v>
      </c>
      <c r="E235">
        <v>102.18899999999999</v>
      </c>
      <c r="F235">
        <v>60</v>
      </c>
      <c r="G235">
        <v>64.578000000000003</v>
      </c>
      <c r="H235">
        <v>2.2693000000000003</v>
      </c>
    </row>
    <row r="236" spans="1:8" x14ac:dyDescent="0.2">
      <c r="A236">
        <v>7711.277</v>
      </c>
      <c r="B236">
        <v>-15.103</v>
      </c>
      <c r="C236">
        <v>-15.102</v>
      </c>
      <c r="D236">
        <v>4.2060000000000004</v>
      </c>
      <c r="E236">
        <v>99.337000000000003</v>
      </c>
      <c r="F236">
        <v>60</v>
      </c>
      <c r="G236">
        <v>64.481999999999999</v>
      </c>
      <c r="H236">
        <v>2.1890000000000001</v>
      </c>
    </row>
    <row r="237" spans="1:8" x14ac:dyDescent="0.2">
      <c r="A237">
        <v>7712.5069999999996</v>
      </c>
      <c r="B237">
        <v>-15.159000000000001</v>
      </c>
      <c r="C237">
        <v>-15.157999999999999</v>
      </c>
      <c r="D237">
        <v>4.53</v>
      </c>
      <c r="E237">
        <v>100.919</v>
      </c>
      <c r="F237">
        <v>60</v>
      </c>
      <c r="G237">
        <v>63.506</v>
      </c>
      <c r="H237">
        <v>2.2330000000000001</v>
      </c>
    </row>
    <row r="238" spans="1:8" x14ac:dyDescent="0.2">
      <c r="A238">
        <v>7713.732</v>
      </c>
      <c r="B238">
        <v>-15.215</v>
      </c>
      <c r="C238">
        <v>-15.214</v>
      </c>
      <c r="D238">
        <v>4.5659999999999998</v>
      </c>
      <c r="E238">
        <v>114.107</v>
      </c>
      <c r="F238">
        <v>60</v>
      </c>
      <c r="G238">
        <v>62.569000000000003</v>
      </c>
      <c r="H238">
        <v>2.6246000000000005</v>
      </c>
    </row>
    <row r="239" spans="1:8" x14ac:dyDescent="0.2">
      <c r="A239">
        <v>7714.9549999999999</v>
      </c>
      <c r="B239">
        <v>-15.273</v>
      </c>
      <c r="C239">
        <v>-15.27</v>
      </c>
      <c r="D239">
        <v>4.6260000000000003</v>
      </c>
      <c r="E239">
        <v>118.13200000000001</v>
      </c>
      <c r="F239">
        <v>60</v>
      </c>
      <c r="G239">
        <v>62.5</v>
      </c>
      <c r="H239">
        <v>2.7511000000000001</v>
      </c>
    </row>
    <row r="240" spans="1:8" x14ac:dyDescent="0.2">
      <c r="A240">
        <v>7716.18</v>
      </c>
      <c r="B240">
        <v>-15.33</v>
      </c>
      <c r="C240">
        <v>-15.327</v>
      </c>
      <c r="D240">
        <v>4.6689999999999996</v>
      </c>
      <c r="E240">
        <v>115.02</v>
      </c>
      <c r="F240">
        <v>60</v>
      </c>
      <c r="G240">
        <v>62.942999999999998</v>
      </c>
      <c r="H240">
        <v>2.6532</v>
      </c>
    </row>
    <row r="241" spans="1:8" x14ac:dyDescent="0.2">
      <c r="A241">
        <v>7717.4120000000003</v>
      </c>
      <c r="B241">
        <v>-15.388</v>
      </c>
      <c r="C241">
        <v>-15.384</v>
      </c>
      <c r="D241">
        <v>4.6210000000000004</v>
      </c>
      <c r="E241">
        <v>109.831</v>
      </c>
      <c r="F241">
        <v>60</v>
      </c>
      <c r="G241">
        <v>63.292999999999999</v>
      </c>
      <c r="H241">
        <v>2.4937</v>
      </c>
    </row>
    <row r="242" spans="1:8" x14ac:dyDescent="0.2">
      <c r="A242">
        <v>7718.6559999999999</v>
      </c>
      <c r="B242">
        <v>-15.444000000000001</v>
      </c>
      <c r="C242">
        <v>-15.441000000000001</v>
      </c>
      <c r="D242">
        <v>4.5190000000000001</v>
      </c>
      <c r="E242">
        <v>104.93</v>
      </c>
      <c r="F242">
        <v>60</v>
      </c>
      <c r="G242">
        <v>64.153999999999996</v>
      </c>
      <c r="H242">
        <v>2.3485</v>
      </c>
    </row>
    <row r="243" spans="1:8" x14ac:dyDescent="0.2">
      <c r="A243">
        <v>7719.8940000000002</v>
      </c>
      <c r="B243">
        <v>-15.500999999999999</v>
      </c>
      <c r="C243">
        <v>-15.496</v>
      </c>
      <c r="D243">
        <v>4.5199999999999996</v>
      </c>
      <c r="E243">
        <v>103.25</v>
      </c>
      <c r="F243">
        <v>60</v>
      </c>
      <c r="G243">
        <v>64.108999999999995</v>
      </c>
      <c r="H243">
        <v>2.3001000000000005</v>
      </c>
    </row>
    <row r="244" spans="1:8" x14ac:dyDescent="0.2">
      <c r="A244">
        <v>7721.13</v>
      </c>
      <c r="B244">
        <v>-15.555</v>
      </c>
      <c r="C244">
        <v>-15.551</v>
      </c>
      <c r="D244">
        <v>4.3869999999999996</v>
      </c>
      <c r="E244">
        <v>103.952</v>
      </c>
      <c r="F244">
        <v>60</v>
      </c>
      <c r="G244">
        <v>63.935000000000002</v>
      </c>
      <c r="H244">
        <v>2.3199000000000001</v>
      </c>
    </row>
    <row r="245" spans="1:8" x14ac:dyDescent="0.2">
      <c r="A245">
        <v>7722.3540000000003</v>
      </c>
      <c r="B245">
        <v>-15.61</v>
      </c>
      <c r="C245">
        <v>-15.605</v>
      </c>
      <c r="D245">
        <v>4.4340000000000002</v>
      </c>
      <c r="E245">
        <v>104.89400000000001</v>
      </c>
      <c r="F245">
        <v>60</v>
      </c>
      <c r="G245">
        <v>63.811999999999998</v>
      </c>
      <c r="H245">
        <v>2.3473999999999999</v>
      </c>
    </row>
    <row r="246" spans="1:8" x14ac:dyDescent="0.2">
      <c r="A246">
        <v>7723.5770000000002</v>
      </c>
      <c r="B246">
        <v>-15.666</v>
      </c>
      <c r="C246">
        <v>-15.66</v>
      </c>
      <c r="D246">
        <v>4.5179999999999998</v>
      </c>
      <c r="E246">
        <v>103.46</v>
      </c>
      <c r="F246">
        <v>60</v>
      </c>
      <c r="G246">
        <v>63.606999999999999</v>
      </c>
      <c r="H246">
        <v>2.3056000000000001</v>
      </c>
    </row>
    <row r="247" spans="1:8" x14ac:dyDescent="0.2">
      <c r="A247">
        <v>7724.7979999999998</v>
      </c>
      <c r="B247">
        <v>-15.721</v>
      </c>
      <c r="C247">
        <v>-15.714</v>
      </c>
      <c r="D247">
        <v>4.4420000000000002</v>
      </c>
      <c r="E247">
        <v>106.99</v>
      </c>
      <c r="F247">
        <v>60</v>
      </c>
      <c r="G247">
        <v>62.947000000000003</v>
      </c>
      <c r="H247">
        <v>2.4090000000000003</v>
      </c>
    </row>
    <row r="248" spans="1:8" x14ac:dyDescent="0.2">
      <c r="A248">
        <v>7726.0219999999999</v>
      </c>
      <c r="B248">
        <v>-15.773</v>
      </c>
      <c r="C248">
        <v>-15.766</v>
      </c>
      <c r="D248">
        <v>4.242</v>
      </c>
      <c r="E248">
        <v>111.373</v>
      </c>
      <c r="F248">
        <v>60</v>
      </c>
      <c r="G248">
        <v>63.189</v>
      </c>
      <c r="H248">
        <v>2.5399000000000003</v>
      </c>
    </row>
    <row r="249" spans="1:8" x14ac:dyDescent="0.2">
      <c r="A249">
        <v>7727.2470000000003</v>
      </c>
      <c r="B249">
        <v>-15.826000000000001</v>
      </c>
      <c r="C249">
        <v>-15.819000000000001</v>
      </c>
      <c r="D249">
        <v>4.3159999999999998</v>
      </c>
      <c r="E249">
        <v>110.232</v>
      </c>
      <c r="F249">
        <v>60</v>
      </c>
      <c r="G249">
        <v>63.484999999999999</v>
      </c>
      <c r="H249">
        <v>2.5058000000000002</v>
      </c>
    </row>
    <row r="250" spans="1:8" x14ac:dyDescent="0.2">
      <c r="A250">
        <v>7728.47</v>
      </c>
      <c r="B250">
        <v>-15.882999999999999</v>
      </c>
      <c r="C250">
        <v>-15.875999999999999</v>
      </c>
      <c r="D250">
        <v>4.6050000000000004</v>
      </c>
      <c r="E250">
        <v>107.67</v>
      </c>
      <c r="F250">
        <v>60</v>
      </c>
      <c r="G250">
        <v>63.637</v>
      </c>
      <c r="H250">
        <v>2.4288000000000003</v>
      </c>
    </row>
    <row r="251" spans="1:8" x14ac:dyDescent="0.2">
      <c r="A251">
        <v>7729.6989999999996</v>
      </c>
      <c r="B251">
        <v>-15.939</v>
      </c>
      <c r="C251">
        <v>-15.930999999999999</v>
      </c>
      <c r="D251">
        <v>4.5149999999999997</v>
      </c>
      <c r="E251">
        <v>104.33199999999999</v>
      </c>
      <c r="F251">
        <v>60</v>
      </c>
      <c r="G251">
        <v>64.152000000000001</v>
      </c>
      <c r="H251">
        <v>2.3309000000000006</v>
      </c>
    </row>
    <row r="252" spans="1:8" x14ac:dyDescent="0.2">
      <c r="A252">
        <v>7730.942</v>
      </c>
      <c r="B252">
        <v>-15.994999999999999</v>
      </c>
      <c r="C252">
        <v>-15.986000000000001</v>
      </c>
      <c r="D252">
        <v>4.4400000000000004</v>
      </c>
      <c r="E252">
        <v>104.381</v>
      </c>
      <c r="F252">
        <v>60</v>
      </c>
      <c r="G252">
        <v>64.015000000000001</v>
      </c>
      <c r="H252">
        <v>2.3320000000000003</v>
      </c>
    </row>
    <row r="253" spans="1:8" x14ac:dyDescent="0.2">
      <c r="A253">
        <v>7732.1949999999997</v>
      </c>
      <c r="B253">
        <v>-16.05</v>
      </c>
      <c r="C253">
        <v>-16.041</v>
      </c>
      <c r="D253">
        <v>4.3719999999999999</v>
      </c>
      <c r="E253">
        <v>104.97199999999999</v>
      </c>
      <c r="F253">
        <v>60</v>
      </c>
      <c r="G253">
        <v>63.761000000000003</v>
      </c>
      <c r="H253">
        <v>2.3496000000000001</v>
      </c>
    </row>
    <row r="254" spans="1:8" x14ac:dyDescent="0.2">
      <c r="A254">
        <v>7733.4390000000003</v>
      </c>
      <c r="B254">
        <v>-16.105</v>
      </c>
      <c r="C254">
        <v>-16.096</v>
      </c>
      <c r="D254">
        <v>4.3860000000000001</v>
      </c>
      <c r="E254">
        <v>106.97199999999999</v>
      </c>
      <c r="F254">
        <v>60</v>
      </c>
      <c r="G254">
        <v>63.52</v>
      </c>
      <c r="H254">
        <v>2.4079000000000002</v>
      </c>
    </row>
    <row r="255" spans="1:8" x14ac:dyDescent="0.2">
      <c r="A255">
        <v>7734.6859999999997</v>
      </c>
      <c r="B255">
        <v>-16.158999999999999</v>
      </c>
      <c r="C255">
        <v>-16.149000000000001</v>
      </c>
      <c r="D255">
        <v>4.32</v>
      </c>
      <c r="E255">
        <v>111.871</v>
      </c>
      <c r="F255">
        <v>60</v>
      </c>
      <c r="G255">
        <v>62.709000000000003</v>
      </c>
      <c r="H255">
        <v>2.5553000000000003</v>
      </c>
    </row>
    <row r="256" spans="1:8" x14ac:dyDescent="0.2">
      <c r="A256">
        <v>7735.9290000000001</v>
      </c>
      <c r="B256">
        <v>-16.216000000000001</v>
      </c>
      <c r="C256">
        <v>-16.206</v>
      </c>
      <c r="D256">
        <v>4.5179999999999998</v>
      </c>
      <c r="E256">
        <v>115.166</v>
      </c>
      <c r="F256">
        <v>60</v>
      </c>
      <c r="G256">
        <v>62.795999999999999</v>
      </c>
      <c r="H256">
        <v>2.6576</v>
      </c>
    </row>
    <row r="257" spans="1:8" x14ac:dyDescent="0.2">
      <c r="A257">
        <v>7737.1719999999996</v>
      </c>
      <c r="B257">
        <v>-16.274999999999999</v>
      </c>
      <c r="C257">
        <v>-16.265000000000001</v>
      </c>
      <c r="D257">
        <v>4.742</v>
      </c>
      <c r="E257">
        <v>114.133</v>
      </c>
      <c r="F257">
        <v>60</v>
      </c>
      <c r="G257">
        <v>62.984999999999999</v>
      </c>
      <c r="H257">
        <v>2.6246000000000005</v>
      </c>
    </row>
    <row r="258" spans="1:8" x14ac:dyDescent="0.2">
      <c r="A258">
        <v>7738.41</v>
      </c>
      <c r="B258">
        <v>-16.331</v>
      </c>
      <c r="C258">
        <v>-16.32</v>
      </c>
      <c r="D258">
        <v>4.4669999999999996</v>
      </c>
      <c r="E258">
        <v>112.116</v>
      </c>
      <c r="F258">
        <v>60</v>
      </c>
      <c r="G258">
        <v>63.244999999999997</v>
      </c>
      <c r="H258">
        <v>2.5630000000000002</v>
      </c>
    </row>
    <row r="259" spans="1:8" x14ac:dyDescent="0.2">
      <c r="A259">
        <v>7739.6409999999996</v>
      </c>
      <c r="B259">
        <v>-16.382999999999999</v>
      </c>
      <c r="C259">
        <v>-16.370999999999999</v>
      </c>
      <c r="D259">
        <v>4.173</v>
      </c>
      <c r="E259">
        <v>112.18300000000001</v>
      </c>
      <c r="F259">
        <v>60</v>
      </c>
      <c r="G259">
        <v>63.308999999999997</v>
      </c>
      <c r="H259">
        <v>2.5651999999999999</v>
      </c>
    </row>
    <row r="260" spans="1:8" x14ac:dyDescent="0.2">
      <c r="A260">
        <v>7741.19</v>
      </c>
      <c r="B260">
        <v>-16.446000000000002</v>
      </c>
      <c r="C260">
        <v>-16.433</v>
      </c>
      <c r="D260">
        <v>4.0019999999999998</v>
      </c>
      <c r="E260">
        <v>111.538</v>
      </c>
      <c r="F260">
        <v>60</v>
      </c>
      <c r="G260">
        <v>63.148000000000003</v>
      </c>
      <c r="H260">
        <v>2.5454000000000003</v>
      </c>
    </row>
    <row r="261" spans="1:8" x14ac:dyDescent="0.2">
      <c r="A261">
        <v>7742.4260000000004</v>
      </c>
      <c r="B261">
        <v>-16.495999999999999</v>
      </c>
      <c r="C261">
        <v>-16.483000000000001</v>
      </c>
      <c r="D261">
        <v>4.0250000000000004</v>
      </c>
      <c r="E261">
        <v>113.687</v>
      </c>
      <c r="F261">
        <v>60</v>
      </c>
      <c r="G261">
        <v>62.72</v>
      </c>
      <c r="H261">
        <v>2.6114000000000002</v>
      </c>
    </row>
    <row r="262" spans="1:8" x14ac:dyDescent="0.2">
      <c r="A262">
        <v>7743.9790000000003</v>
      </c>
      <c r="B262">
        <v>-16.556000000000001</v>
      </c>
      <c r="C262">
        <v>-16.542999999999999</v>
      </c>
      <c r="D262">
        <v>3.8809999999999998</v>
      </c>
      <c r="E262">
        <v>117.633</v>
      </c>
      <c r="F262">
        <v>60</v>
      </c>
      <c r="G262">
        <v>62.776000000000003</v>
      </c>
      <c r="H262">
        <v>2.7346000000000004</v>
      </c>
    </row>
    <row r="263" spans="1:8" x14ac:dyDescent="0.2">
      <c r="A263">
        <v>7745.53</v>
      </c>
      <c r="B263">
        <v>-16.617999999999999</v>
      </c>
      <c r="C263">
        <v>-16.605</v>
      </c>
      <c r="D263">
        <v>3.9590000000000001</v>
      </c>
      <c r="E263">
        <v>118.142</v>
      </c>
      <c r="F263">
        <v>60</v>
      </c>
      <c r="G263">
        <v>62.432000000000002</v>
      </c>
      <c r="H263">
        <v>2.7511000000000001</v>
      </c>
    </row>
    <row r="264" spans="1:8" x14ac:dyDescent="0.2">
      <c r="A264">
        <v>7747.0789999999997</v>
      </c>
      <c r="B264">
        <v>-16.678999999999998</v>
      </c>
      <c r="C264">
        <v>-16.664999999999999</v>
      </c>
      <c r="D264">
        <v>3.883</v>
      </c>
      <c r="E264">
        <v>120.398</v>
      </c>
      <c r="F264">
        <v>60</v>
      </c>
      <c r="G264">
        <v>62.165999999999997</v>
      </c>
      <c r="H264">
        <v>2.8237000000000005</v>
      </c>
    </row>
    <row r="265" spans="1:8" x14ac:dyDescent="0.2">
      <c r="A265">
        <v>7748.63</v>
      </c>
      <c r="B265">
        <v>-16.739000000000001</v>
      </c>
      <c r="C265">
        <v>-16.724</v>
      </c>
      <c r="D265">
        <v>3.8330000000000002</v>
      </c>
      <c r="E265">
        <v>122.878</v>
      </c>
      <c r="F265">
        <v>60</v>
      </c>
      <c r="G265">
        <v>61.893999999999998</v>
      </c>
      <c r="H265">
        <v>2.9051000000000005</v>
      </c>
    </row>
    <row r="266" spans="1:8" x14ac:dyDescent="0.2">
      <c r="A266">
        <v>7750.1809999999996</v>
      </c>
      <c r="B266">
        <v>-16.798999999999999</v>
      </c>
      <c r="C266">
        <v>-16.783999999999999</v>
      </c>
      <c r="D266">
        <v>3.8620000000000001</v>
      </c>
      <c r="E266">
        <v>123.29300000000001</v>
      </c>
      <c r="F266">
        <v>60</v>
      </c>
      <c r="G266">
        <v>62.024000000000001</v>
      </c>
      <c r="H266">
        <v>2.9194</v>
      </c>
    </row>
    <row r="267" spans="1:8" x14ac:dyDescent="0.2">
      <c r="A267">
        <v>7751.7330000000002</v>
      </c>
      <c r="B267">
        <v>-16.861000000000001</v>
      </c>
      <c r="C267">
        <v>-16.844999999999999</v>
      </c>
      <c r="D267">
        <v>3.9380000000000002</v>
      </c>
      <c r="E267">
        <v>120.913</v>
      </c>
      <c r="F267">
        <v>60</v>
      </c>
      <c r="G267">
        <v>62.161999999999999</v>
      </c>
      <c r="H267">
        <v>2.8413000000000004</v>
      </c>
    </row>
    <row r="268" spans="1:8" x14ac:dyDescent="0.2">
      <c r="A268">
        <v>7752.9759999999997</v>
      </c>
      <c r="B268">
        <v>-16.911999999999999</v>
      </c>
      <c r="C268">
        <v>-16.896000000000001</v>
      </c>
      <c r="D268">
        <v>4.0570000000000004</v>
      </c>
      <c r="E268">
        <v>118.2</v>
      </c>
      <c r="F268">
        <v>60</v>
      </c>
      <c r="G268">
        <v>62.658999999999999</v>
      </c>
      <c r="H268">
        <v>2.7533000000000003</v>
      </c>
    </row>
    <row r="269" spans="1:8" x14ac:dyDescent="0.2">
      <c r="A269">
        <v>7754.2179999999998</v>
      </c>
      <c r="B269">
        <v>-16.962</v>
      </c>
      <c r="C269">
        <v>-16.945</v>
      </c>
      <c r="D269">
        <v>4.0060000000000002</v>
      </c>
      <c r="E269">
        <v>114.221</v>
      </c>
      <c r="F269">
        <v>60</v>
      </c>
      <c r="G269">
        <v>62.768000000000001</v>
      </c>
      <c r="H269">
        <v>2.6278999999999999</v>
      </c>
    </row>
    <row r="270" spans="1:8" x14ac:dyDescent="0.2">
      <c r="A270">
        <v>7755.7740000000003</v>
      </c>
      <c r="B270">
        <v>-17.024000000000001</v>
      </c>
      <c r="C270">
        <v>-17.007000000000001</v>
      </c>
      <c r="D270">
        <v>3.97</v>
      </c>
      <c r="E270">
        <v>112.637</v>
      </c>
      <c r="F270">
        <v>60</v>
      </c>
      <c r="G270">
        <v>62.889000000000003</v>
      </c>
      <c r="H270">
        <v>2.5784000000000002</v>
      </c>
    </row>
    <row r="271" spans="1:8" x14ac:dyDescent="0.2">
      <c r="A271">
        <v>7757.3249999999998</v>
      </c>
      <c r="B271">
        <v>-17.085999999999999</v>
      </c>
      <c r="C271">
        <v>-17.068000000000001</v>
      </c>
      <c r="D271">
        <v>3.944</v>
      </c>
      <c r="E271">
        <v>111.964</v>
      </c>
      <c r="F271">
        <v>60</v>
      </c>
      <c r="G271">
        <v>63.128999999999998</v>
      </c>
      <c r="H271">
        <v>2.5586000000000002</v>
      </c>
    </row>
    <row r="272" spans="1:8" x14ac:dyDescent="0.2">
      <c r="A272">
        <v>7758.5649999999996</v>
      </c>
      <c r="B272">
        <v>-17.135999999999999</v>
      </c>
      <c r="C272">
        <v>-17.117999999999999</v>
      </c>
      <c r="D272">
        <v>4.0250000000000004</v>
      </c>
      <c r="E272">
        <v>111.679</v>
      </c>
      <c r="F272">
        <v>60</v>
      </c>
      <c r="G272">
        <v>62.902000000000001</v>
      </c>
      <c r="H272">
        <v>2.5498000000000003</v>
      </c>
    </row>
    <row r="273" spans="1:8" x14ac:dyDescent="0.2">
      <c r="A273">
        <v>7759.8069999999998</v>
      </c>
      <c r="B273">
        <v>-17.187000000000001</v>
      </c>
      <c r="C273">
        <v>-17.169</v>
      </c>
      <c r="D273">
        <v>4.0490000000000004</v>
      </c>
      <c r="E273">
        <v>112.14700000000001</v>
      </c>
      <c r="F273">
        <v>60</v>
      </c>
      <c r="G273">
        <v>63.064999999999998</v>
      </c>
      <c r="H273">
        <v>2.5641000000000003</v>
      </c>
    </row>
    <row r="274" spans="1:8" x14ac:dyDescent="0.2">
      <c r="A274">
        <v>7761.05</v>
      </c>
      <c r="B274">
        <v>-17.239999999999998</v>
      </c>
      <c r="C274">
        <v>-17.221</v>
      </c>
      <c r="D274">
        <v>4.2270000000000003</v>
      </c>
      <c r="E274">
        <v>112.152</v>
      </c>
      <c r="F274">
        <v>60</v>
      </c>
      <c r="G274">
        <v>63.031999999999996</v>
      </c>
      <c r="H274">
        <v>2.5641000000000003</v>
      </c>
    </row>
    <row r="275" spans="1:8" x14ac:dyDescent="0.2">
      <c r="A275">
        <v>7762.2889999999998</v>
      </c>
      <c r="B275">
        <v>-17.297000000000001</v>
      </c>
      <c r="C275">
        <v>-17.277000000000001</v>
      </c>
      <c r="D275">
        <v>4.5190000000000001</v>
      </c>
      <c r="E275">
        <v>110.786</v>
      </c>
      <c r="F275">
        <v>60</v>
      </c>
      <c r="G275">
        <v>63.262999999999998</v>
      </c>
      <c r="H275">
        <v>2.5223000000000004</v>
      </c>
    </row>
    <row r="276" spans="1:8" x14ac:dyDescent="0.2">
      <c r="A276">
        <v>7763.527</v>
      </c>
      <c r="B276">
        <v>-17.352</v>
      </c>
      <c r="C276">
        <v>-17.332000000000001</v>
      </c>
      <c r="D276">
        <v>4.423</v>
      </c>
      <c r="E276">
        <v>111.792</v>
      </c>
      <c r="F276">
        <v>60</v>
      </c>
      <c r="G276">
        <v>63.01</v>
      </c>
      <c r="H276">
        <v>2.5531000000000006</v>
      </c>
    </row>
    <row r="277" spans="1:8" x14ac:dyDescent="0.2">
      <c r="A277">
        <v>7764.7690000000002</v>
      </c>
      <c r="B277">
        <v>-17.407</v>
      </c>
      <c r="C277">
        <v>-17.387</v>
      </c>
      <c r="D277">
        <v>4.4000000000000004</v>
      </c>
      <c r="E277">
        <v>114.232</v>
      </c>
      <c r="F277">
        <v>60</v>
      </c>
      <c r="G277">
        <v>62.634999999999998</v>
      </c>
      <c r="H277">
        <v>2.6278999999999999</v>
      </c>
    </row>
    <row r="278" spans="1:8" x14ac:dyDescent="0.2">
      <c r="A278">
        <v>7766.01</v>
      </c>
      <c r="B278">
        <v>-17.463000000000001</v>
      </c>
      <c r="C278">
        <v>-17.442</v>
      </c>
      <c r="D278">
        <v>4.4530000000000003</v>
      </c>
      <c r="E278">
        <v>118.161</v>
      </c>
      <c r="F278">
        <v>60</v>
      </c>
      <c r="G278">
        <v>62.332000000000001</v>
      </c>
      <c r="H278">
        <v>2.7522000000000002</v>
      </c>
    </row>
    <row r="279" spans="1:8" x14ac:dyDescent="0.2">
      <c r="A279">
        <v>7767.2370000000001</v>
      </c>
      <c r="B279">
        <v>-17.518999999999998</v>
      </c>
      <c r="C279">
        <v>-17.498000000000001</v>
      </c>
      <c r="D279">
        <v>4.5609999999999999</v>
      </c>
      <c r="E279">
        <v>120.408</v>
      </c>
      <c r="F279">
        <v>60</v>
      </c>
      <c r="G279">
        <v>62.222999999999999</v>
      </c>
      <c r="H279">
        <v>2.8248000000000002</v>
      </c>
    </row>
    <row r="280" spans="1:8" x14ac:dyDescent="0.2">
      <c r="A280">
        <v>7768.4589999999998</v>
      </c>
      <c r="B280">
        <v>-17.577000000000002</v>
      </c>
      <c r="C280">
        <v>-17.555</v>
      </c>
      <c r="D280">
        <v>4.6959999999999997</v>
      </c>
      <c r="E280">
        <v>122.16800000000001</v>
      </c>
      <c r="F280">
        <v>60</v>
      </c>
      <c r="G280">
        <v>61.875</v>
      </c>
      <c r="H280">
        <v>2.8820000000000006</v>
      </c>
    </row>
    <row r="281" spans="1:8" x14ac:dyDescent="0.2">
      <c r="A281">
        <v>7769.68</v>
      </c>
      <c r="B281">
        <v>-17.634</v>
      </c>
      <c r="C281">
        <v>-17.611999999999998</v>
      </c>
      <c r="D281">
        <v>4.6379999999999999</v>
      </c>
      <c r="E281">
        <v>123.684</v>
      </c>
      <c r="F281">
        <v>60</v>
      </c>
      <c r="G281">
        <v>61.805999999999997</v>
      </c>
      <c r="H281">
        <v>2.9326000000000003</v>
      </c>
    </row>
    <row r="282" spans="1:8" x14ac:dyDescent="0.2">
      <c r="A282">
        <v>7770.9049999999997</v>
      </c>
      <c r="B282">
        <v>-17.692</v>
      </c>
      <c r="C282">
        <v>-17.669</v>
      </c>
      <c r="D282">
        <v>4.6779999999999999</v>
      </c>
      <c r="E282">
        <v>121.95699999999999</v>
      </c>
      <c r="F282">
        <v>60</v>
      </c>
      <c r="G282">
        <v>61.947000000000003</v>
      </c>
      <c r="H282">
        <v>2.8754</v>
      </c>
    </row>
    <row r="283" spans="1:8" x14ac:dyDescent="0.2">
      <c r="A283">
        <v>7772.152</v>
      </c>
      <c r="B283">
        <v>-17.75</v>
      </c>
      <c r="C283">
        <v>-17.725999999999999</v>
      </c>
      <c r="D283">
        <v>4.5919999999999996</v>
      </c>
      <c r="E283">
        <v>123.169</v>
      </c>
      <c r="F283">
        <v>60</v>
      </c>
      <c r="G283">
        <v>61.637</v>
      </c>
      <c r="H283">
        <v>2.915</v>
      </c>
    </row>
    <row r="284" spans="1:8" x14ac:dyDescent="0.2">
      <c r="A284">
        <v>7773.3919999999998</v>
      </c>
      <c r="B284">
        <v>-17.809999999999999</v>
      </c>
      <c r="C284">
        <v>-17.786000000000001</v>
      </c>
      <c r="D284">
        <v>4.8019999999999996</v>
      </c>
      <c r="E284">
        <v>122.193</v>
      </c>
      <c r="F284">
        <v>60</v>
      </c>
      <c r="G284">
        <v>61.923999999999999</v>
      </c>
      <c r="H284">
        <v>2.8831000000000002</v>
      </c>
    </row>
    <row r="285" spans="1:8" x14ac:dyDescent="0.2">
      <c r="A285">
        <v>7774.6310000000003</v>
      </c>
      <c r="B285">
        <v>-17.87</v>
      </c>
      <c r="C285">
        <v>-17.846</v>
      </c>
      <c r="D285">
        <v>4.8570000000000002</v>
      </c>
      <c r="E285">
        <v>117.575</v>
      </c>
      <c r="F285">
        <v>60</v>
      </c>
      <c r="G285">
        <v>62.459000000000003</v>
      </c>
      <c r="H285">
        <v>2.7335000000000003</v>
      </c>
    </row>
    <row r="286" spans="1:8" x14ac:dyDescent="0.2">
      <c r="A286">
        <v>7775.866</v>
      </c>
      <c r="B286">
        <v>-17.931999999999999</v>
      </c>
      <c r="C286">
        <v>-17.907</v>
      </c>
      <c r="D286">
        <v>4.9109999999999996</v>
      </c>
      <c r="E286">
        <v>115.791</v>
      </c>
      <c r="F286">
        <v>60</v>
      </c>
      <c r="G286">
        <v>62.728000000000002</v>
      </c>
      <c r="H286">
        <v>2.6762999999999999</v>
      </c>
    </row>
    <row r="287" spans="1:8" x14ac:dyDescent="0.2">
      <c r="A287">
        <v>7777.0959999999995</v>
      </c>
      <c r="B287">
        <v>-17.992000000000001</v>
      </c>
      <c r="C287">
        <v>-17.966999999999999</v>
      </c>
      <c r="D287">
        <v>4.8739999999999997</v>
      </c>
      <c r="E287">
        <v>114.31699999999999</v>
      </c>
      <c r="F287">
        <v>60</v>
      </c>
      <c r="G287">
        <v>62.753999999999998</v>
      </c>
      <c r="H287">
        <v>2.6312000000000002</v>
      </c>
    </row>
    <row r="288" spans="1:8" x14ac:dyDescent="0.2">
      <c r="A288">
        <v>7778.3320000000003</v>
      </c>
      <c r="B288">
        <v>-18.050999999999998</v>
      </c>
      <c r="C288">
        <v>-18.024999999999999</v>
      </c>
      <c r="D288">
        <v>4.7270000000000003</v>
      </c>
      <c r="E288">
        <v>114.366</v>
      </c>
      <c r="F288">
        <v>60</v>
      </c>
      <c r="G288">
        <v>62.527000000000001</v>
      </c>
      <c r="H288">
        <v>2.6322999999999999</v>
      </c>
    </row>
    <row r="289" spans="1:8" x14ac:dyDescent="0.2">
      <c r="A289">
        <v>7779.57</v>
      </c>
      <c r="B289">
        <v>-18.111999999999998</v>
      </c>
      <c r="C289">
        <v>-18.085000000000001</v>
      </c>
      <c r="D289">
        <v>4.8659999999999997</v>
      </c>
      <c r="E289">
        <v>116.21599999999999</v>
      </c>
      <c r="F289">
        <v>60</v>
      </c>
      <c r="G289">
        <v>62.438000000000002</v>
      </c>
      <c r="H289">
        <v>2.6906000000000003</v>
      </c>
    </row>
    <row r="290" spans="1:8" x14ac:dyDescent="0.2">
      <c r="A290">
        <v>7780.7889999999998</v>
      </c>
      <c r="B290">
        <v>-18.172000000000001</v>
      </c>
      <c r="C290">
        <v>-18.145</v>
      </c>
      <c r="D290">
        <v>4.8609999999999998</v>
      </c>
      <c r="E290">
        <v>116.34399999999999</v>
      </c>
      <c r="F290">
        <v>60</v>
      </c>
      <c r="G290">
        <v>62.420999999999999</v>
      </c>
      <c r="H290">
        <v>2.6939000000000002</v>
      </c>
    </row>
    <row r="291" spans="1:8" x14ac:dyDescent="0.2">
      <c r="A291">
        <v>7782.0119999999997</v>
      </c>
      <c r="B291">
        <v>-18.231000000000002</v>
      </c>
      <c r="C291">
        <v>-18.204000000000001</v>
      </c>
      <c r="D291">
        <v>4.8390000000000004</v>
      </c>
      <c r="E291">
        <v>119.239</v>
      </c>
      <c r="F291">
        <v>60</v>
      </c>
      <c r="G291">
        <v>61.936</v>
      </c>
      <c r="H291">
        <v>2.7863000000000002</v>
      </c>
    </row>
    <row r="292" spans="1:8" x14ac:dyDescent="0.2">
      <c r="A292">
        <v>7783.2359999999999</v>
      </c>
      <c r="B292">
        <v>-18.291</v>
      </c>
      <c r="C292">
        <v>-18.263000000000002</v>
      </c>
      <c r="D292">
        <v>4.8319999999999999</v>
      </c>
      <c r="E292">
        <v>121.646</v>
      </c>
      <c r="F292">
        <v>60</v>
      </c>
      <c r="G292">
        <v>62.125999999999998</v>
      </c>
      <c r="H292">
        <v>2.8644000000000003</v>
      </c>
    </row>
    <row r="293" spans="1:8" x14ac:dyDescent="0.2">
      <c r="A293">
        <v>7784.4709999999995</v>
      </c>
      <c r="B293">
        <v>-18.350999999999999</v>
      </c>
      <c r="C293">
        <v>-18.323</v>
      </c>
      <c r="D293">
        <v>4.8460000000000001</v>
      </c>
      <c r="E293">
        <v>121.259</v>
      </c>
      <c r="F293">
        <v>60</v>
      </c>
      <c r="G293">
        <v>62.203000000000003</v>
      </c>
      <c r="H293">
        <v>2.8523000000000001</v>
      </c>
    </row>
    <row r="294" spans="1:8" x14ac:dyDescent="0.2">
      <c r="A294">
        <v>7785.7120000000004</v>
      </c>
      <c r="B294">
        <v>-18.411999999999999</v>
      </c>
      <c r="C294">
        <v>-18.382999999999999</v>
      </c>
      <c r="D294">
        <v>4.8739999999999997</v>
      </c>
      <c r="E294">
        <v>117.012</v>
      </c>
      <c r="F294">
        <v>60</v>
      </c>
      <c r="G294">
        <v>62.69</v>
      </c>
      <c r="H294">
        <v>2.7148000000000003</v>
      </c>
    </row>
    <row r="295" spans="1:8" x14ac:dyDescent="0.2">
      <c r="A295">
        <v>7786.951</v>
      </c>
      <c r="B295">
        <v>-18.475000000000001</v>
      </c>
      <c r="C295">
        <v>-18.446000000000002</v>
      </c>
      <c r="D295">
        <v>5.0529999999999999</v>
      </c>
      <c r="E295">
        <v>108.205</v>
      </c>
      <c r="F295">
        <v>60</v>
      </c>
      <c r="G295">
        <v>62.378999999999998</v>
      </c>
      <c r="H295">
        <v>2.4453</v>
      </c>
    </row>
    <row r="296" spans="1:8" x14ac:dyDescent="0.2">
      <c r="A296">
        <v>7788.19</v>
      </c>
      <c r="B296">
        <v>-18.538</v>
      </c>
      <c r="C296">
        <v>-18.507999999999999</v>
      </c>
      <c r="D296">
        <v>5.048</v>
      </c>
      <c r="E296">
        <v>123.798</v>
      </c>
      <c r="F296">
        <v>60</v>
      </c>
      <c r="G296">
        <v>61.448999999999998</v>
      </c>
      <c r="H296">
        <v>2.9359000000000002</v>
      </c>
    </row>
    <row r="297" spans="1:8" x14ac:dyDescent="0.2">
      <c r="A297">
        <v>7789.4250000000002</v>
      </c>
      <c r="B297">
        <v>-18.600999999999999</v>
      </c>
      <c r="C297">
        <v>-18.57</v>
      </c>
      <c r="D297">
        <v>5.0129999999999999</v>
      </c>
      <c r="E297">
        <v>129.196</v>
      </c>
      <c r="F297">
        <v>60</v>
      </c>
      <c r="G297">
        <v>61.451000000000001</v>
      </c>
      <c r="H297">
        <v>3.1196000000000002</v>
      </c>
    </row>
    <row r="298" spans="1:8" x14ac:dyDescent="0.2">
      <c r="A298">
        <v>7790.6639999999998</v>
      </c>
      <c r="B298">
        <v>-18.661000000000001</v>
      </c>
      <c r="C298">
        <v>-18.63</v>
      </c>
      <c r="D298">
        <v>4.8019999999999996</v>
      </c>
      <c r="E298">
        <v>116.005</v>
      </c>
      <c r="F298">
        <v>60</v>
      </c>
      <c r="G298">
        <v>62.567</v>
      </c>
      <c r="H298">
        <v>2.6840000000000002</v>
      </c>
    </row>
    <row r="299" spans="1:8" x14ac:dyDescent="0.2">
      <c r="A299">
        <v>7791.9160000000002</v>
      </c>
      <c r="B299">
        <v>-18.72</v>
      </c>
      <c r="C299">
        <v>-18.687999999999999</v>
      </c>
      <c r="D299">
        <v>4.6820000000000004</v>
      </c>
      <c r="E299">
        <v>104.657</v>
      </c>
      <c r="F299">
        <v>60</v>
      </c>
      <c r="G299">
        <v>62.087000000000003</v>
      </c>
      <c r="H299">
        <v>2.3408000000000002</v>
      </c>
    </row>
    <row r="300" spans="1:8" x14ac:dyDescent="0.2">
      <c r="A300">
        <v>7793.152</v>
      </c>
      <c r="B300">
        <v>-18.777000000000001</v>
      </c>
      <c r="C300">
        <v>-18.744</v>
      </c>
      <c r="D300">
        <v>4.5389999999999997</v>
      </c>
      <c r="E300">
        <v>116.979</v>
      </c>
      <c r="F300">
        <v>60</v>
      </c>
      <c r="G300">
        <v>62.383000000000003</v>
      </c>
      <c r="H300">
        <v>2.7148000000000003</v>
      </c>
    </row>
    <row r="301" spans="1:8" x14ac:dyDescent="0.2">
      <c r="A301">
        <v>7794.393</v>
      </c>
      <c r="B301">
        <v>-18.832000000000001</v>
      </c>
      <c r="C301">
        <v>-18.798999999999999</v>
      </c>
      <c r="D301">
        <v>4.4059999999999997</v>
      </c>
      <c r="E301">
        <v>125.027</v>
      </c>
      <c r="F301">
        <v>60</v>
      </c>
      <c r="G301">
        <v>61.488</v>
      </c>
      <c r="H301">
        <v>2.9777</v>
      </c>
    </row>
    <row r="302" spans="1:8" x14ac:dyDescent="0.2">
      <c r="A302">
        <v>7795.6350000000002</v>
      </c>
      <c r="B302">
        <v>-18.885000000000002</v>
      </c>
      <c r="C302">
        <v>-18.852</v>
      </c>
      <c r="D302">
        <v>4.2430000000000003</v>
      </c>
      <c r="E302">
        <v>126.965</v>
      </c>
      <c r="F302">
        <v>60</v>
      </c>
      <c r="G302">
        <v>61.523000000000003</v>
      </c>
      <c r="H302">
        <v>3.0426000000000002</v>
      </c>
    </row>
    <row r="303" spans="1:8" x14ac:dyDescent="0.2">
      <c r="A303">
        <v>7796.8789999999999</v>
      </c>
      <c r="B303">
        <v>-18.937000000000001</v>
      </c>
      <c r="C303">
        <v>-18.902999999999999</v>
      </c>
      <c r="D303">
        <v>4.1130000000000004</v>
      </c>
      <c r="E303">
        <v>129.691</v>
      </c>
      <c r="F303">
        <v>60</v>
      </c>
      <c r="G303">
        <v>61.345999999999997</v>
      </c>
      <c r="H303">
        <v>3.1372</v>
      </c>
    </row>
    <row r="304" spans="1:8" x14ac:dyDescent="0.2">
      <c r="A304">
        <v>7798.1189999999997</v>
      </c>
      <c r="B304">
        <v>-18.989999999999998</v>
      </c>
      <c r="C304">
        <v>-18.956</v>
      </c>
      <c r="D304">
        <v>4.2720000000000002</v>
      </c>
      <c r="E304">
        <v>108.348</v>
      </c>
      <c r="F304">
        <v>60</v>
      </c>
      <c r="G304">
        <v>64.561999999999998</v>
      </c>
      <c r="H304">
        <v>2.4486000000000003</v>
      </c>
    </row>
    <row r="305" spans="1:8" x14ac:dyDescent="0.2">
      <c r="A305">
        <v>7799.3620000000001</v>
      </c>
      <c r="B305">
        <v>-19.045000000000002</v>
      </c>
      <c r="C305">
        <v>-19.010000000000002</v>
      </c>
      <c r="D305">
        <v>4.3780000000000001</v>
      </c>
      <c r="E305">
        <v>99.539000000000001</v>
      </c>
      <c r="F305">
        <v>60</v>
      </c>
      <c r="G305">
        <v>63.863999999999997</v>
      </c>
      <c r="H305">
        <v>2.1945000000000001</v>
      </c>
    </row>
    <row r="306" spans="1:8" x14ac:dyDescent="0.2">
      <c r="A306">
        <v>7800.6080000000002</v>
      </c>
      <c r="B306">
        <v>-19.100000000000001</v>
      </c>
      <c r="C306">
        <v>-19.065000000000001</v>
      </c>
      <c r="D306">
        <v>4.38</v>
      </c>
      <c r="E306">
        <v>103.089</v>
      </c>
      <c r="F306">
        <v>60</v>
      </c>
      <c r="G306">
        <v>64.376000000000005</v>
      </c>
      <c r="H306">
        <v>2.2946</v>
      </c>
    </row>
    <row r="307" spans="1:8" x14ac:dyDescent="0.2">
      <c r="A307">
        <v>7801.857</v>
      </c>
      <c r="B307">
        <v>-19.155000000000001</v>
      </c>
      <c r="C307">
        <v>-19.12</v>
      </c>
      <c r="D307">
        <v>4.3890000000000002</v>
      </c>
      <c r="E307">
        <v>97.097999999999999</v>
      </c>
      <c r="F307">
        <v>60</v>
      </c>
      <c r="G307">
        <v>64.816000000000003</v>
      </c>
      <c r="H307">
        <v>2.1263000000000001</v>
      </c>
    </row>
    <row r="308" spans="1:8" x14ac:dyDescent="0.2">
      <c r="A308">
        <v>7803.0959999999995</v>
      </c>
      <c r="B308">
        <v>-19.207999999999998</v>
      </c>
      <c r="C308">
        <v>-19.172000000000001</v>
      </c>
      <c r="D308">
        <v>4.2460000000000004</v>
      </c>
      <c r="E308">
        <v>106.21299999999999</v>
      </c>
      <c r="F308">
        <v>60</v>
      </c>
      <c r="G308">
        <v>63.103999999999999</v>
      </c>
      <c r="H308">
        <v>2.3859000000000004</v>
      </c>
    </row>
    <row r="309" spans="1:8" x14ac:dyDescent="0.2">
      <c r="A309">
        <v>7804.3389999999999</v>
      </c>
      <c r="B309">
        <v>-19.260000000000002</v>
      </c>
      <c r="C309">
        <v>-19.224</v>
      </c>
      <c r="D309">
        <v>4.1130000000000004</v>
      </c>
      <c r="E309">
        <v>106.42100000000001</v>
      </c>
      <c r="F309">
        <v>60</v>
      </c>
      <c r="G309">
        <v>63.792000000000002</v>
      </c>
      <c r="H309">
        <v>2.3925000000000001</v>
      </c>
    </row>
    <row r="310" spans="1:8" x14ac:dyDescent="0.2">
      <c r="A310">
        <v>7805.58</v>
      </c>
      <c r="B310">
        <v>-19.311</v>
      </c>
      <c r="C310">
        <v>-19.274000000000001</v>
      </c>
      <c r="D310">
        <v>4.0940000000000003</v>
      </c>
      <c r="E310">
        <v>105.694</v>
      </c>
      <c r="F310">
        <v>60</v>
      </c>
      <c r="G310">
        <v>63.664000000000001</v>
      </c>
      <c r="H310">
        <v>2.3704999999999998</v>
      </c>
    </row>
    <row r="311" spans="1:8" x14ac:dyDescent="0.2">
      <c r="A311">
        <v>7806.8209999999999</v>
      </c>
      <c r="B311">
        <v>-19.361000000000001</v>
      </c>
      <c r="C311">
        <v>-19.324000000000002</v>
      </c>
      <c r="D311">
        <v>4.0149999999999997</v>
      </c>
      <c r="E311">
        <v>121.68300000000001</v>
      </c>
      <c r="F311">
        <v>60</v>
      </c>
      <c r="G311">
        <v>61.033999999999999</v>
      </c>
      <c r="H311">
        <v>2.8655000000000004</v>
      </c>
    </row>
    <row r="312" spans="1:8" x14ac:dyDescent="0.2">
      <c r="A312">
        <v>7808.076</v>
      </c>
      <c r="B312">
        <v>-19.411999999999999</v>
      </c>
      <c r="C312">
        <v>-19.373999999999999</v>
      </c>
      <c r="D312">
        <v>3.9729999999999999</v>
      </c>
      <c r="E312">
        <v>139.041</v>
      </c>
      <c r="F312">
        <v>60</v>
      </c>
      <c r="G312">
        <v>60.534999999999997</v>
      </c>
      <c r="H312">
        <v>3.4771000000000005</v>
      </c>
    </row>
    <row r="313" spans="1:8" x14ac:dyDescent="0.2">
      <c r="A313">
        <v>7809.6239999999998</v>
      </c>
      <c r="B313">
        <v>-19.472999999999999</v>
      </c>
      <c r="C313">
        <v>-19.434999999999999</v>
      </c>
      <c r="D313">
        <v>3.9540000000000002</v>
      </c>
      <c r="E313">
        <v>125.49</v>
      </c>
      <c r="F313">
        <v>60</v>
      </c>
      <c r="G313">
        <v>62.5</v>
      </c>
      <c r="H313">
        <v>2.9931000000000005</v>
      </c>
    </row>
    <row r="314" spans="1:8" x14ac:dyDescent="0.2">
      <c r="A314">
        <v>7811.1769999999997</v>
      </c>
      <c r="B314">
        <v>-19.533999999999999</v>
      </c>
      <c r="C314">
        <v>-19.495000000000001</v>
      </c>
      <c r="D314">
        <v>3.863</v>
      </c>
      <c r="E314">
        <v>117.166</v>
      </c>
      <c r="F314">
        <v>60</v>
      </c>
      <c r="G314">
        <v>62.396000000000001</v>
      </c>
      <c r="H314">
        <v>2.7202999999999999</v>
      </c>
    </row>
    <row r="315" spans="1:8" x14ac:dyDescent="0.2">
      <c r="A315">
        <v>7812.7259999999997</v>
      </c>
      <c r="B315">
        <v>-19.593</v>
      </c>
      <c r="C315">
        <v>-19.553999999999998</v>
      </c>
      <c r="D315">
        <v>3.8140000000000001</v>
      </c>
      <c r="E315">
        <v>116.312</v>
      </c>
      <c r="F315">
        <v>60</v>
      </c>
      <c r="G315">
        <v>62.243000000000002</v>
      </c>
      <c r="H315">
        <v>2.6928000000000001</v>
      </c>
    </row>
    <row r="316" spans="1:8" x14ac:dyDescent="0.2">
      <c r="A316">
        <v>7814.28</v>
      </c>
      <c r="B316">
        <v>-19.651</v>
      </c>
      <c r="C316">
        <v>-19.611999999999998</v>
      </c>
      <c r="D316">
        <v>3.6789999999999998</v>
      </c>
      <c r="E316">
        <v>126.872</v>
      </c>
      <c r="F316">
        <v>60</v>
      </c>
      <c r="G316">
        <v>61.481999999999999</v>
      </c>
      <c r="H316">
        <v>3.0393000000000003</v>
      </c>
    </row>
    <row r="317" spans="1:8" x14ac:dyDescent="0.2">
      <c r="A317">
        <v>7815.835</v>
      </c>
      <c r="B317">
        <v>-19.706</v>
      </c>
      <c r="C317">
        <v>-19.666</v>
      </c>
      <c r="D317">
        <v>3.5030000000000001</v>
      </c>
      <c r="E317">
        <v>131.47999999999999</v>
      </c>
      <c r="F317">
        <v>60</v>
      </c>
      <c r="G317">
        <v>60.643999999999998</v>
      </c>
      <c r="H317">
        <v>3.1999</v>
      </c>
    </row>
    <row r="318" spans="1:8" x14ac:dyDescent="0.2">
      <c r="A318">
        <v>7817.3819999999996</v>
      </c>
      <c r="B318">
        <v>-19.760000000000002</v>
      </c>
      <c r="C318">
        <v>-19.72</v>
      </c>
      <c r="D318">
        <v>3.476</v>
      </c>
      <c r="E318">
        <v>123.40300000000001</v>
      </c>
      <c r="F318">
        <v>60</v>
      </c>
      <c r="G318">
        <v>61.942</v>
      </c>
      <c r="H318">
        <v>2.9227000000000003</v>
      </c>
    </row>
    <row r="319" spans="1:8" x14ac:dyDescent="0.2">
      <c r="A319">
        <v>7818.9380000000001</v>
      </c>
      <c r="B319">
        <v>-19.814</v>
      </c>
      <c r="C319">
        <v>-19.773</v>
      </c>
      <c r="D319">
        <v>3.395</v>
      </c>
      <c r="E319">
        <v>120.169</v>
      </c>
      <c r="F319">
        <v>60</v>
      </c>
      <c r="G319">
        <v>61.933999999999997</v>
      </c>
      <c r="H319">
        <v>2.8171000000000004</v>
      </c>
    </row>
    <row r="320" spans="1:8" x14ac:dyDescent="0.2">
      <c r="A320">
        <v>7820.4889999999996</v>
      </c>
      <c r="B320">
        <v>-19.867000000000001</v>
      </c>
      <c r="C320">
        <v>-19.824999999999999</v>
      </c>
      <c r="D320">
        <v>3.39</v>
      </c>
      <c r="E320">
        <v>119.93</v>
      </c>
      <c r="F320">
        <v>60</v>
      </c>
      <c r="G320">
        <v>62.648000000000003</v>
      </c>
      <c r="H320">
        <v>2.8083</v>
      </c>
    </row>
    <row r="321" spans="1:8" x14ac:dyDescent="0.2">
      <c r="A321">
        <v>7822.0439999999999</v>
      </c>
      <c r="B321">
        <v>-19.917999999999999</v>
      </c>
      <c r="C321">
        <v>-19.876000000000001</v>
      </c>
      <c r="D321">
        <v>3.2490000000000001</v>
      </c>
      <c r="E321">
        <v>104.43</v>
      </c>
      <c r="F321">
        <v>60</v>
      </c>
      <c r="G321">
        <v>63.956000000000003</v>
      </c>
      <c r="H321">
        <v>2.3342000000000001</v>
      </c>
    </row>
    <row r="322" spans="1:8" x14ac:dyDescent="0.2">
      <c r="A322">
        <v>7823.9</v>
      </c>
      <c r="B322">
        <v>-19.977</v>
      </c>
      <c r="C322">
        <v>-19.934000000000001</v>
      </c>
      <c r="D322">
        <v>3.1669999999999998</v>
      </c>
      <c r="E322">
        <v>116.40600000000001</v>
      </c>
      <c r="F322">
        <v>60</v>
      </c>
      <c r="G322">
        <v>62.57</v>
      </c>
      <c r="H322">
        <v>2.6961000000000004</v>
      </c>
    </row>
    <row r="323" spans="1:8" x14ac:dyDescent="0.2">
      <c r="A323">
        <v>7825.7619999999997</v>
      </c>
      <c r="B323">
        <v>-20.033000000000001</v>
      </c>
      <c r="C323">
        <v>-19.989999999999998</v>
      </c>
      <c r="D323">
        <v>2.9820000000000002</v>
      </c>
      <c r="E323">
        <v>125.627</v>
      </c>
      <c r="F323">
        <v>60</v>
      </c>
      <c r="G323">
        <v>61.323</v>
      </c>
      <c r="H323">
        <v>2.9975000000000005</v>
      </c>
    </row>
    <row r="324" spans="1:8" x14ac:dyDescent="0.2">
      <c r="A324">
        <v>7828.2439999999997</v>
      </c>
      <c r="B324">
        <v>-20.091000000000001</v>
      </c>
      <c r="C324">
        <v>-20.047000000000001</v>
      </c>
      <c r="D324">
        <v>2.3159999999999998</v>
      </c>
      <c r="E324">
        <v>128.37899999999999</v>
      </c>
      <c r="F324">
        <v>60</v>
      </c>
      <c r="G324">
        <v>61.231000000000002</v>
      </c>
      <c r="H324">
        <v>3.0910000000000002</v>
      </c>
    </row>
    <row r="325" spans="1:8" x14ac:dyDescent="0.2">
      <c r="A325">
        <v>7830.7190000000001</v>
      </c>
      <c r="B325">
        <v>-20.143999999999998</v>
      </c>
      <c r="C325">
        <v>-20.100000000000001</v>
      </c>
      <c r="D325">
        <v>2.1219999999999999</v>
      </c>
      <c r="E325">
        <v>127.03100000000001</v>
      </c>
      <c r="F325">
        <v>60</v>
      </c>
      <c r="G325">
        <v>61.494</v>
      </c>
      <c r="H325">
        <v>3.0448</v>
      </c>
    </row>
    <row r="326" spans="1:8" x14ac:dyDescent="0.2">
      <c r="A326">
        <v>7880.2060000000001</v>
      </c>
      <c r="B326">
        <v>-20.151</v>
      </c>
      <c r="C326">
        <v>-20.149000000000001</v>
      </c>
      <c r="D326">
        <v>0</v>
      </c>
      <c r="E326">
        <v>129.803</v>
      </c>
      <c r="F326">
        <v>60</v>
      </c>
      <c r="G326">
        <v>60.537999999999997</v>
      </c>
      <c r="H326">
        <v>3.1405000000000003</v>
      </c>
    </row>
    <row r="327" spans="1:8" x14ac:dyDescent="0.2">
      <c r="A327">
        <v>7882.0709999999999</v>
      </c>
      <c r="B327">
        <v>-20.21</v>
      </c>
      <c r="C327">
        <v>-20.206</v>
      </c>
      <c r="D327">
        <v>3.0590000000000002</v>
      </c>
      <c r="E327">
        <v>129.96799999999999</v>
      </c>
      <c r="F327">
        <v>60</v>
      </c>
      <c r="G327">
        <v>61.719000000000001</v>
      </c>
      <c r="H327">
        <v>3.1471000000000005</v>
      </c>
    </row>
    <row r="328" spans="1:8" x14ac:dyDescent="0.2">
      <c r="A328">
        <v>7883.933</v>
      </c>
      <c r="B328">
        <v>-20.265000000000001</v>
      </c>
      <c r="C328">
        <v>-20.259</v>
      </c>
      <c r="D328">
        <v>2.847</v>
      </c>
      <c r="E328">
        <v>116.77</v>
      </c>
      <c r="F328">
        <v>60</v>
      </c>
      <c r="G328">
        <v>62.298000000000002</v>
      </c>
      <c r="H328">
        <v>2.7082000000000006</v>
      </c>
    </row>
    <row r="329" spans="1:8" x14ac:dyDescent="0.2">
      <c r="A329">
        <v>7885.7219999999998</v>
      </c>
      <c r="B329">
        <v>-20.315999999999999</v>
      </c>
      <c r="C329">
        <v>-20.309000000000001</v>
      </c>
      <c r="D329">
        <v>2.7519999999999998</v>
      </c>
      <c r="E329">
        <v>115.744</v>
      </c>
      <c r="F329">
        <v>60</v>
      </c>
      <c r="G329">
        <v>62.374000000000002</v>
      </c>
      <c r="H329">
        <v>2.6752000000000002</v>
      </c>
    </row>
    <row r="330" spans="1:8" x14ac:dyDescent="0.2">
      <c r="A330">
        <v>7887.585</v>
      </c>
      <c r="B330">
        <v>-20.369</v>
      </c>
      <c r="C330">
        <v>-20.36</v>
      </c>
      <c r="D330">
        <v>2.7509999999999999</v>
      </c>
      <c r="E330">
        <v>122.876</v>
      </c>
      <c r="F330">
        <v>60</v>
      </c>
      <c r="G330">
        <v>61.728000000000002</v>
      </c>
      <c r="H330">
        <v>2.9051000000000005</v>
      </c>
    </row>
    <row r="331" spans="1:8" x14ac:dyDescent="0.2">
      <c r="A331">
        <v>7889.4269999999997</v>
      </c>
      <c r="B331">
        <v>-20.423999999999999</v>
      </c>
      <c r="C331">
        <v>-20.413</v>
      </c>
      <c r="D331">
        <v>2.8969999999999998</v>
      </c>
      <c r="E331">
        <v>127.223</v>
      </c>
      <c r="F331">
        <v>60</v>
      </c>
      <c r="G331">
        <v>61.533000000000001</v>
      </c>
      <c r="H331">
        <v>3.0514000000000001</v>
      </c>
    </row>
    <row r="332" spans="1:8" x14ac:dyDescent="0.2">
      <c r="A332">
        <v>7891.2830000000004</v>
      </c>
      <c r="B332">
        <v>-20.477</v>
      </c>
      <c r="C332">
        <v>-20.465</v>
      </c>
      <c r="D332">
        <v>2.7650000000000001</v>
      </c>
      <c r="E332">
        <v>114.274</v>
      </c>
      <c r="F332">
        <v>60</v>
      </c>
      <c r="G332">
        <v>63.008000000000003</v>
      </c>
      <c r="H332">
        <v>2.6290000000000004</v>
      </c>
    </row>
    <row r="333" spans="1:8" x14ac:dyDescent="0.2">
      <c r="A333">
        <v>7893.134</v>
      </c>
      <c r="B333">
        <v>-20.530999999999999</v>
      </c>
      <c r="C333">
        <v>-20.516999999999999</v>
      </c>
      <c r="D333">
        <v>2.8250000000000002</v>
      </c>
      <c r="E333">
        <v>116.907</v>
      </c>
      <c r="F333">
        <v>60</v>
      </c>
      <c r="G333">
        <v>62.481000000000002</v>
      </c>
      <c r="H333">
        <v>2.7115</v>
      </c>
    </row>
    <row r="334" spans="1:8" x14ac:dyDescent="0.2">
      <c r="A334">
        <v>7895.0029999999997</v>
      </c>
      <c r="B334">
        <v>-20.585000000000001</v>
      </c>
      <c r="C334">
        <v>-20.568999999999999</v>
      </c>
      <c r="D334">
        <v>2.798</v>
      </c>
      <c r="E334">
        <v>118.384</v>
      </c>
      <c r="F334">
        <v>60</v>
      </c>
      <c r="G334">
        <v>62.506999999999998</v>
      </c>
      <c r="H334">
        <v>2.7588000000000004</v>
      </c>
    </row>
    <row r="335" spans="1:8" x14ac:dyDescent="0.2">
      <c r="A335">
        <v>7896.8549999999996</v>
      </c>
      <c r="B335">
        <v>-20.638000000000002</v>
      </c>
      <c r="C335">
        <v>-20.620999999999999</v>
      </c>
      <c r="D335">
        <v>2.774</v>
      </c>
      <c r="E335">
        <v>119.777</v>
      </c>
      <c r="F335">
        <v>60</v>
      </c>
      <c r="G335">
        <v>62.448999999999998</v>
      </c>
      <c r="H335">
        <v>2.8039000000000001</v>
      </c>
    </row>
    <row r="336" spans="1:8" x14ac:dyDescent="0.2">
      <c r="A336">
        <v>7898.7129999999997</v>
      </c>
      <c r="B336">
        <v>-20.693000000000001</v>
      </c>
      <c r="C336">
        <v>-20.673999999999999</v>
      </c>
      <c r="D336">
        <v>2.8839999999999999</v>
      </c>
      <c r="E336">
        <v>114.547</v>
      </c>
      <c r="F336">
        <v>60</v>
      </c>
      <c r="G336">
        <v>62.843000000000004</v>
      </c>
      <c r="H336">
        <v>2.6378000000000004</v>
      </c>
    </row>
    <row r="337" spans="1:8" x14ac:dyDescent="0.2">
      <c r="A337">
        <v>7900.5810000000001</v>
      </c>
      <c r="B337">
        <v>-20.75</v>
      </c>
      <c r="C337">
        <v>-20.728999999999999</v>
      </c>
      <c r="D337">
        <v>2.944</v>
      </c>
      <c r="E337">
        <v>109.749</v>
      </c>
      <c r="F337">
        <v>60</v>
      </c>
      <c r="G337">
        <v>63.042999999999999</v>
      </c>
      <c r="H337">
        <v>2.4915000000000003</v>
      </c>
    </row>
    <row r="338" spans="1:8" x14ac:dyDescent="0.2">
      <c r="A338">
        <v>7902.4430000000002</v>
      </c>
      <c r="B338">
        <v>-20.802</v>
      </c>
      <c r="C338">
        <v>-20.78</v>
      </c>
      <c r="D338">
        <v>2.7250000000000001</v>
      </c>
      <c r="E338">
        <v>108.38800000000001</v>
      </c>
      <c r="F338">
        <v>60</v>
      </c>
      <c r="G338">
        <v>63.527000000000001</v>
      </c>
      <c r="H338">
        <v>2.4508000000000005</v>
      </c>
    </row>
    <row r="339" spans="1:8" x14ac:dyDescent="0.2">
      <c r="A339">
        <v>7904.616</v>
      </c>
      <c r="B339">
        <v>-20.86</v>
      </c>
      <c r="C339">
        <v>-20.835999999999999</v>
      </c>
      <c r="D339">
        <v>2.5720000000000001</v>
      </c>
      <c r="E339">
        <v>106.303</v>
      </c>
      <c r="F339">
        <v>60</v>
      </c>
      <c r="G339">
        <v>63.362000000000002</v>
      </c>
      <c r="H339">
        <v>2.3881000000000001</v>
      </c>
    </row>
    <row r="340" spans="1:8" x14ac:dyDescent="0.2">
      <c r="A340">
        <v>7906.7920000000004</v>
      </c>
      <c r="B340">
        <v>-20.917000000000002</v>
      </c>
      <c r="C340">
        <v>-20.890999999999998</v>
      </c>
      <c r="D340">
        <v>2.524</v>
      </c>
      <c r="E340">
        <v>111.187</v>
      </c>
      <c r="F340">
        <v>60</v>
      </c>
      <c r="G340">
        <v>62.976999999999997</v>
      </c>
      <c r="H340">
        <v>2.5344000000000002</v>
      </c>
    </row>
    <row r="341" spans="1:8" x14ac:dyDescent="0.2">
      <c r="A341">
        <v>7908.9849999999997</v>
      </c>
      <c r="B341">
        <v>-20.972000000000001</v>
      </c>
      <c r="C341">
        <v>-20.943999999999999</v>
      </c>
      <c r="D341">
        <v>2.444</v>
      </c>
      <c r="E341">
        <v>116.039</v>
      </c>
      <c r="F341">
        <v>60</v>
      </c>
      <c r="G341">
        <v>62.633000000000003</v>
      </c>
      <c r="H341">
        <v>2.6850999999999998</v>
      </c>
    </row>
    <row r="342" spans="1:8" x14ac:dyDescent="0.2">
      <c r="A342">
        <v>7911.1570000000002</v>
      </c>
      <c r="B342">
        <v>-21.03</v>
      </c>
      <c r="C342">
        <v>-21</v>
      </c>
      <c r="D342">
        <v>2.5670000000000002</v>
      </c>
      <c r="E342">
        <v>124.56699999999999</v>
      </c>
      <c r="F342">
        <v>60</v>
      </c>
      <c r="G342">
        <v>60.551000000000002</v>
      </c>
      <c r="H342">
        <v>2.9612000000000003</v>
      </c>
    </row>
    <row r="343" spans="1:8" x14ac:dyDescent="0.2">
      <c r="A343">
        <v>13999.73</v>
      </c>
      <c r="B343">
        <v>-21.106000000000002</v>
      </c>
      <c r="C343">
        <v>-21.105</v>
      </c>
      <c r="D343">
        <v>2.512</v>
      </c>
      <c r="E343">
        <v>96.379000000000005</v>
      </c>
      <c r="F343">
        <v>60</v>
      </c>
      <c r="G343">
        <v>65.634</v>
      </c>
      <c r="H343">
        <v>2.1065</v>
      </c>
    </row>
    <row r="344" spans="1:8" x14ac:dyDescent="0.2">
      <c r="A344">
        <v>14001.916999999999</v>
      </c>
      <c r="B344">
        <v>-21.161999999999999</v>
      </c>
      <c r="C344">
        <v>-21.16</v>
      </c>
      <c r="D344">
        <v>2.5179999999999998</v>
      </c>
      <c r="E344">
        <v>77.977999999999994</v>
      </c>
      <c r="F344">
        <v>60</v>
      </c>
      <c r="G344">
        <v>65.102999999999994</v>
      </c>
      <c r="H344">
        <v>1.6269000000000002</v>
      </c>
    </row>
    <row r="345" spans="1:8" x14ac:dyDescent="0.2">
      <c r="A345">
        <v>14004.09</v>
      </c>
      <c r="B345">
        <v>-21.216999999999999</v>
      </c>
      <c r="C345">
        <v>-21.213999999999999</v>
      </c>
      <c r="D345">
        <v>2.5059999999999998</v>
      </c>
      <c r="E345">
        <v>86.522999999999996</v>
      </c>
      <c r="F345">
        <v>60</v>
      </c>
      <c r="G345">
        <v>65.653999999999996</v>
      </c>
      <c r="H345">
        <v>1.8425000000000002</v>
      </c>
    </row>
    <row r="346" spans="1:8" x14ac:dyDescent="0.2">
      <c r="A346">
        <v>14006.275</v>
      </c>
      <c r="B346">
        <v>-21.271000000000001</v>
      </c>
      <c r="C346">
        <v>-21.268000000000001</v>
      </c>
      <c r="D346">
        <v>2.4529999999999998</v>
      </c>
      <c r="E346">
        <v>86.507000000000005</v>
      </c>
      <c r="F346">
        <v>60</v>
      </c>
      <c r="G346">
        <v>65.253</v>
      </c>
      <c r="H346">
        <v>1.8425000000000002</v>
      </c>
    </row>
    <row r="347" spans="1:8" x14ac:dyDescent="0.2">
      <c r="A347">
        <v>14008.468000000001</v>
      </c>
      <c r="B347">
        <v>-21.327999999999999</v>
      </c>
      <c r="C347">
        <v>-21.324000000000002</v>
      </c>
      <c r="D347">
        <v>2.544</v>
      </c>
      <c r="E347">
        <v>89.551000000000002</v>
      </c>
      <c r="F347">
        <v>60</v>
      </c>
      <c r="G347">
        <v>65.471999999999994</v>
      </c>
      <c r="H347">
        <v>1.9217000000000002</v>
      </c>
    </row>
    <row r="348" spans="1:8" x14ac:dyDescent="0.2">
      <c r="A348">
        <v>14010.632</v>
      </c>
      <c r="B348">
        <v>-21.382000000000001</v>
      </c>
      <c r="C348">
        <v>-21.376999999999999</v>
      </c>
      <c r="D348">
        <v>2.46</v>
      </c>
      <c r="E348">
        <v>89.007000000000005</v>
      </c>
      <c r="F348">
        <v>60</v>
      </c>
      <c r="G348">
        <v>64.896000000000001</v>
      </c>
      <c r="H348">
        <v>1.9074000000000002</v>
      </c>
    </row>
    <row r="349" spans="1:8" x14ac:dyDescent="0.2">
      <c r="A349">
        <v>14012.503000000001</v>
      </c>
      <c r="B349">
        <v>-21.433</v>
      </c>
      <c r="C349">
        <v>-21.427</v>
      </c>
      <c r="D349">
        <v>2.6890000000000001</v>
      </c>
      <c r="E349">
        <v>85.561000000000007</v>
      </c>
      <c r="F349">
        <v>60</v>
      </c>
      <c r="G349">
        <v>65.433000000000007</v>
      </c>
      <c r="H349">
        <v>1.8183000000000002</v>
      </c>
    </row>
    <row r="350" spans="1:8" x14ac:dyDescent="0.2">
      <c r="A350">
        <v>14014.370999999999</v>
      </c>
      <c r="B350">
        <v>-21.483000000000001</v>
      </c>
      <c r="C350">
        <v>-21.477</v>
      </c>
      <c r="D350">
        <v>2.653</v>
      </c>
      <c r="E350">
        <v>84.084000000000003</v>
      </c>
      <c r="F350">
        <v>60</v>
      </c>
      <c r="G350">
        <v>65.644999999999996</v>
      </c>
      <c r="H350">
        <v>1.7798000000000003</v>
      </c>
    </row>
    <row r="351" spans="1:8" x14ac:dyDescent="0.2">
      <c r="A351">
        <v>14016.547</v>
      </c>
      <c r="B351">
        <v>-21.538</v>
      </c>
      <c r="C351">
        <v>-21.530999999999999</v>
      </c>
      <c r="D351">
        <v>2.5110000000000001</v>
      </c>
      <c r="E351">
        <v>84.709000000000003</v>
      </c>
      <c r="F351">
        <v>60</v>
      </c>
      <c r="G351">
        <v>65.328000000000003</v>
      </c>
      <c r="H351">
        <v>1.7963000000000002</v>
      </c>
    </row>
    <row r="352" spans="1:8" x14ac:dyDescent="0.2">
      <c r="A352">
        <v>14018.723</v>
      </c>
      <c r="B352">
        <v>-21.591999999999999</v>
      </c>
      <c r="C352">
        <v>-21.584</v>
      </c>
      <c r="D352">
        <v>2.4390000000000001</v>
      </c>
      <c r="E352">
        <v>85.984999999999999</v>
      </c>
      <c r="F352">
        <v>60</v>
      </c>
      <c r="G352">
        <v>65.155000000000001</v>
      </c>
      <c r="H352">
        <v>1.8293000000000001</v>
      </c>
    </row>
    <row r="353" spans="1:8" x14ac:dyDescent="0.2">
      <c r="A353">
        <v>14020.869000000001</v>
      </c>
      <c r="B353">
        <v>-21.649000000000001</v>
      </c>
      <c r="C353">
        <v>-21.64</v>
      </c>
      <c r="D353">
        <v>2.601</v>
      </c>
      <c r="E353">
        <v>87.268000000000001</v>
      </c>
      <c r="F353">
        <v>60</v>
      </c>
      <c r="G353">
        <v>65.183000000000007</v>
      </c>
      <c r="H353">
        <v>1.8623000000000003</v>
      </c>
    </row>
    <row r="354" spans="1:8" x14ac:dyDescent="0.2">
      <c r="A354">
        <v>14023.056</v>
      </c>
      <c r="B354">
        <v>-21.704000000000001</v>
      </c>
      <c r="C354">
        <v>-21.695</v>
      </c>
      <c r="D354">
        <v>2.5110000000000001</v>
      </c>
      <c r="E354">
        <v>97.837999999999994</v>
      </c>
      <c r="F354">
        <v>60</v>
      </c>
      <c r="G354">
        <v>64.090999999999994</v>
      </c>
      <c r="H354">
        <v>2.1472000000000002</v>
      </c>
    </row>
    <row r="355" spans="1:8" x14ac:dyDescent="0.2">
      <c r="A355">
        <v>14025.233</v>
      </c>
      <c r="B355">
        <v>-21.76</v>
      </c>
      <c r="C355">
        <v>-21.75</v>
      </c>
      <c r="D355">
        <v>2.5030000000000001</v>
      </c>
      <c r="E355">
        <v>102.589</v>
      </c>
      <c r="F355">
        <v>60</v>
      </c>
      <c r="G355">
        <v>63.966999999999999</v>
      </c>
      <c r="H355">
        <v>2.2803</v>
      </c>
    </row>
    <row r="356" spans="1:8" x14ac:dyDescent="0.2">
      <c r="A356">
        <v>14027.416999999999</v>
      </c>
      <c r="B356">
        <v>-21.815999999999999</v>
      </c>
      <c r="C356">
        <v>-21.805</v>
      </c>
      <c r="D356">
        <v>2.5579999999999998</v>
      </c>
      <c r="E356">
        <v>94.947000000000003</v>
      </c>
      <c r="F356">
        <v>60</v>
      </c>
      <c r="G356">
        <v>64.578999999999994</v>
      </c>
      <c r="H356">
        <v>2.0669</v>
      </c>
    </row>
    <row r="357" spans="1:8" x14ac:dyDescent="0.2">
      <c r="A357">
        <v>14029.594999999999</v>
      </c>
      <c r="B357">
        <v>-21.872</v>
      </c>
      <c r="C357">
        <v>-21.861000000000001</v>
      </c>
      <c r="D357">
        <v>2.548</v>
      </c>
      <c r="E357">
        <v>98.122</v>
      </c>
      <c r="F357">
        <v>60</v>
      </c>
      <c r="G357">
        <v>63.789000000000001</v>
      </c>
      <c r="H357">
        <v>2.1549</v>
      </c>
    </row>
    <row r="358" spans="1:8" x14ac:dyDescent="0.2">
      <c r="A358">
        <v>14031.465</v>
      </c>
      <c r="B358">
        <v>-21.925000000000001</v>
      </c>
      <c r="C358">
        <v>-21.913</v>
      </c>
      <c r="D358">
        <v>2.7909999999999999</v>
      </c>
      <c r="E358">
        <v>102.06699999999999</v>
      </c>
      <c r="F358">
        <v>60</v>
      </c>
      <c r="G358">
        <v>64.462000000000003</v>
      </c>
      <c r="H358">
        <v>2.2660000000000005</v>
      </c>
    </row>
    <row r="359" spans="1:8" x14ac:dyDescent="0.2">
      <c r="A359">
        <v>14033.331</v>
      </c>
      <c r="B359">
        <v>-21.977</v>
      </c>
      <c r="C359">
        <v>-21.963999999999999</v>
      </c>
      <c r="D359">
        <v>2.7349999999999999</v>
      </c>
      <c r="E359">
        <v>98.289000000000001</v>
      </c>
      <c r="F359">
        <v>60</v>
      </c>
      <c r="G359">
        <v>64.308000000000007</v>
      </c>
      <c r="H359">
        <v>2.1593000000000004</v>
      </c>
    </row>
    <row r="360" spans="1:8" x14ac:dyDescent="0.2">
      <c r="A360">
        <v>14035.527</v>
      </c>
      <c r="B360">
        <v>-22.033999999999999</v>
      </c>
      <c r="C360">
        <v>-22.02</v>
      </c>
      <c r="D360">
        <v>2.5640000000000001</v>
      </c>
      <c r="E360">
        <v>98.834000000000003</v>
      </c>
      <c r="F360">
        <v>60</v>
      </c>
      <c r="G360">
        <v>64.644000000000005</v>
      </c>
      <c r="H360">
        <v>2.1747000000000001</v>
      </c>
    </row>
    <row r="361" spans="1:8" x14ac:dyDescent="0.2">
      <c r="A361">
        <v>14037.71</v>
      </c>
      <c r="B361">
        <v>-22.087</v>
      </c>
      <c r="C361">
        <v>-22.073</v>
      </c>
      <c r="D361">
        <v>2.3889999999999998</v>
      </c>
      <c r="E361">
        <v>94.629000000000005</v>
      </c>
      <c r="F361">
        <v>60</v>
      </c>
      <c r="G361">
        <v>65.061999999999998</v>
      </c>
      <c r="H361">
        <v>2.0581</v>
      </c>
    </row>
    <row r="362" spans="1:8" x14ac:dyDescent="0.2">
      <c r="A362">
        <v>14039.888000000001</v>
      </c>
      <c r="B362">
        <v>-22.14</v>
      </c>
      <c r="C362">
        <v>-22.125</v>
      </c>
      <c r="D362">
        <v>2.4039999999999999</v>
      </c>
      <c r="E362">
        <v>68.665999999999997</v>
      </c>
      <c r="F362">
        <v>60</v>
      </c>
      <c r="G362">
        <v>67.069000000000003</v>
      </c>
      <c r="H362">
        <v>1.4025000000000001</v>
      </c>
    </row>
    <row r="363" spans="1:8" x14ac:dyDescent="0.2">
      <c r="A363">
        <v>14042.069</v>
      </c>
      <c r="B363">
        <v>-22.196999999999999</v>
      </c>
      <c r="C363">
        <v>-22.181000000000001</v>
      </c>
      <c r="D363">
        <v>2.5790000000000002</v>
      </c>
      <c r="E363">
        <v>62.295000000000002</v>
      </c>
      <c r="F363">
        <v>60</v>
      </c>
      <c r="G363">
        <v>67.421000000000006</v>
      </c>
      <c r="H363">
        <v>1.2551000000000001</v>
      </c>
    </row>
    <row r="364" spans="1:8" x14ac:dyDescent="0.2">
      <c r="A364">
        <v>14044.245999999999</v>
      </c>
      <c r="B364">
        <v>-22.253</v>
      </c>
      <c r="C364">
        <v>-22.236000000000001</v>
      </c>
      <c r="D364">
        <v>2.5299999999999998</v>
      </c>
      <c r="E364">
        <v>71.159000000000006</v>
      </c>
      <c r="F364">
        <v>60</v>
      </c>
      <c r="G364">
        <v>66.295000000000002</v>
      </c>
      <c r="H364">
        <v>1.4608000000000001</v>
      </c>
    </row>
    <row r="365" spans="1:8" x14ac:dyDescent="0.2">
      <c r="A365">
        <v>14046.43</v>
      </c>
      <c r="B365">
        <v>-22.308</v>
      </c>
      <c r="C365">
        <v>-22.291</v>
      </c>
      <c r="D365">
        <v>2.4969999999999999</v>
      </c>
      <c r="E365">
        <v>99.728999999999999</v>
      </c>
      <c r="F365">
        <v>60</v>
      </c>
      <c r="G365">
        <v>63.917999999999999</v>
      </c>
      <c r="H365">
        <v>2.2000000000000002</v>
      </c>
    </row>
    <row r="366" spans="1:8" x14ac:dyDescent="0.2">
      <c r="A366">
        <v>14048.597</v>
      </c>
      <c r="B366">
        <v>-22.363</v>
      </c>
      <c r="C366">
        <v>-22.344999999999999</v>
      </c>
      <c r="D366">
        <v>2.504</v>
      </c>
      <c r="E366">
        <v>101.864</v>
      </c>
      <c r="F366">
        <v>60</v>
      </c>
      <c r="G366">
        <v>63.966000000000001</v>
      </c>
      <c r="H366">
        <v>2.2605000000000004</v>
      </c>
    </row>
    <row r="367" spans="1:8" x14ac:dyDescent="0.2">
      <c r="A367">
        <v>14050.762000000001</v>
      </c>
      <c r="B367">
        <v>-22.42</v>
      </c>
      <c r="C367">
        <v>-22.402000000000001</v>
      </c>
      <c r="D367">
        <v>2.61</v>
      </c>
      <c r="E367">
        <v>108.685</v>
      </c>
      <c r="F367">
        <v>60</v>
      </c>
      <c r="G367">
        <v>63.408999999999999</v>
      </c>
      <c r="H367">
        <v>2.4596000000000005</v>
      </c>
    </row>
    <row r="368" spans="1:8" x14ac:dyDescent="0.2">
      <c r="A368">
        <v>14052.629000000001</v>
      </c>
      <c r="B368">
        <v>-22.47</v>
      </c>
      <c r="C368">
        <v>-22.451000000000001</v>
      </c>
      <c r="D368">
        <v>2.6480000000000001</v>
      </c>
      <c r="E368">
        <v>101.378</v>
      </c>
      <c r="F368">
        <v>60</v>
      </c>
      <c r="G368">
        <v>64.468000000000004</v>
      </c>
      <c r="H368">
        <v>2.2462</v>
      </c>
    </row>
    <row r="369" spans="1:8" x14ac:dyDescent="0.2">
      <c r="A369">
        <v>14054.496999999999</v>
      </c>
      <c r="B369">
        <v>-22.52</v>
      </c>
      <c r="C369">
        <v>-22.5</v>
      </c>
      <c r="D369">
        <v>2.6480000000000001</v>
      </c>
      <c r="E369">
        <v>112.251</v>
      </c>
      <c r="F369">
        <v>60</v>
      </c>
      <c r="G369">
        <v>63.258000000000003</v>
      </c>
      <c r="H369">
        <v>2.5674000000000001</v>
      </c>
    </row>
    <row r="370" spans="1:8" x14ac:dyDescent="0.2">
      <c r="A370">
        <v>14056.68</v>
      </c>
      <c r="B370">
        <v>-22.577000000000002</v>
      </c>
      <c r="C370">
        <v>-22.556999999999999</v>
      </c>
      <c r="D370">
        <v>2.57</v>
      </c>
      <c r="E370">
        <v>86.242000000000004</v>
      </c>
      <c r="F370">
        <v>60</v>
      </c>
      <c r="G370">
        <v>66.11</v>
      </c>
      <c r="H370">
        <v>1.8359000000000001</v>
      </c>
    </row>
    <row r="371" spans="1:8" x14ac:dyDescent="0.2">
      <c r="A371">
        <v>14058.859</v>
      </c>
      <c r="B371">
        <v>-22.635000000000002</v>
      </c>
      <c r="C371">
        <v>-22.613</v>
      </c>
      <c r="D371">
        <v>2.6080000000000001</v>
      </c>
      <c r="E371">
        <v>73.566000000000003</v>
      </c>
      <c r="F371">
        <v>60</v>
      </c>
      <c r="G371">
        <v>66.539000000000001</v>
      </c>
      <c r="H371">
        <v>1.5191000000000001</v>
      </c>
    </row>
    <row r="372" spans="1:8" x14ac:dyDescent="0.2">
      <c r="A372">
        <v>14061.038</v>
      </c>
      <c r="B372">
        <v>-22.692</v>
      </c>
      <c r="C372">
        <v>-22.67</v>
      </c>
      <c r="D372">
        <v>2.5760000000000001</v>
      </c>
      <c r="E372">
        <v>90.75</v>
      </c>
      <c r="F372">
        <v>60</v>
      </c>
      <c r="G372">
        <v>64.606999999999999</v>
      </c>
      <c r="H372">
        <v>1.9536000000000002</v>
      </c>
    </row>
    <row r="373" spans="1:8" x14ac:dyDescent="0.2">
      <c r="A373">
        <v>14063.217000000001</v>
      </c>
      <c r="B373">
        <v>-22.748000000000001</v>
      </c>
      <c r="C373">
        <v>-22.725999999999999</v>
      </c>
      <c r="D373">
        <v>2.569</v>
      </c>
      <c r="E373">
        <v>75.742999999999995</v>
      </c>
      <c r="F373">
        <v>60</v>
      </c>
      <c r="G373">
        <v>66.522000000000006</v>
      </c>
      <c r="H373">
        <v>1.5719000000000001</v>
      </c>
    </row>
    <row r="374" spans="1:8" x14ac:dyDescent="0.2">
      <c r="A374">
        <v>14065.352999999999</v>
      </c>
      <c r="B374">
        <v>-22.805</v>
      </c>
      <c r="C374">
        <v>-22.780999999999999</v>
      </c>
      <c r="D374">
        <v>2.6139999999999999</v>
      </c>
      <c r="E374">
        <v>96.406000000000006</v>
      </c>
      <c r="F374">
        <v>60</v>
      </c>
      <c r="G374">
        <v>64.069999999999993</v>
      </c>
      <c r="H374">
        <v>2.1076000000000001</v>
      </c>
    </row>
    <row r="375" spans="1:8" x14ac:dyDescent="0.2">
      <c r="A375">
        <v>14067.514999999999</v>
      </c>
      <c r="B375">
        <v>-22.861999999999998</v>
      </c>
      <c r="C375">
        <v>-22.837</v>
      </c>
      <c r="D375">
        <v>2.5870000000000002</v>
      </c>
      <c r="E375">
        <v>86.537000000000006</v>
      </c>
      <c r="F375">
        <v>60</v>
      </c>
      <c r="G375">
        <v>65.543000000000006</v>
      </c>
      <c r="H375">
        <v>1.8436000000000001</v>
      </c>
    </row>
    <row r="376" spans="1:8" x14ac:dyDescent="0.2">
      <c r="A376">
        <v>14069.672</v>
      </c>
      <c r="B376">
        <v>-22.917999999999999</v>
      </c>
      <c r="C376">
        <v>-22.893000000000001</v>
      </c>
      <c r="D376">
        <v>2.597</v>
      </c>
      <c r="E376">
        <v>99.534999999999997</v>
      </c>
      <c r="F376">
        <v>60</v>
      </c>
      <c r="G376">
        <v>64.128</v>
      </c>
      <c r="H376">
        <v>2.1945000000000001</v>
      </c>
    </row>
    <row r="377" spans="1:8" x14ac:dyDescent="0.2">
      <c r="A377">
        <v>14071.848</v>
      </c>
      <c r="B377">
        <v>-22.975999999999999</v>
      </c>
      <c r="C377">
        <v>-22.951000000000001</v>
      </c>
      <c r="D377">
        <v>2.629</v>
      </c>
      <c r="E377">
        <v>102.58</v>
      </c>
      <c r="F377">
        <v>60</v>
      </c>
      <c r="G377">
        <v>64.171000000000006</v>
      </c>
      <c r="H377">
        <v>2.2803</v>
      </c>
    </row>
    <row r="378" spans="1:8" x14ac:dyDescent="0.2">
      <c r="A378">
        <v>14073.718000000001</v>
      </c>
      <c r="B378">
        <v>-23.027000000000001</v>
      </c>
      <c r="C378">
        <v>-23.001000000000001</v>
      </c>
      <c r="D378">
        <v>2.6779999999999999</v>
      </c>
      <c r="E378">
        <v>103.018</v>
      </c>
      <c r="F378">
        <v>60</v>
      </c>
      <c r="G378">
        <v>63.545000000000002</v>
      </c>
      <c r="H378">
        <v>2.2935000000000003</v>
      </c>
    </row>
    <row r="379" spans="1:8" x14ac:dyDescent="0.2">
      <c r="A379">
        <v>14075.584000000001</v>
      </c>
      <c r="B379">
        <v>-23.08</v>
      </c>
      <c r="C379">
        <v>-23.052</v>
      </c>
      <c r="D379">
        <v>2.7679999999999998</v>
      </c>
      <c r="E379">
        <v>108.324</v>
      </c>
      <c r="F379">
        <v>60</v>
      </c>
      <c r="G379">
        <v>62.933999999999997</v>
      </c>
      <c r="H379">
        <v>2.4486000000000003</v>
      </c>
    </row>
    <row r="380" spans="1:8" x14ac:dyDescent="0.2">
      <c r="A380">
        <v>14077.768</v>
      </c>
      <c r="B380">
        <v>-23.135000000000002</v>
      </c>
      <c r="C380">
        <v>-23.106999999999999</v>
      </c>
      <c r="D380">
        <v>2.5019999999999998</v>
      </c>
      <c r="E380">
        <v>109.739</v>
      </c>
      <c r="F380">
        <v>60</v>
      </c>
      <c r="G380">
        <v>63.201000000000001</v>
      </c>
      <c r="H380">
        <v>2.4904000000000002</v>
      </c>
    </row>
    <row r="381" spans="1:8" x14ac:dyDescent="0.2">
      <c r="A381">
        <v>14079.949000000001</v>
      </c>
      <c r="B381">
        <v>-23.187999999999999</v>
      </c>
      <c r="C381">
        <v>-23.158999999999999</v>
      </c>
      <c r="D381">
        <v>2.4</v>
      </c>
      <c r="E381">
        <v>113.923</v>
      </c>
      <c r="F381">
        <v>60</v>
      </c>
      <c r="G381">
        <v>63.024000000000001</v>
      </c>
      <c r="H381">
        <v>2.6179999999999999</v>
      </c>
    </row>
    <row r="382" spans="1:8" x14ac:dyDescent="0.2">
      <c r="A382">
        <v>14082.127</v>
      </c>
      <c r="B382">
        <v>-23.242999999999999</v>
      </c>
      <c r="C382">
        <v>-23.213999999999999</v>
      </c>
      <c r="D382">
        <v>2.508</v>
      </c>
      <c r="E382">
        <v>121.64700000000001</v>
      </c>
      <c r="F382">
        <v>60</v>
      </c>
      <c r="G382">
        <v>61.637999999999998</v>
      </c>
      <c r="H382">
        <v>2.8644000000000003</v>
      </c>
    </row>
    <row r="383" spans="1:8" x14ac:dyDescent="0.2">
      <c r="A383">
        <v>14084.308000000001</v>
      </c>
      <c r="B383">
        <v>-23.298999999999999</v>
      </c>
      <c r="C383">
        <v>-23.268999999999998</v>
      </c>
      <c r="D383">
        <v>2.5190000000000001</v>
      </c>
      <c r="E383">
        <v>120.313</v>
      </c>
      <c r="F383">
        <v>60</v>
      </c>
      <c r="G383">
        <v>62.536000000000001</v>
      </c>
      <c r="H383">
        <v>2.8215000000000003</v>
      </c>
    </row>
    <row r="384" spans="1:8" x14ac:dyDescent="0.2">
      <c r="A384">
        <v>14086.486000000001</v>
      </c>
      <c r="B384">
        <v>-23.353999999999999</v>
      </c>
      <c r="C384">
        <v>-23.323</v>
      </c>
      <c r="D384">
        <v>2.5019999999999998</v>
      </c>
      <c r="E384">
        <v>111.48399999999999</v>
      </c>
      <c r="F384">
        <v>60</v>
      </c>
      <c r="G384">
        <v>62.795000000000002</v>
      </c>
      <c r="H384">
        <v>2.5432000000000001</v>
      </c>
    </row>
    <row r="385" spans="1:8" x14ac:dyDescent="0.2">
      <c r="A385">
        <v>14088.66</v>
      </c>
      <c r="B385">
        <v>-23.41</v>
      </c>
      <c r="C385">
        <v>-23.378</v>
      </c>
      <c r="D385">
        <v>2.5190000000000001</v>
      </c>
      <c r="E385">
        <v>105.923</v>
      </c>
      <c r="F385">
        <v>60</v>
      </c>
      <c r="G385">
        <v>63.548000000000002</v>
      </c>
      <c r="H385">
        <v>2.3771000000000004</v>
      </c>
    </row>
    <row r="386" spans="1:8" x14ac:dyDescent="0.2">
      <c r="A386">
        <v>14090.833000000001</v>
      </c>
      <c r="B386">
        <v>-23.463999999999999</v>
      </c>
      <c r="C386">
        <v>-23.431999999999999</v>
      </c>
      <c r="D386">
        <v>2.4790000000000001</v>
      </c>
      <c r="E386">
        <v>111.51300000000001</v>
      </c>
      <c r="F386">
        <v>60</v>
      </c>
      <c r="G386">
        <v>62.262</v>
      </c>
      <c r="H386">
        <v>2.5443000000000002</v>
      </c>
    </row>
    <row r="387" spans="1:8" x14ac:dyDescent="0.2">
      <c r="A387">
        <v>14093.018</v>
      </c>
      <c r="B387">
        <v>-23.518999999999998</v>
      </c>
      <c r="C387">
        <v>-23.486000000000001</v>
      </c>
      <c r="D387">
        <v>2.4689999999999999</v>
      </c>
      <c r="E387">
        <v>109.999</v>
      </c>
      <c r="F387">
        <v>60</v>
      </c>
      <c r="G387">
        <v>62.966000000000001</v>
      </c>
      <c r="H387">
        <v>2.4981</v>
      </c>
    </row>
    <row r="388" spans="1:8" x14ac:dyDescent="0.2">
      <c r="A388">
        <v>14095.197</v>
      </c>
      <c r="B388">
        <v>-23.571999999999999</v>
      </c>
      <c r="C388">
        <v>-23.539000000000001</v>
      </c>
      <c r="D388">
        <v>2.427</v>
      </c>
      <c r="E388">
        <v>104.544</v>
      </c>
      <c r="F388">
        <v>60</v>
      </c>
      <c r="G388">
        <v>63.831000000000003</v>
      </c>
      <c r="H388">
        <v>2.3375000000000004</v>
      </c>
    </row>
    <row r="389" spans="1:8" x14ac:dyDescent="0.2">
      <c r="A389">
        <v>14097.358</v>
      </c>
      <c r="B389">
        <v>-23.626999999999999</v>
      </c>
      <c r="C389">
        <v>-23.593</v>
      </c>
      <c r="D389">
        <v>2.5089999999999999</v>
      </c>
      <c r="E389">
        <v>95.028999999999996</v>
      </c>
      <c r="F389">
        <v>60</v>
      </c>
      <c r="G389">
        <v>65.778999999999996</v>
      </c>
      <c r="H389">
        <v>2.0691000000000002</v>
      </c>
    </row>
    <row r="390" spans="1:8" x14ac:dyDescent="0.2">
      <c r="A390">
        <v>14099.537</v>
      </c>
      <c r="B390">
        <v>-23.681000000000001</v>
      </c>
      <c r="C390">
        <v>-23.646000000000001</v>
      </c>
      <c r="D390">
        <v>2.4390000000000001</v>
      </c>
      <c r="E390">
        <v>81.123999999999995</v>
      </c>
      <c r="F390">
        <v>60</v>
      </c>
      <c r="G390">
        <v>64.341999999999999</v>
      </c>
      <c r="H390">
        <v>1.7050000000000003</v>
      </c>
    </row>
    <row r="391" spans="1:8" x14ac:dyDescent="0.2">
      <c r="A391">
        <v>14101.717000000001</v>
      </c>
      <c r="B391">
        <v>-23.734000000000002</v>
      </c>
      <c r="C391">
        <v>-23.698</v>
      </c>
      <c r="D391">
        <v>2.3980000000000001</v>
      </c>
      <c r="E391">
        <v>100.169</v>
      </c>
      <c r="F391">
        <v>60</v>
      </c>
      <c r="G391">
        <v>64.105999999999995</v>
      </c>
      <c r="H391">
        <v>2.2121000000000004</v>
      </c>
    </row>
    <row r="392" spans="1:8" x14ac:dyDescent="0.2">
      <c r="A392">
        <v>14103.902</v>
      </c>
      <c r="B392">
        <v>-23.786999999999999</v>
      </c>
      <c r="C392">
        <v>-23.75</v>
      </c>
      <c r="D392">
        <v>2.375</v>
      </c>
      <c r="E392">
        <v>95.13</v>
      </c>
      <c r="F392">
        <v>60</v>
      </c>
      <c r="G392">
        <v>66.066000000000003</v>
      </c>
      <c r="H392">
        <v>2.0724</v>
      </c>
    </row>
    <row r="393" spans="1:8" x14ac:dyDescent="0.2">
      <c r="A393">
        <v>14106.08</v>
      </c>
      <c r="B393">
        <v>-23.84</v>
      </c>
      <c r="C393">
        <v>-23.803000000000001</v>
      </c>
      <c r="D393">
        <v>2.4180000000000001</v>
      </c>
      <c r="E393">
        <v>58.731000000000002</v>
      </c>
      <c r="F393">
        <v>60</v>
      </c>
      <c r="G393">
        <v>67.41</v>
      </c>
      <c r="H393">
        <v>1.1737</v>
      </c>
    </row>
    <row r="394" spans="1:8" x14ac:dyDescent="0.2">
      <c r="A394">
        <v>14108.261</v>
      </c>
      <c r="B394">
        <v>-23.893999999999998</v>
      </c>
      <c r="C394">
        <v>-23.856000000000002</v>
      </c>
      <c r="D394">
        <v>2.4260000000000002</v>
      </c>
      <c r="E394">
        <v>56.518000000000001</v>
      </c>
      <c r="F394">
        <v>60</v>
      </c>
      <c r="G394">
        <v>67.421999999999997</v>
      </c>
      <c r="H394">
        <v>1.1253</v>
      </c>
    </row>
    <row r="395" spans="1:8" x14ac:dyDescent="0.2">
      <c r="A395">
        <v>14110.44</v>
      </c>
      <c r="B395">
        <v>-23.949000000000002</v>
      </c>
      <c r="C395">
        <v>-23.91</v>
      </c>
      <c r="D395">
        <v>2.5049999999999999</v>
      </c>
      <c r="E395">
        <v>80.207999999999998</v>
      </c>
      <c r="F395">
        <v>60</v>
      </c>
      <c r="G395">
        <v>65.53</v>
      </c>
      <c r="H395">
        <v>1.6819</v>
      </c>
    </row>
    <row r="396" spans="1:8" x14ac:dyDescent="0.2">
      <c r="A396">
        <v>14112.612999999999</v>
      </c>
      <c r="B396">
        <v>-24.004999999999999</v>
      </c>
      <c r="C396">
        <v>-23.966000000000001</v>
      </c>
      <c r="D396">
        <v>2.548</v>
      </c>
      <c r="E396">
        <v>81.841999999999999</v>
      </c>
      <c r="F396">
        <v>60</v>
      </c>
      <c r="G396">
        <v>65.679000000000002</v>
      </c>
      <c r="H396">
        <v>1.7237</v>
      </c>
    </row>
    <row r="397" spans="1:8" x14ac:dyDescent="0.2">
      <c r="A397">
        <v>14114.788</v>
      </c>
      <c r="B397">
        <v>-24.06</v>
      </c>
      <c r="C397">
        <v>-24.02</v>
      </c>
      <c r="D397">
        <v>2.4830000000000001</v>
      </c>
      <c r="E397">
        <v>84.638000000000005</v>
      </c>
      <c r="F397">
        <v>60</v>
      </c>
      <c r="G397">
        <v>65.945999999999998</v>
      </c>
      <c r="H397">
        <v>1.7941000000000003</v>
      </c>
    </row>
    <row r="398" spans="1:8" x14ac:dyDescent="0.2">
      <c r="A398">
        <v>14116.966</v>
      </c>
      <c r="B398">
        <v>-24.113</v>
      </c>
      <c r="C398">
        <v>-24.071999999999999</v>
      </c>
      <c r="D398">
        <v>2.4079999999999999</v>
      </c>
      <c r="E398">
        <v>85.777000000000001</v>
      </c>
      <c r="F398">
        <v>60</v>
      </c>
      <c r="G398">
        <v>65.686000000000007</v>
      </c>
      <c r="H398">
        <v>1.8238000000000001</v>
      </c>
    </row>
    <row r="399" spans="1:8" x14ac:dyDescent="0.2">
      <c r="A399">
        <v>14119.145</v>
      </c>
      <c r="B399">
        <v>-24.164999999999999</v>
      </c>
      <c r="C399">
        <v>-24.123999999999999</v>
      </c>
      <c r="D399">
        <v>2.3740000000000001</v>
      </c>
      <c r="E399">
        <v>84.227999999999994</v>
      </c>
      <c r="F399">
        <v>60</v>
      </c>
      <c r="G399">
        <v>65.734999999999999</v>
      </c>
      <c r="H399">
        <v>1.7842000000000002</v>
      </c>
    </row>
    <row r="400" spans="1:8" x14ac:dyDescent="0.2">
      <c r="A400">
        <v>14121.335999999999</v>
      </c>
      <c r="B400">
        <v>-24.22</v>
      </c>
      <c r="C400">
        <v>-24.178000000000001</v>
      </c>
      <c r="D400">
        <v>2.4510000000000001</v>
      </c>
      <c r="E400">
        <v>85.361999999999995</v>
      </c>
      <c r="F400">
        <v>60</v>
      </c>
      <c r="G400">
        <v>65.680000000000007</v>
      </c>
      <c r="H400">
        <v>1.8128</v>
      </c>
    </row>
    <row r="401" spans="1:8" x14ac:dyDescent="0.2">
      <c r="A401">
        <v>14123.523999999999</v>
      </c>
      <c r="B401">
        <v>-24.271000000000001</v>
      </c>
      <c r="C401">
        <v>-24.228000000000002</v>
      </c>
      <c r="D401">
        <v>2.31</v>
      </c>
      <c r="E401">
        <v>88.783000000000001</v>
      </c>
      <c r="F401">
        <v>60</v>
      </c>
      <c r="G401">
        <v>65.444999999999993</v>
      </c>
      <c r="H401">
        <v>1.9019000000000001</v>
      </c>
    </row>
    <row r="402" spans="1:8" x14ac:dyDescent="0.2">
      <c r="A402">
        <v>14126.008</v>
      </c>
      <c r="B402">
        <v>-24.323</v>
      </c>
      <c r="C402">
        <v>-24.28</v>
      </c>
      <c r="D402">
        <v>2.0699999999999998</v>
      </c>
      <c r="E402">
        <v>91.122</v>
      </c>
      <c r="F402">
        <v>60</v>
      </c>
      <c r="G402">
        <v>65.025999999999996</v>
      </c>
      <c r="H402">
        <v>1.9635</v>
      </c>
    </row>
    <row r="403" spans="1:8" x14ac:dyDescent="0.2">
      <c r="A403">
        <v>14128.797</v>
      </c>
      <c r="B403">
        <v>-24.376000000000001</v>
      </c>
      <c r="C403">
        <v>-24.331</v>
      </c>
      <c r="D403">
        <v>1.859</v>
      </c>
      <c r="E403">
        <v>96.552999999999997</v>
      </c>
      <c r="F403">
        <v>60</v>
      </c>
      <c r="G403">
        <v>64.497</v>
      </c>
      <c r="H403">
        <v>2.1109</v>
      </c>
    </row>
    <row r="404" spans="1:8" x14ac:dyDescent="0.2">
      <c r="A404">
        <v>14131.612999999999</v>
      </c>
      <c r="B404">
        <v>-24.431999999999999</v>
      </c>
      <c r="C404">
        <v>-24.385999999999999</v>
      </c>
      <c r="D404">
        <v>1.9530000000000001</v>
      </c>
      <c r="E404">
        <v>97.551000000000002</v>
      </c>
      <c r="F404">
        <v>60</v>
      </c>
      <c r="G404">
        <v>64.563999999999993</v>
      </c>
      <c r="H404">
        <v>2.1384000000000003</v>
      </c>
    </row>
    <row r="405" spans="1:8" x14ac:dyDescent="0.2">
      <c r="A405">
        <v>14134.418</v>
      </c>
      <c r="B405">
        <v>-24.486000000000001</v>
      </c>
      <c r="C405">
        <v>-24.44</v>
      </c>
      <c r="D405">
        <v>1.913</v>
      </c>
      <c r="E405">
        <v>91.337999999999994</v>
      </c>
      <c r="F405">
        <v>60</v>
      </c>
      <c r="G405">
        <v>65.370999999999995</v>
      </c>
      <c r="H405">
        <v>1.9701000000000002</v>
      </c>
    </row>
    <row r="406" spans="1:8" x14ac:dyDescent="0.2">
      <c r="A406">
        <v>14136.92</v>
      </c>
      <c r="B406">
        <v>-24.536000000000001</v>
      </c>
      <c r="C406">
        <v>-24.49</v>
      </c>
      <c r="D406">
        <v>1.982</v>
      </c>
      <c r="E406">
        <v>92.24</v>
      </c>
      <c r="F406">
        <v>60</v>
      </c>
      <c r="G406">
        <v>65.316999999999993</v>
      </c>
      <c r="H406">
        <v>1.9943000000000002</v>
      </c>
    </row>
    <row r="407" spans="1:8" x14ac:dyDescent="0.2">
      <c r="A407">
        <v>14140.031999999999</v>
      </c>
      <c r="B407">
        <v>-24.587</v>
      </c>
      <c r="C407">
        <v>-24.54</v>
      </c>
      <c r="D407">
        <v>1.629</v>
      </c>
      <c r="E407">
        <v>88.391000000000005</v>
      </c>
      <c r="F407">
        <v>60</v>
      </c>
      <c r="G407">
        <v>65.513999999999996</v>
      </c>
      <c r="H407">
        <v>1.8920000000000001</v>
      </c>
    </row>
    <row r="408" spans="1:8" x14ac:dyDescent="0.2">
      <c r="A408">
        <v>14143.15</v>
      </c>
      <c r="B408">
        <v>-24.638000000000002</v>
      </c>
      <c r="C408">
        <v>-24.591000000000001</v>
      </c>
      <c r="D408">
        <v>1.61</v>
      </c>
      <c r="E408">
        <v>105.70699999999999</v>
      </c>
      <c r="F408">
        <v>60</v>
      </c>
      <c r="G408">
        <v>62.74</v>
      </c>
      <c r="H408">
        <v>2.3716000000000004</v>
      </c>
    </row>
    <row r="409" spans="1:8" x14ac:dyDescent="0.2">
      <c r="A409">
        <v>14146.878000000001</v>
      </c>
      <c r="B409">
        <v>-24.689</v>
      </c>
      <c r="C409">
        <v>-24.64</v>
      </c>
      <c r="D409">
        <v>1.3380000000000001</v>
      </c>
      <c r="E409">
        <v>111.154</v>
      </c>
      <c r="F409">
        <v>60</v>
      </c>
      <c r="G409">
        <v>63.206000000000003</v>
      </c>
      <c r="H409">
        <v>2.5333000000000001</v>
      </c>
    </row>
    <row r="410" spans="1:8" x14ac:dyDescent="0.2">
      <c r="A410">
        <v>14151.513000000001</v>
      </c>
      <c r="B410">
        <v>-24.742000000000001</v>
      </c>
      <c r="C410">
        <v>-24.693000000000001</v>
      </c>
      <c r="D410">
        <v>1.1259999999999999</v>
      </c>
      <c r="E410">
        <v>91.745000000000005</v>
      </c>
      <c r="F410">
        <v>60</v>
      </c>
      <c r="G410">
        <v>64.676000000000002</v>
      </c>
      <c r="H410">
        <v>1.9800000000000002</v>
      </c>
    </row>
    <row r="411" spans="1:8" x14ac:dyDescent="0.2">
      <c r="A411">
        <v>14155.183000000001</v>
      </c>
      <c r="B411">
        <v>-24.795999999999999</v>
      </c>
      <c r="C411">
        <v>-24.745999999999999</v>
      </c>
      <c r="D411">
        <v>1.464</v>
      </c>
      <c r="E411">
        <v>63.335999999999999</v>
      </c>
      <c r="F411">
        <v>60</v>
      </c>
      <c r="G411">
        <v>67.284999999999997</v>
      </c>
      <c r="H411">
        <v>1.2782</v>
      </c>
    </row>
    <row r="412" spans="1:8" x14ac:dyDescent="0.2">
      <c r="A412">
        <v>14159.495999999999</v>
      </c>
      <c r="B412">
        <v>-24.847000000000001</v>
      </c>
      <c r="C412">
        <v>-24.795999999999999</v>
      </c>
      <c r="D412">
        <v>1.161</v>
      </c>
      <c r="E412">
        <v>58.731000000000002</v>
      </c>
      <c r="F412">
        <v>60</v>
      </c>
      <c r="G412">
        <v>67.926000000000002</v>
      </c>
      <c r="H412">
        <v>1.1737</v>
      </c>
    </row>
    <row r="413" spans="1:8" x14ac:dyDescent="0.2">
      <c r="A413">
        <v>14163.486000000001</v>
      </c>
      <c r="B413">
        <v>-24.896999999999998</v>
      </c>
      <c r="C413">
        <v>-24.846</v>
      </c>
      <c r="D413">
        <v>1.2430000000000001</v>
      </c>
      <c r="E413">
        <v>52.337000000000003</v>
      </c>
      <c r="F413">
        <v>60</v>
      </c>
      <c r="G413">
        <v>68.551000000000002</v>
      </c>
      <c r="H413">
        <v>1.0328999999999999</v>
      </c>
    </row>
    <row r="414" spans="1:8" x14ac:dyDescent="0.2">
      <c r="A414">
        <v>14168.163</v>
      </c>
      <c r="B414">
        <v>-24.95</v>
      </c>
      <c r="C414">
        <v>-24.898</v>
      </c>
      <c r="D414">
        <v>1.113</v>
      </c>
      <c r="E414">
        <v>49.133000000000003</v>
      </c>
      <c r="F414">
        <v>60</v>
      </c>
      <c r="G414">
        <v>68.69</v>
      </c>
      <c r="H414">
        <v>0.96360000000000012</v>
      </c>
    </row>
    <row r="415" spans="1:8" x14ac:dyDescent="0.2">
      <c r="A415">
        <v>14172.232</v>
      </c>
      <c r="B415">
        <v>-25.001000000000001</v>
      </c>
      <c r="C415">
        <v>-24.948</v>
      </c>
      <c r="D415">
        <v>1.236</v>
      </c>
      <c r="E415">
        <v>48.584000000000003</v>
      </c>
      <c r="F415">
        <v>60</v>
      </c>
      <c r="G415">
        <v>68.677000000000007</v>
      </c>
      <c r="H415">
        <v>0.95150000000000001</v>
      </c>
    </row>
    <row r="416" spans="1:8" x14ac:dyDescent="0.2">
      <c r="A416">
        <v>14176.844999999999</v>
      </c>
      <c r="B416">
        <v>-25.053000000000001</v>
      </c>
      <c r="C416">
        <v>-25</v>
      </c>
      <c r="D416">
        <v>1.117</v>
      </c>
      <c r="E416">
        <v>48.768000000000001</v>
      </c>
      <c r="F416">
        <v>60</v>
      </c>
      <c r="G416">
        <v>68.504999999999995</v>
      </c>
      <c r="H416">
        <v>0.95590000000000008</v>
      </c>
    </row>
    <row r="417" spans="1:8" x14ac:dyDescent="0.2">
      <c r="A417">
        <v>14454.620999999999</v>
      </c>
      <c r="B417">
        <v>-25.050999999999998</v>
      </c>
      <c r="C417">
        <v>-25.047999999999998</v>
      </c>
      <c r="D417">
        <v>0</v>
      </c>
      <c r="E417">
        <v>52.356000000000002</v>
      </c>
      <c r="F417">
        <v>60</v>
      </c>
      <c r="G417">
        <v>69.268000000000001</v>
      </c>
      <c r="H417">
        <v>1.0328999999999999</v>
      </c>
    </row>
    <row r="418" spans="1:8" x14ac:dyDescent="0.2">
      <c r="A418">
        <v>14458.022999999999</v>
      </c>
      <c r="B418">
        <v>-25.103999999999999</v>
      </c>
      <c r="C418">
        <v>-25.099</v>
      </c>
      <c r="D418">
        <v>1.502</v>
      </c>
      <c r="E418">
        <v>55.381</v>
      </c>
      <c r="F418">
        <v>60</v>
      </c>
      <c r="G418">
        <v>68.335999999999999</v>
      </c>
      <c r="H418">
        <v>1.1000000000000001</v>
      </c>
    </row>
    <row r="419" spans="1:8" x14ac:dyDescent="0.2">
      <c r="A419">
        <v>14461.448</v>
      </c>
      <c r="B419">
        <v>-25.158999999999999</v>
      </c>
      <c r="C419">
        <v>-25.152000000000001</v>
      </c>
      <c r="D419">
        <v>1.524</v>
      </c>
      <c r="E419">
        <v>50.039000000000001</v>
      </c>
      <c r="F419">
        <v>60</v>
      </c>
      <c r="G419">
        <v>68.787000000000006</v>
      </c>
      <c r="H419">
        <v>0.98340000000000005</v>
      </c>
    </row>
    <row r="420" spans="1:8" x14ac:dyDescent="0.2">
      <c r="A420">
        <v>14464.565000000001</v>
      </c>
      <c r="B420">
        <v>-25.212</v>
      </c>
      <c r="C420">
        <v>-25.202000000000002</v>
      </c>
      <c r="D420">
        <v>1.6180000000000001</v>
      </c>
      <c r="E420">
        <v>53.567</v>
      </c>
      <c r="F420">
        <v>60</v>
      </c>
      <c r="G420">
        <v>68.528000000000006</v>
      </c>
      <c r="H420">
        <v>1.0593000000000001</v>
      </c>
    </row>
    <row r="421" spans="1:8" x14ac:dyDescent="0.2">
      <c r="A421">
        <v>14467.67</v>
      </c>
      <c r="B421">
        <v>-25.263999999999999</v>
      </c>
      <c r="C421">
        <v>-25.251000000000001</v>
      </c>
      <c r="D421">
        <v>1.5880000000000001</v>
      </c>
      <c r="E421">
        <v>55.844000000000001</v>
      </c>
      <c r="F421">
        <v>60</v>
      </c>
      <c r="G421">
        <v>68.89</v>
      </c>
      <c r="H421">
        <v>1.1098999999999999</v>
      </c>
    </row>
    <row r="422" spans="1:8" x14ac:dyDescent="0.2">
      <c r="A422">
        <v>14470.79</v>
      </c>
      <c r="B422">
        <v>-25.318000000000001</v>
      </c>
      <c r="C422">
        <v>-25.303999999999998</v>
      </c>
      <c r="D422">
        <v>1.6759999999999999</v>
      </c>
      <c r="E422">
        <v>73.253</v>
      </c>
      <c r="F422">
        <v>60</v>
      </c>
      <c r="G422">
        <v>67.481999999999999</v>
      </c>
      <c r="H422">
        <v>1.5114000000000003</v>
      </c>
    </row>
    <row r="423" spans="1:8" x14ac:dyDescent="0.2">
      <c r="A423">
        <v>14473.599</v>
      </c>
      <c r="B423">
        <v>-25.373000000000001</v>
      </c>
      <c r="C423">
        <v>-25.356000000000002</v>
      </c>
      <c r="D423">
        <v>1.851</v>
      </c>
      <c r="E423">
        <v>86.034999999999997</v>
      </c>
      <c r="F423">
        <v>60</v>
      </c>
      <c r="G423">
        <v>66.304000000000002</v>
      </c>
      <c r="H423">
        <v>1.8304</v>
      </c>
    </row>
    <row r="424" spans="1:8" x14ac:dyDescent="0.2">
      <c r="A424">
        <v>14476.396000000001</v>
      </c>
      <c r="B424">
        <v>-25.425999999999998</v>
      </c>
      <c r="C424">
        <v>-25.405999999999999</v>
      </c>
      <c r="D424">
        <v>1.8180000000000001</v>
      </c>
      <c r="E424">
        <v>87.466999999999999</v>
      </c>
      <c r="F424">
        <v>60</v>
      </c>
      <c r="G424">
        <v>66.102999999999994</v>
      </c>
      <c r="H424">
        <v>1.8678000000000001</v>
      </c>
    </row>
    <row r="425" spans="1:8" x14ac:dyDescent="0.2">
      <c r="A425">
        <v>14479.194</v>
      </c>
      <c r="B425">
        <v>-25.48</v>
      </c>
      <c r="C425">
        <v>-25.457000000000001</v>
      </c>
      <c r="D425">
        <v>1.825</v>
      </c>
      <c r="E425">
        <v>90.706999999999994</v>
      </c>
      <c r="F425">
        <v>60</v>
      </c>
      <c r="G425">
        <v>65.646000000000001</v>
      </c>
      <c r="H425">
        <v>1.9525000000000001</v>
      </c>
    </row>
    <row r="426" spans="1:8" x14ac:dyDescent="0.2">
      <c r="A426">
        <v>14482.003000000001</v>
      </c>
      <c r="B426">
        <v>-25.533999999999999</v>
      </c>
      <c r="C426">
        <v>-25.509</v>
      </c>
      <c r="D426">
        <v>1.847</v>
      </c>
      <c r="E426">
        <v>94.872</v>
      </c>
      <c r="F426">
        <v>60</v>
      </c>
      <c r="G426">
        <v>65.373000000000005</v>
      </c>
      <c r="H426">
        <v>2.0647000000000002</v>
      </c>
    </row>
    <row r="427" spans="1:8" x14ac:dyDescent="0.2">
      <c r="A427">
        <v>14484.807000000001</v>
      </c>
      <c r="B427">
        <v>-25.588000000000001</v>
      </c>
      <c r="C427">
        <v>-25.561</v>
      </c>
      <c r="D427">
        <v>1.8260000000000001</v>
      </c>
      <c r="E427">
        <v>92.033000000000001</v>
      </c>
      <c r="F427">
        <v>60</v>
      </c>
      <c r="G427">
        <v>65.843999999999994</v>
      </c>
      <c r="H427">
        <v>1.9888000000000001</v>
      </c>
    </row>
    <row r="428" spans="1:8" x14ac:dyDescent="0.2">
      <c r="A428">
        <v>14487.614</v>
      </c>
      <c r="B428">
        <v>-25.640999999999998</v>
      </c>
      <c r="C428">
        <v>-25.611000000000001</v>
      </c>
      <c r="D428">
        <v>1.8129999999999999</v>
      </c>
      <c r="E428">
        <v>96.483999999999995</v>
      </c>
      <c r="F428">
        <v>60</v>
      </c>
      <c r="G428">
        <v>64.963999999999999</v>
      </c>
      <c r="H428">
        <v>2.1087000000000002</v>
      </c>
    </row>
    <row r="429" spans="1:8" x14ac:dyDescent="0.2">
      <c r="A429">
        <v>14490.419</v>
      </c>
      <c r="B429">
        <v>-25.693999999999999</v>
      </c>
      <c r="C429">
        <v>-25.661999999999999</v>
      </c>
      <c r="D429">
        <v>1.806</v>
      </c>
      <c r="E429">
        <v>99.597999999999999</v>
      </c>
      <c r="F429">
        <v>60</v>
      </c>
      <c r="G429">
        <v>64.516000000000005</v>
      </c>
      <c r="H429">
        <v>2.1956000000000002</v>
      </c>
    </row>
    <row r="430" spans="1:8" x14ac:dyDescent="0.2">
      <c r="A430">
        <v>14493.217000000001</v>
      </c>
      <c r="B430">
        <v>-25.748999999999999</v>
      </c>
      <c r="C430">
        <v>-25.713999999999999</v>
      </c>
      <c r="D430">
        <v>1.875</v>
      </c>
      <c r="E430">
        <v>106.03100000000001</v>
      </c>
      <c r="F430">
        <v>60</v>
      </c>
      <c r="G430">
        <v>64.072999999999993</v>
      </c>
      <c r="H430">
        <v>2.3804000000000003</v>
      </c>
    </row>
    <row r="431" spans="1:8" x14ac:dyDescent="0.2">
      <c r="A431">
        <v>14496.023999999999</v>
      </c>
      <c r="B431">
        <v>-25.803999999999998</v>
      </c>
      <c r="C431">
        <v>-25.765999999999998</v>
      </c>
      <c r="D431">
        <v>1.8420000000000001</v>
      </c>
      <c r="E431">
        <v>103.277</v>
      </c>
      <c r="F431">
        <v>60</v>
      </c>
      <c r="G431">
        <v>64.3</v>
      </c>
      <c r="H431">
        <v>2.3001000000000005</v>
      </c>
    </row>
    <row r="432" spans="1:8" x14ac:dyDescent="0.2">
      <c r="A432">
        <v>14498.831</v>
      </c>
      <c r="B432">
        <v>-25.859000000000002</v>
      </c>
      <c r="C432">
        <v>-25.818999999999999</v>
      </c>
      <c r="D432">
        <v>1.8740000000000001</v>
      </c>
      <c r="E432">
        <v>104.398</v>
      </c>
      <c r="F432">
        <v>60</v>
      </c>
      <c r="G432">
        <v>63.798000000000002</v>
      </c>
      <c r="H432">
        <v>2.3331000000000004</v>
      </c>
    </row>
    <row r="433" spans="1:8" x14ac:dyDescent="0.2">
      <c r="A433">
        <v>14501.324000000001</v>
      </c>
      <c r="B433">
        <v>-25.91</v>
      </c>
      <c r="C433">
        <v>-25.867000000000001</v>
      </c>
      <c r="D433">
        <v>1.9510000000000001</v>
      </c>
      <c r="E433">
        <v>105.678</v>
      </c>
      <c r="F433">
        <v>60</v>
      </c>
      <c r="G433">
        <v>63.470999999999997</v>
      </c>
      <c r="H433">
        <v>2.3704999999999998</v>
      </c>
    </row>
    <row r="434" spans="1:8" x14ac:dyDescent="0.2">
      <c r="A434">
        <v>14504.084999999999</v>
      </c>
      <c r="B434">
        <v>-25.965</v>
      </c>
      <c r="C434">
        <v>-25.92</v>
      </c>
      <c r="D434">
        <v>1.887</v>
      </c>
      <c r="E434">
        <v>109.31399999999999</v>
      </c>
      <c r="F434">
        <v>60</v>
      </c>
      <c r="G434">
        <v>63.529000000000003</v>
      </c>
      <c r="H434">
        <v>2.4783000000000004</v>
      </c>
    </row>
    <row r="435" spans="1:8" x14ac:dyDescent="0.2">
      <c r="A435">
        <v>14506.884</v>
      </c>
      <c r="B435">
        <v>-26.018999999999998</v>
      </c>
      <c r="C435">
        <v>-25.972000000000001</v>
      </c>
      <c r="D435">
        <v>1.86</v>
      </c>
      <c r="E435">
        <v>109.22</v>
      </c>
      <c r="F435">
        <v>60</v>
      </c>
      <c r="G435">
        <v>63.151000000000003</v>
      </c>
      <c r="H435">
        <v>2.4750000000000001</v>
      </c>
    </row>
    <row r="436" spans="1:8" x14ac:dyDescent="0.2">
      <c r="A436">
        <v>14509.692999999999</v>
      </c>
      <c r="B436">
        <v>-26.074000000000002</v>
      </c>
      <c r="C436">
        <v>-26.024000000000001</v>
      </c>
      <c r="D436">
        <v>1.8620000000000001</v>
      </c>
      <c r="E436">
        <v>107.864</v>
      </c>
      <c r="F436">
        <v>60</v>
      </c>
      <c r="G436">
        <v>63.325000000000003</v>
      </c>
      <c r="H436">
        <v>2.4343000000000004</v>
      </c>
    </row>
    <row r="437" spans="1:8" x14ac:dyDescent="0.2">
      <c r="A437">
        <v>14512.474</v>
      </c>
      <c r="B437">
        <v>-26.128</v>
      </c>
      <c r="C437">
        <v>-26.074999999999999</v>
      </c>
      <c r="D437">
        <v>1.8380000000000001</v>
      </c>
      <c r="E437">
        <v>82.29</v>
      </c>
      <c r="F437">
        <v>60</v>
      </c>
      <c r="G437">
        <v>65.784999999999997</v>
      </c>
      <c r="H437">
        <v>1.7347000000000001</v>
      </c>
    </row>
    <row r="438" spans="1:8" x14ac:dyDescent="0.2">
      <c r="A438">
        <v>14515.227000000001</v>
      </c>
      <c r="B438">
        <v>-26.178999999999998</v>
      </c>
      <c r="C438">
        <v>-26.123999999999999</v>
      </c>
      <c r="D438">
        <v>1.7749999999999999</v>
      </c>
      <c r="E438">
        <v>89.704999999999998</v>
      </c>
      <c r="F438">
        <v>60</v>
      </c>
      <c r="G438">
        <v>65.344999999999999</v>
      </c>
      <c r="H438">
        <v>1.9261000000000001</v>
      </c>
    </row>
    <row r="439" spans="1:8" x14ac:dyDescent="0.2">
      <c r="A439">
        <v>14517.977000000001</v>
      </c>
      <c r="B439">
        <v>-26.228999999999999</v>
      </c>
      <c r="C439">
        <v>-26.172000000000001</v>
      </c>
      <c r="D439">
        <v>1.734</v>
      </c>
      <c r="E439">
        <v>94.477000000000004</v>
      </c>
      <c r="F439">
        <v>60</v>
      </c>
      <c r="G439">
        <v>64.75</v>
      </c>
      <c r="H439">
        <v>2.0548000000000002</v>
      </c>
    </row>
    <row r="440" spans="1:8" x14ac:dyDescent="0.2">
      <c r="A440">
        <v>14520.78</v>
      </c>
      <c r="B440">
        <v>-26.28</v>
      </c>
      <c r="C440">
        <v>-26.22</v>
      </c>
      <c r="D440">
        <v>1.7290000000000001</v>
      </c>
      <c r="E440">
        <v>81.8</v>
      </c>
      <c r="F440">
        <v>60</v>
      </c>
      <c r="G440">
        <v>66.789000000000001</v>
      </c>
      <c r="H440">
        <v>1.7226000000000001</v>
      </c>
    </row>
    <row r="441" spans="1:8" x14ac:dyDescent="0.2">
      <c r="A441">
        <v>14523.884</v>
      </c>
      <c r="B441">
        <v>-26.332999999999998</v>
      </c>
      <c r="C441">
        <v>-26.271000000000001</v>
      </c>
      <c r="D441">
        <v>1.649</v>
      </c>
      <c r="E441">
        <v>42.981000000000002</v>
      </c>
      <c r="F441">
        <v>60</v>
      </c>
      <c r="G441">
        <v>68.441999999999993</v>
      </c>
      <c r="H441">
        <v>0.8338000000000001</v>
      </c>
    </row>
    <row r="442" spans="1:8" x14ac:dyDescent="0.2">
      <c r="A442">
        <v>14526.946</v>
      </c>
      <c r="B442">
        <v>-26.385999999999999</v>
      </c>
      <c r="C442">
        <v>-26.321000000000002</v>
      </c>
      <c r="D442">
        <v>1.6379999999999999</v>
      </c>
      <c r="E442">
        <v>69.313000000000002</v>
      </c>
      <c r="F442">
        <v>60</v>
      </c>
      <c r="G442">
        <v>66.423000000000002</v>
      </c>
      <c r="H442">
        <v>1.4178999999999999</v>
      </c>
    </row>
    <row r="443" spans="1:8" x14ac:dyDescent="0.2">
      <c r="A443">
        <v>14530.061</v>
      </c>
      <c r="B443">
        <v>-26.437000000000001</v>
      </c>
      <c r="C443">
        <v>-26.369</v>
      </c>
      <c r="D443">
        <v>1.5429999999999999</v>
      </c>
      <c r="E443">
        <v>90.427999999999997</v>
      </c>
      <c r="F443">
        <v>60</v>
      </c>
      <c r="G443">
        <v>65.23</v>
      </c>
      <c r="H443">
        <v>1.9459</v>
      </c>
    </row>
    <row r="444" spans="1:8" x14ac:dyDescent="0.2">
      <c r="A444">
        <v>14533.483</v>
      </c>
      <c r="B444">
        <v>-26.492000000000001</v>
      </c>
      <c r="C444">
        <v>-26.422000000000001</v>
      </c>
      <c r="D444">
        <v>1.534</v>
      </c>
      <c r="E444">
        <v>93.283000000000001</v>
      </c>
      <c r="F444">
        <v>60</v>
      </c>
      <c r="G444">
        <v>65.027000000000001</v>
      </c>
      <c r="H444">
        <v>2.0218000000000003</v>
      </c>
    </row>
    <row r="445" spans="1:8" x14ac:dyDescent="0.2">
      <c r="A445">
        <v>14536.913</v>
      </c>
      <c r="B445">
        <v>-26.542000000000002</v>
      </c>
      <c r="C445">
        <v>-26.47</v>
      </c>
      <c r="D445">
        <v>1.4</v>
      </c>
      <c r="E445">
        <v>78.650000000000006</v>
      </c>
      <c r="F445">
        <v>60</v>
      </c>
      <c r="G445">
        <v>66.727000000000004</v>
      </c>
      <c r="H445">
        <v>1.6434000000000002</v>
      </c>
    </row>
    <row r="446" spans="1:8" x14ac:dyDescent="0.2">
      <c r="A446">
        <v>14540.346</v>
      </c>
      <c r="B446">
        <v>-26.591999999999999</v>
      </c>
      <c r="C446">
        <v>-26.518000000000001</v>
      </c>
      <c r="D446">
        <v>1.399</v>
      </c>
      <c r="E446">
        <v>55.38</v>
      </c>
      <c r="F446">
        <v>60</v>
      </c>
      <c r="G446">
        <v>67.774000000000001</v>
      </c>
      <c r="H446">
        <v>1.1000000000000001</v>
      </c>
    </row>
    <row r="447" spans="1:8" x14ac:dyDescent="0.2">
      <c r="A447">
        <v>14544.017</v>
      </c>
      <c r="B447">
        <v>-26.643000000000001</v>
      </c>
      <c r="C447">
        <v>-26.567</v>
      </c>
      <c r="D447">
        <v>1.3260000000000001</v>
      </c>
      <c r="E447">
        <v>64.975999999999999</v>
      </c>
      <c r="F447">
        <v>60</v>
      </c>
      <c r="G447">
        <v>66.903999999999996</v>
      </c>
      <c r="H447">
        <v>1.3167000000000002</v>
      </c>
    </row>
    <row r="448" spans="1:8" x14ac:dyDescent="0.2">
      <c r="A448">
        <v>14548.008</v>
      </c>
      <c r="B448">
        <v>-26.693999999999999</v>
      </c>
      <c r="C448">
        <v>-26.614999999999998</v>
      </c>
      <c r="D448">
        <v>1.218</v>
      </c>
      <c r="E448">
        <v>116.45399999999999</v>
      </c>
      <c r="F448">
        <v>60</v>
      </c>
      <c r="G448">
        <v>61.220999999999997</v>
      </c>
      <c r="H448">
        <v>2.6972</v>
      </c>
    </row>
    <row r="449" spans="1:8" x14ac:dyDescent="0.2">
      <c r="A449">
        <v>14552.050999999999</v>
      </c>
      <c r="B449">
        <v>-26.747</v>
      </c>
      <c r="C449">
        <v>-26.664999999999999</v>
      </c>
      <c r="D449">
        <v>1.2310000000000001</v>
      </c>
      <c r="E449">
        <v>86.572999999999993</v>
      </c>
      <c r="F449">
        <v>60</v>
      </c>
      <c r="G449">
        <v>65.694000000000003</v>
      </c>
      <c r="H449">
        <v>1.8447000000000002</v>
      </c>
    </row>
    <row r="450" spans="1:8" x14ac:dyDescent="0.2">
      <c r="A450">
        <v>14556.296</v>
      </c>
      <c r="B450">
        <v>-26.8</v>
      </c>
      <c r="C450">
        <v>-26.716000000000001</v>
      </c>
      <c r="D450">
        <v>1.2030000000000001</v>
      </c>
      <c r="E450">
        <v>73.825000000000003</v>
      </c>
      <c r="F450">
        <v>60</v>
      </c>
      <c r="G450">
        <v>66.457999999999998</v>
      </c>
      <c r="H450">
        <v>1.5257000000000001</v>
      </c>
    </row>
    <row r="451" spans="1:8" x14ac:dyDescent="0.2">
      <c r="A451">
        <v>14560.040999999999</v>
      </c>
      <c r="B451">
        <v>-26.850999999999999</v>
      </c>
      <c r="C451">
        <v>-26.763999999999999</v>
      </c>
      <c r="D451">
        <v>1.288</v>
      </c>
      <c r="E451">
        <v>92.947999999999993</v>
      </c>
      <c r="F451">
        <v>60</v>
      </c>
      <c r="G451">
        <v>64.498999999999995</v>
      </c>
      <c r="H451">
        <v>2.0130000000000003</v>
      </c>
    </row>
    <row r="452" spans="1:8" x14ac:dyDescent="0.2">
      <c r="A452">
        <v>14575.31</v>
      </c>
      <c r="B452">
        <v>-26.901</v>
      </c>
      <c r="C452">
        <v>-26.812000000000001</v>
      </c>
      <c r="D452">
        <v>0.313</v>
      </c>
      <c r="E452">
        <v>79.134</v>
      </c>
      <c r="F452">
        <v>60</v>
      </c>
      <c r="G452">
        <v>65.897000000000006</v>
      </c>
      <c r="H452">
        <v>1.6555</v>
      </c>
    </row>
    <row r="453" spans="1:8" x14ac:dyDescent="0.2">
      <c r="A453">
        <v>14579.967000000001</v>
      </c>
      <c r="B453">
        <v>-26.952999999999999</v>
      </c>
      <c r="C453">
        <v>-26.861999999999998</v>
      </c>
      <c r="D453">
        <v>1.071</v>
      </c>
      <c r="E453">
        <v>95.072000000000003</v>
      </c>
      <c r="F453">
        <v>60</v>
      </c>
      <c r="G453">
        <v>64.995999999999995</v>
      </c>
      <c r="H453">
        <v>2.0702000000000003</v>
      </c>
    </row>
    <row r="454" spans="1:8" x14ac:dyDescent="0.2">
      <c r="A454">
        <v>14584.64</v>
      </c>
      <c r="B454">
        <v>-27.004999999999999</v>
      </c>
      <c r="C454">
        <v>-26.911999999999999</v>
      </c>
      <c r="D454">
        <v>1.0640000000000001</v>
      </c>
      <c r="E454">
        <v>101.473</v>
      </c>
      <c r="F454">
        <v>60</v>
      </c>
      <c r="G454">
        <v>64.046000000000006</v>
      </c>
      <c r="H454">
        <v>2.2484000000000002</v>
      </c>
    </row>
    <row r="455" spans="1:8" x14ac:dyDescent="0.2">
      <c r="A455">
        <v>14611.761</v>
      </c>
      <c r="B455">
        <v>-27.058</v>
      </c>
      <c r="C455">
        <v>-26.962</v>
      </c>
      <c r="D455">
        <v>0.184</v>
      </c>
      <c r="E455">
        <v>102.39700000000001</v>
      </c>
      <c r="F455">
        <v>60</v>
      </c>
      <c r="G455">
        <v>63.942</v>
      </c>
      <c r="H455">
        <v>2.2748000000000004</v>
      </c>
    </row>
    <row r="456" spans="1:8" x14ac:dyDescent="0.2">
      <c r="A456">
        <v>14616.44</v>
      </c>
      <c r="B456">
        <v>-27.109000000000002</v>
      </c>
      <c r="C456">
        <v>-27.01</v>
      </c>
      <c r="D456">
        <v>1.038</v>
      </c>
      <c r="E456">
        <v>93.108000000000004</v>
      </c>
      <c r="F456">
        <v>60</v>
      </c>
      <c r="G456">
        <v>64.837999999999994</v>
      </c>
      <c r="H456">
        <v>2.0174000000000003</v>
      </c>
    </row>
    <row r="457" spans="1:8" x14ac:dyDescent="0.2">
      <c r="A457">
        <v>14621.433000000001</v>
      </c>
      <c r="B457">
        <v>-27.161000000000001</v>
      </c>
      <c r="C457">
        <v>-27.06</v>
      </c>
      <c r="D457">
        <v>1.0069999999999999</v>
      </c>
      <c r="E457">
        <v>65.66</v>
      </c>
      <c r="F457">
        <v>60</v>
      </c>
      <c r="G457">
        <v>67.384</v>
      </c>
      <c r="H457">
        <v>1.3321000000000003</v>
      </c>
    </row>
    <row r="458" spans="1:8" x14ac:dyDescent="0.2">
      <c r="A458">
        <v>14625.808000000001</v>
      </c>
      <c r="B458">
        <v>-27.212</v>
      </c>
      <c r="C458">
        <v>-27.109000000000002</v>
      </c>
      <c r="D458">
        <v>1.1140000000000001</v>
      </c>
      <c r="E458">
        <v>48.091000000000001</v>
      </c>
      <c r="F458">
        <v>60</v>
      </c>
      <c r="G458">
        <v>68.013999999999996</v>
      </c>
      <c r="H458">
        <v>0.9416000000000001</v>
      </c>
    </row>
    <row r="459" spans="1:8" x14ac:dyDescent="0.2">
      <c r="A459">
        <v>14630.485000000001</v>
      </c>
      <c r="B459">
        <v>-27.265000000000001</v>
      </c>
      <c r="C459">
        <v>-27.158999999999999</v>
      </c>
      <c r="D459">
        <v>1.071</v>
      </c>
      <c r="E459">
        <v>45.975000000000001</v>
      </c>
      <c r="F459">
        <v>60</v>
      </c>
      <c r="G459">
        <v>68.194999999999993</v>
      </c>
      <c r="H459">
        <v>0.89649999999999996</v>
      </c>
    </row>
    <row r="460" spans="1:8" x14ac:dyDescent="0.2">
      <c r="A460">
        <v>14635.166999999999</v>
      </c>
      <c r="B460">
        <v>-27.317</v>
      </c>
      <c r="C460">
        <v>-27.209</v>
      </c>
      <c r="D460">
        <v>1.0660000000000001</v>
      </c>
      <c r="E460">
        <v>48.866</v>
      </c>
      <c r="F460">
        <v>60</v>
      </c>
      <c r="G460">
        <v>68.096999999999994</v>
      </c>
      <c r="H460">
        <v>0.95810000000000006</v>
      </c>
    </row>
    <row r="461" spans="1:8" x14ac:dyDescent="0.2">
      <c r="A461">
        <v>14639.833000000001</v>
      </c>
      <c r="B461">
        <v>-27.369</v>
      </c>
      <c r="C461">
        <v>-27.257999999999999</v>
      </c>
      <c r="D461">
        <v>1.0529999999999999</v>
      </c>
      <c r="E461">
        <v>64.896000000000001</v>
      </c>
      <c r="F461">
        <v>60</v>
      </c>
      <c r="G461">
        <v>67.174999999999997</v>
      </c>
      <c r="H461">
        <v>1.3145000000000002</v>
      </c>
    </row>
    <row r="462" spans="1:8" x14ac:dyDescent="0.2">
      <c r="A462">
        <v>14644.805</v>
      </c>
      <c r="B462">
        <v>-27.422000000000001</v>
      </c>
      <c r="C462">
        <v>-27.309000000000001</v>
      </c>
      <c r="D462">
        <v>1.0129999999999999</v>
      </c>
      <c r="E462">
        <v>51.915999999999997</v>
      </c>
      <c r="F462">
        <v>60</v>
      </c>
      <c r="G462">
        <v>68.197999999999993</v>
      </c>
      <c r="H462">
        <v>1.0241000000000002</v>
      </c>
    </row>
    <row r="463" spans="1:8" x14ac:dyDescent="0.2">
      <c r="A463">
        <v>14650.075999999999</v>
      </c>
      <c r="B463">
        <v>-27.474</v>
      </c>
      <c r="C463">
        <v>-27.358000000000001</v>
      </c>
      <c r="D463">
        <v>0.94599999999999995</v>
      </c>
      <c r="E463">
        <v>52.322000000000003</v>
      </c>
      <c r="F463">
        <v>60</v>
      </c>
      <c r="G463">
        <v>68.069000000000003</v>
      </c>
      <c r="H463">
        <v>1.0328999999999999</v>
      </c>
    </row>
    <row r="464" spans="1:8" x14ac:dyDescent="0.2">
      <c r="A464">
        <v>14655.601000000001</v>
      </c>
      <c r="B464">
        <v>-27.526</v>
      </c>
      <c r="C464">
        <v>-27.408000000000001</v>
      </c>
      <c r="D464">
        <v>0.89</v>
      </c>
      <c r="E464">
        <v>67.128</v>
      </c>
      <c r="F464">
        <v>60</v>
      </c>
      <c r="G464">
        <v>67.099000000000004</v>
      </c>
      <c r="H464">
        <v>1.3662000000000001</v>
      </c>
    </row>
    <row r="465" spans="1:8" x14ac:dyDescent="0.2">
      <c r="A465">
        <v>14661.186</v>
      </c>
      <c r="B465">
        <v>-27.577000000000002</v>
      </c>
      <c r="C465">
        <v>-27.457000000000001</v>
      </c>
      <c r="D465">
        <v>0.876</v>
      </c>
      <c r="E465">
        <v>69.403999999999996</v>
      </c>
      <c r="F465">
        <v>60</v>
      </c>
      <c r="G465">
        <v>67.066000000000003</v>
      </c>
      <c r="H465">
        <v>1.4201000000000001</v>
      </c>
    </row>
    <row r="466" spans="1:8" x14ac:dyDescent="0.2">
      <c r="A466">
        <v>14667.087</v>
      </c>
      <c r="B466">
        <v>-27.629000000000001</v>
      </c>
      <c r="C466">
        <v>-27.507000000000001</v>
      </c>
      <c r="D466">
        <v>0.84799999999999998</v>
      </c>
      <c r="E466">
        <v>74.551000000000002</v>
      </c>
      <c r="F466">
        <v>60</v>
      </c>
      <c r="G466">
        <v>66.978999999999999</v>
      </c>
      <c r="H466">
        <v>1.5433000000000001</v>
      </c>
    </row>
    <row r="467" spans="1:8" x14ac:dyDescent="0.2">
      <c r="A467">
        <v>14672.692999999999</v>
      </c>
      <c r="B467">
        <v>-27.681000000000001</v>
      </c>
      <c r="C467">
        <v>-27.555</v>
      </c>
      <c r="D467">
        <v>0.872</v>
      </c>
      <c r="E467">
        <v>49.41</v>
      </c>
      <c r="F467">
        <v>60</v>
      </c>
      <c r="G467">
        <v>68.257000000000005</v>
      </c>
      <c r="H467">
        <v>0.97020000000000006</v>
      </c>
    </row>
    <row r="468" spans="1:8" x14ac:dyDescent="0.2">
      <c r="A468">
        <v>14678.261</v>
      </c>
      <c r="B468">
        <v>-27.733000000000001</v>
      </c>
      <c r="C468">
        <v>-27.606000000000002</v>
      </c>
      <c r="D468">
        <v>0.90300000000000002</v>
      </c>
      <c r="E468">
        <v>50.654000000000003</v>
      </c>
      <c r="F468">
        <v>60</v>
      </c>
      <c r="G468">
        <v>68.323999999999998</v>
      </c>
      <c r="H468">
        <v>0.99660000000000015</v>
      </c>
    </row>
    <row r="469" spans="1:8" x14ac:dyDescent="0.2">
      <c r="A469">
        <v>14683.841</v>
      </c>
      <c r="B469">
        <v>-27.783999999999999</v>
      </c>
      <c r="C469">
        <v>-27.654</v>
      </c>
      <c r="D469">
        <v>0.86</v>
      </c>
      <c r="E469">
        <v>60.845999999999997</v>
      </c>
      <c r="F469">
        <v>60</v>
      </c>
      <c r="G469">
        <v>67.656000000000006</v>
      </c>
      <c r="H469">
        <v>1.2221000000000002</v>
      </c>
    </row>
    <row r="470" spans="1:8" x14ac:dyDescent="0.2">
      <c r="A470">
        <v>14690.393</v>
      </c>
      <c r="B470">
        <v>-27.835999999999999</v>
      </c>
      <c r="C470">
        <v>-27.704000000000001</v>
      </c>
      <c r="D470">
        <v>0.75900000000000001</v>
      </c>
      <c r="E470">
        <v>49.337000000000003</v>
      </c>
      <c r="F470">
        <v>60</v>
      </c>
      <c r="G470">
        <v>68.402000000000001</v>
      </c>
      <c r="H470">
        <v>0.96800000000000008</v>
      </c>
    </row>
    <row r="471" spans="1:8" x14ac:dyDescent="0.2">
      <c r="A471">
        <v>14696.924999999999</v>
      </c>
      <c r="B471">
        <v>-27.887</v>
      </c>
      <c r="C471">
        <v>-27.753</v>
      </c>
      <c r="D471">
        <v>0.752</v>
      </c>
      <c r="E471">
        <v>65.912999999999997</v>
      </c>
      <c r="F471">
        <v>60</v>
      </c>
      <c r="G471">
        <v>67.504000000000005</v>
      </c>
      <c r="H471">
        <v>1.3376000000000001</v>
      </c>
    </row>
    <row r="472" spans="1:8" x14ac:dyDescent="0.2">
      <c r="A472">
        <v>14703.727999999999</v>
      </c>
      <c r="B472">
        <v>-27.939</v>
      </c>
      <c r="C472">
        <v>-27.802</v>
      </c>
      <c r="D472">
        <v>0.72499999999999998</v>
      </c>
      <c r="E472">
        <v>75.16</v>
      </c>
      <c r="F472">
        <v>60</v>
      </c>
      <c r="G472">
        <v>66.814999999999998</v>
      </c>
      <c r="H472">
        <v>1.5576000000000001</v>
      </c>
    </row>
    <row r="473" spans="1:8" x14ac:dyDescent="0.2">
      <c r="A473">
        <v>14710.878000000001</v>
      </c>
      <c r="B473">
        <v>-27.991</v>
      </c>
      <c r="C473">
        <v>-27.850999999999999</v>
      </c>
      <c r="D473">
        <v>0.69</v>
      </c>
      <c r="E473">
        <v>84.203999999999994</v>
      </c>
      <c r="F473">
        <v>60</v>
      </c>
      <c r="G473">
        <v>65.531999999999996</v>
      </c>
      <c r="H473">
        <v>1.7831000000000001</v>
      </c>
    </row>
    <row r="474" spans="1:8" x14ac:dyDescent="0.2">
      <c r="A474">
        <v>14717.977000000001</v>
      </c>
      <c r="B474">
        <v>-28.042000000000002</v>
      </c>
      <c r="C474">
        <v>-27.9</v>
      </c>
      <c r="D474">
        <v>0.68500000000000005</v>
      </c>
      <c r="E474">
        <v>74.468000000000004</v>
      </c>
      <c r="F474">
        <v>60</v>
      </c>
      <c r="G474">
        <v>66.766999999999996</v>
      </c>
      <c r="H474">
        <v>1.5411000000000001</v>
      </c>
    </row>
    <row r="475" spans="1:8" x14ac:dyDescent="0.2">
      <c r="A475">
        <v>1832.383</v>
      </c>
      <c r="B475">
        <v>-27.888999999999999</v>
      </c>
      <c r="C475">
        <v>-27.928999999999998</v>
      </c>
      <c r="D475">
        <v>2.09</v>
      </c>
      <c r="E475">
        <v>53.97</v>
      </c>
      <c r="F475">
        <v>60</v>
      </c>
      <c r="G475">
        <v>68.524000000000001</v>
      </c>
      <c r="H475">
        <v>1.0604</v>
      </c>
    </row>
    <row r="476" spans="1:8" x14ac:dyDescent="0.2">
      <c r="A476">
        <v>1835.192</v>
      </c>
      <c r="B476">
        <v>-27.94</v>
      </c>
      <c r="C476">
        <v>-27.981999999999999</v>
      </c>
      <c r="D476">
        <v>1.913</v>
      </c>
      <c r="E476">
        <v>24.652000000000001</v>
      </c>
      <c r="F476">
        <v>60</v>
      </c>
      <c r="G476">
        <v>69.912999999999997</v>
      </c>
      <c r="H476">
        <v>0.45980000000000004</v>
      </c>
    </row>
    <row r="477" spans="1:8" x14ac:dyDescent="0.2">
      <c r="A477">
        <v>1838.6189999999999</v>
      </c>
      <c r="B477">
        <v>-27.994</v>
      </c>
      <c r="C477">
        <v>-28.039000000000001</v>
      </c>
      <c r="D477">
        <v>1.657</v>
      </c>
      <c r="E477">
        <v>18.373999999999999</v>
      </c>
      <c r="F477">
        <v>60</v>
      </c>
      <c r="G477">
        <v>69.954999999999998</v>
      </c>
      <c r="H477">
        <v>0.33990000000000004</v>
      </c>
    </row>
    <row r="478" spans="1:8" x14ac:dyDescent="0.2">
      <c r="A478">
        <v>1841.721</v>
      </c>
      <c r="B478">
        <v>-28.047999999999998</v>
      </c>
      <c r="C478">
        <v>-28.096</v>
      </c>
      <c r="D478">
        <v>1.8220000000000001</v>
      </c>
      <c r="E478">
        <v>16.059999999999999</v>
      </c>
      <c r="F478">
        <v>60</v>
      </c>
      <c r="G478">
        <v>70.682000000000002</v>
      </c>
      <c r="H478">
        <v>0.29590000000000005</v>
      </c>
    </row>
    <row r="479" spans="1:8" x14ac:dyDescent="0.2">
      <c r="A479">
        <v>1844.8009999999999</v>
      </c>
      <c r="B479">
        <v>-28.100999999999999</v>
      </c>
      <c r="C479">
        <v>-28.152000000000001</v>
      </c>
      <c r="D479">
        <v>1.8280000000000001</v>
      </c>
      <c r="E479">
        <v>12.680999999999999</v>
      </c>
      <c r="F479">
        <v>60</v>
      </c>
      <c r="G479">
        <v>70.655000000000001</v>
      </c>
      <c r="H479">
        <v>0.2321</v>
      </c>
    </row>
    <row r="480" spans="1:8" x14ac:dyDescent="0.2">
      <c r="A480">
        <v>1847.846</v>
      </c>
      <c r="B480">
        <v>-28.152999999999999</v>
      </c>
      <c r="C480">
        <v>-28.206</v>
      </c>
      <c r="D480">
        <v>1.77</v>
      </c>
      <c r="E480">
        <v>11.73</v>
      </c>
      <c r="F480">
        <v>60</v>
      </c>
      <c r="G480">
        <v>70.757999999999996</v>
      </c>
      <c r="H480">
        <v>0.21450000000000002</v>
      </c>
    </row>
    <row r="481" spans="1:8" x14ac:dyDescent="0.2">
      <c r="A481">
        <v>1850.654</v>
      </c>
      <c r="B481">
        <v>-28.204000000000001</v>
      </c>
      <c r="C481">
        <v>-28.259</v>
      </c>
      <c r="D481">
        <v>1.9079999999999999</v>
      </c>
      <c r="E481">
        <v>11.321</v>
      </c>
      <c r="F481">
        <v>60</v>
      </c>
      <c r="G481">
        <v>71.025000000000006</v>
      </c>
      <c r="H481">
        <v>0.20680000000000001</v>
      </c>
    </row>
    <row r="482" spans="1:8" x14ac:dyDescent="0.2">
      <c r="A482">
        <v>1853.7719999999999</v>
      </c>
      <c r="B482">
        <v>-28.259</v>
      </c>
      <c r="C482">
        <v>-28.318000000000001</v>
      </c>
      <c r="D482">
        <v>1.8660000000000001</v>
      </c>
      <c r="E482">
        <v>14.66</v>
      </c>
      <c r="F482">
        <v>60</v>
      </c>
      <c r="G482">
        <v>70.94</v>
      </c>
      <c r="H482">
        <v>0.26950000000000002</v>
      </c>
    </row>
    <row r="483" spans="1:8" x14ac:dyDescent="0.2">
      <c r="A483">
        <v>1856.855</v>
      </c>
      <c r="B483">
        <v>-28.312999999999999</v>
      </c>
      <c r="C483">
        <v>-28.375</v>
      </c>
      <c r="D483">
        <v>1.849</v>
      </c>
      <c r="E483">
        <v>15.666</v>
      </c>
      <c r="F483">
        <v>60</v>
      </c>
      <c r="G483">
        <v>70.950999999999993</v>
      </c>
      <c r="H483">
        <v>0.28820000000000001</v>
      </c>
    </row>
    <row r="484" spans="1:8" x14ac:dyDescent="0.2">
      <c r="A484">
        <v>1859.615</v>
      </c>
      <c r="B484">
        <v>-28.366</v>
      </c>
      <c r="C484">
        <v>-28.43</v>
      </c>
      <c r="D484">
        <v>2.0249999999999999</v>
      </c>
      <c r="E484">
        <v>18.995999999999999</v>
      </c>
      <c r="F484">
        <v>60</v>
      </c>
      <c r="G484">
        <v>70.775000000000006</v>
      </c>
      <c r="H484">
        <v>0.35090000000000005</v>
      </c>
    </row>
    <row r="485" spans="1:8" x14ac:dyDescent="0.2">
      <c r="A485">
        <v>1862.4290000000001</v>
      </c>
      <c r="B485">
        <v>-28.419</v>
      </c>
      <c r="C485">
        <v>-28.486000000000001</v>
      </c>
      <c r="D485">
        <v>1.9790000000000001</v>
      </c>
      <c r="E485">
        <v>21.678999999999998</v>
      </c>
      <c r="F485">
        <v>60</v>
      </c>
      <c r="G485">
        <v>70.631</v>
      </c>
      <c r="H485">
        <v>0.40260000000000001</v>
      </c>
    </row>
    <row r="486" spans="1:8" x14ac:dyDescent="0.2">
      <c r="A486">
        <v>1864.91</v>
      </c>
      <c r="B486">
        <v>-28.47</v>
      </c>
      <c r="C486">
        <v>-28.539000000000001</v>
      </c>
      <c r="D486">
        <v>2.1429999999999998</v>
      </c>
      <c r="E486">
        <v>25.856000000000002</v>
      </c>
      <c r="F486">
        <v>60</v>
      </c>
      <c r="G486">
        <v>70.566999999999993</v>
      </c>
      <c r="H486">
        <v>0.48290000000000005</v>
      </c>
    </row>
    <row r="487" spans="1:8" x14ac:dyDescent="0.2">
      <c r="A487">
        <v>1867.384</v>
      </c>
      <c r="B487">
        <v>-28.521999999999998</v>
      </c>
      <c r="C487">
        <v>-28.594000000000001</v>
      </c>
      <c r="D487">
        <v>2.198</v>
      </c>
      <c r="E487">
        <v>31.094000000000001</v>
      </c>
      <c r="F487">
        <v>60</v>
      </c>
      <c r="G487">
        <v>70.125</v>
      </c>
      <c r="H487">
        <v>0.58630000000000004</v>
      </c>
    </row>
    <row r="488" spans="1:8" x14ac:dyDescent="0.2">
      <c r="A488">
        <v>1869.8810000000001</v>
      </c>
      <c r="B488">
        <v>-28.571999999999999</v>
      </c>
      <c r="C488">
        <v>-28.646999999999998</v>
      </c>
      <c r="D488">
        <v>2.1240000000000001</v>
      </c>
      <c r="E488">
        <v>36.06</v>
      </c>
      <c r="F488">
        <v>60</v>
      </c>
      <c r="G488">
        <v>69.798000000000002</v>
      </c>
      <c r="H488">
        <v>0.68530000000000002</v>
      </c>
    </row>
    <row r="489" spans="1:8" x14ac:dyDescent="0.2">
      <c r="A489">
        <v>1872.3810000000001</v>
      </c>
      <c r="B489">
        <v>-28.626000000000001</v>
      </c>
      <c r="C489">
        <v>-28.702999999999999</v>
      </c>
      <c r="D489">
        <v>2.2480000000000002</v>
      </c>
      <c r="E489">
        <v>51.551000000000002</v>
      </c>
      <c r="F489">
        <v>60</v>
      </c>
      <c r="G489">
        <v>68.668000000000006</v>
      </c>
      <c r="H489">
        <v>1.0087000000000002</v>
      </c>
    </row>
    <row r="490" spans="1:8" x14ac:dyDescent="0.2">
      <c r="A490">
        <v>1874.837</v>
      </c>
      <c r="B490">
        <v>-28.681000000000001</v>
      </c>
      <c r="C490">
        <v>-28.760999999999999</v>
      </c>
      <c r="D490">
        <v>2.3490000000000002</v>
      </c>
      <c r="E490">
        <v>56.418999999999997</v>
      </c>
      <c r="F490">
        <v>60</v>
      </c>
      <c r="G490">
        <v>68.287000000000006</v>
      </c>
      <c r="H490">
        <v>1.1143000000000001</v>
      </c>
    </row>
    <row r="491" spans="1:8" x14ac:dyDescent="0.2">
      <c r="A491">
        <v>1877.289</v>
      </c>
      <c r="B491">
        <v>-28.731999999999999</v>
      </c>
      <c r="C491">
        <v>-28.814</v>
      </c>
      <c r="D491">
        <v>2.1869999999999998</v>
      </c>
      <c r="E491">
        <v>63.872999999999998</v>
      </c>
      <c r="F491">
        <v>60</v>
      </c>
      <c r="G491">
        <v>68.078999999999994</v>
      </c>
      <c r="H491">
        <v>1.2815000000000001</v>
      </c>
    </row>
    <row r="492" spans="1:8" x14ac:dyDescent="0.2">
      <c r="A492">
        <v>1879.7760000000001</v>
      </c>
      <c r="B492">
        <v>-28.785</v>
      </c>
      <c r="C492">
        <v>-28.87</v>
      </c>
      <c r="D492">
        <v>2.226</v>
      </c>
      <c r="E492">
        <v>66.674999999999997</v>
      </c>
      <c r="F492">
        <v>60</v>
      </c>
      <c r="G492">
        <v>67.741</v>
      </c>
      <c r="H492">
        <v>1.3453000000000002</v>
      </c>
    </row>
    <row r="493" spans="1:8" x14ac:dyDescent="0.2">
      <c r="A493">
        <v>1882.2280000000001</v>
      </c>
      <c r="B493">
        <v>-28.838000000000001</v>
      </c>
      <c r="C493">
        <v>-28.925000000000001</v>
      </c>
      <c r="D493">
        <v>2.2719999999999998</v>
      </c>
      <c r="E493">
        <v>72.064999999999998</v>
      </c>
      <c r="F493">
        <v>60</v>
      </c>
      <c r="G493">
        <v>67.152000000000001</v>
      </c>
      <c r="H493">
        <v>1.4718000000000002</v>
      </c>
    </row>
    <row r="494" spans="1:8" x14ac:dyDescent="0.2">
      <c r="A494">
        <v>1884.6780000000001</v>
      </c>
      <c r="B494">
        <v>-28.891999999999999</v>
      </c>
      <c r="C494">
        <v>-28.983000000000001</v>
      </c>
      <c r="D494">
        <v>2.3380000000000001</v>
      </c>
      <c r="E494">
        <v>85.01</v>
      </c>
      <c r="F494">
        <v>60</v>
      </c>
      <c r="G494">
        <v>65.837999999999994</v>
      </c>
      <c r="H494">
        <v>1.7897000000000001</v>
      </c>
    </row>
    <row r="495" spans="1:8" x14ac:dyDescent="0.2">
      <c r="A495">
        <v>1887.146</v>
      </c>
      <c r="B495">
        <v>-28.946999999999999</v>
      </c>
      <c r="C495">
        <v>-29.041</v>
      </c>
      <c r="D495">
        <v>2.3460000000000001</v>
      </c>
      <c r="E495">
        <v>91.581000000000003</v>
      </c>
      <c r="F495">
        <v>60</v>
      </c>
      <c r="G495">
        <v>65.328000000000003</v>
      </c>
      <c r="H495">
        <v>1.9602000000000002</v>
      </c>
    </row>
    <row r="496" spans="1:8" x14ac:dyDescent="0.2">
      <c r="A496">
        <v>1889.6379999999999</v>
      </c>
      <c r="B496">
        <v>-29.004000000000001</v>
      </c>
      <c r="C496">
        <v>-29.1</v>
      </c>
      <c r="D496">
        <v>2.3879999999999999</v>
      </c>
      <c r="E496">
        <v>91.396000000000001</v>
      </c>
      <c r="F496">
        <v>60</v>
      </c>
      <c r="G496">
        <v>65.082999999999998</v>
      </c>
      <c r="H496">
        <v>1.9558000000000002</v>
      </c>
    </row>
    <row r="497" spans="1:8" x14ac:dyDescent="0.2">
      <c r="A497">
        <v>1892.136</v>
      </c>
      <c r="B497">
        <v>-29.061</v>
      </c>
      <c r="C497">
        <v>-29.16</v>
      </c>
      <c r="D497">
        <v>2.3860000000000001</v>
      </c>
      <c r="E497">
        <v>104.372</v>
      </c>
      <c r="F497">
        <v>60</v>
      </c>
      <c r="G497">
        <v>64.153999999999996</v>
      </c>
      <c r="H497">
        <v>2.3133000000000004</v>
      </c>
    </row>
    <row r="498" spans="1:8" x14ac:dyDescent="0.2">
      <c r="A498">
        <v>1894.6389999999999</v>
      </c>
      <c r="B498">
        <v>-29.114999999999998</v>
      </c>
      <c r="C498">
        <v>-29.216999999999999</v>
      </c>
      <c r="D498">
        <v>2.2770000000000001</v>
      </c>
      <c r="E498">
        <v>106.31399999999999</v>
      </c>
      <c r="F498">
        <v>60</v>
      </c>
      <c r="G498">
        <v>64.646000000000001</v>
      </c>
      <c r="H498">
        <v>2.3694000000000002</v>
      </c>
    </row>
    <row r="499" spans="1:8" x14ac:dyDescent="0.2">
      <c r="A499">
        <v>1897.451</v>
      </c>
      <c r="B499">
        <v>-29.169</v>
      </c>
      <c r="C499">
        <v>-29.274000000000001</v>
      </c>
      <c r="D499">
        <v>2.0409999999999999</v>
      </c>
      <c r="E499">
        <v>98.65</v>
      </c>
      <c r="F499">
        <v>60</v>
      </c>
      <c r="G499">
        <v>64.352999999999994</v>
      </c>
      <c r="H499">
        <v>2.1516000000000002</v>
      </c>
    </row>
    <row r="500" spans="1:8" x14ac:dyDescent="0.2">
      <c r="A500">
        <v>1899.951</v>
      </c>
      <c r="B500">
        <v>-29.222000000000001</v>
      </c>
      <c r="C500">
        <v>-29.33</v>
      </c>
      <c r="D500">
        <v>2.2210000000000001</v>
      </c>
      <c r="E500">
        <v>93.936999999999998</v>
      </c>
      <c r="F500">
        <v>60</v>
      </c>
      <c r="G500">
        <v>64.453999999999994</v>
      </c>
      <c r="H500">
        <v>2.0228999999999999</v>
      </c>
    </row>
    <row r="501" spans="1:8" x14ac:dyDescent="0.2">
      <c r="A501">
        <v>1902.4480000000001</v>
      </c>
      <c r="B501">
        <v>-29.274999999999999</v>
      </c>
      <c r="C501">
        <v>-29.385000000000002</v>
      </c>
      <c r="D501">
        <v>2.2269999999999999</v>
      </c>
      <c r="E501">
        <v>91.325999999999993</v>
      </c>
      <c r="F501">
        <v>60</v>
      </c>
      <c r="G501">
        <v>64.614000000000004</v>
      </c>
      <c r="H501">
        <v>1.9536000000000002</v>
      </c>
    </row>
    <row r="502" spans="1:8" x14ac:dyDescent="0.2">
      <c r="A502">
        <v>1904.9559999999999</v>
      </c>
      <c r="B502">
        <v>-29.331</v>
      </c>
      <c r="C502">
        <v>-29.443999999999999</v>
      </c>
      <c r="D502">
        <v>2.355</v>
      </c>
      <c r="E502">
        <v>87.926000000000002</v>
      </c>
      <c r="F502">
        <v>60</v>
      </c>
      <c r="G502">
        <v>65.450999999999993</v>
      </c>
      <c r="H502">
        <v>1.8645000000000003</v>
      </c>
    </row>
    <row r="503" spans="1:8" x14ac:dyDescent="0.2">
      <c r="A503">
        <v>1907.4549999999999</v>
      </c>
      <c r="B503">
        <v>-29.387</v>
      </c>
      <c r="C503">
        <v>-29.503</v>
      </c>
      <c r="D503">
        <v>2.3439999999999999</v>
      </c>
      <c r="E503">
        <v>86.462999999999994</v>
      </c>
      <c r="F503">
        <v>60</v>
      </c>
      <c r="G503">
        <v>64.825000000000003</v>
      </c>
      <c r="H503">
        <v>1.8271000000000002</v>
      </c>
    </row>
    <row r="504" spans="1:8" x14ac:dyDescent="0.2">
      <c r="A504">
        <v>1909.954</v>
      </c>
      <c r="B504">
        <v>-29.44</v>
      </c>
      <c r="C504">
        <v>-29.558</v>
      </c>
      <c r="D504">
        <v>2.2120000000000002</v>
      </c>
      <c r="E504">
        <v>87.319000000000003</v>
      </c>
      <c r="F504">
        <v>60</v>
      </c>
      <c r="G504">
        <v>65.076999999999998</v>
      </c>
      <c r="H504">
        <v>1.8491000000000002</v>
      </c>
    </row>
    <row r="505" spans="1:8" x14ac:dyDescent="0.2">
      <c r="A505">
        <v>1912.4179999999999</v>
      </c>
      <c r="B505">
        <v>-29.492999999999999</v>
      </c>
      <c r="C505">
        <v>-29.614000000000001</v>
      </c>
      <c r="D505">
        <v>2.2690000000000001</v>
      </c>
      <c r="E505">
        <v>57.777000000000001</v>
      </c>
      <c r="F505">
        <v>60</v>
      </c>
      <c r="G505">
        <v>67.894999999999996</v>
      </c>
      <c r="H505">
        <v>1.1440000000000001</v>
      </c>
    </row>
    <row r="506" spans="1:8" x14ac:dyDescent="0.2">
      <c r="A506">
        <v>1915.1759999999999</v>
      </c>
      <c r="B506">
        <v>-29.545999999999999</v>
      </c>
      <c r="C506">
        <v>-29.67</v>
      </c>
      <c r="D506">
        <v>2.0230000000000001</v>
      </c>
      <c r="E506">
        <v>80.805000000000007</v>
      </c>
      <c r="F506">
        <v>60</v>
      </c>
      <c r="G506">
        <v>65.626000000000005</v>
      </c>
      <c r="H506">
        <v>1.6841000000000002</v>
      </c>
    </row>
    <row r="507" spans="1:8" x14ac:dyDescent="0.2">
      <c r="A507">
        <v>1917.6320000000001</v>
      </c>
      <c r="B507">
        <v>-29.597999999999999</v>
      </c>
      <c r="C507">
        <v>-29.724</v>
      </c>
      <c r="D507">
        <v>2.2109999999999999</v>
      </c>
      <c r="E507">
        <v>45.188000000000002</v>
      </c>
      <c r="F507">
        <v>60</v>
      </c>
      <c r="G507">
        <v>68.566999999999993</v>
      </c>
      <c r="H507">
        <v>0.87340000000000007</v>
      </c>
    </row>
    <row r="508" spans="1:8" x14ac:dyDescent="0.2">
      <c r="A508">
        <v>1920.4449999999999</v>
      </c>
      <c r="B508">
        <v>-29.652999999999999</v>
      </c>
      <c r="C508">
        <v>-29.782</v>
      </c>
      <c r="D508">
        <v>2.0539999999999998</v>
      </c>
      <c r="E508">
        <v>70.763000000000005</v>
      </c>
      <c r="F508">
        <v>60</v>
      </c>
      <c r="G508">
        <v>65.885999999999996</v>
      </c>
      <c r="H508">
        <v>1.4410000000000003</v>
      </c>
    </row>
    <row r="509" spans="1:8" x14ac:dyDescent="0.2">
      <c r="A509">
        <v>1922.9259999999999</v>
      </c>
      <c r="B509">
        <v>-29.702999999999999</v>
      </c>
      <c r="C509">
        <v>-29.835000000000001</v>
      </c>
      <c r="D509">
        <v>2.1219999999999999</v>
      </c>
      <c r="E509">
        <v>88.102000000000004</v>
      </c>
      <c r="F509">
        <v>60</v>
      </c>
      <c r="G509">
        <v>65.462999999999994</v>
      </c>
      <c r="H509">
        <v>1.8689000000000002</v>
      </c>
    </row>
    <row r="510" spans="1:8" x14ac:dyDescent="0.2">
      <c r="A510">
        <v>1925.751</v>
      </c>
      <c r="B510">
        <v>-29.754999999999999</v>
      </c>
      <c r="C510">
        <v>-29.888999999999999</v>
      </c>
      <c r="D510">
        <v>1.9159999999999999</v>
      </c>
      <c r="E510">
        <v>75.379000000000005</v>
      </c>
      <c r="F510">
        <v>60</v>
      </c>
      <c r="G510">
        <v>65.828999999999994</v>
      </c>
      <c r="H510">
        <v>1.5509999999999999</v>
      </c>
    </row>
    <row r="511" spans="1:8" x14ac:dyDescent="0.2">
      <c r="A511">
        <v>1929.181</v>
      </c>
      <c r="B511">
        <v>-29.809000000000001</v>
      </c>
      <c r="C511">
        <v>-29.946000000000002</v>
      </c>
      <c r="D511">
        <v>1.6739999999999999</v>
      </c>
      <c r="E511">
        <v>69.811999999999998</v>
      </c>
      <c r="F511">
        <v>60</v>
      </c>
      <c r="G511">
        <v>66.549000000000007</v>
      </c>
      <c r="H511">
        <v>1.4178999999999999</v>
      </c>
    </row>
    <row r="512" spans="1:8" x14ac:dyDescent="0.2">
      <c r="A512">
        <v>1932.61</v>
      </c>
      <c r="B512">
        <v>-29.861000000000001</v>
      </c>
      <c r="C512">
        <v>-30</v>
      </c>
      <c r="D512">
        <v>1.573</v>
      </c>
      <c r="E512">
        <v>63.915999999999997</v>
      </c>
      <c r="F512">
        <v>60</v>
      </c>
      <c r="G512">
        <v>66.677000000000007</v>
      </c>
      <c r="H512">
        <v>1.2826</v>
      </c>
    </row>
    <row r="513" spans="1:8" x14ac:dyDescent="0.2">
      <c r="A513">
        <v>1988.9190000000001</v>
      </c>
      <c r="B513">
        <v>-30.077999999999999</v>
      </c>
      <c r="C513">
        <v>-30.081</v>
      </c>
      <c r="D513">
        <v>0</v>
      </c>
      <c r="E513">
        <v>60.859000000000002</v>
      </c>
      <c r="F513">
        <v>60</v>
      </c>
      <c r="G513">
        <v>66.144999999999996</v>
      </c>
      <c r="H513">
        <v>1.2133</v>
      </c>
    </row>
    <row r="514" spans="1:8" x14ac:dyDescent="0.2">
      <c r="A514">
        <v>1989.854</v>
      </c>
      <c r="B514">
        <v>-30.131</v>
      </c>
      <c r="C514">
        <v>-30.135000000000002</v>
      </c>
      <c r="D514">
        <v>5.7779999999999996</v>
      </c>
      <c r="E514">
        <v>70.531000000000006</v>
      </c>
      <c r="F514">
        <v>60</v>
      </c>
      <c r="G514">
        <v>66.619</v>
      </c>
      <c r="H514">
        <v>1.4355</v>
      </c>
    </row>
    <row r="515" spans="1:8" x14ac:dyDescent="0.2">
      <c r="A515">
        <v>1996.6890000000001</v>
      </c>
      <c r="B515">
        <v>-30.186</v>
      </c>
      <c r="C515">
        <v>-30.190999999999999</v>
      </c>
      <c r="D515">
        <v>0.83199999999999996</v>
      </c>
      <c r="E515">
        <v>88.513000000000005</v>
      </c>
      <c r="F515">
        <v>60</v>
      </c>
      <c r="G515">
        <v>64.975999999999999</v>
      </c>
      <c r="H515">
        <v>1.8799000000000001</v>
      </c>
    </row>
    <row r="516" spans="1:8" x14ac:dyDescent="0.2">
      <c r="A516">
        <v>2004.1130000000001</v>
      </c>
      <c r="B516">
        <v>-30.236000000000001</v>
      </c>
      <c r="C516">
        <v>-30.242999999999999</v>
      </c>
      <c r="D516">
        <v>0.69699999999999995</v>
      </c>
      <c r="E516">
        <v>95.388000000000005</v>
      </c>
      <c r="F516">
        <v>60</v>
      </c>
      <c r="G516">
        <v>64.234999999999999</v>
      </c>
      <c r="H516">
        <v>2.0625</v>
      </c>
    </row>
    <row r="517" spans="1:8" x14ac:dyDescent="0.2">
      <c r="A517">
        <v>2004.7360000000001</v>
      </c>
      <c r="B517">
        <v>-30.298999999999999</v>
      </c>
      <c r="C517">
        <v>-30.306999999999999</v>
      </c>
      <c r="D517">
        <v>10.315</v>
      </c>
      <c r="E517">
        <v>95.248000000000005</v>
      </c>
      <c r="F517">
        <v>60</v>
      </c>
      <c r="G517">
        <v>64.031000000000006</v>
      </c>
      <c r="H517">
        <v>2.0581</v>
      </c>
    </row>
    <row r="518" spans="1:8" x14ac:dyDescent="0.2">
      <c r="A518">
        <v>2010.607</v>
      </c>
      <c r="B518">
        <v>-30.352</v>
      </c>
      <c r="C518">
        <v>-30.361999999999998</v>
      </c>
      <c r="D518">
        <v>0.92800000000000005</v>
      </c>
      <c r="E518">
        <v>28.928999999999998</v>
      </c>
      <c r="F518">
        <v>60</v>
      </c>
      <c r="G518">
        <v>68.759</v>
      </c>
      <c r="H518">
        <v>0.54339999999999999</v>
      </c>
    </row>
    <row r="519" spans="1:8" x14ac:dyDescent="0.2">
      <c r="A519">
        <v>2014.0250000000001</v>
      </c>
      <c r="B519">
        <v>-30.402999999999999</v>
      </c>
      <c r="C519">
        <v>-30.414999999999999</v>
      </c>
      <c r="D519">
        <v>1.5409999999999999</v>
      </c>
      <c r="E519">
        <v>45.68</v>
      </c>
      <c r="F519">
        <v>60</v>
      </c>
      <c r="G519">
        <v>67.944999999999993</v>
      </c>
      <c r="H519">
        <v>0.88330000000000009</v>
      </c>
    </row>
    <row r="520" spans="1:8" x14ac:dyDescent="0.2">
      <c r="A520">
        <v>2016.5219999999999</v>
      </c>
      <c r="B520">
        <v>-30.478999999999999</v>
      </c>
      <c r="C520">
        <v>-30.492000000000001</v>
      </c>
      <c r="D520">
        <v>3.1080000000000001</v>
      </c>
      <c r="E520">
        <v>55.642000000000003</v>
      </c>
      <c r="F520">
        <v>60</v>
      </c>
      <c r="G520">
        <v>67.31</v>
      </c>
      <c r="H520">
        <v>1.0967</v>
      </c>
    </row>
    <row r="521" spans="1:8" x14ac:dyDescent="0.2">
      <c r="A521">
        <v>2031.453</v>
      </c>
      <c r="B521">
        <v>-30.533999999999999</v>
      </c>
      <c r="C521">
        <v>-30.548999999999999</v>
      </c>
      <c r="D521">
        <v>0.38200000000000001</v>
      </c>
      <c r="E521">
        <v>24.276</v>
      </c>
      <c r="F521">
        <v>60</v>
      </c>
      <c r="G521">
        <v>69.584999999999994</v>
      </c>
      <c r="H521">
        <v>0.45319999999999999</v>
      </c>
    </row>
    <row r="522" spans="1:8" x14ac:dyDescent="0.2">
      <c r="A522">
        <v>2032.702</v>
      </c>
      <c r="B522">
        <v>-30.588000000000001</v>
      </c>
      <c r="C522">
        <v>-30.605</v>
      </c>
      <c r="D522">
        <v>4.4770000000000003</v>
      </c>
      <c r="E522">
        <v>24.279</v>
      </c>
      <c r="F522">
        <v>60</v>
      </c>
      <c r="G522">
        <v>69.528999999999996</v>
      </c>
      <c r="H522">
        <v>0.45319999999999999</v>
      </c>
    </row>
    <row r="523" spans="1:8" x14ac:dyDescent="0.2">
      <c r="A523">
        <v>2045.183</v>
      </c>
      <c r="B523">
        <v>-30.65</v>
      </c>
      <c r="C523">
        <v>-30.669</v>
      </c>
      <c r="D523">
        <v>0.51100000000000001</v>
      </c>
      <c r="E523">
        <v>33.472999999999999</v>
      </c>
      <c r="F523">
        <v>60</v>
      </c>
      <c r="G523">
        <v>69.256</v>
      </c>
      <c r="H523">
        <v>0.63360000000000005</v>
      </c>
    </row>
    <row r="524" spans="1:8" x14ac:dyDescent="0.2">
      <c r="A524">
        <v>2046.431</v>
      </c>
      <c r="B524">
        <v>-30.713999999999999</v>
      </c>
      <c r="C524">
        <v>-30.734000000000002</v>
      </c>
      <c r="D524">
        <v>5.2060000000000004</v>
      </c>
      <c r="E524">
        <v>34.223999999999997</v>
      </c>
      <c r="F524">
        <v>60</v>
      </c>
      <c r="G524">
        <v>69.084000000000003</v>
      </c>
      <c r="H524">
        <v>0.64900000000000002</v>
      </c>
    </row>
    <row r="525" spans="1:8" x14ac:dyDescent="0.2">
      <c r="A525">
        <v>2049.8649999999998</v>
      </c>
      <c r="B525">
        <v>-30.768000000000001</v>
      </c>
      <c r="C525">
        <v>-30.79</v>
      </c>
      <c r="D525">
        <v>1.64</v>
      </c>
      <c r="E525">
        <v>34.768000000000001</v>
      </c>
      <c r="F525">
        <v>60</v>
      </c>
      <c r="G525">
        <v>69.251999999999995</v>
      </c>
      <c r="H525">
        <v>0.66</v>
      </c>
    </row>
    <row r="526" spans="1:8" x14ac:dyDescent="0.2">
      <c r="A526">
        <v>2093.8429999999998</v>
      </c>
      <c r="B526">
        <v>-30.821000000000002</v>
      </c>
      <c r="C526">
        <v>-30.844000000000001</v>
      </c>
      <c r="D526">
        <v>0.122</v>
      </c>
      <c r="E526">
        <v>46.847000000000001</v>
      </c>
      <c r="F526">
        <v>60</v>
      </c>
      <c r="G526">
        <v>68.346000000000004</v>
      </c>
      <c r="H526">
        <v>0.90860000000000007</v>
      </c>
    </row>
    <row r="527" spans="1:8" x14ac:dyDescent="0.2">
      <c r="A527">
        <v>2104.087</v>
      </c>
      <c r="B527">
        <v>-30.870999999999999</v>
      </c>
      <c r="C527">
        <v>-30.896000000000001</v>
      </c>
      <c r="D527">
        <v>0.50800000000000001</v>
      </c>
      <c r="E527">
        <v>47.613</v>
      </c>
      <c r="F527">
        <v>60</v>
      </c>
      <c r="G527">
        <v>68.417000000000002</v>
      </c>
      <c r="H527">
        <v>0.92400000000000004</v>
      </c>
    </row>
    <row r="528" spans="1:8" x14ac:dyDescent="0.2">
      <c r="A528">
        <v>2120.8530000000001</v>
      </c>
      <c r="B528">
        <v>-30.922000000000001</v>
      </c>
      <c r="C528">
        <v>-30.948</v>
      </c>
      <c r="D528">
        <v>0.31</v>
      </c>
      <c r="E528">
        <v>38.017000000000003</v>
      </c>
      <c r="F528">
        <v>60</v>
      </c>
      <c r="G528">
        <v>68.747</v>
      </c>
      <c r="H528">
        <v>0.7249000000000001</v>
      </c>
    </row>
    <row r="529" spans="1:8" x14ac:dyDescent="0.2">
      <c r="A529">
        <v>2145.0219999999999</v>
      </c>
      <c r="B529">
        <v>-30.972000000000001</v>
      </c>
      <c r="C529">
        <v>-31</v>
      </c>
      <c r="D529">
        <v>0.216</v>
      </c>
      <c r="E529">
        <v>36.904000000000003</v>
      </c>
      <c r="F529">
        <v>60</v>
      </c>
      <c r="G529">
        <v>68.992000000000004</v>
      </c>
      <c r="H529">
        <v>0.70290000000000008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A10" workbookViewId="0">
      <selection activeCell="L19" sqref="L19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topLeftCell="A10" zoomScale="70" zoomScaleNormal="70" zoomScaleSheetLayoutView="75" workbookViewId="0">
      <selection activeCell="D20" sqref="D20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136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-15</v>
      </c>
      <c r="E14" s="308">
        <v>-12.055999999999999</v>
      </c>
      <c r="F14" s="309" t="s">
        <v>102</v>
      </c>
      <c r="G14" s="307">
        <v>100</v>
      </c>
      <c r="H14" s="307">
        <v>191</v>
      </c>
      <c r="I14" s="310">
        <v>0</v>
      </c>
      <c r="J14" s="173">
        <v>6.7</v>
      </c>
      <c r="K14" s="310">
        <v>0</v>
      </c>
      <c r="L14" s="173">
        <v>6.91</v>
      </c>
      <c r="M14" s="310">
        <v>0</v>
      </c>
      <c r="N14" s="293"/>
      <c r="O14" s="294"/>
      <c r="P14" s="307">
        <v>27.67</v>
      </c>
      <c r="Q14" s="310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1">
        <v>326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120</v>
      </c>
      <c r="AC14" s="311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-15</v>
      </c>
      <c r="E15" s="308">
        <v>-12.055999999999999</v>
      </c>
      <c r="F15" s="309" t="s">
        <v>103</v>
      </c>
      <c r="G15" s="307">
        <v>200</v>
      </c>
      <c r="H15" s="307">
        <v>157</v>
      </c>
      <c r="I15" s="310">
        <v>-17.800999999999998</v>
      </c>
      <c r="J15" s="173">
        <v>5.79</v>
      </c>
      <c r="K15" s="310">
        <v>-13.582000000000001</v>
      </c>
      <c r="L15" s="173">
        <v>6.48</v>
      </c>
      <c r="M15" s="310">
        <v>-6.2229999999999999</v>
      </c>
      <c r="N15" s="293">
        <f t="shared" ref="N15:N36" si="1">IF(ISNUMBER(Z15), AA15, "")</f>
        <v>133</v>
      </c>
      <c r="O15" s="294" t="str">
        <f t="shared" ref="O15:O36" si="2">IF(ISNUMBER(N14), IF(ISNUMBER(N15), ABS(((ABS(N14-N15))/N14)*100), ""), "")</f>
        <v/>
      </c>
      <c r="P15" s="307">
        <v>28.23</v>
      </c>
      <c r="Q15" s="310">
        <v>2.024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1">
        <v>335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133</v>
      </c>
      <c r="AC15" s="311">
        <v>2.7610000000000001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-15</v>
      </c>
      <c r="E16" s="308">
        <v>-12.055999999999999</v>
      </c>
      <c r="F16" s="309" t="s">
        <v>104</v>
      </c>
      <c r="G16" s="307">
        <v>300</v>
      </c>
      <c r="H16" s="307">
        <v>127</v>
      </c>
      <c r="I16" s="310">
        <v>-19.108000000000001</v>
      </c>
      <c r="J16" s="173">
        <v>5.22</v>
      </c>
      <c r="K16" s="310">
        <v>-9.8450000000000006</v>
      </c>
      <c r="L16" s="173">
        <v>6.11</v>
      </c>
      <c r="M16" s="310">
        <v>-5.71</v>
      </c>
      <c r="N16" s="293">
        <f t="shared" si="1"/>
        <v>137</v>
      </c>
      <c r="O16" s="294">
        <f t="shared" si="2"/>
        <v>3.007518796992481</v>
      </c>
      <c r="P16" s="307">
        <v>28.84</v>
      </c>
      <c r="Q16" s="310">
        <v>2.161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1">
        <v>339</v>
      </c>
      <c r="AA16" s="10">
        <f t="shared" si="4"/>
        <v>137</v>
      </c>
      <c r="AC16" s="311">
        <v>1.194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-15</v>
      </c>
      <c r="E17" s="308">
        <v>-12.055999999999999</v>
      </c>
      <c r="F17" s="309" t="s">
        <v>105</v>
      </c>
      <c r="G17" s="307">
        <v>400</v>
      </c>
      <c r="H17" s="307">
        <v>106</v>
      </c>
      <c r="I17" s="310">
        <v>-16.535</v>
      </c>
      <c r="J17" s="173">
        <v>4.9800000000000004</v>
      </c>
      <c r="K17" s="310">
        <v>-4.5979999999999999</v>
      </c>
      <c r="L17" s="173">
        <v>5.83</v>
      </c>
      <c r="M17" s="310">
        <v>-4.5830000000000002</v>
      </c>
      <c r="N17" s="293">
        <f t="shared" si="1"/>
        <v>126</v>
      </c>
      <c r="O17" s="294">
        <f t="shared" si="2"/>
        <v>8.0291970802919703</v>
      </c>
      <c r="P17" s="307">
        <v>29.29</v>
      </c>
      <c r="Q17" s="310">
        <v>1.56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1">
        <v>328</v>
      </c>
      <c r="AA17" s="10">
        <f t="shared" si="4"/>
        <v>126</v>
      </c>
      <c r="AC17" s="311">
        <v>-3.2450000000000001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8">
        <v>-15</v>
      </c>
      <c r="E18" s="308">
        <v>-12.055999999999999</v>
      </c>
      <c r="F18" s="309" t="s">
        <v>106</v>
      </c>
      <c r="G18" s="307">
        <v>500</v>
      </c>
      <c r="H18" s="307">
        <v>89</v>
      </c>
      <c r="I18" s="310">
        <v>-16.038</v>
      </c>
      <c r="J18" s="173">
        <v>4.8499999999999996</v>
      </c>
      <c r="K18" s="310">
        <v>-2.61</v>
      </c>
      <c r="L18" s="173">
        <v>5.66</v>
      </c>
      <c r="M18" s="310">
        <v>-2.9159999999999999</v>
      </c>
      <c r="N18" s="293">
        <f t="shared" si="1"/>
        <v>109</v>
      </c>
      <c r="O18" s="294">
        <f t="shared" si="2"/>
        <v>13.492063492063492</v>
      </c>
      <c r="P18" s="307">
        <v>29.6</v>
      </c>
      <c r="Q18" s="310">
        <v>1.0580000000000001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1">
        <v>311</v>
      </c>
      <c r="AA18" s="10">
        <f t="shared" si="4"/>
        <v>109</v>
      </c>
      <c r="AC18" s="311">
        <v>-5.1829999999999998</v>
      </c>
    </row>
    <row r="19" spans="1:29" s="10" customFormat="1" ht="39.950000000000003" customHeight="1" x14ac:dyDescent="0.2">
      <c r="A19" s="10">
        <f t="shared" ca="1" si="0"/>
        <v>19</v>
      </c>
      <c r="B19" s="312">
        <v>1</v>
      </c>
      <c r="C19" s="5"/>
      <c r="D19" s="308">
        <v>-15</v>
      </c>
      <c r="E19" s="308">
        <v>-12.055999999999999</v>
      </c>
      <c r="F19" s="309" t="s">
        <v>107</v>
      </c>
      <c r="G19" s="307">
        <v>600</v>
      </c>
      <c r="H19" s="307">
        <v>79</v>
      </c>
      <c r="I19" s="310">
        <v>-11.236000000000001</v>
      </c>
      <c r="J19" s="173">
        <v>4.5999999999999996</v>
      </c>
      <c r="K19" s="310">
        <v>-5.1550000000000002</v>
      </c>
      <c r="L19" s="173">
        <v>5.54</v>
      </c>
      <c r="M19" s="310">
        <v>-2.12</v>
      </c>
      <c r="N19" s="293">
        <f t="shared" si="1"/>
        <v>102</v>
      </c>
      <c r="O19" s="294">
        <f t="shared" si="2"/>
        <v>6.4220183486238538</v>
      </c>
      <c r="P19" s="307">
        <v>29.86</v>
      </c>
      <c r="Q19" s="310">
        <v>0.878</v>
      </c>
      <c r="R19" s="274"/>
      <c r="S19" s="286" t="str">
        <f t="shared" si="3"/>
        <v/>
      </c>
      <c r="T19" s="312" t="s">
        <v>108</v>
      </c>
      <c r="U19" s="272"/>
      <c r="V19" s="272"/>
      <c r="W19" s="272"/>
      <c r="X19" s="14"/>
      <c r="Z19" s="311">
        <v>304</v>
      </c>
      <c r="AA19" s="10">
        <f t="shared" si="4"/>
        <v>102</v>
      </c>
      <c r="AC19" s="311">
        <v>-2.2509999999999999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3" t="str">
        <f t="shared" si="1"/>
        <v/>
      </c>
      <c r="O20" s="294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3" t="str">
        <f t="shared" si="1"/>
        <v/>
      </c>
      <c r="O21" s="294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3" t="str">
        <f t="shared" si="1"/>
        <v/>
      </c>
      <c r="O22" s="294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3" t="str">
        <f t="shared" si="1"/>
        <v/>
      </c>
      <c r="O23" s="294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3" t="str">
        <f t="shared" si="1"/>
        <v/>
      </c>
      <c r="O24" s="294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3" t="str">
        <f t="shared" si="1"/>
        <v/>
      </c>
      <c r="O25" s="294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3" t="str">
        <f t="shared" si="1"/>
        <v/>
      </c>
      <c r="O26" s="294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3" t="str">
        <f t="shared" si="1"/>
        <v/>
      </c>
      <c r="O27" s="294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3" t="str">
        <f t="shared" si="1"/>
        <v/>
      </c>
      <c r="O28" s="294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3" t="str">
        <f t="shared" si="1"/>
        <v/>
      </c>
      <c r="O29" s="294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3" t="str">
        <f t="shared" si="1"/>
        <v/>
      </c>
      <c r="O30" s="294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3" t="str">
        <f t="shared" si="1"/>
        <v/>
      </c>
      <c r="O31" s="294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3" t="str">
        <f t="shared" si="1"/>
        <v/>
      </c>
      <c r="O32" s="294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3" t="str">
        <f t="shared" si="1"/>
        <v/>
      </c>
      <c r="O33" s="294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3" t="str">
        <f t="shared" si="1"/>
        <v/>
      </c>
      <c r="O34" s="294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3" t="str">
        <f t="shared" si="1"/>
        <v/>
      </c>
      <c r="O35" s="294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3" t="str">
        <f t="shared" si="1"/>
        <v/>
      </c>
      <c r="O36" s="294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19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136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-21</v>
      </c>
      <c r="E14" s="308">
        <v>-11.92</v>
      </c>
      <c r="F14" s="309" t="s">
        <v>109</v>
      </c>
      <c r="G14" s="307">
        <v>100</v>
      </c>
      <c r="H14" s="307">
        <v>81</v>
      </c>
      <c r="I14" s="310">
        <v>2.532</v>
      </c>
      <c r="J14" s="173">
        <v>3.56</v>
      </c>
      <c r="K14" s="310">
        <v>-22.609000000000002</v>
      </c>
      <c r="L14" s="173">
        <v>5.78</v>
      </c>
      <c r="M14" s="310">
        <v>4.3319999999999999</v>
      </c>
      <c r="N14" s="293"/>
      <c r="O14" s="294"/>
      <c r="P14" s="307">
        <v>30.41</v>
      </c>
      <c r="Q14" s="310">
        <v>1.8420000000000001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1">
        <v>299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98</v>
      </c>
      <c r="AC14" s="311">
        <v>-1.645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-21</v>
      </c>
      <c r="E15" s="308">
        <v>-11.92</v>
      </c>
      <c r="F15" s="309" t="s">
        <v>110</v>
      </c>
      <c r="G15" s="307">
        <v>200</v>
      </c>
      <c r="H15" s="307">
        <v>80</v>
      </c>
      <c r="I15" s="310">
        <v>-1.2350000000000001</v>
      </c>
      <c r="J15" s="173">
        <v>3.57</v>
      </c>
      <c r="K15" s="310">
        <v>0.28100000000000003</v>
      </c>
      <c r="L15" s="173">
        <v>5.72</v>
      </c>
      <c r="M15" s="310">
        <v>-1.038</v>
      </c>
      <c r="N15" s="293">
        <f t="shared" ref="N15:N36" si="1">IF(ISNUMBER(Z15), AA15, "")</f>
        <v>98</v>
      </c>
      <c r="O15" s="294" t="str">
        <f t="shared" ref="O15:O36" si="2">IF(ISNUMBER(N14), IF(ISNUMBER(N15), ABS(((ABS(N14-N15))/N14)*100), ""), "")</f>
        <v/>
      </c>
      <c r="P15" s="307">
        <v>30.57</v>
      </c>
      <c r="Q15" s="310">
        <v>0.52600000000000002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1">
        <v>299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98</v>
      </c>
      <c r="AC15" s="311">
        <v>0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-21</v>
      </c>
      <c r="E16" s="308">
        <v>-11.92</v>
      </c>
      <c r="F16" s="309" t="s">
        <v>111</v>
      </c>
      <c r="G16" s="307">
        <v>300</v>
      </c>
      <c r="H16" s="307">
        <v>78</v>
      </c>
      <c r="I16" s="310">
        <v>-2.5</v>
      </c>
      <c r="J16" s="173">
        <v>3.54</v>
      </c>
      <c r="K16" s="310">
        <v>-0.84</v>
      </c>
      <c r="L16" s="173">
        <v>5.62</v>
      </c>
      <c r="M16" s="310">
        <v>-1.748</v>
      </c>
      <c r="N16" s="293">
        <f t="shared" si="1"/>
        <v>96</v>
      </c>
      <c r="O16" s="294">
        <f t="shared" si="2"/>
        <v>2.0408163265306123</v>
      </c>
      <c r="P16" s="307">
        <v>30.67</v>
      </c>
      <c r="Q16" s="310">
        <v>0.32700000000000001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1">
        <v>297</v>
      </c>
      <c r="AA16" s="10">
        <f t="shared" si="4"/>
        <v>96</v>
      </c>
      <c r="AC16" s="311">
        <v>-0.66900000000000004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-21</v>
      </c>
      <c r="E17" s="308">
        <v>-11.92</v>
      </c>
      <c r="F17" s="309" t="s">
        <v>112</v>
      </c>
      <c r="G17" s="307">
        <v>400</v>
      </c>
      <c r="H17" s="307">
        <v>77</v>
      </c>
      <c r="I17" s="310">
        <v>-1.282</v>
      </c>
      <c r="J17" s="173">
        <v>3.29</v>
      </c>
      <c r="K17" s="310">
        <v>-7.0620000000000003</v>
      </c>
      <c r="L17" s="173">
        <v>5.48</v>
      </c>
      <c r="M17" s="310">
        <v>-2.4910000000000001</v>
      </c>
      <c r="N17" s="293">
        <f t="shared" si="1"/>
        <v>96</v>
      </c>
      <c r="O17" s="294">
        <f t="shared" si="2"/>
        <v>0</v>
      </c>
      <c r="P17" s="307">
        <v>30.66</v>
      </c>
      <c r="Q17" s="310">
        <v>-3.3000000000000002E-2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1">
        <v>297</v>
      </c>
      <c r="AA17" s="10">
        <f t="shared" si="4"/>
        <v>96</v>
      </c>
      <c r="AC17" s="311">
        <v>0</v>
      </c>
    </row>
    <row r="18" spans="1:29" s="10" customFormat="1" ht="39.950000000000003" customHeight="1" x14ac:dyDescent="0.2">
      <c r="A18" s="10">
        <f t="shared" ca="1" si="0"/>
        <v>18</v>
      </c>
      <c r="B18" s="312">
        <v>1</v>
      </c>
      <c r="C18" s="5"/>
      <c r="D18" s="308">
        <v>-21</v>
      </c>
      <c r="E18" s="308">
        <v>-11.92</v>
      </c>
      <c r="F18" s="309" t="s">
        <v>113</v>
      </c>
      <c r="G18" s="307">
        <v>500</v>
      </c>
      <c r="H18" s="307">
        <v>76</v>
      </c>
      <c r="I18" s="310">
        <v>-1.2989999999999999</v>
      </c>
      <c r="J18" s="173">
        <v>3.24</v>
      </c>
      <c r="K18" s="310">
        <v>-1.52</v>
      </c>
      <c r="L18" s="173">
        <v>5.39</v>
      </c>
      <c r="M18" s="310">
        <v>-1.6419999999999999</v>
      </c>
      <c r="N18" s="293">
        <f t="shared" si="1"/>
        <v>99</v>
      </c>
      <c r="O18" s="294">
        <f t="shared" si="2"/>
        <v>3.125</v>
      </c>
      <c r="P18" s="307">
        <v>30.77</v>
      </c>
      <c r="Q18" s="310">
        <v>0.35899999999999999</v>
      </c>
      <c r="R18" s="274"/>
      <c r="S18" s="286" t="str">
        <f t="shared" si="3"/>
        <v/>
      </c>
      <c r="T18" s="312" t="s">
        <v>114</v>
      </c>
      <c r="U18" s="272"/>
      <c r="V18" s="272"/>
      <c r="W18" s="272"/>
      <c r="X18" s="14"/>
      <c r="Z18" s="311">
        <v>300</v>
      </c>
      <c r="AA18" s="10">
        <f t="shared" si="4"/>
        <v>99</v>
      </c>
      <c r="AC18" s="311">
        <v>1.01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3" t="str">
        <f t="shared" si="1"/>
        <v/>
      </c>
      <c r="O19" s="294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3" t="str">
        <f t="shared" si="1"/>
        <v/>
      </c>
      <c r="O20" s="294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3" t="str">
        <f t="shared" si="1"/>
        <v/>
      </c>
      <c r="O21" s="294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3" t="str">
        <f t="shared" si="1"/>
        <v/>
      </c>
      <c r="O22" s="294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3" t="str">
        <f t="shared" si="1"/>
        <v/>
      </c>
      <c r="O23" s="294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3" t="str">
        <f t="shared" si="1"/>
        <v/>
      </c>
      <c r="O24" s="294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3" t="str">
        <f t="shared" si="1"/>
        <v/>
      </c>
      <c r="O25" s="294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3" t="str">
        <f t="shared" si="1"/>
        <v/>
      </c>
      <c r="O26" s="294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3" t="str">
        <f t="shared" si="1"/>
        <v/>
      </c>
      <c r="O27" s="294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3" t="str">
        <f t="shared" si="1"/>
        <v/>
      </c>
      <c r="O28" s="294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3" t="str">
        <f t="shared" si="1"/>
        <v/>
      </c>
      <c r="O29" s="294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3" t="str">
        <f t="shared" si="1"/>
        <v/>
      </c>
      <c r="O30" s="294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3" t="str">
        <f t="shared" si="1"/>
        <v/>
      </c>
      <c r="O31" s="294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3" t="str">
        <f t="shared" si="1"/>
        <v/>
      </c>
      <c r="O32" s="294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3" t="str">
        <f t="shared" si="1"/>
        <v/>
      </c>
      <c r="O33" s="294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3" t="str">
        <f t="shared" si="1"/>
        <v/>
      </c>
      <c r="O34" s="294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3" t="str">
        <f t="shared" si="1"/>
        <v/>
      </c>
      <c r="O35" s="294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3" t="str">
        <f t="shared" si="1"/>
        <v/>
      </c>
      <c r="O36" s="294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18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136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-27.9</v>
      </c>
      <c r="E14" s="308">
        <v>-12.52</v>
      </c>
      <c r="F14" s="309" t="s">
        <v>115</v>
      </c>
      <c r="G14" s="307">
        <v>100</v>
      </c>
      <c r="H14" s="307">
        <v>83</v>
      </c>
      <c r="I14" s="310">
        <v>9.2110000000000003</v>
      </c>
      <c r="J14" s="173">
        <v>4.7300000000000004</v>
      </c>
      <c r="K14" s="310">
        <v>45.988</v>
      </c>
      <c r="L14" s="173">
        <v>5.93</v>
      </c>
      <c r="M14" s="310">
        <v>10.019</v>
      </c>
      <c r="N14" s="293"/>
      <c r="O14" s="294"/>
      <c r="P14" s="307">
        <v>31.47</v>
      </c>
      <c r="Q14" s="310">
        <v>2.2749999999999999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1">
        <v>284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83</v>
      </c>
      <c r="AC14" s="311">
        <v>-5.3330000000000002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-27.9</v>
      </c>
      <c r="E15" s="308">
        <v>-12.52</v>
      </c>
      <c r="F15" s="309" t="s">
        <v>116</v>
      </c>
      <c r="G15" s="307">
        <v>200</v>
      </c>
      <c r="H15" s="307">
        <v>89</v>
      </c>
      <c r="I15" s="310">
        <v>7.2290000000000001</v>
      </c>
      <c r="J15" s="173">
        <v>4.2300000000000004</v>
      </c>
      <c r="K15" s="310">
        <v>-10.571</v>
      </c>
      <c r="L15" s="173">
        <v>5.73</v>
      </c>
      <c r="M15" s="310">
        <v>-3.3730000000000002</v>
      </c>
      <c r="N15" s="293">
        <f t="shared" ref="N15:N36" si="1">IF(ISNUMBER(Z15), AA15, "")</f>
        <v>102</v>
      </c>
      <c r="O15" s="294" t="str">
        <f t="shared" ref="O15:O36" si="2">IF(ISNUMBER(N14), IF(ISNUMBER(N15), ABS(((ABS(N14-N15))/N14)*100), ""), "")</f>
        <v/>
      </c>
      <c r="P15" s="307">
        <v>31.84</v>
      </c>
      <c r="Q15" s="310">
        <v>1.1759999999999999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1">
        <v>303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102</v>
      </c>
      <c r="AC15" s="311">
        <v>6.69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-27.9</v>
      </c>
      <c r="E16" s="308">
        <v>-12.52</v>
      </c>
      <c r="F16" s="309" t="s">
        <v>117</v>
      </c>
      <c r="G16" s="307">
        <v>300</v>
      </c>
      <c r="H16" s="307">
        <v>100</v>
      </c>
      <c r="I16" s="310">
        <v>12.36</v>
      </c>
      <c r="J16" s="173">
        <v>3.79</v>
      </c>
      <c r="K16" s="310">
        <v>-10.401999999999999</v>
      </c>
      <c r="L16" s="173">
        <v>5.58</v>
      </c>
      <c r="M16" s="310">
        <v>-2.6179999999999999</v>
      </c>
      <c r="N16" s="293">
        <f t="shared" si="1"/>
        <v>122</v>
      </c>
      <c r="O16" s="294">
        <f t="shared" si="2"/>
        <v>19.607843137254903</v>
      </c>
      <c r="P16" s="307">
        <v>31.98</v>
      </c>
      <c r="Q16" s="310">
        <v>0.44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1">
        <v>323</v>
      </c>
      <c r="AA16" s="10">
        <f t="shared" si="4"/>
        <v>122</v>
      </c>
      <c r="AC16" s="311">
        <v>6.601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-27.9</v>
      </c>
      <c r="E17" s="308">
        <v>-12.52</v>
      </c>
      <c r="F17" s="309" t="s">
        <v>118</v>
      </c>
      <c r="G17" s="307">
        <v>400</v>
      </c>
      <c r="H17" s="307">
        <v>115</v>
      </c>
      <c r="I17" s="310">
        <v>15</v>
      </c>
      <c r="J17" s="173">
        <v>3.38</v>
      </c>
      <c r="K17" s="310">
        <v>-10.818</v>
      </c>
      <c r="L17" s="173">
        <v>5.41</v>
      </c>
      <c r="M17" s="310">
        <v>-3.0470000000000002</v>
      </c>
      <c r="N17" s="293">
        <f t="shared" si="1"/>
        <v>129</v>
      </c>
      <c r="O17" s="294">
        <f t="shared" si="2"/>
        <v>5.7377049180327866</v>
      </c>
      <c r="P17" s="307">
        <v>31.89</v>
      </c>
      <c r="Q17" s="310">
        <v>-0.28100000000000003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1">
        <v>330</v>
      </c>
      <c r="AA17" s="10">
        <f t="shared" si="4"/>
        <v>129</v>
      </c>
      <c r="AC17" s="311">
        <v>2.1669999999999998</v>
      </c>
    </row>
    <row r="18" spans="1:29" s="10" customFormat="1" ht="39.950000000000003" customHeight="1" x14ac:dyDescent="0.2">
      <c r="A18" s="10">
        <f t="shared" ca="1" si="0"/>
        <v>18</v>
      </c>
      <c r="B18" s="312">
        <v>1</v>
      </c>
      <c r="C18" s="5"/>
      <c r="D18" s="308">
        <v>-27.9</v>
      </c>
      <c r="E18" s="308">
        <v>-12.52</v>
      </c>
      <c r="F18" s="309" t="s">
        <v>119</v>
      </c>
      <c r="G18" s="307">
        <v>500</v>
      </c>
      <c r="H18" s="307">
        <v>124</v>
      </c>
      <c r="I18" s="310">
        <v>7.8259999999999996</v>
      </c>
      <c r="J18" s="173">
        <v>2.97</v>
      </c>
      <c r="K18" s="310">
        <v>-12.13</v>
      </c>
      <c r="L18" s="173">
        <v>5.29</v>
      </c>
      <c r="M18" s="310">
        <v>-2.218</v>
      </c>
      <c r="N18" s="293">
        <f t="shared" si="1"/>
        <v>131</v>
      </c>
      <c r="O18" s="294">
        <f t="shared" si="2"/>
        <v>1.5503875968992249</v>
      </c>
      <c r="P18" s="307">
        <v>31.93</v>
      </c>
      <c r="Q18" s="310">
        <v>0.125</v>
      </c>
      <c r="R18" s="274"/>
      <c r="S18" s="286" t="str">
        <f t="shared" si="3"/>
        <v/>
      </c>
      <c r="T18" s="312" t="s">
        <v>120</v>
      </c>
      <c r="U18" s="272"/>
      <c r="V18" s="272"/>
      <c r="W18" s="272"/>
      <c r="X18" s="14"/>
      <c r="Z18" s="311">
        <v>332</v>
      </c>
      <c r="AA18" s="10">
        <f t="shared" si="4"/>
        <v>131</v>
      </c>
      <c r="AC18" s="311">
        <v>0.60599999999999998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3" t="str">
        <f t="shared" si="1"/>
        <v/>
      </c>
      <c r="O19" s="294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3" t="str">
        <f t="shared" si="1"/>
        <v/>
      </c>
      <c r="O20" s="294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3" t="str">
        <f t="shared" si="1"/>
        <v/>
      </c>
      <c r="O21" s="294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3" t="str">
        <f t="shared" si="1"/>
        <v/>
      </c>
      <c r="O22" s="294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3" t="str">
        <f t="shared" si="1"/>
        <v/>
      </c>
      <c r="O23" s="294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3" t="str">
        <f t="shared" si="1"/>
        <v/>
      </c>
      <c r="O24" s="294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3" t="str">
        <f t="shared" si="1"/>
        <v/>
      </c>
      <c r="O25" s="294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3" t="str">
        <f t="shared" si="1"/>
        <v/>
      </c>
      <c r="O26" s="294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3" t="str">
        <f t="shared" si="1"/>
        <v/>
      </c>
      <c r="O27" s="294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3" t="str">
        <f t="shared" si="1"/>
        <v/>
      </c>
      <c r="O28" s="294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3" t="str">
        <f t="shared" si="1"/>
        <v/>
      </c>
      <c r="O29" s="294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3" t="str">
        <f t="shared" si="1"/>
        <v/>
      </c>
      <c r="O30" s="294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3" t="str">
        <f t="shared" si="1"/>
        <v/>
      </c>
      <c r="O31" s="294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3" t="str">
        <f t="shared" si="1"/>
        <v/>
      </c>
      <c r="O32" s="294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3" t="str">
        <f t="shared" si="1"/>
        <v/>
      </c>
      <c r="O33" s="294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3" t="str">
        <f t="shared" si="1"/>
        <v/>
      </c>
      <c r="O34" s="294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3" t="str">
        <f t="shared" si="1"/>
        <v/>
      </c>
      <c r="O35" s="294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3" t="str">
        <f t="shared" si="1"/>
        <v/>
      </c>
      <c r="O36" s="294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18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topLeftCell="A7" zoomScale="70" zoomScaleNormal="70" zoomScaleSheetLayoutView="75" workbookViewId="0">
      <selection activeCell="P8" sqref="P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DPT-41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5"/>
      <c r="Q4" s="305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42520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0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36.368592</v>
      </c>
      <c r="Q6" s="258"/>
      <c r="R6" s="291"/>
      <c r="S6" s="292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70.132380999999995</v>
      </c>
      <c r="Q7" s="259"/>
      <c r="R7" s="291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136</v>
      </c>
      <c r="Q8" s="259"/>
      <c r="R8" s="290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8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89" t="s">
        <v>69</v>
      </c>
      <c r="AA13" s="289" t="s">
        <v>70</v>
      </c>
      <c r="AB13" s="289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8">
        <v>-31</v>
      </c>
      <c r="E14" s="308">
        <v>-12.589</v>
      </c>
      <c r="F14" s="309" t="s">
        <v>121</v>
      </c>
      <c r="G14" s="307">
        <v>100</v>
      </c>
      <c r="H14" s="307">
        <v>90</v>
      </c>
      <c r="I14" s="310">
        <v>0</v>
      </c>
      <c r="J14" s="173">
        <v>5.09</v>
      </c>
      <c r="K14" s="310">
        <v>0</v>
      </c>
      <c r="L14" s="173">
        <v>6.43</v>
      </c>
      <c r="M14" s="310">
        <v>0</v>
      </c>
      <c r="N14" s="293"/>
      <c r="O14" s="294"/>
      <c r="P14" s="307">
        <v>27.76</v>
      </c>
      <c r="Q14" s="310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1">
        <v>336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130</v>
      </c>
      <c r="AC14" s="311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8">
        <v>-31</v>
      </c>
      <c r="E15" s="308">
        <v>-12.589</v>
      </c>
      <c r="F15" s="309" t="s">
        <v>122</v>
      </c>
      <c r="G15" s="307">
        <v>200</v>
      </c>
      <c r="H15" s="307">
        <v>91</v>
      </c>
      <c r="I15" s="310">
        <v>1.111</v>
      </c>
      <c r="J15" s="173">
        <v>4.25</v>
      </c>
      <c r="K15" s="310">
        <v>-16.503</v>
      </c>
      <c r="L15" s="173">
        <v>6.17</v>
      </c>
      <c r="M15" s="310">
        <v>-4.0439999999999996</v>
      </c>
      <c r="N15" s="293">
        <f t="shared" ref="N15:N36" si="1">IF(ISNUMBER(Z15), AA15, "")</f>
        <v>137</v>
      </c>
      <c r="O15" s="294" t="str">
        <f t="shared" ref="O15:O36" si="2">IF(ISNUMBER(N14), IF(ISNUMBER(N15), ABS(((ABS(N14-N15))/N14)*100), ""), "")</f>
        <v/>
      </c>
      <c r="P15" s="307">
        <v>29.24</v>
      </c>
      <c r="Q15" s="310">
        <v>5.3310000000000004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1">
        <v>339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137</v>
      </c>
      <c r="AC15" s="311">
        <v>0.89300000000000002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8">
        <v>-31</v>
      </c>
      <c r="E16" s="308">
        <v>-12.589</v>
      </c>
      <c r="F16" s="309" t="s">
        <v>123</v>
      </c>
      <c r="G16" s="307">
        <v>300</v>
      </c>
      <c r="H16" s="307">
        <v>97</v>
      </c>
      <c r="I16" s="310">
        <v>6.593</v>
      </c>
      <c r="J16" s="173">
        <v>3.74</v>
      </c>
      <c r="K16" s="310">
        <v>-12</v>
      </c>
      <c r="L16" s="173">
        <v>5.75</v>
      </c>
      <c r="M16" s="310">
        <v>-6.8070000000000004</v>
      </c>
      <c r="N16" s="293">
        <f t="shared" si="1"/>
        <v>132</v>
      </c>
      <c r="O16" s="294">
        <f t="shared" si="2"/>
        <v>3.6496350364963499</v>
      </c>
      <c r="P16" s="307">
        <v>29.74</v>
      </c>
      <c r="Q16" s="310">
        <v>1.71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1">
        <v>334</v>
      </c>
      <c r="AA16" s="10">
        <f t="shared" si="4"/>
        <v>132</v>
      </c>
      <c r="AC16" s="311">
        <v>-1.4750000000000001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8">
        <v>-31</v>
      </c>
      <c r="E17" s="308">
        <v>-12.589</v>
      </c>
      <c r="F17" s="309" t="s">
        <v>124</v>
      </c>
      <c r="G17" s="307">
        <v>400</v>
      </c>
      <c r="H17" s="307">
        <v>107</v>
      </c>
      <c r="I17" s="310">
        <v>10.308999999999999</v>
      </c>
      <c r="J17" s="173">
        <v>4.08</v>
      </c>
      <c r="K17" s="310">
        <v>9.0909999999999993</v>
      </c>
      <c r="L17" s="173">
        <v>5.49</v>
      </c>
      <c r="M17" s="310">
        <v>-4.5220000000000002</v>
      </c>
      <c r="N17" s="293">
        <f t="shared" si="1"/>
        <v>117</v>
      </c>
      <c r="O17" s="294">
        <f t="shared" si="2"/>
        <v>11.363636363636363</v>
      </c>
      <c r="P17" s="307">
        <v>29.69</v>
      </c>
      <c r="Q17" s="310">
        <v>-0.16800000000000001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1">
        <v>319</v>
      </c>
      <c r="AA17" s="10">
        <f t="shared" si="4"/>
        <v>117</v>
      </c>
      <c r="AC17" s="311">
        <v>-4.4909999999999997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8">
        <v>-31</v>
      </c>
      <c r="E18" s="308">
        <v>-12.589</v>
      </c>
      <c r="F18" s="309" t="s">
        <v>125</v>
      </c>
      <c r="G18" s="307">
        <v>500</v>
      </c>
      <c r="H18" s="307">
        <v>118</v>
      </c>
      <c r="I18" s="310">
        <v>10.28</v>
      </c>
      <c r="J18" s="173">
        <v>3.58</v>
      </c>
      <c r="K18" s="310">
        <v>-12.255000000000001</v>
      </c>
      <c r="L18" s="173">
        <v>5.35</v>
      </c>
      <c r="M18" s="310">
        <v>-2.5499999999999998</v>
      </c>
      <c r="N18" s="293">
        <f t="shared" si="1"/>
        <v>121</v>
      </c>
      <c r="O18" s="294">
        <f t="shared" si="2"/>
        <v>3.4188034188034191</v>
      </c>
      <c r="P18" s="307">
        <v>29.57</v>
      </c>
      <c r="Q18" s="310">
        <v>-0.40400000000000003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1">
        <v>323</v>
      </c>
      <c r="AA18" s="10">
        <f t="shared" si="4"/>
        <v>121</v>
      </c>
      <c r="AC18" s="311">
        <v>1.254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8">
        <v>-31</v>
      </c>
      <c r="E19" s="308">
        <v>-12.589</v>
      </c>
      <c r="F19" s="309" t="s">
        <v>126</v>
      </c>
      <c r="G19" s="307">
        <v>600</v>
      </c>
      <c r="H19" s="307">
        <v>125</v>
      </c>
      <c r="I19" s="310">
        <v>5.9320000000000004</v>
      </c>
      <c r="J19" s="173">
        <v>3.1</v>
      </c>
      <c r="K19" s="310">
        <v>-13.407999999999999</v>
      </c>
      <c r="L19" s="173">
        <v>5.27</v>
      </c>
      <c r="M19" s="310">
        <v>-1.4950000000000001</v>
      </c>
      <c r="N19" s="293">
        <f t="shared" si="1"/>
        <v>124</v>
      </c>
      <c r="O19" s="294">
        <f t="shared" si="2"/>
        <v>2.4793388429752068</v>
      </c>
      <c r="P19" s="307">
        <v>29.42</v>
      </c>
      <c r="Q19" s="310">
        <v>-0.50700000000000001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1">
        <v>326</v>
      </c>
      <c r="AA19" s="10">
        <f t="shared" si="4"/>
        <v>124</v>
      </c>
      <c r="AC19" s="311">
        <v>0.92900000000000005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8">
        <v>-31</v>
      </c>
      <c r="E20" s="308">
        <v>-12.589</v>
      </c>
      <c r="F20" s="309" t="s">
        <v>127</v>
      </c>
      <c r="G20" s="307">
        <v>700</v>
      </c>
      <c r="H20" s="307">
        <v>130</v>
      </c>
      <c r="I20" s="310">
        <v>4</v>
      </c>
      <c r="J20" s="173">
        <v>2.92</v>
      </c>
      <c r="K20" s="310">
        <v>-5.806</v>
      </c>
      <c r="L20" s="173">
        <v>5.22</v>
      </c>
      <c r="M20" s="310">
        <v>-0.94899999999999995</v>
      </c>
      <c r="N20" s="293">
        <f t="shared" si="1"/>
        <v>124</v>
      </c>
      <c r="O20" s="294">
        <f t="shared" si="2"/>
        <v>0</v>
      </c>
      <c r="P20" s="307">
        <v>29.17</v>
      </c>
      <c r="Q20" s="310">
        <v>-0.85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1">
        <v>326</v>
      </c>
      <c r="AA20" s="10">
        <f t="shared" si="4"/>
        <v>124</v>
      </c>
      <c r="AC20" s="311">
        <v>0</v>
      </c>
    </row>
    <row r="21" spans="1:29" s="10" customFormat="1" ht="39.950000000000003" customHeight="1" x14ac:dyDescent="0.2">
      <c r="A21" s="10">
        <f t="shared" ca="1" si="0"/>
        <v>21</v>
      </c>
      <c r="B21" s="312">
        <v>1</v>
      </c>
      <c r="C21" s="5"/>
      <c r="D21" s="308">
        <v>-31</v>
      </c>
      <c r="E21" s="308">
        <v>-12.589</v>
      </c>
      <c r="F21" s="309" t="s">
        <v>128</v>
      </c>
      <c r="G21" s="307">
        <v>800</v>
      </c>
      <c r="H21" s="307">
        <v>133</v>
      </c>
      <c r="I21" s="310">
        <v>2.3079999999999998</v>
      </c>
      <c r="J21" s="173">
        <v>2.67</v>
      </c>
      <c r="K21" s="310">
        <v>-8.5619999999999994</v>
      </c>
      <c r="L21" s="173">
        <v>5.18</v>
      </c>
      <c r="M21" s="310">
        <v>-0.76600000000000001</v>
      </c>
      <c r="N21" s="293">
        <f t="shared" si="1"/>
        <v>124</v>
      </c>
      <c r="O21" s="294">
        <f t="shared" si="2"/>
        <v>0</v>
      </c>
      <c r="P21" s="307">
        <v>28.84</v>
      </c>
      <c r="Q21" s="310">
        <v>-1.131</v>
      </c>
      <c r="R21" s="274"/>
      <c r="S21" s="286" t="str">
        <f t="shared" si="3"/>
        <v/>
      </c>
      <c r="T21" s="312" t="s">
        <v>129</v>
      </c>
      <c r="U21" s="272"/>
      <c r="V21" s="272"/>
      <c r="W21" s="272"/>
      <c r="X21" s="14"/>
      <c r="Z21" s="311">
        <v>326</v>
      </c>
      <c r="AA21" s="10">
        <f t="shared" si="4"/>
        <v>124</v>
      </c>
      <c r="AC21" s="311">
        <v>0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ref="I22:I36" si="5">IF(ISNUMBER(H21), IF(ISNUMBER(H22), ((ABS(H21-H22))/H21)*100, ""), "")</f>
        <v/>
      </c>
      <c r="J22" s="276"/>
      <c r="K22" s="286" t="str">
        <f t="shared" ref="K22:K36" si="6">IF(ISNUMBER(J21), IF(ISNUMBER(J22), ((ABS(J21-J22))/J21)*100, ""), "")</f>
        <v/>
      </c>
      <c r="L22" s="276"/>
      <c r="M22" s="286" t="str">
        <f t="shared" ref="M22:M36" si="7">IF(ISNUMBER(L21), IF(ISNUMBER(L22), ((ABS(L21-L22))/L21)*100, ""), "")</f>
        <v/>
      </c>
      <c r="N22" s="293" t="str">
        <f t="shared" si="1"/>
        <v/>
      </c>
      <c r="O22" s="294" t="str">
        <f t="shared" si="2"/>
        <v/>
      </c>
      <c r="P22" s="274"/>
      <c r="Q22" s="286" t="str">
        <f t="shared" ref="Q22:Q36" si="8">IF(ISNUMBER(P21), IF(ISNUMBER(P22), ABS(((ABS(P21-P22))/P21)*100), ""), "")</f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3" t="str">
        <f t="shared" si="1"/>
        <v/>
      </c>
      <c r="O23" s="294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3" t="str">
        <f t="shared" si="1"/>
        <v/>
      </c>
      <c r="O24" s="294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3" t="str">
        <f t="shared" si="1"/>
        <v/>
      </c>
      <c r="O25" s="294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3" t="str">
        <f t="shared" si="1"/>
        <v/>
      </c>
      <c r="O26" s="294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3" t="str">
        <f t="shared" si="1"/>
        <v/>
      </c>
      <c r="O27" s="294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3" t="str">
        <f t="shared" si="1"/>
        <v/>
      </c>
      <c r="O28" s="294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3" t="str">
        <f t="shared" si="1"/>
        <v/>
      </c>
      <c r="O29" s="294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3" t="str">
        <f t="shared" si="1"/>
        <v/>
      </c>
      <c r="O30" s="294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3" t="str">
        <f t="shared" si="1"/>
        <v/>
      </c>
      <c r="O31" s="294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3" t="str">
        <f t="shared" si="1"/>
        <v/>
      </c>
      <c r="O32" s="294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3" t="str">
        <f t="shared" si="1"/>
        <v/>
      </c>
      <c r="O33" s="294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3" t="str">
        <f t="shared" si="1"/>
        <v/>
      </c>
      <c r="O34" s="294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3" t="str">
        <f t="shared" si="1"/>
        <v/>
      </c>
      <c r="O35" s="294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3" t="str">
        <f t="shared" si="1"/>
        <v/>
      </c>
      <c r="O36" s="294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AFP6\APS\MSTJV\[DPT41_Groundwater Profiling Log_MSTJV.xlsx]Sample 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21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2020-05-31T15:44:25Z</cp:lastPrinted>
  <dcterms:created xsi:type="dcterms:W3CDTF">1999-09-28T02:07:07Z</dcterms:created>
  <dcterms:modified xsi:type="dcterms:W3CDTF">2020-05-31T15:55:32Z</dcterms:modified>
</cp:coreProperties>
</file>