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2018-01" sheetId="1" r:id="rId1"/>
  </sheets>
  <definedNames>
    <definedName name="HEADERRANGE" localSheetId="0">'2018-01'!$A$1:$S$1</definedName>
    <definedName name="FOOTERRANGE" localSheetId="0">'2018-01'!#REF!</definedName>
    <definedName name="DETAILRANGE" localSheetId="0">'2018-01'!$A$2:$S$7</definedName>
    <definedName name="DETAILLEVEL0" localSheetId="0">'2018-01'!$A$5:$S$7</definedName>
    <definedName name="DETAILDATAMEMBER0" localSheetId="0">"nc_acc_kpi_kpi_newnc_acc_kpi_kpi"</definedName>
    <definedName name="DETAILLEVEL1" localSheetId="0">'2018-01'!$A$7:$S$7</definedName>
    <definedName name="DETAILDATAMEMBER1" localSheetId="0">"nc_acc_kpi_kpinc_acc_kpi_data"</definedName>
  </definedNames>
  <calcPr/>
</workbook>
</file>

<file path=xl/calcChain.xml><?xml version="1.0" encoding="utf-8"?>
<calcChain xmlns="http://schemas.openxmlformats.org/spreadsheetml/2006/main">
  <c i="1" r="J5"/>
  <c r="I5"/>
  <c r="B7"/>
  <c r="A7"/>
  <c r="F7"/>
  <c r="B5"/>
  <c r="E5"/>
  <c r="R7"/>
  <c r="Q7"/>
  <c r="P7"/>
  <c r="Q5"/>
  <c r="R5"/>
  <c r="S5"/>
  <c r="O7"/>
  <c r="N7"/>
  <c r="O5"/>
  <c r="M7"/>
  <c r="L7"/>
  <c r="M5"/>
  <c r="K7"/>
  <c r="S7"/>
  <c r="J7"/>
  <c r="K5"/>
  <c r="G7"/>
  <c r="D7"/>
  <c r="E7"/>
  <c r="I7"/>
  <c r="H7"/>
  <c r="G2"/>
  <c r="J2"/>
  <c r="F5"/>
  <c r="G5"/>
  <c r="H5"/>
  <c r="D5"/>
  <c r="A5"/>
  <c r="D2"/>
</calcChain>
</file>

<file path=xl/sharedStrings.xml><?xml version="1.0" encoding="utf-8"?>
<sst xmlns="http://schemas.openxmlformats.org/spreadsheetml/2006/main">
  <si>
    <t>KERRY EXPRESS VN</t>
  </si>
  <si>
    <t>KPI VIEWER</t>
  </si>
  <si>
    <t>Today</t>
  </si>
  <si>
    <t>From Date</t>
  </si>
  <si>
    <t>To Date</t>
  </si>
  <si>
    <t>SALER</t>
  </si>
  <si>
    <t>SALE NAME</t>
  </si>
  <si>
    <t>ZONE</t>
  </si>
  <si>
    <t>POSTION</t>
  </si>
  <si>
    <t>TARGET</t>
  </si>
  <si>
    <t>AR</t>
  </si>
  <si>
    <t>KPI</t>
  </si>
  <si>
    <t>Commission</t>
  </si>
  <si>
    <t>Discount</t>
  </si>
  <si>
    <t>NORMAL PRICE INCENTIVE</t>
  </si>
  <si>
    <t>SPECIAL PRICE INCENTIVE</t>
  </si>
  <si>
    <t>INTERNAL SERVICE INCENTIVE</t>
  </si>
  <si>
    <t>FTL SERVICE INCENTIVE</t>
  </si>
  <si>
    <t>BONUS</t>
  </si>
  <si>
    <t>TOTALS</t>
  </si>
  <si>
    <t>Customer Code</t>
  </si>
  <si>
    <t>Customer Name</t>
  </si>
  <si>
    <t>Join</t>
  </si>
  <si>
    <t>Months</t>
  </si>
  <si>
    <t>Saler Child</t>
  </si>
  <si>
    <t>Total AR</t>
  </si>
  <si>
    <t>First 3 Month AR</t>
  </si>
  <si>
    <t>After 3 Month AR</t>
  </si>
  <si>
    <t>Normal Price AR</t>
  </si>
  <si>
    <t>Special Price AR</t>
  </si>
  <si>
    <t>Internal Service AR</t>
  </si>
  <si>
    <t>FTL Service AR</t>
  </si>
</sst>
</file>

<file path=xl/styles.xml><?xml version="1.0" encoding="utf-8"?>
<styleSheet xmlns="http://schemas.openxmlformats.org/spreadsheetml/2006/main">
  <numFmts count="3">
    <numFmt numFmtId="164" formatCode="dd-mm-yyyy"/>
    <numFmt numFmtId="165" formatCode="_(* #,##0_);_(* (#,##0);_(* &quot;-&quot;??_);_(@_)"/>
    <numFmt numFmtId="43" formatCode="_(* #,##0.00_);_(* (#,##0.00);_(* &quot;-&quot;??_);_(@_)"/>
  </numFmts>
  <fonts count="6">
    <font>
      <sz val="11"/>
      <name val="Calibri"/>
      <family val="2"/>
      <scheme val="minor"/>
    </font>
    <font>
      <b/>
      <sz val="12"/>
      <name val="Calibri"/>
      <scheme val="minor"/>
    </font>
    <font>
      <b/>
      <sz val="1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9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D8D8D8"/>
      </patternFill>
    </fill>
  </fills>
  <borders count="9">
    <border/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164" fontId="0" fillId="0" borderId="0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64" fontId="0" fillId="0" borderId="2" xfId="0" applyNumberFormat="1" applyFont="1" applyBorder="1" applyAlignment="1">
      <alignment horizontal="right" vertical="center"/>
    </xf>
    <xf numFmtId="0" fontId="0" fillId="0" borderId="3" xfId="0" applyBorder="1"/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right" vertical="center"/>
    </xf>
    <xf numFmtId="9" fontId="3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43" fontId="4" fillId="4" borderId="0" xfId="0" applyNumberFormat="1" applyFont="1" applyFill="1" applyAlignment="1">
      <alignment horizontal="center" vertical="center" wrapText="1"/>
    </xf>
    <xf numFmtId="43" fontId="4" fillId="4" borderId="5" xfId="0" applyNumberFormat="1" applyFont="1" applyFill="1" applyBorder="1" applyAlignment="1">
      <alignment horizontal="center" vertical="center" wrapText="1"/>
    </xf>
    <xf numFmtId="43" fontId="3" fillId="4" borderId="0" xfId="0" applyNumberFormat="1" applyFont="1" applyFill="1" applyAlignment="1">
      <alignment horizontal="center" vertical="center" wrapText="1"/>
    </xf>
    <xf numFmtId="0" fontId="0" fillId="4" borderId="0" xfId="0" applyFill="1"/>
    <xf numFmtId="43" fontId="4" fillId="0" borderId="0" xfId="0" applyNumberFormat="1" applyFont="1" applyAlignment="1">
      <alignment horizontal="center" vertical="center" wrapText="1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164" fontId="5" fillId="0" borderId="6" xfId="0" applyNumberFormat="1" applyFont="1" applyBorder="1" applyAlignment="1">
      <alignment horizontal="left" vertical="center"/>
    </xf>
    <xf numFmtId="165" fontId="5" fillId="0" borderId="6" xfId="0" applyNumberFormat="1" applyFont="1" applyBorder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Relationship Id="rId6" Type="http://schemas.openxmlformats.org/officeDocument/2006/relationships/customXml" Target="/customXML/dataSourc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J6" sqref="J6"/>
    </sheetView>
  </sheetViews>
  <sheetFormatPr defaultRowHeight="15" outlineLevelRow="1"/>
  <cols>
    <col min="1" max="1" width="9.71" customWidth="1"/>
    <col min="2" max="2" width="11.14" bestFit="1" customWidth="1"/>
    <col min="3" max="3" width="11.43" bestFit="1" customWidth="1"/>
    <col min="4" max="4" width="11" bestFit="1" customWidth="1"/>
    <col min="5" max="5" width="12.86" bestFit="1" customWidth="1"/>
    <col min="6" max="6" width="10.71" bestFit="1" customWidth="1"/>
    <col min="7" max="7" width="16.71" customWidth="1"/>
    <col min="8" max="8" width="16.71" customWidth="1"/>
    <col min="9" max="9" width="16.71" customWidth="1"/>
    <col min="10" max="10" width="16.71" customWidth="1"/>
    <col min="11" max="11" width="16.71" customWidth="1"/>
    <col min="12" max="12" width="16.71" customWidth="1"/>
    <col min="13" max="13" width="16.71" customWidth="1"/>
    <col min="14" max="14" width="16.71" customWidth="1"/>
    <col min="15" max="15" width="16.71" customWidth="1"/>
    <col min="16" max="16" width="16.71" customWidth="1"/>
    <col min="17" max="17" width="17.14" bestFit="1" customWidth="1"/>
    <col min="18" max="18" width="14.43" bestFit="1" customWidth="1"/>
    <col min="19" max="19" width="16.57" customWidth="1"/>
    <col min="20" max="25" width="16.57" customWidth="1"/>
  </cols>
  <sheetData>
    <row r="1">
      <c r="A1" s="1" t="s">
        <v>0</v>
      </c>
      <c r="B1" s="1"/>
      <c r="C1" s="2" t="s">
        <v>1</v>
      </c>
      <c r="D1" s="2"/>
      <c r="E1" s="2"/>
    </row>
    <row r="2">
      <c r="C2" s="3" t="s">
        <v>2</v>
      </c>
      <c r="D2" s="4">
        <f ca="1">NOW()</f>
        <v>43551.613276256576</v>
      </c>
      <c r="F2" s="5" t="s">
        <v>3</v>
      </c>
      <c r="G2" s="6" t="str">
        <f>FIELD("IN_MONTH")</f>
        <v>[IN_MONTH]</v>
      </c>
      <c r="I2" s="5" t="s">
        <v>4</v>
      </c>
      <c r="J2" s="6" t="e">
        <f>EOMONTH(G2,0)</f>
        <v>#VALUE!</v>
      </c>
      <c r="M2" s="4"/>
      <c r="N2" s="4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ht="28.5" customHeight="1">
      <c r="A4" s="8" t="s">
        <v>5</v>
      </c>
      <c r="B4" s="9" t="s">
        <v>6</v>
      </c>
      <c r="C4" s="9"/>
      <c r="D4" s="8" t="s">
        <v>7</v>
      </c>
      <c r="E4" s="8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/>
      <c r="M4" s="10" t="s">
        <v>15</v>
      </c>
      <c r="N4" s="10"/>
      <c r="O4" s="10" t="s">
        <v>16</v>
      </c>
      <c r="P4" s="10"/>
      <c r="Q4" s="10" t="s">
        <v>17</v>
      </c>
      <c r="R4" s="10" t="s">
        <v>18</v>
      </c>
      <c r="S4" s="10" t="s">
        <v>19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ht="18.75" customHeight="1">
      <c r="A5" s="12" t="str">
        <f>FIELD("SALE_MAN")</f>
        <v>[SALE_MAN]</v>
      </c>
      <c r="B5" s="13" t="str">
        <f>FIELD("name")</f>
        <v>[name]</v>
      </c>
      <c r="C5" s="12"/>
      <c r="D5" s="12" t="str">
        <f>FIELD("ZONE1")</f>
        <v>[ZONE1]</v>
      </c>
      <c r="E5" s="12" t="str">
        <f>FIELD("description")</f>
        <v>[description]</v>
      </c>
      <c r="F5" s="14" t="str">
        <f>FIELD("TARGET")</f>
        <v>[TARGET]</v>
      </c>
      <c r="G5" s="14" t="str">
        <f>FIELD("AR")</f>
        <v>[AR]</v>
      </c>
      <c r="H5" s="15">
        <f>IFERROR(G5/F5,0)</f>
        <v>0</v>
      </c>
      <c r="I5" s="14" t="str">
        <f>FIELD("COM")</f>
        <v>[COM]</v>
      </c>
      <c r="J5" s="14" t="str">
        <f>FIELD("DC")</f>
        <v>[DC]</v>
      </c>
      <c r="K5" s="14" t="str">
        <f>FIELD("IncentiveType1")</f>
        <v>[IncentiveType1]</v>
      </c>
      <c r="L5" s="14"/>
      <c r="M5" s="14" t="str">
        <f>FIELD("IncentiveType2")</f>
        <v>[IncentiveType2]</v>
      </c>
      <c r="N5" s="14"/>
      <c r="O5" s="14" t="str">
        <f>FIELD("IncentiveType3")</f>
        <v>[IncentiveType3]</v>
      </c>
      <c r="P5" s="14"/>
      <c r="Q5" s="14" t="str">
        <f>FIELD("IncentiveType4")</f>
        <v>[IncentiveType4]</v>
      </c>
      <c r="R5" s="14" t="str">
        <f>FIELD("BonusType1")</f>
        <v>[BonusType1]</v>
      </c>
      <c r="S5" s="14" t="str">
        <f>FIELD("IncentiveTotal")</f>
        <v>[IncentiveTotal]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outlineLevel="1" ht="29.25" customHeight="1">
      <c r="A6" s="17" t="s">
        <v>20</v>
      </c>
      <c r="B6" s="18" t="s">
        <v>21</v>
      </c>
      <c r="C6" s="18"/>
      <c r="D6" s="17" t="s">
        <v>22</v>
      </c>
      <c r="E6" s="17" t="s">
        <v>23</v>
      </c>
      <c r="F6" s="17" t="s">
        <v>24</v>
      </c>
      <c r="G6" s="19" t="s">
        <v>25</v>
      </c>
      <c r="H6" s="19" t="s">
        <v>26</v>
      </c>
      <c r="I6" s="19" t="s">
        <v>27</v>
      </c>
      <c r="J6" s="19" t="s">
        <v>28</v>
      </c>
      <c r="K6" s="17"/>
      <c r="L6" s="19" t="s">
        <v>29</v>
      </c>
      <c r="M6" s="17"/>
      <c r="N6" s="19" t="s">
        <v>30</v>
      </c>
      <c r="O6" s="20"/>
      <c r="P6" s="19" t="s">
        <v>31</v>
      </c>
      <c r="Q6" s="17"/>
      <c r="R6" s="17"/>
      <c r="S6" s="17"/>
      <c r="T6" s="21"/>
      <c r="U6" s="21"/>
      <c r="V6" s="21"/>
      <c r="W6" s="21"/>
      <c r="X6" s="21"/>
      <c r="Y6" s="21"/>
      <c r="Z6" s="21"/>
      <c r="AA6" s="21"/>
      <c r="AB6" s="21"/>
    </row>
    <row r="7" outlineLevel="1">
      <c r="A7" s="22" t="str">
        <f>FIELD("ma_kh")</f>
        <v>[ma_kh]</v>
      </c>
      <c r="B7" s="23" t="str">
        <f>FIELD("ten_kh")</f>
        <v>[ten_kh]</v>
      </c>
      <c r="C7" s="24"/>
      <c r="D7" s="25" t="str">
        <f>FIELD("join_date")</f>
        <v>[join_date]</v>
      </c>
      <c r="E7" s="26" t="str">
        <f>FIELD("SERVICE_PERIOD")</f>
        <v>[SERVICE_PERIOD]</v>
      </c>
      <c r="F7" s="22" t="str">
        <f>FIELD("SALE_MAN_CHILD")</f>
        <v>[SALE_MAN_CHILD]</v>
      </c>
      <c r="G7" s="26" t="str">
        <f>FIELD("doanh_thu")</f>
        <v>[doanh_thu]</v>
      </c>
      <c r="H7" s="26">
        <f>IF(E7&lt;=3,G7,0)</f>
        <v>0</v>
      </c>
      <c r="I7" s="26" t="str">
        <f>IF(E7&gt;0,G7,0)</f>
        <v>[doanh_thu]</v>
      </c>
      <c r="J7" s="26" t="str">
        <f>FIELD("PriceType1")</f>
        <v>[PriceType1]</v>
      </c>
      <c r="K7" s="26" t="str">
        <f>FIELD("IncentiveType1")</f>
        <v>[IncentiveType1]</v>
      </c>
      <c r="L7" s="26" t="str">
        <f>FIELD("PriceType2")</f>
        <v>[PriceType2]</v>
      </c>
      <c r="M7" s="26" t="str">
        <f>FIELD("IncentiveType2")</f>
        <v>[IncentiveType2]</v>
      </c>
      <c r="N7" s="26" t="str">
        <f>FIELD("PriceType3")</f>
        <v>[PriceType3]</v>
      </c>
      <c r="O7" s="26" t="str">
        <f>FIELD("IncentiveType3")</f>
        <v>[IncentiveType3]</v>
      </c>
      <c r="P7" s="26" t="str">
        <f>FIELD("PriceType4")</f>
        <v>[PriceType4]</v>
      </c>
      <c r="Q7" s="26" t="str">
        <f>FIELD("IncentiveType4")</f>
        <v>[IncentiveType4]</v>
      </c>
      <c r="R7" s="26" t="str">
        <f>FIELD("BonusType1")</f>
        <v>[BonusType1]</v>
      </c>
      <c r="S7" s="26">
        <f>SUM(K7,M7,O7,Q7,R7)</f>
        <v>0</v>
      </c>
      <c r="Y7" s="27"/>
      <c r="Z7" s="27"/>
      <c r="AA7" s="27"/>
      <c r="AB7" s="27"/>
      <c r="AC7" s="28"/>
      <c r="AD7" s="28"/>
    </row>
  </sheetData>
  <mergeCells count="5">
    <mergeCell ref="C1:E1"/>
    <mergeCell ref="A1:B1"/>
    <mergeCell ref="B4:C4"/>
    <mergeCell ref="B7:C7"/>
    <mergeCell ref="B6:C6"/>
  </mergeCells>
  <printOptions horizontalCentered="1"/>
  <pageMargins left="0.25" right="0.25" top="0.25" bottom="0.25" header="0" footer="0"/>
  <pageSetup paperSize="9" orientation="landscape"/>
</worksheet>
</file>

<file path=customXML/dataSources.xml><?xml version="1.0" encoding="utf-8"?>
<MailMerge Default="0">
  <DataSources DataMember="nc_acc_kpi_kpi_new">
    <DataSource TypeName="DevExpress.DataAccess.Sql.SqlDataSource">
      <SqlDataSource>
        <Name>KEVN</Name>
        <Connection Name="localhost_kevncore_Connection" ProviderKey="MSSqlServer">
          <Parameters>
            <Parameter Name="server" Value="10.10.10.87"/>
            <Parameter Name="database" Value="kevncore"/>
            <Parameter Name="useIntegratedSecurity" Value="False"/>
            <Parameter Name="read only" Value="1"/>
            <Parameter Name="generateConnectionHelper" Value="false"/>
            <Parameter Name="userid" Value="kevncore"/>
            <Parameter Name="password" Value="Kevncore@2018@)!*"/>
          </Parameters>
        </Connection>
        <Query Type="SelectQuery" Name="nc_acc_kpi_kpi">
          <Tables>
            <Table Name="nc_acc_kpi_kpi" X="30" Y="30" Width="125" Height="514"/>
            <Table Name="nc_core_user" X="185" Y="30" Width="125" Height="495"/>
            <Table Name="nc_acc_kpi_saler_role" X="340" Y="30" Width="125" Height="381"/>
            <Table Name="nc_acc_kpi_postion" X="495" Y="30" Width="125" Height="248"/>
            <Relation Type="Inner" Parent="nc_acc_kpi_kpi" Nested="nc_core_user">
              <KeyColumn Parent="SALE_MAN" Nested="username"/>
            </Relation>
            <Relation Type="Inner" Parent="nc_core_user" Nested="nc_acc_kpi_saler_role">
              <KeyColumn Parent="id" Nested="user"/>
            </Relation>
            <Relation Type="Inner" Parent="nc_acc_kpi_kpi" Nested="nc_acc_kpi_saler_role">
              <KeyColumn Parent="SettingType" Nested="kpi_id"/>
            </Relation>
            <Relation Type="Inner" Parent="nc_acc_kpi_saler_role" Nested="nc_acc_kpi_postion">
              <KeyColumn Parent="postion" Nested="id"/>
            </Relation>
          </Tables>
          <Columns>
            <Column Table="nc_acc_kpi_kpi" Name="SALE_MAN"/>
            <Column Table="nc_acc_kpi_kpi" Name="IN_MONTH"/>
            <Column Table="nc_acc_kpi_kpi" Name="AR"/>
            <Column Table="nc_acc_kpi_kpi" Name="SettingType"/>
            <Column Table="nc_acc_kpi_kpi" Name="SalerParent"/>
            <Column Table="nc_acc_kpi_kpi" Name="PriceType1"/>
            <Column Table="nc_acc_kpi_kpi" Name="PriceType2"/>
            <Column Table="nc_acc_kpi_kpi" Name="PriceType3"/>
            <Column Table="nc_acc_kpi_kpi" Name="PriceType4"/>
            <Column Table="nc_acc_kpi_kpi" Name="IncentiveType1"/>
            <Column Table="nc_acc_kpi_kpi" Name="BonusType1"/>
            <Column Table="nc_acc_kpi_kpi" Name="IncentiveType2"/>
            <Column Table="nc_acc_kpi_kpi" Name="IncentiveType3"/>
            <Column Table="nc_acc_kpi_kpi" Name="IncentiveType4"/>
            <Column Table="nc_acc_kpi_kpi" Name="ThreeMonthAR"/>
            <Column Table="nc_acc_kpi_kpi" Name="AfterAR"/>
            <Column Table="nc_acc_kpi_kpi" Name="TARGET"/>
            <Column Table="nc_acc_kpi_kpi" Name="KPI"/>
            <Column Table="nc_acc_kpi_kpi" Name="ZONE1"/>
            <Column Table="nc_acc_kpi_kpi" Name="ZONE2"/>
            <Column Table="nc_acc_kpi_kpi" Name="ZONE3"/>
            <Column Table="nc_acc_kpi_kpi" Name="ZONE4"/>
            <Column Table="nc_acc_kpi_kpi" Name="ZONE5"/>
            <Column Table="nc_acc_kpi_kpi" Name="IncentiveTotal"/>
            <Column Table="nc_core_user" Name="firstname"/>
            <Column Table="nc_core_user" Name="lastname"/>
            <Column Table="nc_acc_kpi_postion" Name="description"/>
          </Columns>
          <Sorting>
            <Column Table="nc_acc_kpi_kpi" Name="IN_MONTH"/>
          </Sorting>
          <Filter>[nc_acc_kpi_kpi.SALE_MAN] = '52999'</Filter>
          <GroupFilter/>
          <Meta X="20" Y="20" Width="100" Height="275"/>
        </Query>
        <Query Type="SelectQuery" Name="nc_acc_kpi_data">
          <Tables>
            <Table Name="nc_acc_kpi_data" X="30" Y="30" Width="125" Height="1274"/>
          </Tables>
          <Columns>
            <Column Table="nc_acc_kpi_data" Name="ma_kh"/>
            <Column Table="nc_acc_kpi_data" Name="ten_kh"/>
            <Column Table="nc_acc_kpi_data" Name="join_date"/>
            <Column Table="nc_acc_kpi_data" Name="SERVICE_PERIOD"/>
            <Column Table="nc_acc_kpi_data" Name="PriceType1"/>
            <Column Table="nc_acc_kpi_data" Name="PriceType1A"/>
            <Column Table="nc_acc_kpi_data" Name="PriceType1B"/>
            <Column Table="nc_acc_kpi_data" Name="PriceType2"/>
            <Column Table="nc_acc_kpi_data" Name="PriceType2A"/>
            <Column Table="nc_acc_kpi_data" Name="PriceType2B"/>
            <Column Table="nc_acc_kpi_data" Name="PriceType3"/>
            <Column Table="nc_acc_kpi_data" Name="PriceType4"/>
            <Column Table="nc_acc_kpi_data" Name="in_month"/>
            <Column Table="nc_acc_kpi_data" Name="doanh_thu"/>
            <Column Table="nc_acc_kpi_data" Name="customer_type"/>
            <Column Table="nc_acc_kpi_data" Name="num_package"/>
            <Column Table="nc_acc_kpi_data" Name="dc"/>
            <Column Table="nc_acc_kpi_data" Name="cost"/>
            <Column Table="nc_acc_kpi_data" Name="BILL_INVOICE"/>
            <Column Table="nc_acc_kpi_data" Name="cost_per_kg"/>
            <Column Table="nc_acc_kpi_data" Name="BILL_OTHER"/>
            <Column Table="nc_acc_kpi_data" Name="COST_PER_SHIPMENT"/>
            <Column Table="nc_acc_kpi_data" Name="person_com_rate"/>
            <Column Table="nc_acc_kpi_data" Name="person_com_target"/>
            <Column Table="nc_acc_kpi_data" Name="customer_com_rate"/>
            <Column Table="nc_acc_kpi_data" Name="customer_com_target"/>
            <Column Table="nc_acc_kpi_data" Name="sale_com_rate"/>
            <Column Table="nc_acc_kpi_data" Name="sale_com_target"/>
            <Column Table="nc_acc_kpi_data" Name="invoice_amount"/>
            <Column Table="nc_acc_kpi_data" Name="receipt_amount"/>
            <Column Table="nc_acc_kpi_data" Name="invoice_date"/>
            <Column Table="nc_acc_kpi_data" Name="payment_date"/>
            <Column Table="nc_acc_kpi_data" Name="AR_DELAY"/>
            <Column Table="nc_acc_kpi_data" Name="ACT_CUSTOMER_COM_RATE"/>
            <Column Table="nc_acc_kpi_data" Name="ACT_CUSTOMER_COM_AMOUNT"/>
            <Column Table="nc_acc_kpi_data" Name="ACT_CUSTOMER_COM_TARGET"/>
            <Column Table="nc_acc_kpi_data" Name="ACT_SALE_COM_TARGET"/>
            <Column Table="nc_acc_kpi_data" Name="ACT_SALE_COM_RATE"/>
            <Column Table="nc_acc_kpi_data" Name="ACT_SALE_COM_AMOUNT"/>
            <Column Table="nc_acc_kpi_data" Name="TARGET"/>
            <Column Table="nc_acc_kpi_data" Name="KPI"/>
            <Column Table="nc_acc_kpi_data" Name="SALE_MAN" Alias="nc_acc_kpi_data_SALE_MAN"/>
            <Column Table="nc_acc_kpi_data" Name="REVENUE_PUBLIC"/>
            <Column Table="nc_acc_kpi_data" Name="C_0201"/>
            <Column Table="nc_acc_kpi_data" Name="S_0201"/>
            <Column Table="nc_acc_kpi_data" Name="C_0202"/>
            <Column Table="nc_acc_kpi_data" Name="S_0202"/>
            <Column Table="nc_acc_kpi_data" Name="C_0203"/>
            <Column Table="nc_acc_kpi_data" Name="S_0203"/>
            <Column Table="nc_acc_kpi_data" Name="C_0205"/>
            <Column Table="nc_acc_kpi_data" Name="S_0205"/>
            <Column Table="nc_acc_kpi_data" Name="C_0207"/>
            <Column Table="nc_acc_kpi_data" Name="S_0207"/>
            <Column Table="nc_acc_kpi_data" Name="C_OTHER"/>
            <Column Table="nc_acc_kpi_data" Name="S_OTHER"/>
            <Column Table="nc_acc_kpi_data" Name="A_0201"/>
            <Column Table="nc_acc_kpi_data" Name="A_0202"/>
            <Column Table="nc_acc_kpi_data" Name="A_0203"/>
            <Column Table="nc_acc_kpi_data" Name="A_0205"/>
            <Column Table="nc_acc_kpi_data" Name="A_0207"/>
            <Column Table="nc_acc_kpi_data" Name="A_OTHER"/>
            <Column Table="nc_acc_kpi_data" Name="IncentiveType1"/>
            <Column Table="nc_acc_kpi_data" Name="IncentiveType3"/>
            <Column Table="nc_acc_kpi_data" Name="IncentiveType4"/>
          </Columns>
          <Meta X="140" Y="20" Width="100" Height="326"/>
        </Query>
        <Query Type="SelectQuery" Name="nc_acc_kpi_kpi_new">
          <Tables>
            <Table Name="nc_acc_kpi_kpi_new" X="30" Y="30" Width="125" Height="514"/>
          </Tables>
          <Columns>
            <Column Table="nc_acc_kpi_kpi_new" Name="IN_MONTH"/>
            <Column Table="nc_acc_kpi_kpi_new" Name="SALE_MAN"/>
          </Columns>
          <Meta X="260" Y="20" Width="100" Height="71"/>
        </Query>
        <Relation Master="nc_acc_kpi_kpi" Detail="nc_acc_kpi_data">
          <KeyColumn Master="SALE_MAN" Detail="SALE_MAN"/>
        </Relation>
        <Relation Master="nc_acc_kpi_kpi_new" Detail="nc_acc_kpi_kpi">
          <KeyColumn Master="IN_MONTH" Detail="IN_MONTH"/>
          <KeyColumn Master="SALE_MAN" Detail="SALE_MAN"/>
        </Relation>
        <ResultSchema>
          <DataSet Name="KEVN">
            <View Name="nc_acc_kpi_kpi">
              <Field Name="SALE_MAN" Type="String"/>
              <Field Name="IN_MONTH" Type="DateTime"/>
              <Field Name="AR" Type="Decimal"/>
              <Field Name="SettingType" Type="Int32"/>
              <Field Name="SalerParent" Type="String"/>
              <Field Name="PriceType1" Type="Decimal"/>
              <Field Name="PriceType2" Type="Decimal"/>
              <Field Name="PriceType3" Type="Decimal"/>
              <Field Name="PriceType4" Type="Decimal"/>
              <Field Name="IncentiveType1" Type="Decimal"/>
              <Field Name="BonusType1" Type="Int32"/>
              <Field Name="IncentiveType2" Type="Decimal"/>
              <Field Name="IncentiveType3" Type="Decimal"/>
              <Field Name="IncentiveType4" Type="Decimal"/>
              <Field Name="ThreeMonthAR" Type="Decimal"/>
              <Field Name="AfterAR" Type="Decimal"/>
              <Field Name="TARGET" Type="Decimal"/>
              <Field Name="KPI" Type="Decimal"/>
              <Field Name="ZONE1" Type="String"/>
              <Field Name="ZONE2" Type="String"/>
              <Field Name="ZONE3" Type="String"/>
              <Field Name="ZONE4" Type="String"/>
              <Field Name="ZONE5" Type="String"/>
              <Field Name="IncentiveTotal" Type="Decimal"/>
              <Field Name="firstname" Type="String"/>
              <Field Name="lastname" Type="String"/>
              <Field Name="description" Type="String"/>
            </View>
            <View Name="nc_acc_kpi_data">
              <Field Name="ma_kh" Type="String"/>
              <Field Name="ten_kh" Type="String"/>
              <Field Name="join_date" Type="DateTime"/>
              <Field Name="SERVICE_PERIOD" Type="Int32"/>
              <Field Name="PriceType1" Type="Decimal"/>
              <Field Name="PriceType1A" Type="Decimal"/>
              <Field Name="PriceType1B" Type="Decimal"/>
              <Field Name="PriceType2" Type="Decimal"/>
              <Field Name="PriceType2A" Type="Decimal"/>
              <Field Name="PriceType2B" Type="Decimal"/>
              <Field Name="PriceType3" Type="Decimal"/>
              <Field Name="PriceType4" Type="Decimal"/>
              <Field Name="in_month" Type="String"/>
              <Field Name="doanh_thu" Type="Decimal"/>
              <Field Name="customer_type" Type="Int32"/>
              <Field Name="num_package" Type="Int32"/>
              <Field Name="dc" Type="Decimal"/>
              <Field Name="cost" Type="Decimal"/>
              <Field Name="BILL_INVOICE" Type="Decimal"/>
              <Field Name="cost_per_kg" Type="Decimal"/>
              <Field Name="BILL_OTHER" Type="Decimal"/>
              <Field Name="COST_PER_SHIPMENT" Type="Decimal"/>
              <Field Name="person_com_rate" Type="Decimal"/>
              <Field Name="person_com_target" Type="String"/>
              <Field Name="customer_com_rate" Type="Decimal"/>
              <Field Name="customer_com_target" Type="String"/>
              <Field Name="sale_com_rate" Type="Decimal"/>
              <Field Name="sale_com_target" Type="String"/>
              <Field Name="invoice_amount" Type="Decimal"/>
              <Field Name="receipt_amount" Type="Decimal"/>
              <Field Name="invoice_date" Type="DateTime"/>
              <Field Name="payment_date" Type="DateTime"/>
              <Field Name="AR_DELAY" Type="Int32"/>
              <Field Name="ACT_CUSTOMER_COM_RATE" Type="Decimal"/>
              <Field Name="ACT_CUSTOMER_COM_AMOUNT" Type="Decimal"/>
              <Field Name="ACT_CUSTOMER_COM_TARGET" Type="String"/>
              <Field Name="ACT_SALE_COM_TARGET" Type="String"/>
              <Field Name="ACT_SALE_COM_RATE" Type="Decimal"/>
              <Field Name="ACT_SALE_COM_AMOUNT" Type="Decimal"/>
              <Field Name="TARGET" Type="Decimal"/>
              <Field Name="KPI" Type="Decimal"/>
              <Field Name="nc_acc_kpi_data_SALE_MAN" Type="String"/>
              <Field Name="REVENUE_PUBLIC" Type="Decimal"/>
              <Field Name="C_0201" Type="Int32"/>
              <Field Name="S_0201" Type="Decimal"/>
              <Field Name="C_0202" Type="Int32"/>
              <Field Name="S_0202" Type="Decimal"/>
              <Field Name="C_0203" Type="Int32"/>
              <Field Name="S_0203" Type="Decimal"/>
              <Field Name="C_0205" Type="Int32"/>
              <Field Name="S_0205" Type="Decimal"/>
              <Field Name="C_0207" Type="Int32"/>
              <Field Name="S_0207" Type="Decimal"/>
              <Field Name="C_OTHER" Type="Int32"/>
              <Field Name="S_OTHER" Type="Decimal"/>
              <Field Name="A_0201" Type="Decimal"/>
              <Field Name="A_0202" Type="Decimal"/>
              <Field Name="A_0203" Type="Decimal"/>
              <Field Name="A_0205" Type="Decimal"/>
              <Field Name="A_0207" Type="Decimal"/>
              <Field Name="A_OTHER" Type="Decimal"/>
              <Field Name="IncentiveType1" Type="Decimal"/>
              <Field Name="IncentiveType3" Type="Decimal"/>
              <Field Name="IncentiveType4" Type="Decimal"/>
            </View>
            <View Name="nc_acc_kpi_kpi_new">
              <Field Name="IN_MONTH" Type="DateTime"/>
              <Field Name="SALE_MAN" Type="String"/>
            </View>
            <Relation Master="nc_acc_kpi_kpi" Detail="nc_acc_kpi_data">
              <KeyColumn Master="SALE_MAN" Detail="SALE_MAN"/>
            </Relation>
            <Relation Master="nc_acc_kpi_kpi_new" Detail="nc_acc_kpi_kpi">
              <KeyColumn Master="IN_MONTH" Detail="IN_MONTH"/>
              <KeyColumn Master="SALE_MAN" Detail="SALE_MAN"/>
            </Relation>
          </DataSet>
        </ResultSchema>
        <ConnectionOptions CloseConnection="true"/>
      </SqlDataSource>
    </DataSource>
  </DataSources>
</MailMerge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THINHKERRY\Thinh</dc:creator>
  <cp:lastModifiedBy>THINHKERRY\Thinh</cp:lastModifiedBy>
  <cp:lastPrinted>2019-03-26T21:53:07Z</cp:lastPrinted>
  <dcterms:created xsi:type="dcterms:W3CDTF">2019-03-22T04:30:57Z</dcterms:created>
  <dcterms:modified xsi:type="dcterms:W3CDTF">2019-03-27T07:43:22Z</dcterms:modified>
</cp:coreProperties>
</file>