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mabroe\ABS\profile_simulation\Nozzle_size\"/>
    </mc:Choice>
  </mc:AlternateContent>
  <xr:revisionPtr revIDLastSave="0" documentId="13_ncr:1_{C8C6A377-D711-448A-AE33-2FC94482A72E}" xr6:coauthVersionLast="46" xr6:coauthVersionMax="46" xr10:uidLastSave="{00000000-0000-0000-0000-000000000000}"/>
  <bookViews>
    <workbookView minimized="1" xWindow="2268" yWindow="2268" windowWidth="17280" windowHeight="8964" activeTab="3" xr2:uid="{37A106C7-4C53-44AD-ACC1-9669CABE0EC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3" i="3" l="1"/>
  <c r="B195" i="3"/>
  <c r="B268" i="3"/>
  <c r="B267" i="3"/>
  <c r="B285" i="3"/>
  <c r="B286" i="3"/>
  <c r="B304" i="3"/>
  <c r="B303" i="3"/>
  <c r="B250" i="3"/>
  <c r="B249" i="3"/>
  <c r="B231" i="3"/>
  <c r="B232" i="3"/>
  <c r="B214" i="3"/>
  <c r="B196" i="3"/>
  <c r="B178" i="3"/>
  <c r="B177" i="3"/>
  <c r="B160" i="3"/>
  <c r="B159" i="3"/>
  <c r="B141" i="3"/>
  <c r="B142" i="3"/>
  <c r="B123" i="3"/>
  <c r="B124" i="3"/>
  <c r="B105" i="3"/>
  <c r="B106" i="3"/>
  <c r="B88" i="3"/>
  <c r="B87" i="3"/>
  <c r="B70" i="3"/>
  <c r="B69" i="3"/>
  <c r="B52" i="3"/>
  <c r="B51" i="3"/>
  <c r="B34" i="3"/>
  <c r="B33" i="3"/>
  <c r="B16" i="3"/>
  <c r="B15" i="3"/>
  <c r="B70" i="2"/>
  <c r="B69" i="2"/>
  <c r="B87" i="2"/>
  <c r="B88" i="2"/>
  <c r="B106" i="2"/>
  <c r="B105" i="2"/>
  <c r="B52" i="2"/>
  <c r="B34" i="2"/>
  <c r="B33" i="2"/>
  <c r="B16" i="2"/>
  <c r="B15" i="2"/>
  <c r="B123" i="1"/>
  <c r="B124" i="1"/>
  <c r="B141" i="1"/>
  <c r="B142" i="1"/>
  <c r="B160" i="1"/>
  <c r="B159" i="1"/>
  <c r="B177" i="1"/>
  <c r="B178" i="1"/>
  <c r="B106" i="1"/>
  <c r="F88" i="1"/>
  <c r="B88" i="1"/>
  <c r="B70" i="1"/>
  <c r="B52" i="1"/>
  <c r="B34" i="1"/>
  <c r="B16" i="1"/>
  <c r="B105" i="1"/>
  <c r="F87" i="1"/>
  <c r="B87" i="1"/>
  <c r="B69" i="1"/>
  <c r="B51" i="1"/>
  <c r="B15" i="1"/>
  <c r="B33" i="1"/>
</calcChain>
</file>

<file path=xl/sharedStrings.xml><?xml version="1.0" encoding="utf-8"?>
<sst xmlns="http://schemas.openxmlformats.org/spreadsheetml/2006/main" count="549" uniqueCount="20">
  <si>
    <t>rskim</t>
  </si>
  <si>
    <t>raper</t>
  </si>
  <si>
    <t>T/R</t>
  </si>
  <si>
    <t>rnoz</t>
  </si>
  <si>
    <t>Total</t>
  </si>
  <si>
    <t>Percent lost on first skimmer</t>
  </si>
  <si>
    <t>Percent through first skimmer</t>
  </si>
  <si>
    <t>Percent lost on second skimmer</t>
  </si>
  <si>
    <t>Percent through second skimmer</t>
  </si>
  <si>
    <t>Percent lost to Quad entryway</t>
  </si>
  <si>
    <t>Percent "rejected" by Quad field</t>
  </si>
  <si>
    <t>Percent lost to Quad</t>
  </si>
  <si>
    <t>Percent through Quad</t>
  </si>
  <si>
    <t>average theta</t>
  </si>
  <si>
    <t>Tnoz</t>
  </si>
  <si>
    <t>Pol</t>
  </si>
  <si>
    <t xml:space="preserve">Pol=-0.994443 </t>
  </si>
  <si>
    <t>aperture (mm)</t>
  </si>
  <si>
    <t>Trans</t>
  </si>
  <si>
    <t>Pol_err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</si>
</sst>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0.00000%"/>
    <numFmt numFmtId="167" formatCode="0.000000%"/>
    <numFmt numFmtId="168" formatCode="0.0000000%"/>
    <numFmt numFmtId="173" formatCode="0.0000000"/>
    <numFmt numFmtId="17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11" fontId="0" fillId="0" borderId="0" xfId="0" applyNumberFormat="1"/>
    <xf numFmtId="168" fontId="0" fillId="0" borderId="0" xfId="0" applyNumberFormat="1"/>
    <xf numFmtId="9" fontId="0" fillId="0" borderId="0" xfId="1" applyFont="1"/>
    <xf numFmtId="0" fontId="0" fillId="0" borderId="0" xfId="1" applyNumberFormat="1" applyFont="1"/>
    <xf numFmtId="173" fontId="0" fillId="0" borderId="0" xfId="1" applyNumberFormat="1" applyFont="1"/>
    <xf numFmtId="174" fontId="0" fillId="0" borderId="0" xfId="1" applyNumberFormat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A83B-E05F-4691-B7BE-FEA29919321B}">
  <dimension ref="A1:G178"/>
  <sheetViews>
    <sheetView topLeftCell="A165" workbookViewId="0">
      <selection activeCell="A91" sqref="A91:C178"/>
    </sheetView>
  </sheetViews>
  <sheetFormatPr defaultRowHeight="14.4" x14ac:dyDescent="0.3"/>
  <cols>
    <col min="1" max="1" width="28" bestFit="1" customWidth="1"/>
    <col min="2" max="2" width="10" bestFit="1" customWidth="1"/>
    <col min="5" max="5" width="28" bestFit="1" customWidth="1"/>
    <col min="6" max="6" width="11" bestFit="1" customWidth="1"/>
  </cols>
  <sheetData>
    <row r="1" spans="1:5" x14ac:dyDescent="0.3">
      <c r="A1" t="s">
        <v>0</v>
      </c>
      <c r="B1">
        <v>100</v>
      </c>
    </row>
    <row r="2" spans="1:5" x14ac:dyDescent="0.3">
      <c r="A2" t="s">
        <v>1</v>
      </c>
      <c r="B2">
        <v>100</v>
      </c>
    </row>
    <row r="3" spans="1:5" x14ac:dyDescent="0.3">
      <c r="A3" t="s">
        <v>3</v>
      </c>
      <c r="B3">
        <v>6</v>
      </c>
    </row>
    <row r="4" spans="1:5" x14ac:dyDescent="0.3">
      <c r="A4" t="s">
        <v>14</v>
      </c>
      <c r="B4">
        <v>1</v>
      </c>
    </row>
    <row r="5" spans="1:5" x14ac:dyDescent="0.3">
      <c r="A5" t="s">
        <v>4</v>
      </c>
      <c r="B5">
        <v>100000000</v>
      </c>
    </row>
    <row r="6" spans="1:5" x14ac:dyDescent="0.3">
      <c r="A6" t="s">
        <v>5</v>
      </c>
      <c r="B6" s="1">
        <v>0.13792199999999999</v>
      </c>
    </row>
    <row r="7" spans="1:5" x14ac:dyDescent="0.3">
      <c r="A7" t="s">
        <v>6</v>
      </c>
      <c r="B7" s="1">
        <v>0.86207800000000001</v>
      </c>
    </row>
    <row r="8" spans="1:5" x14ac:dyDescent="0.3">
      <c r="A8" t="s">
        <v>7</v>
      </c>
      <c r="B8" s="1">
        <v>0.40765499999999999</v>
      </c>
      <c r="E8" s="6"/>
    </row>
    <row r="9" spans="1:5" x14ac:dyDescent="0.3">
      <c r="A9" t="s">
        <v>8</v>
      </c>
      <c r="B9" s="1">
        <v>0.45442300000000002</v>
      </c>
    </row>
    <row r="10" spans="1:5" x14ac:dyDescent="0.3">
      <c r="A10" t="s">
        <v>9</v>
      </c>
      <c r="B10" s="1">
        <v>0.44133699999999998</v>
      </c>
    </row>
    <row r="11" spans="1:5" x14ac:dyDescent="0.3">
      <c r="A11" t="s">
        <v>10</v>
      </c>
      <c r="B11" s="1">
        <v>1.1066100000000001E-2</v>
      </c>
    </row>
    <row r="12" spans="1:5" x14ac:dyDescent="0.3">
      <c r="A12" t="s">
        <v>11</v>
      </c>
      <c r="B12" s="1">
        <v>0.452403</v>
      </c>
    </row>
    <row r="13" spans="1:5" x14ac:dyDescent="0.3">
      <c r="A13" t="s">
        <v>12</v>
      </c>
      <c r="B13" s="3">
        <v>2.0205900000000001E-3</v>
      </c>
    </row>
    <row r="14" spans="1:5" x14ac:dyDescent="0.3">
      <c r="A14" t="s">
        <v>13</v>
      </c>
      <c r="B14">
        <v>0.610568</v>
      </c>
    </row>
    <row r="15" spans="1:5" x14ac:dyDescent="0.3">
      <c r="A15" t="s">
        <v>15</v>
      </c>
      <c r="B15">
        <f>-0.994417</f>
        <v>-0.994417</v>
      </c>
      <c r="C15">
        <v>2.34739E-4</v>
      </c>
    </row>
    <row r="16" spans="1:5" x14ac:dyDescent="0.3">
      <c r="A16" t="s">
        <v>2</v>
      </c>
      <c r="B16" s="7">
        <f>B13/B11</f>
        <v>0.18259278336541329</v>
      </c>
    </row>
    <row r="19" spans="1:2" x14ac:dyDescent="0.3">
      <c r="A19" t="s">
        <v>0</v>
      </c>
      <c r="B19">
        <v>10</v>
      </c>
    </row>
    <row r="20" spans="1:2" x14ac:dyDescent="0.3">
      <c r="A20" t="s">
        <v>1</v>
      </c>
      <c r="B20">
        <v>10</v>
      </c>
    </row>
    <row r="21" spans="1:2" x14ac:dyDescent="0.3">
      <c r="A21" t="s">
        <v>3</v>
      </c>
      <c r="B21">
        <v>6</v>
      </c>
    </row>
    <row r="22" spans="1:2" x14ac:dyDescent="0.3">
      <c r="A22" t="s">
        <v>14</v>
      </c>
      <c r="B22">
        <v>1</v>
      </c>
    </row>
    <row r="23" spans="1:2" x14ac:dyDescent="0.3">
      <c r="A23" t="s">
        <v>4</v>
      </c>
      <c r="B23">
        <v>100000000</v>
      </c>
    </row>
    <row r="24" spans="1:2" x14ac:dyDescent="0.3">
      <c r="A24" t="s">
        <v>5</v>
      </c>
      <c r="B24" s="1">
        <v>0.87923200000000001</v>
      </c>
    </row>
    <row r="25" spans="1:2" x14ac:dyDescent="0.3">
      <c r="A25" t="s">
        <v>6</v>
      </c>
      <c r="B25" s="1">
        <v>0.120768</v>
      </c>
    </row>
    <row r="26" spans="1:2" x14ac:dyDescent="0.3">
      <c r="A26" t="s">
        <v>7</v>
      </c>
      <c r="B26" s="1">
        <v>8.6307999999999996E-2</v>
      </c>
    </row>
    <row r="27" spans="1:2" x14ac:dyDescent="0.3">
      <c r="A27" t="s">
        <v>8</v>
      </c>
      <c r="B27" s="1">
        <v>3.4460200000000003E-2</v>
      </c>
    </row>
    <row r="28" spans="1:2" x14ac:dyDescent="0.3">
      <c r="A28" t="s">
        <v>9</v>
      </c>
      <c r="B28" s="1">
        <v>2.1377799999999999E-2</v>
      </c>
    </row>
    <row r="29" spans="1:2" x14ac:dyDescent="0.3">
      <c r="A29" t="s">
        <v>10</v>
      </c>
      <c r="B29" s="1">
        <v>1.10533E-2</v>
      </c>
    </row>
    <row r="30" spans="1:2" x14ac:dyDescent="0.3">
      <c r="A30" t="s">
        <v>11</v>
      </c>
      <c r="B30" s="1">
        <v>3.2431099999999997E-2</v>
      </c>
    </row>
    <row r="31" spans="1:2" x14ac:dyDescent="0.3">
      <c r="A31" t="s">
        <v>12</v>
      </c>
      <c r="B31" s="3">
        <v>2.0290400000000002E-3</v>
      </c>
    </row>
    <row r="32" spans="1:2" x14ac:dyDescent="0.3">
      <c r="A32" t="s">
        <v>13</v>
      </c>
      <c r="B32">
        <v>0.610568</v>
      </c>
    </row>
    <row r="33" spans="1:3" x14ac:dyDescent="0.3">
      <c r="A33" t="s">
        <v>15</v>
      </c>
      <c r="B33">
        <f>-0.994342</f>
        <v>-0.99434199999999995</v>
      </c>
      <c r="C33">
        <v>2.3582E-4</v>
      </c>
    </row>
    <row r="34" spans="1:3" x14ac:dyDescent="0.3">
      <c r="A34" t="s">
        <v>2</v>
      </c>
      <c r="B34" s="7">
        <f>B31/B29</f>
        <v>0.18356870798765981</v>
      </c>
    </row>
    <row r="37" spans="1:3" x14ac:dyDescent="0.3">
      <c r="A37" t="s">
        <v>0</v>
      </c>
      <c r="B37">
        <v>10</v>
      </c>
    </row>
    <row r="38" spans="1:3" x14ac:dyDescent="0.3">
      <c r="A38" t="s">
        <v>1</v>
      </c>
      <c r="B38">
        <v>9</v>
      </c>
    </row>
    <row r="39" spans="1:3" x14ac:dyDescent="0.3">
      <c r="A39" t="s">
        <v>3</v>
      </c>
      <c r="B39">
        <v>6</v>
      </c>
    </row>
    <row r="40" spans="1:3" x14ac:dyDescent="0.3">
      <c r="A40" t="s">
        <v>14</v>
      </c>
      <c r="B40">
        <v>1</v>
      </c>
    </row>
    <row r="41" spans="1:3" x14ac:dyDescent="0.3">
      <c r="A41" t="s">
        <v>4</v>
      </c>
      <c r="B41">
        <v>100000000</v>
      </c>
    </row>
    <row r="42" spans="1:3" x14ac:dyDescent="0.3">
      <c r="A42" t="s">
        <v>5</v>
      </c>
      <c r="B42" s="1">
        <v>0.87922599999999995</v>
      </c>
    </row>
    <row r="43" spans="1:3" x14ac:dyDescent="0.3">
      <c r="A43" t="s">
        <v>6</v>
      </c>
      <c r="B43" s="1">
        <v>0.12077400000000001</v>
      </c>
    </row>
    <row r="44" spans="1:3" x14ac:dyDescent="0.3">
      <c r="A44" t="s">
        <v>7</v>
      </c>
      <c r="B44" s="1">
        <v>9.0828500000000006E-2</v>
      </c>
    </row>
    <row r="45" spans="1:3" x14ac:dyDescent="0.3">
      <c r="A45" t="s">
        <v>8</v>
      </c>
      <c r="B45" s="1">
        <v>2.9945300000000001E-2</v>
      </c>
    </row>
    <row r="46" spans="1:3" x14ac:dyDescent="0.3">
      <c r="A46" t="s">
        <v>9</v>
      </c>
      <c r="B46" s="1">
        <v>1.6860699999999999E-2</v>
      </c>
    </row>
    <row r="47" spans="1:3" x14ac:dyDescent="0.3">
      <c r="A47" t="s">
        <v>10</v>
      </c>
      <c r="B47" s="1">
        <v>1.10589E-2</v>
      </c>
    </row>
    <row r="48" spans="1:3" x14ac:dyDescent="0.3">
      <c r="A48" t="s">
        <v>11</v>
      </c>
      <c r="B48" s="1">
        <v>2.7919599999999999E-2</v>
      </c>
    </row>
    <row r="49" spans="1:3" x14ac:dyDescent="0.3">
      <c r="A49" t="s">
        <v>12</v>
      </c>
      <c r="B49" s="3">
        <v>2.0257000000000001E-3</v>
      </c>
    </row>
    <row r="50" spans="1:3" x14ac:dyDescent="0.3">
      <c r="A50" t="s">
        <v>13</v>
      </c>
      <c r="B50">
        <v>0.610568</v>
      </c>
    </row>
    <row r="51" spans="1:3" x14ac:dyDescent="0.3">
      <c r="A51" t="s">
        <v>15</v>
      </c>
      <c r="B51">
        <f>-0.994659</f>
        <v>-0.99465899999999996</v>
      </c>
      <c r="C51">
        <v>2.2933599999999999E-4</v>
      </c>
    </row>
    <row r="52" spans="1:3" x14ac:dyDescent="0.3">
      <c r="A52" t="s">
        <v>2</v>
      </c>
      <c r="B52" s="7">
        <f>B49/B47</f>
        <v>0.18317373337312029</v>
      </c>
    </row>
    <row r="55" spans="1:3" x14ac:dyDescent="0.3">
      <c r="A55" t="s">
        <v>0</v>
      </c>
      <c r="B55">
        <v>10</v>
      </c>
    </row>
    <row r="56" spans="1:3" x14ac:dyDescent="0.3">
      <c r="A56" t="s">
        <v>1</v>
      </c>
      <c r="B56">
        <v>8</v>
      </c>
    </row>
    <row r="57" spans="1:3" x14ac:dyDescent="0.3">
      <c r="A57" t="s">
        <v>3</v>
      </c>
      <c r="B57">
        <v>6</v>
      </c>
    </row>
    <row r="58" spans="1:3" x14ac:dyDescent="0.3">
      <c r="A58" t="s">
        <v>14</v>
      </c>
      <c r="B58">
        <v>1</v>
      </c>
    </row>
    <row r="59" spans="1:3" x14ac:dyDescent="0.3">
      <c r="A59" t="s">
        <v>4</v>
      </c>
      <c r="B59">
        <v>100000000</v>
      </c>
    </row>
    <row r="60" spans="1:3" x14ac:dyDescent="0.3">
      <c r="A60" t="s">
        <v>5</v>
      </c>
      <c r="B60" s="1">
        <v>0.879251</v>
      </c>
    </row>
    <row r="61" spans="1:3" x14ac:dyDescent="0.3">
      <c r="A61" t="s">
        <v>6</v>
      </c>
      <c r="B61" s="1">
        <v>0.120749</v>
      </c>
    </row>
    <row r="62" spans="1:3" x14ac:dyDescent="0.3">
      <c r="A62" t="s">
        <v>7</v>
      </c>
      <c r="B62" s="1">
        <v>9.5336900000000002E-2</v>
      </c>
    </row>
    <row r="63" spans="1:3" x14ac:dyDescent="0.3">
      <c r="A63" t="s">
        <v>8</v>
      </c>
      <c r="B63" s="1">
        <v>2.54121E-2</v>
      </c>
    </row>
    <row r="64" spans="1:3" x14ac:dyDescent="0.3">
      <c r="A64" t="s">
        <v>9</v>
      </c>
      <c r="B64" s="1">
        <v>1.2323600000000001E-2</v>
      </c>
    </row>
    <row r="65" spans="1:6" x14ac:dyDescent="0.3">
      <c r="A65" t="s">
        <v>10</v>
      </c>
      <c r="B65" s="1">
        <v>1.10723E-2</v>
      </c>
    </row>
    <row r="66" spans="1:6" x14ac:dyDescent="0.3">
      <c r="A66" t="s">
        <v>11</v>
      </c>
      <c r="B66" s="1">
        <v>2.3396E-2</v>
      </c>
    </row>
    <row r="67" spans="1:6" x14ac:dyDescent="0.3">
      <c r="A67" t="s">
        <v>12</v>
      </c>
      <c r="B67" s="3">
        <v>2.01615E-3</v>
      </c>
    </row>
    <row r="68" spans="1:6" x14ac:dyDescent="0.3">
      <c r="A68" t="s">
        <v>13</v>
      </c>
      <c r="B68">
        <v>0.610568</v>
      </c>
    </row>
    <row r="69" spans="1:6" x14ac:dyDescent="0.3">
      <c r="A69" t="s">
        <v>15</v>
      </c>
      <c r="B69">
        <f>-0.994485</f>
        <v>-0.99448499999999995</v>
      </c>
      <c r="C69">
        <v>2.3358499999999999E-4</v>
      </c>
    </row>
    <row r="70" spans="1:6" x14ac:dyDescent="0.3">
      <c r="A70" t="s">
        <v>2</v>
      </c>
      <c r="B70" s="7">
        <f>B67/B65</f>
        <v>0.18208953875888478</v>
      </c>
    </row>
    <row r="73" spans="1:6" x14ac:dyDescent="0.3">
      <c r="A73" t="s">
        <v>0</v>
      </c>
      <c r="B73">
        <v>10</v>
      </c>
      <c r="E73" t="s">
        <v>0</v>
      </c>
      <c r="F73">
        <v>10</v>
      </c>
    </row>
    <row r="74" spans="1:6" x14ac:dyDescent="0.3">
      <c r="A74" t="s">
        <v>1</v>
      </c>
      <c r="B74">
        <v>7</v>
      </c>
      <c r="E74" t="s">
        <v>1</v>
      </c>
      <c r="F74">
        <v>7</v>
      </c>
    </row>
    <row r="75" spans="1:6" x14ac:dyDescent="0.3">
      <c r="A75" t="s">
        <v>3</v>
      </c>
      <c r="B75">
        <v>6</v>
      </c>
      <c r="E75" t="s">
        <v>3</v>
      </c>
      <c r="F75">
        <v>6</v>
      </c>
    </row>
    <row r="76" spans="1:6" x14ac:dyDescent="0.3">
      <c r="A76" t="s">
        <v>14</v>
      </c>
      <c r="B76">
        <v>1</v>
      </c>
      <c r="E76" t="s">
        <v>14</v>
      </c>
      <c r="F76">
        <v>1</v>
      </c>
    </row>
    <row r="77" spans="1:6" x14ac:dyDescent="0.3">
      <c r="A77" t="s">
        <v>4</v>
      </c>
      <c r="B77">
        <v>100000000</v>
      </c>
      <c r="E77" t="s">
        <v>4</v>
      </c>
      <c r="F77">
        <v>1000000000</v>
      </c>
    </row>
    <row r="78" spans="1:6" x14ac:dyDescent="0.3">
      <c r="A78" t="s">
        <v>5</v>
      </c>
      <c r="B78" s="1">
        <v>0.87923899999999999</v>
      </c>
      <c r="E78" t="s">
        <v>5</v>
      </c>
      <c r="F78" s="1">
        <v>0.87923600000000002</v>
      </c>
    </row>
    <row r="79" spans="1:6" x14ac:dyDescent="0.3">
      <c r="A79" t="s">
        <v>6</v>
      </c>
      <c r="B79" s="1">
        <v>0.12076099999999999</v>
      </c>
      <c r="E79" t="s">
        <v>6</v>
      </c>
      <c r="F79" s="1">
        <v>0.120764</v>
      </c>
    </row>
    <row r="80" spans="1:6" x14ac:dyDescent="0.3">
      <c r="A80" t="s">
        <v>7</v>
      </c>
      <c r="B80" s="1">
        <v>9.9902299999999999E-2</v>
      </c>
      <c r="E80" t="s">
        <v>7</v>
      </c>
      <c r="F80" s="1">
        <v>9.9899799999999997E-2</v>
      </c>
    </row>
    <row r="81" spans="1:7" x14ac:dyDescent="0.3">
      <c r="A81" t="s">
        <v>8</v>
      </c>
      <c r="B81" s="1">
        <v>2.08589E-2</v>
      </c>
      <c r="E81" t="s">
        <v>8</v>
      </c>
      <c r="F81" s="1">
        <v>2.0864299999999999E-2</v>
      </c>
    </row>
    <row r="82" spans="1:7" x14ac:dyDescent="0.3">
      <c r="A82" t="s">
        <v>9</v>
      </c>
      <c r="B82" s="1">
        <v>7.7705300000000003E-3</v>
      </c>
      <c r="E82" t="s">
        <v>9</v>
      </c>
      <c r="F82" s="1">
        <v>7.77379E-3</v>
      </c>
    </row>
    <row r="83" spans="1:7" x14ac:dyDescent="0.3">
      <c r="A83" t="s">
        <v>10</v>
      </c>
      <c r="B83" s="1">
        <v>1.1068400000000001E-2</v>
      </c>
      <c r="E83" t="s">
        <v>10</v>
      </c>
      <c r="F83" s="1">
        <v>1.10697E-2</v>
      </c>
    </row>
    <row r="84" spans="1:7" x14ac:dyDescent="0.3">
      <c r="A84" t="s">
        <v>11</v>
      </c>
      <c r="B84" s="1">
        <v>1.8838899999999999E-2</v>
      </c>
      <c r="E84" t="s">
        <v>11</v>
      </c>
      <c r="F84" s="1">
        <v>1.8843499999999999E-2</v>
      </c>
    </row>
    <row r="85" spans="1:7" x14ac:dyDescent="0.3">
      <c r="A85" t="s">
        <v>12</v>
      </c>
      <c r="B85" s="3">
        <v>2.0200499999999998E-3</v>
      </c>
      <c r="E85" t="s">
        <v>12</v>
      </c>
      <c r="F85" s="5">
        <v>2.0208000000000001E-3</v>
      </c>
    </row>
    <row r="86" spans="1:7" x14ac:dyDescent="0.3">
      <c r="A86" t="s">
        <v>13</v>
      </c>
      <c r="B86">
        <v>0.610568</v>
      </c>
      <c r="E86" t="s">
        <v>13</v>
      </c>
      <c r="F86">
        <v>0.610568</v>
      </c>
    </row>
    <row r="87" spans="1:7" x14ac:dyDescent="0.3">
      <c r="A87" t="s">
        <v>15</v>
      </c>
      <c r="B87">
        <f>-0.994416</f>
        <v>-0.99441599999999997</v>
      </c>
      <c r="C87">
        <v>2.34801E-4</v>
      </c>
      <c r="E87" t="s">
        <v>15</v>
      </c>
      <c r="F87">
        <f>-0.994348</f>
        <v>-0.99434800000000001</v>
      </c>
      <c r="G87" s="4">
        <v>7.4687500000000006E-5</v>
      </c>
    </row>
    <row r="88" spans="1:7" x14ac:dyDescent="0.3">
      <c r="A88" t="s">
        <v>2</v>
      </c>
      <c r="B88" s="7">
        <f>B85/B83</f>
        <v>0.18250605326876509</v>
      </c>
      <c r="E88" t="s">
        <v>2</v>
      </c>
      <c r="F88" s="7">
        <f>F85/F83</f>
        <v>0.18255237269302693</v>
      </c>
    </row>
    <row r="91" spans="1:7" x14ac:dyDescent="0.3">
      <c r="A91" t="s">
        <v>0</v>
      </c>
      <c r="B91">
        <v>10</v>
      </c>
    </row>
    <row r="92" spans="1:7" x14ac:dyDescent="0.3">
      <c r="A92" t="s">
        <v>1</v>
      </c>
      <c r="B92">
        <v>6</v>
      </c>
    </row>
    <row r="93" spans="1:7" x14ac:dyDescent="0.3">
      <c r="A93" t="s">
        <v>3</v>
      </c>
      <c r="B93">
        <v>6</v>
      </c>
    </row>
    <row r="94" spans="1:7" x14ac:dyDescent="0.3">
      <c r="A94" t="s">
        <v>14</v>
      </c>
      <c r="B94">
        <v>1</v>
      </c>
    </row>
    <row r="95" spans="1:7" x14ac:dyDescent="0.3">
      <c r="A95" t="s">
        <v>4</v>
      </c>
      <c r="B95">
        <v>100000000</v>
      </c>
    </row>
    <row r="96" spans="1:7" x14ac:dyDescent="0.3">
      <c r="A96" t="s">
        <v>5</v>
      </c>
      <c r="B96" s="1">
        <v>0.87923799999999996</v>
      </c>
    </row>
    <row r="97" spans="1:3" x14ac:dyDescent="0.3">
      <c r="A97" t="s">
        <v>6</v>
      </c>
      <c r="B97" s="1">
        <v>0.12076199999999999</v>
      </c>
    </row>
    <row r="98" spans="1:3" x14ac:dyDescent="0.3">
      <c r="A98" t="s">
        <v>7</v>
      </c>
      <c r="B98" s="1">
        <v>0.104438</v>
      </c>
    </row>
    <row r="99" spans="1:3" x14ac:dyDescent="0.3">
      <c r="A99" t="s">
        <v>8</v>
      </c>
      <c r="B99" s="1">
        <v>1.6324499999999999E-2</v>
      </c>
    </row>
    <row r="100" spans="1:3" x14ac:dyDescent="0.3">
      <c r="A100" t="s">
        <v>9</v>
      </c>
      <c r="B100" s="1">
        <v>3.29825E-3</v>
      </c>
    </row>
    <row r="101" spans="1:3" x14ac:dyDescent="0.3">
      <c r="A101" t="s">
        <v>10</v>
      </c>
      <c r="B101" s="1">
        <v>1.1015E-2</v>
      </c>
    </row>
    <row r="102" spans="1:3" x14ac:dyDescent="0.3">
      <c r="A102" t="s">
        <v>11</v>
      </c>
      <c r="B102" s="1">
        <v>1.43132E-2</v>
      </c>
    </row>
    <row r="103" spans="1:3" x14ac:dyDescent="0.3">
      <c r="A103" t="s">
        <v>12</v>
      </c>
      <c r="B103" s="3">
        <v>2.0112400000000001E-3</v>
      </c>
    </row>
    <row r="104" spans="1:3" x14ac:dyDescent="0.3">
      <c r="A104" t="s">
        <v>13</v>
      </c>
      <c r="B104">
        <v>0.610568</v>
      </c>
    </row>
    <row r="105" spans="1:3" x14ac:dyDescent="0.3">
      <c r="A105" t="s">
        <v>15</v>
      </c>
      <c r="B105">
        <f>-0.99459</f>
        <v>-0.99458999999999997</v>
      </c>
      <c r="C105">
        <v>2.31621E-4</v>
      </c>
    </row>
    <row r="106" spans="1:3" x14ac:dyDescent="0.3">
      <c r="A106" t="s">
        <v>2</v>
      </c>
      <c r="B106" s="7">
        <f>B103/B101</f>
        <v>0.18259101225601451</v>
      </c>
    </row>
    <row r="109" spans="1:3" x14ac:dyDescent="0.3">
      <c r="A109" t="s">
        <v>0</v>
      </c>
      <c r="B109">
        <v>10</v>
      </c>
    </row>
    <row r="110" spans="1:3" x14ac:dyDescent="0.3">
      <c r="A110" t="s">
        <v>1</v>
      </c>
      <c r="B110">
        <v>5.9</v>
      </c>
    </row>
    <row r="111" spans="1:3" x14ac:dyDescent="0.3">
      <c r="A111" t="s">
        <v>3</v>
      </c>
      <c r="B111">
        <v>6</v>
      </c>
    </row>
    <row r="112" spans="1:3" x14ac:dyDescent="0.3">
      <c r="A112" t="s">
        <v>14</v>
      </c>
      <c r="B112">
        <v>1</v>
      </c>
    </row>
    <row r="113" spans="1:3" x14ac:dyDescent="0.3">
      <c r="A113" t="s">
        <v>4</v>
      </c>
      <c r="B113">
        <v>100000000</v>
      </c>
    </row>
    <row r="114" spans="1:3" x14ac:dyDescent="0.3">
      <c r="A114" t="s">
        <v>5</v>
      </c>
      <c r="B114" s="1">
        <v>0.87920799999999999</v>
      </c>
    </row>
    <row r="115" spans="1:3" x14ac:dyDescent="0.3">
      <c r="A115" t="s">
        <v>6</v>
      </c>
      <c r="B115" s="1">
        <v>0.120792</v>
      </c>
    </row>
    <row r="116" spans="1:3" x14ac:dyDescent="0.3">
      <c r="A116" t="s">
        <v>7</v>
      </c>
      <c r="B116" s="1">
        <v>0.10489900000000001</v>
      </c>
    </row>
    <row r="117" spans="1:3" x14ac:dyDescent="0.3">
      <c r="A117" t="s">
        <v>8</v>
      </c>
      <c r="B117" s="1">
        <v>1.5892799999999999E-2</v>
      </c>
    </row>
    <row r="118" spans="1:3" x14ac:dyDescent="0.3">
      <c r="A118" t="s">
        <v>9</v>
      </c>
      <c r="B118" s="1">
        <v>2.9210600000000001E-3</v>
      </c>
    </row>
    <row r="119" spans="1:3" x14ac:dyDescent="0.3">
      <c r="A119" t="s">
        <v>10</v>
      </c>
      <c r="B119" s="1">
        <v>1.09698E-2</v>
      </c>
    </row>
    <row r="120" spans="1:3" x14ac:dyDescent="0.3">
      <c r="A120" t="s">
        <v>11</v>
      </c>
      <c r="B120" s="1">
        <v>1.3890899999999999E-2</v>
      </c>
    </row>
    <row r="121" spans="1:3" x14ac:dyDescent="0.3">
      <c r="A121" t="s">
        <v>12</v>
      </c>
      <c r="B121" s="3">
        <v>2.0019E-3</v>
      </c>
    </row>
    <row r="122" spans="1:3" x14ac:dyDescent="0.3">
      <c r="A122" t="s">
        <v>13</v>
      </c>
      <c r="B122">
        <v>0.610568</v>
      </c>
    </row>
    <row r="123" spans="1:3" x14ac:dyDescent="0.3">
      <c r="A123" t="s">
        <v>15</v>
      </c>
      <c r="B123">
        <f>-0.994905</f>
        <v>-0.99490500000000004</v>
      </c>
      <c r="C123">
        <v>2.2533000000000001E-4</v>
      </c>
    </row>
    <row r="124" spans="1:3" x14ac:dyDescent="0.3">
      <c r="A124" t="s">
        <v>2</v>
      </c>
      <c r="B124" s="7">
        <f>B121/B119</f>
        <v>0.18249193239621506</v>
      </c>
    </row>
    <row r="127" spans="1:3" x14ac:dyDescent="0.3">
      <c r="A127" t="s">
        <v>0</v>
      </c>
      <c r="B127">
        <v>10</v>
      </c>
    </row>
    <row r="128" spans="1:3" x14ac:dyDescent="0.3">
      <c r="A128" t="s">
        <v>1</v>
      </c>
      <c r="B128">
        <v>5.75</v>
      </c>
    </row>
    <row r="129" spans="1:3" x14ac:dyDescent="0.3">
      <c r="A129" t="s">
        <v>3</v>
      </c>
      <c r="B129">
        <v>6</v>
      </c>
    </row>
    <row r="130" spans="1:3" x14ac:dyDescent="0.3">
      <c r="A130" t="s">
        <v>14</v>
      </c>
      <c r="B130">
        <v>1</v>
      </c>
    </row>
    <row r="131" spans="1:3" x14ac:dyDescent="0.3">
      <c r="A131" t="s">
        <v>4</v>
      </c>
      <c r="B131">
        <v>100000000</v>
      </c>
    </row>
    <row r="132" spans="1:3" x14ac:dyDescent="0.3">
      <c r="A132" t="s">
        <v>5</v>
      </c>
      <c r="B132" s="1">
        <v>0.87924800000000003</v>
      </c>
    </row>
    <row r="133" spans="1:3" x14ac:dyDescent="0.3">
      <c r="A133" t="s">
        <v>6</v>
      </c>
      <c r="B133" s="1">
        <v>0.120752</v>
      </c>
    </row>
    <row r="134" spans="1:3" x14ac:dyDescent="0.3">
      <c r="A134" t="s">
        <v>7</v>
      </c>
      <c r="B134" s="1">
        <v>0.10553</v>
      </c>
    </row>
    <row r="135" spans="1:3" x14ac:dyDescent="0.3">
      <c r="A135" t="s">
        <v>8</v>
      </c>
      <c r="B135" s="1">
        <v>1.5221800000000001E-2</v>
      </c>
    </row>
    <row r="136" spans="1:3" x14ac:dyDescent="0.3">
      <c r="A136" t="s">
        <v>9</v>
      </c>
      <c r="B136" s="1">
        <v>2.3865700000000002E-3</v>
      </c>
    </row>
    <row r="137" spans="1:3" x14ac:dyDescent="0.3">
      <c r="A137" t="s">
        <v>10</v>
      </c>
      <c r="B137" s="1">
        <v>1.0851700000000001E-2</v>
      </c>
    </row>
    <row r="138" spans="1:3" x14ac:dyDescent="0.3">
      <c r="A138" t="s">
        <v>11</v>
      </c>
      <c r="B138" s="1">
        <v>1.32383E-2</v>
      </c>
    </row>
    <row r="139" spans="1:3" x14ac:dyDescent="0.3">
      <c r="A139" t="s">
        <v>12</v>
      </c>
      <c r="B139" s="3">
        <v>1.9835500000000002E-3</v>
      </c>
    </row>
    <row r="140" spans="1:3" x14ac:dyDescent="0.3">
      <c r="A140" t="s">
        <v>13</v>
      </c>
      <c r="B140">
        <v>0.610568</v>
      </c>
    </row>
    <row r="141" spans="1:3" x14ac:dyDescent="0.3">
      <c r="A141" t="s">
        <v>15</v>
      </c>
      <c r="B141">
        <f>-0.994636</f>
        <v>-0.99463599999999996</v>
      </c>
      <c r="C141">
        <v>2.3225200000000001E-4</v>
      </c>
    </row>
    <row r="142" spans="1:3" x14ac:dyDescent="0.3">
      <c r="A142" t="s">
        <v>2</v>
      </c>
      <c r="B142" s="7">
        <f>B139/B137</f>
        <v>0.1827870287604707</v>
      </c>
    </row>
    <row r="145" spans="1:3" x14ac:dyDescent="0.3">
      <c r="A145" t="s">
        <v>0</v>
      </c>
      <c r="B145">
        <v>10</v>
      </c>
    </row>
    <row r="146" spans="1:3" x14ac:dyDescent="0.3">
      <c r="A146" t="s">
        <v>1</v>
      </c>
      <c r="B146">
        <v>5.5</v>
      </c>
    </row>
    <row r="147" spans="1:3" x14ac:dyDescent="0.3">
      <c r="A147" t="s">
        <v>3</v>
      </c>
      <c r="B147">
        <v>6</v>
      </c>
    </row>
    <row r="148" spans="1:3" x14ac:dyDescent="0.3">
      <c r="A148" t="s">
        <v>14</v>
      </c>
      <c r="B148">
        <v>1</v>
      </c>
    </row>
    <row r="149" spans="1:3" x14ac:dyDescent="0.3">
      <c r="A149" t="s">
        <v>4</v>
      </c>
      <c r="B149">
        <v>100000000</v>
      </c>
    </row>
    <row r="150" spans="1:3" x14ac:dyDescent="0.3">
      <c r="A150" t="s">
        <v>5</v>
      </c>
      <c r="B150" s="1">
        <v>0.87924800000000003</v>
      </c>
    </row>
    <row r="151" spans="1:3" x14ac:dyDescent="0.3">
      <c r="A151" t="s">
        <v>6</v>
      </c>
      <c r="B151" s="1">
        <v>0.120752</v>
      </c>
    </row>
    <row r="152" spans="1:3" x14ac:dyDescent="0.3">
      <c r="A152" t="s">
        <v>7</v>
      </c>
      <c r="B152" s="1">
        <v>0.106626</v>
      </c>
    </row>
    <row r="153" spans="1:3" x14ac:dyDescent="0.3">
      <c r="A153" t="s">
        <v>8</v>
      </c>
      <c r="B153" s="1">
        <v>1.41263E-2</v>
      </c>
    </row>
    <row r="154" spans="1:3" x14ac:dyDescent="0.3">
      <c r="A154" t="s">
        <v>9</v>
      </c>
      <c r="B154" s="1">
        <v>1.66468E-3</v>
      </c>
    </row>
    <row r="155" spans="1:3" x14ac:dyDescent="0.3">
      <c r="A155" t="s">
        <v>10</v>
      </c>
      <c r="B155" s="1">
        <v>1.05247E-2</v>
      </c>
    </row>
    <row r="156" spans="1:3" x14ac:dyDescent="0.3">
      <c r="A156" t="s">
        <v>11</v>
      </c>
      <c r="B156" s="1">
        <v>1.21894E-2</v>
      </c>
    </row>
    <row r="157" spans="1:3" x14ac:dyDescent="0.3">
      <c r="A157" t="s">
        <v>12</v>
      </c>
      <c r="B157" s="3">
        <v>1.9369599999999999E-3</v>
      </c>
    </row>
    <row r="158" spans="1:3" x14ac:dyDescent="0.3">
      <c r="A158" t="s">
        <v>13</v>
      </c>
      <c r="B158">
        <v>0.61056699999999997</v>
      </c>
    </row>
    <row r="159" spans="1:3" x14ac:dyDescent="0.3">
      <c r="A159" t="s">
        <v>15</v>
      </c>
      <c r="B159">
        <f>-0.994383</f>
        <v>-0.99438300000000002</v>
      </c>
      <c r="C159">
        <v>2.4049100000000001E-4</v>
      </c>
    </row>
    <row r="160" spans="1:3" x14ac:dyDescent="0.3">
      <c r="A160" t="s">
        <v>2</v>
      </c>
      <c r="B160" s="7">
        <f>B157/B155</f>
        <v>0.18403945005558353</v>
      </c>
    </row>
    <row r="163" spans="1:2" x14ac:dyDescent="0.3">
      <c r="A163" t="s">
        <v>0</v>
      </c>
      <c r="B163">
        <v>10</v>
      </c>
    </row>
    <row r="164" spans="1:2" x14ac:dyDescent="0.3">
      <c r="A164" t="s">
        <v>1</v>
      </c>
      <c r="B164">
        <v>5</v>
      </c>
    </row>
    <row r="165" spans="1:2" x14ac:dyDescent="0.3">
      <c r="A165" t="s">
        <v>3</v>
      </c>
      <c r="B165">
        <v>6</v>
      </c>
    </row>
    <row r="166" spans="1:2" x14ac:dyDescent="0.3">
      <c r="A166" t="s">
        <v>14</v>
      </c>
      <c r="B166">
        <v>1</v>
      </c>
    </row>
    <row r="167" spans="1:2" x14ac:dyDescent="0.3">
      <c r="A167" t="s">
        <v>4</v>
      </c>
      <c r="B167">
        <v>100000000</v>
      </c>
    </row>
    <row r="168" spans="1:2" x14ac:dyDescent="0.3">
      <c r="A168" t="s">
        <v>5</v>
      </c>
      <c r="B168" s="1">
        <v>0.87923700000000005</v>
      </c>
    </row>
    <row r="169" spans="1:2" x14ac:dyDescent="0.3">
      <c r="A169" t="s">
        <v>6</v>
      </c>
      <c r="B169" s="1">
        <v>0.120763</v>
      </c>
    </row>
    <row r="170" spans="1:2" x14ac:dyDescent="0.3">
      <c r="A170" t="s">
        <v>7</v>
      </c>
      <c r="B170" s="1">
        <v>0.108767</v>
      </c>
    </row>
    <row r="171" spans="1:2" x14ac:dyDescent="0.3">
      <c r="A171" t="s">
        <v>8</v>
      </c>
      <c r="B171" s="1">
        <v>1.1995799999999999E-2</v>
      </c>
    </row>
    <row r="172" spans="1:2" x14ac:dyDescent="0.3">
      <c r="A172" t="s">
        <v>9</v>
      </c>
      <c r="B172" s="1">
        <v>6.7648000000000003E-4</v>
      </c>
    </row>
    <row r="173" spans="1:2" x14ac:dyDescent="0.3">
      <c r="A173" t="s">
        <v>10</v>
      </c>
      <c r="B173" s="3">
        <v>9.5408000000000003E-3</v>
      </c>
    </row>
    <row r="174" spans="1:2" x14ac:dyDescent="0.3">
      <c r="A174" t="s">
        <v>11</v>
      </c>
      <c r="B174" s="1">
        <v>1.02173E-2</v>
      </c>
    </row>
    <row r="175" spans="1:2" x14ac:dyDescent="0.3">
      <c r="A175" t="s">
        <v>12</v>
      </c>
      <c r="B175" s="3">
        <v>1.77856E-3</v>
      </c>
    </row>
    <row r="176" spans="1:2" x14ac:dyDescent="0.3">
      <c r="A176" t="s">
        <v>13</v>
      </c>
      <c r="B176">
        <v>0.61056500000000002</v>
      </c>
    </row>
    <row r="177" spans="1:3" x14ac:dyDescent="0.3">
      <c r="A177" t="s">
        <v>15</v>
      </c>
      <c r="B177">
        <f>-0.99368</f>
        <v>-0.99368000000000001</v>
      </c>
      <c r="C177">
        <v>2.6610000000000002E-4</v>
      </c>
    </row>
    <row r="178" spans="1:3" x14ac:dyDescent="0.3">
      <c r="A178" t="s">
        <v>2</v>
      </c>
      <c r="B178" s="7">
        <f>B175/B173</f>
        <v>0.18641623343954386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4D39-604C-4D49-AC24-4558AB8AD999}">
  <dimension ref="A1:C106"/>
  <sheetViews>
    <sheetView workbookViewId="0">
      <selection activeCell="F53" sqref="F53"/>
    </sheetView>
  </sheetViews>
  <sheetFormatPr defaultRowHeight="14.4" x14ac:dyDescent="0.3"/>
  <cols>
    <col min="1" max="1" width="28" bestFit="1" customWidth="1"/>
    <col min="2" max="2" width="10" bestFit="1" customWidth="1"/>
  </cols>
  <sheetData>
    <row r="1" spans="1:3" x14ac:dyDescent="0.3">
      <c r="A1" t="s">
        <v>0</v>
      </c>
      <c r="B1">
        <v>10</v>
      </c>
    </row>
    <row r="2" spans="1:3" x14ac:dyDescent="0.3">
      <c r="A2" t="s">
        <v>1</v>
      </c>
      <c r="B2">
        <v>5.9</v>
      </c>
    </row>
    <row r="3" spans="1:3" x14ac:dyDescent="0.3">
      <c r="A3" t="s">
        <v>3</v>
      </c>
      <c r="B3">
        <v>6</v>
      </c>
    </row>
    <row r="4" spans="1:3" x14ac:dyDescent="0.3">
      <c r="A4" t="s">
        <v>14</v>
      </c>
      <c r="B4">
        <v>1</v>
      </c>
    </row>
    <row r="5" spans="1:3" x14ac:dyDescent="0.3">
      <c r="A5" t="s">
        <v>4</v>
      </c>
      <c r="B5">
        <v>100000000</v>
      </c>
    </row>
    <row r="6" spans="1:3" x14ac:dyDescent="0.3">
      <c r="A6" t="s">
        <v>5</v>
      </c>
      <c r="B6" s="1">
        <v>0.87920799999999999</v>
      </c>
    </row>
    <row r="7" spans="1:3" x14ac:dyDescent="0.3">
      <c r="A7" t="s">
        <v>6</v>
      </c>
      <c r="B7" s="1">
        <v>0.120792</v>
      </c>
    </row>
    <row r="8" spans="1:3" x14ac:dyDescent="0.3">
      <c r="A8" t="s">
        <v>7</v>
      </c>
      <c r="B8" s="1">
        <v>0.10489900000000001</v>
      </c>
    </row>
    <row r="9" spans="1:3" x14ac:dyDescent="0.3">
      <c r="A9" t="s">
        <v>8</v>
      </c>
      <c r="B9" s="1">
        <v>1.5892799999999999E-2</v>
      </c>
    </row>
    <row r="10" spans="1:3" x14ac:dyDescent="0.3">
      <c r="A10" t="s">
        <v>9</v>
      </c>
      <c r="B10" s="1">
        <v>2.9210600000000001E-3</v>
      </c>
    </row>
    <row r="11" spans="1:3" x14ac:dyDescent="0.3">
      <c r="A11" t="s">
        <v>10</v>
      </c>
      <c r="B11" s="1">
        <v>1.09698E-2</v>
      </c>
    </row>
    <row r="12" spans="1:3" x14ac:dyDescent="0.3">
      <c r="A12" t="s">
        <v>11</v>
      </c>
      <c r="B12" s="1">
        <v>1.3890899999999999E-2</v>
      </c>
    </row>
    <row r="13" spans="1:3" x14ac:dyDescent="0.3">
      <c r="A13" t="s">
        <v>12</v>
      </c>
      <c r="B13" s="3">
        <v>2.0019E-3</v>
      </c>
    </row>
    <row r="14" spans="1:3" x14ac:dyDescent="0.3">
      <c r="A14" t="s">
        <v>13</v>
      </c>
      <c r="B14">
        <v>0.610568</v>
      </c>
    </row>
    <row r="15" spans="1:3" x14ac:dyDescent="0.3">
      <c r="A15" t="s">
        <v>15</v>
      </c>
      <c r="B15">
        <f>-0.994905</f>
        <v>-0.99490500000000004</v>
      </c>
      <c r="C15">
        <v>2.2533000000000001E-4</v>
      </c>
    </row>
    <row r="16" spans="1:3" x14ac:dyDescent="0.3">
      <c r="A16" t="s">
        <v>2</v>
      </c>
      <c r="B16" s="8">
        <f>B13/B11</f>
        <v>0.18249193239621506</v>
      </c>
    </row>
    <row r="19" spans="1:2" x14ac:dyDescent="0.3">
      <c r="A19" t="s">
        <v>0</v>
      </c>
      <c r="B19">
        <v>7</v>
      </c>
    </row>
    <row r="20" spans="1:2" x14ac:dyDescent="0.3">
      <c r="A20" t="s">
        <v>1</v>
      </c>
      <c r="B20">
        <v>5.9</v>
      </c>
    </row>
    <row r="21" spans="1:2" x14ac:dyDescent="0.3">
      <c r="A21" t="s">
        <v>3</v>
      </c>
      <c r="B21">
        <v>6</v>
      </c>
    </row>
    <row r="22" spans="1:2" x14ac:dyDescent="0.3">
      <c r="A22" t="s">
        <v>14</v>
      </c>
      <c r="B22">
        <v>1</v>
      </c>
    </row>
    <row r="23" spans="1:2" x14ac:dyDescent="0.3">
      <c r="A23" t="s">
        <v>4</v>
      </c>
      <c r="B23">
        <v>100000000</v>
      </c>
    </row>
    <row r="24" spans="1:2" x14ac:dyDescent="0.3">
      <c r="A24" t="s">
        <v>5</v>
      </c>
      <c r="B24" s="1">
        <v>0.92395000000000005</v>
      </c>
    </row>
    <row r="25" spans="1:2" x14ac:dyDescent="0.3">
      <c r="A25" t="s">
        <v>6</v>
      </c>
      <c r="B25" s="1">
        <v>7.6050000000000006E-2</v>
      </c>
    </row>
    <row r="26" spans="1:2" x14ac:dyDescent="0.3">
      <c r="A26" t="s">
        <v>7</v>
      </c>
      <c r="B26" s="1">
        <v>6.0153400000000003E-2</v>
      </c>
    </row>
    <row r="27" spans="1:2" x14ac:dyDescent="0.3">
      <c r="A27" t="s">
        <v>8</v>
      </c>
      <c r="B27" s="1">
        <v>1.58967E-2</v>
      </c>
    </row>
    <row r="28" spans="1:2" x14ac:dyDescent="0.3">
      <c r="A28" t="s">
        <v>9</v>
      </c>
      <c r="B28" s="1">
        <v>2.9137199999999999E-3</v>
      </c>
    </row>
    <row r="29" spans="1:2" x14ac:dyDescent="0.3">
      <c r="A29" t="s">
        <v>10</v>
      </c>
      <c r="B29" s="1">
        <v>1.0977499999999999E-2</v>
      </c>
    </row>
    <row r="30" spans="1:2" x14ac:dyDescent="0.3">
      <c r="A30" t="s">
        <v>11</v>
      </c>
      <c r="B30" s="1">
        <v>1.3891199999999999E-2</v>
      </c>
    </row>
    <row r="31" spans="1:2" x14ac:dyDescent="0.3">
      <c r="A31" t="s">
        <v>12</v>
      </c>
      <c r="B31" s="3">
        <v>2.0054700000000001E-3</v>
      </c>
    </row>
    <row r="32" spans="1:2" x14ac:dyDescent="0.3">
      <c r="A32" t="s">
        <v>13</v>
      </c>
      <c r="B32">
        <v>0.610568</v>
      </c>
    </row>
    <row r="33" spans="1:3" x14ac:dyDescent="0.3">
      <c r="A33" t="s">
        <v>15</v>
      </c>
      <c r="B33">
        <f>-0.994585</f>
        <v>-0.99458500000000005</v>
      </c>
      <c r="C33">
        <v>2.3207300000000001E-4</v>
      </c>
    </row>
    <row r="34" spans="1:3" x14ac:dyDescent="0.3">
      <c r="A34" t="s">
        <v>2</v>
      </c>
      <c r="B34" s="8">
        <f>B31/B29</f>
        <v>0.18268913687087227</v>
      </c>
    </row>
    <row r="37" spans="1:3" x14ac:dyDescent="0.3">
      <c r="A37" t="s">
        <v>0</v>
      </c>
      <c r="B37">
        <v>6</v>
      </c>
    </row>
    <row r="38" spans="1:3" x14ac:dyDescent="0.3">
      <c r="A38" t="s">
        <v>1</v>
      </c>
      <c r="B38">
        <v>5.9</v>
      </c>
    </row>
    <row r="39" spans="1:3" x14ac:dyDescent="0.3">
      <c r="A39" t="s">
        <v>3</v>
      </c>
      <c r="B39">
        <v>6</v>
      </c>
    </row>
    <row r="40" spans="1:3" x14ac:dyDescent="0.3">
      <c r="A40" t="s">
        <v>14</v>
      </c>
      <c r="B40">
        <v>1</v>
      </c>
    </row>
    <row r="41" spans="1:3" x14ac:dyDescent="0.3">
      <c r="A41" t="s">
        <v>4</v>
      </c>
      <c r="B41">
        <v>100000000</v>
      </c>
    </row>
    <row r="42" spans="1:3" x14ac:dyDescent="0.3">
      <c r="A42" t="s">
        <v>5</v>
      </c>
      <c r="B42" s="1">
        <v>0.93949000000000005</v>
      </c>
    </row>
    <row r="43" spans="1:3" x14ac:dyDescent="0.3">
      <c r="A43" t="s">
        <v>6</v>
      </c>
      <c r="B43" s="1">
        <v>6.0510000000000001E-2</v>
      </c>
    </row>
    <row r="44" spans="1:3" x14ac:dyDescent="0.3">
      <c r="A44" t="s">
        <v>7</v>
      </c>
      <c r="B44" s="1">
        <v>4.4613300000000002E-2</v>
      </c>
    </row>
    <row r="45" spans="1:3" x14ac:dyDescent="0.3">
      <c r="A45" t="s">
        <v>8</v>
      </c>
      <c r="B45" s="1">
        <v>1.5896799999999999E-2</v>
      </c>
    </row>
    <row r="46" spans="1:3" x14ac:dyDescent="0.3">
      <c r="A46" t="s">
        <v>9</v>
      </c>
      <c r="B46" s="1">
        <v>2.9148500000000001E-3</v>
      </c>
    </row>
    <row r="47" spans="1:3" x14ac:dyDescent="0.3">
      <c r="A47" t="s">
        <v>10</v>
      </c>
      <c r="B47" s="1">
        <v>1.0973500000000001E-2</v>
      </c>
    </row>
    <row r="48" spans="1:3" x14ac:dyDescent="0.3">
      <c r="A48" t="s">
        <v>11</v>
      </c>
      <c r="B48" s="1">
        <v>1.38884E-2</v>
      </c>
    </row>
    <row r="49" spans="1:2" x14ac:dyDescent="0.3">
      <c r="A49" t="s">
        <v>12</v>
      </c>
      <c r="B49" s="3">
        <v>2.0083800000000001E-3</v>
      </c>
    </row>
    <row r="50" spans="1:2" x14ac:dyDescent="0.3">
      <c r="A50" t="s">
        <v>13</v>
      </c>
      <c r="B50">
        <v>0.610568</v>
      </c>
    </row>
    <row r="51" spans="1:2" x14ac:dyDescent="0.3">
      <c r="A51" t="s">
        <v>16</v>
      </c>
      <c r="B51">
        <v>2.3490800000000001E-4</v>
      </c>
    </row>
    <row r="52" spans="1:2" x14ac:dyDescent="0.3">
      <c r="A52" t="s">
        <v>2</v>
      </c>
      <c r="B52" s="8">
        <f>B49/B47</f>
        <v>0.18302091402013942</v>
      </c>
    </row>
    <row r="55" spans="1:2" x14ac:dyDescent="0.3">
      <c r="A55" t="s">
        <v>0</v>
      </c>
      <c r="B55">
        <v>5.9</v>
      </c>
    </row>
    <row r="56" spans="1:2" x14ac:dyDescent="0.3">
      <c r="A56" t="s">
        <v>1</v>
      </c>
      <c r="B56">
        <v>5.9</v>
      </c>
    </row>
    <row r="57" spans="1:2" x14ac:dyDescent="0.3">
      <c r="A57" t="s">
        <v>3</v>
      </c>
      <c r="B57">
        <v>6</v>
      </c>
    </row>
    <row r="58" spans="1:2" x14ac:dyDescent="0.3">
      <c r="A58" t="s">
        <v>14</v>
      </c>
      <c r="B58">
        <v>1</v>
      </c>
    </row>
    <row r="59" spans="1:2" x14ac:dyDescent="0.3">
      <c r="A59" t="s">
        <v>4</v>
      </c>
      <c r="B59">
        <v>100000000</v>
      </c>
    </row>
    <row r="60" spans="1:2" x14ac:dyDescent="0.3">
      <c r="A60" t="s">
        <v>5</v>
      </c>
      <c r="B60" s="1">
        <v>0.94106800000000002</v>
      </c>
    </row>
    <row r="61" spans="1:2" x14ac:dyDescent="0.3">
      <c r="A61" t="s">
        <v>6</v>
      </c>
      <c r="B61" s="1">
        <v>5.8932199999999997E-2</v>
      </c>
    </row>
    <row r="62" spans="1:2" x14ac:dyDescent="0.3">
      <c r="A62" t="s">
        <v>7</v>
      </c>
      <c r="B62" s="1">
        <v>4.3041799999999998E-2</v>
      </c>
    </row>
    <row r="63" spans="1:2" x14ac:dyDescent="0.3">
      <c r="A63" t="s">
        <v>8</v>
      </c>
      <c r="B63" s="1">
        <v>1.5890499999999998E-2</v>
      </c>
    </row>
    <row r="64" spans="1:2" x14ac:dyDescent="0.3">
      <c r="A64" t="s">
        <v>9</v>
      </c>
      <c r="B64" s="1">
        <v>2.9076699999999998E-3</v>
      </c>
    </row>
    <row r="65" spans="1:3" x14ac:dyDescent="0.3">
      <c r="A65" t="s">
        <v>10</v>
      </c>
      <c r="B65" s="1">
        <v>1.09868E-2</v>
      </c>
    </row>
    <row r="66" spans="1:3" x14ac:dyDescent="0.3">
      <c r="A66" t="s">
        <v>11</v>
      </c>
      <c r="B66" s="1">
        <v>1.3894500000000001E-2</v>
      </c>
    </row>
    <row r="67" spans="1:3" x14ac:dyDescent="0.3">
      <c r="A67" t="s">
        <v>12</v>
      </c>
      <c r="B67" s="3">
        <v>1.9960099999999999E-3</v>
      </c>
    </row>
    <row r="68" spans="1:3" x14ac:dyDescent="0.3">
      <c r="A68" t="s">
        <v>13</v>
      </c>
      <c r="B68">
        <v>0.610568</v>
      </c>
    </row>
    <row r="69" spans="1:3" x14ac:dyDescent="0.3">
      <c r="A69" t="s">
        <v>15</v>
      </c>
      <c r="B69">
        <f>-0.994539</f>
        <v>-0.99453899999999995</v>
      </c>
      <c r="C69">
        <v>2.33599E-4</v>
      </c>
    </row>
    <row r="70" spans="1:3" x14ac:dyDescent="0.3">
      <c r="A70" t="s">
        <v>2</v>
      </c>
      <c r="B70" s="8">
        <f>B67/B65</f>
        <v>0.18167346270069537</v>
      </c>
    </row>
    <row r="73" spans="1:3" x14ac:dyDescent="0.3">
      <c r="A73" t="s">
        <v>0</v>
      </c>
      <c r="B73">
        <v>5.75</v>
      </c>
    </row>
    <row r="74" spans="1:3" x14ac:dyDescent="0.3">
      <c r="A74" t="s">
        <v>1</v>
      </c>
      <c r="B74">
        <v>5.9</v>
      </c>
    </row>
    <row r="75" spans="1:3" x14ac:dyDescent="0.3">
      <c r="A75" t="s">
        <v>3</v>
      </c>
      <c r="B75">
        <v>6</v>
      </c>
    </row>
    <row r="76" spans="1:3" x14ac:dyDescent="0.3">
      <c r="A76" t="s">
        <v>14</v>
      </c>
      <c r="B76">
        <v>1</v>
      </c>
    </row>
    <row r="77" spans="1:3" x14ac:dyDescent="0.3">
      <c r="A77" t="s">
        <v>4</v>
      </c>
      <c r="B77">
        <v>100000000</v>
      </c>
    </row>
    <row r="78" spans="1:3" x14ac:dyDescent="0.3">
      <c r="A78" t="s">
        <v>5</v>
      </c>
      <c r="B78" s="1">
        <v>0.94349000000000005</v>
      </c>
    </row>
    <row r="79" spans="1:3" x14ac:dyDescent="0.3">
      <c r="A79" t="s">
        <v>6</v>
      </c>
      <c r="B79" s="1">
        <v>5.6510299999999999E-2</v>
      </c>
    </row>
    <row r="80" spans="1:3" x14ac:dyDescent="0.3">
      <c r="A80" t="s">
        <v>7</v>
      </c>
      <c r="B80" s="1">
        <v>4.0672600000000003E-2</v>
      </c>
    </row>
    <row r="81" spans="1:3" x14ac:dyDescent="0.3">
      <c r="A81" t="s">
        <v>8</v>
      </c>
      <c r="B81" s="1">
        <v>1.58377E-2</v>
      </c>
    </row>
    <row r="82" spans="1:3" x14ac:dyDescent="0.3">
      <c r="A82" t="s">
        <v>9</v>
      </c>
      <c r="B82" s="1">
        <v>2.9091099999999999E-3</v>
      </c>
    </row>
    <row r="83" spans="1:3" x14ac:dyDescent="0.3">
      <c r="A83" t="s">
        <v>10</v>
      </c>
      <c r="B83" s="1">
        <v>1.09386E-2</v>
      </c>
    </row>
    <row r="84" spans="1:3" x14ac:dyDescent="0.3">
      <c r="A84" t="s">
        <v>11</v>
      </c>
      <c r="B84" s="1">
        <v>1.3847699999999999E-2</v>
      </c>
    </row>
    <row r="85" spans="1:3" x14ac:dyDescent="0.3">
      <c r="A85" t="s">
        <v>12</v>
      </c>
      <c r="B85" s="3">
        <v>1.9899800000000001E-3</v>
      </c>
    </row>
    <row r="86" spans="1:3" x14ac:dyDescent="0.3">
      <c r="A86" t="s">
        <v>13</v>
      </c>
      <c r="B86">
        <v>0.610568</v>
      </c>
    </row>
    <row r="87" spans="1:3" x14ac:dyDescent="0.3">
      <c r="A87" t="s">
        <v>15</v>
      </c>
      <c r="B87">
        <f>-0.994784</f>
        <v>-0.994784</v>
      </c>
      <c r="C87">
        <v>2.28664E-4</v>
      </c>
    </row>
    <row r="88" spans="1:3" x14ac:dyDescent="0.3">
      <c r="A88" t="s">
        <v>2</v>
      </c>
      <c r="B88" s="8">
        <f>B85/B83</f>
        <v>0.18192273234234729</v>
      </c>
    </row>
    <row r="91" spans="1:3" x14ac:dyDescent="0.3">
      <c r="A91" t="s">
        <v>0</v>
      </c>
      <c r="B91">
        <v>5.5</v>
      </c>
    </row>
    <row r="92" spans="1:3" x14ac:dyDescent="0.3">
      <c r="A92" t="s">
        <v>1</v>
      </c>
      <c r="B92">
        <v>5.9</v>
      </c>
    </row>
    <row r="93" spans="1:3" x14ac:dyDescent="0.3">
      <c r="A93" t="s">
        <v>3</v>
      </c>
      <c r="B93">
        <v>6</v>
      </c>
    </row>
    <row r="94" spans="1:3" x14ac:dyDescent="0.3">
      <c r="A94" t="s">
        <v>14</v>
      </c>
      <c r="B94">
        <v>1</v>
      </c>
    </row>
    <row r="95" spans="1:3" x14ac:dyDescent="0.3">
      <c r="A95" t="s">
        <v>4</v>
      </c>
      <c r="B95">
        <v>100000000</v>
      </c>
    </row>
    <row r="96" spans="1:3" x14ac:dyDescent="0.3">
      <c r="A96" t="s">
        <v>5</v>
      </c>
      <c r="B96" s="1">
        <v>0.94745400000000002</v>
      </c>
    </row>
    <row r="97" spans="1:3" x14ac:dyDescent="0.3">
      <c r="A97" t="s">
        <v>6</v>
      </c>
      <c r="B97" s="1">
        <v>5.2546000000000002E-2</v>
      </c>
    </row>
    <row r="98" spans="1:3" x14ac:dyDescent="0.3">
      <c r="A98" t="s">
        <v>7</v>
      </c>
      <c r="B98" s="1">
        <v>3.68572E-2</v>
      </c>
    </row>
    <row r="99" spans="1:3" x14ac:dyDescent="0.3">
      <c r="A99" t="s">
        <v>8</v>
      </c>
      <c r="B99" s="1">
        <v>1.5688799999999999E-2</v>
      </c>
    </row>
    <row r="100" spans="1:3" x14ac:dyDescent="0.3">
      <c r="A100" t="s">
        <v>9</v>
      </c>
      <c r="B100" s="1">
        <v>2.9133800000000001E-3</v>
      </c>
    </row>
    <row r="101" spans="1:3" x14ac:dyDescent="0.3">
      <c r="A101" t="s">
        <v>10</v>
      </c>
      <c r="B101" s="1">
        <v>1.0844299999999999E-2</v>
      </c>
    </row>
    <row r="102" spans="1:3" x14ac:dyDescent="0.3">
      <c r="A102" t="s">
        <v>11</v>
      </c>
      <c r="B102" s="1">
        <v>1.3757699999999999E-2</v>
      </c>
    </row>
    <row r="103" spans="1:3" x14ac:dyDescent="0.3">
      <c r="A103" t="s">
        <v>12</v>
      </c>
      <c r="B103" s="3">
        <v>1.9311E-3</v>
      </c>
    </row>
    <row r="104" spans="1:3" x14ac:dyDescent="0.3">
      <c r="A104" t="s">
        <v>13</v>
      </c>
      <c r="B104">
        <v>0.61056699999999997</v>
      </c>
    </row>
    <row r="105" spans="1:3" x14ac:dyDescent="0.3">
      <c r="A105" t="s">
        <v>15</v>
      </c>
      <c r="B105">
        <f>-0.994915</f>
        <v>-0.99491499999999999</v>
      </c>
      <c r="C105">
        <v>2.29199E-4</v>
      </c>
    </row>
    <row r="106" spans="1:3" x14ac:dyDescent="0.3">
      <c r="A106" t="s">
        <v>2</v>
      </c>
      <c r="B106" s="8">
        <f>B103/B101</f>
        <v>0.17807511780382321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B846-E185-4EF9-9845-16DD8E67D1FE}">
  <dimension ref="A1:C304"/>
  <sheetViews>
    <sheetView topLeftCell="A283" zoomScaleNormal="100" workbookViewId="0">
      <selection activeCell="B304" activeCellId="16" sqref="B16 B34 B52 B70 B88 B106 B124 B142 B160 B178 B196 B214 B232 B250 B268 B286 B304"/>
    </sheetView>
  </sheetViews>
  <sheetFormatPr defaultRowHeight="14.4" x14ac:dyDescent="0.3"/>
  <cols>
    <col min="1" max="1" width="28" bestFit="1" customWidth="1"/>
    <col min="2" max="2" width="10" bestFit="1" customWidth="1"/>
  </cols>
  <sheetData>
    <row r="1" spans="1:3" x14ac:dyDescent="0.3">
      <c r="A1" t="s">
        <v>0</v>
      </c>
      <c r="B1">
        <v>10</v>
      </c>
    </row>
    <row r="2" spans="1:3" x14ac:dyDescent="0.3">
      <c r="A2" t="s">
        <v>1</v>
      </c>
      <c r="B2">
        <v>6</v>
      </c>
    </row>
    <row r="3" spans="1:3" x14ac:dyDescent="0.3">
      <c r="A3" t="s">
        <v>3</v>
      </c>
      <c r="B3">
        <v>6</v>
      </c>
    </row>
    <row r="4" spans="1:3" x14ac:dyDescent="0.3">
      <c r="A4" t="s">
        <v>14</v>
      </c>
      <c r="B4">
        <v>1</v>
      </c>
    </row>
    <row r="5" spans="1:3" x14ac:dyDescent="0.3">
      <c r="A5" t="s">
        <v>4</v>
      </c>
      <c r="B5">
        <v>100000000</v>
      </c>
    </row>
    <row r="6" spans="1:3" x14ac:dyDescent="0.3">
      <c r="A6" t="s">
        <v>5</v>
      </c>
      <c r="B6" s="1">
        <v>0.87923799999999996</v>
      </c>
    </row>
    <row r="7" spans="1:3" x14ac:dyDescent="0.3">
      <c r="A7" t="s">
        <v>6</v>
      </c>
      <c r="B7" s="1">
        <v>0.12076199999999999</v>
      </c>
    </row>
    <row r="8" spans="1:3" x14ac:dyDescent="0.3">
      <c r="A8" t="s">
        <v>7</v>
      </c>
      <c r="B8" s="1">
        <v>0.104438</v>
      </c>
    </row>
    <row r="9" spans="1:3" x14ac:dyDescent="0.3">
      <c r="A9" t="s">
        <v>8</v>
      </c>
      <c r="B9" s="1">
        <v>1.6324499999999999E-2</v>
      </c>
    </row>
    <row r="10" spans="1:3" x14ac:dyDescent="0.3">
      <c r="A10" t="s">
        <v>9</v>
      </c>
      <c r="B10" s="1">
        <v>3.29825E-3</v>
      </c>
    </row>
    <row r="11" spans="1:3" x14ac:dyDescent="0.3">
      <c r="A11" t="s">
        <v>10</v>
      </c>
      <c r="B11" s="1">
        <v>1.1015E-2</v>
      </c>
    </row>
    <row r="12" spans="1:3" x14ac:dyDescent="0.3">
      <c r="A12" t="s">
        <v>11</v>
      </c>
      <c r="B12" s="1">
        <v>1.43132E-2</v>
      </c>
    </row>
    <row r="13" spans="1:3" x14ac:dyDescent="0.3">
      <c r="A13" t="s">
        <v>12</v>
      </c>
      <c r="B13" s="3">
        <v>2.0112400000000001E-3</v>
      </c>
    </row>
    <row r="14" spans="1:3" x14ac:dyDescent="0.3">
      <c r="A14" t="s">
        <v>13</v>
      </c>
      <c r="B14">
        <v>0.610568</v>
      </c>
    </row>
    <row r="15" spans="1:3" x14ac:dyDescent="0.3">
      <c r="A15" t="s">
        <v>15</v>
      </c>
      <c r="B15">
        <f>-0.99459</f>
        <v>-0.99458999999999997</v>
      </c>
      <c r="C15">
        <v>2.31621E-4</v>
      </c>
    </row>
    <row r="16" spans="1:3" x14ac:dyDescent="0.3">
      <c r="A16" t="s">
        <v>2</v>
      </c>
      <c r="B16" s="8">
        <f>B13/B11</f>
        <v>0.18259101225601451</v>
      </c>
    </row>
    <row r="19" spans="1:2" x14ac:dyDescent="0.3">
      <c r="A19" t="s">
        <v>0</v>
      </c>
      <c r="B19">
        <v>10</v>
      </c>
    </row>
    <row r="20" spans="1:2" x14ac:dyDescent="0.3">
      <c r="A20" t="s">
        <v>1</v>
      </c>
      <c r="B20">
        <v>5.9</v>
      </c>
    </row>
    <row r="21" spans="1:2" x14ac:dyDescent="0.3">
      <c r="A21" t="s">
        <v>3</v>
      </c>
      <c r="B21">
        <v>6</v>
      </c>
    </row>
    <row r="22" spans="1:2" x14ac:dyDescent="0.3">
      <c r="A22" t="s">
        <v>14</v>
      </c>
      <c r="B22">
        <v>1</v>
      </c>
    </row>
    <row r="23" spans="1:2" x14ac:dyDescent="0.3">
      <c r="A23" t="s">
        <v>4</v>
      </c>
      <c r="B23">
        <v>100000000</v>
      </c>
    </row>
    <row r="24" spans="1:2" x14ac:dyDescent="0.3">
      <c r="A24" t="s">
        <v>5</v>
      </c>
      <c r="B24" s="1">
        <v>0.87920799999999999</v>
      </c>
    </row>
    <row r="25" spans="1:2" x14ac:dyDescent="0.3">
      <c r="A25" t="s">
        <v>6</v>
      </c>
      <c r="B25" s="1">
        <v>0.120792</v>
      </c>
    </row>
    <row r="26" spans="1:2" x14ac:dyDescent="0.3">
      <c r="A26" t="s">
        <v>7</v>
      </c>
      <c r="B26" s="1">
        <v>0.10489900000000001</v>
      </c>
    </row>
    <row r="27" spans="1:2" x14ac:dyDescent="0.3">
      <c r="A27" t="s">
        <v>8</v>
      </c>
      <c r="B27" s="1">
        <v>1.5892799999999999E-2</v>
      </c>
    </row>
    <row r="28" spans="1:2" x14ac:dyDescent="0.3">
      <c r="A28" t="s">
        <v>9</v>
      </c>
      <c r="B28" s="1">
        <v>2.9210600000000001E-3</v>
      </c>
    </row>
    <row r="29" spans="1:2" x14ac:dyDescent="0.3">
      <c r="A29" t="s">
        <v>10</v>
      </c>
      <c r="B29" s="1">
        <v>1.09698E-2</v>
      </c>
    </row>
    <row r="30" spans="1:2" x14ac:dyDescent="0.3">
      <c r="A30" t="s">
        <v>11</v>
      </c>
      <c r="B30" s="1">
        <v>1.3890899999999999E-2</v>
      </c>
    </row>
    <row r="31" spans="1:2" x14ac:dyDescent="0.3">
      <c r="A31" t="s">
        <v>12</v>
      </c>
      <c r="B31" s="3">
        <v>2.0019E-3</v>
      </c>
    </row>
    <row r="32" spans="1:2" x14ac:dyDescent="0.3">
      <c r="A32" t="s">
        <v>13</v>
      </c>
      <c r="B32">
        <v>0.610568</v>
      </c>
    </row>
    <row r="33" spans="1:3" x14ac:dyDescent="0.3">
      <c r="A33" t="s">
        <v>15</v>
      </c>
      <c r="B33">
        <f>-0.994905</f>
        <v>-0.99490500000000004</v>
      </c>
      <c r="C33">
        <v>2.2533000000000001E-4</v>
      </c>
    </row>
    <row r="34" spans="1:3" x14ac:dyDescent="0.3">
      <c r="A34" t="s">
        <v>2</v>
      </c>
      <c r="B34" s="8">
        <f>B31/B29</f>
        <v>0.18249193239621506</v>
      </c>
    </row>
    <row r="37" spans="1:3" x14ac:dyDescent="0.3">
      <c r="A37" t="s">
        <v>0</v>
      </c>
      <c r="B37">
        <v>10</v>
      </c>
    </row>
    <row r="38" spans="1:3" x14ac:dyDescent="0.3">
      <c r="A38" t="s">
        <v>1</v>
      </c>
      <c r="B38">
        <v>5.75</v>
      </c>
    </row>
    <row r="39" spans="1:3" x14ac:dyDescent="0.3">
      <c r="A39" t="s">
        <v>3</v>
      </c>
      <c r="B39">
        <v>6</v>
      </c>
    </row>
    <row r="40" spans="1:3" x14ac:dyDescent="0.3">
      <c r="A40" t="s">
        <v>14</v>
      </c>
      <c r="B40">
        <v>1</v>
      </c>
    </row>
    <row r="41" spans="1:3" x14ac:dyDescent="0.3">
      <c r="A41" t="s">
        <v>4</v>
      </c>
      <c r="B41">
        <v>100000000</v>
      </c>
    </row>
    <row r="42" spans="1:3" x14ac:dyDescent="0.3">
      <c r="A42" t="s">
        <v>5</v>
      </c>
      <c r="B42" s="1">
        <v>0.87924800000000003</v>
      </c>
    </row>
    <row r="43" spans="1:3" x14ac:dyDescent="0.3">
      <c r="A43" t="s">
        <v>6</v>
      </c>
      <c r="B43" s="1">
        <v>0.120752</v>
      </c>
    </row>
    <row r="44" spans="1:3" x14ac:dyDescent="0.3">
      <c r="A44" t="s">
        <v>7</v>
      </c>
      <c r="B44" s="1">
        <v>0.10553</v>
      </c>
    </row>
    <row r="45" spans="1:3" x14ac:dyDescent="0.3">
      <c r="A45" t="s">
        <v>8</v>
      </c>
      <c r="B45" s="1">
        <v>1.5221800000000001E-2</v>
      </c>
    </row>
    <row r="46" spans="1:3" x14ac:dyDescent="0.3">
      <c r="A46" t="s">
        <v>9</v>
      </c>
      <c r="B46" s="1">
        <v>2.3865700000000002E-3</v>
      </c>
    </row>
    <row r="47" spans="1:3" x14ac:dyDescent="0.3">
      <c r="A47" t="s">
        <v>10</v>
      </c>
      <c r="B47" s="1">
        <v>1.0851700000000001E-2</v>
      </c>
    </row>
    <row r="48" spans="1:3" x14ac:dyDescent="0.3">
      <c r="A48" t="s">
        <v>11</v>
      </c>
      <c r="B48" s="1">
        <v>1.32383E-2</v>
      </c>
    </row>
    <row r="49" spans="1:3" x14ac:dyDescent="0.3">
      <c r="A49" t="s">
        <v>12</v>
      </c>
      <c r="B49" s="3">
        <v>1.9835500000000002E-3</v>
      </c>
    </row>
    <row r="50" spans="1:3" x14ac:dyDescent="0.3">
      <c r="A50" t="s">
        <v>13</v>
      </c>
      <c r="B50">
        <v>0.610568</v>
      </c>
    </row>
    <row r="51" spans="1:3" x14ac:dyDescent="0.3">
      <c r="A51" t="s">
        <v>15</v>
      </c>
      <c r="B51">
        <f>-0.994636</f>
        <v>-0.99463599999999996</v>
      </c>
      <c r="C51">
        <v>2.3225200000000001E-4</v>
      </c>
    </row>
    <row r="52" spans="1:3" x14ac:dyDescent="0.3">
      <c r="A52" t="s">
        <v>2</v>
      </c>
      <c r="B52" s="8">
        <f>B49/B47</f>
        <v>0.1827870287604707</v>
      </c>
    </row>
    <row r="55" spans="1:3" x14ac:dyDescent="0.3">
      <c r="A55" t="s">
        <v>0</v>
      </c>
      <c r="B55">
        <v>10</v>
      </c>
    </row>
    <row r="56" spans="1:3" x14ac:dyDescent="0.3">
      <c r="A56" t="s">
        <v>1</v>
      </c>
      <c r="B56">
        <v>5.5</v>
      </c>
    </row>
    <row r="57" spans="1:3" x14ac:dyDescent="0.3">
      <c r="A57" t="s">
        <v>3</v>
      </c>
      <c r="B57">
        <v>6</v>
      </c>
    </row>
    <row r="58" spans="1:3" x14ac:dyDescent="0.3">
      <c r="A58" t="s">
        <v>14</v>
      </c>
      <c r="B58">
        <v>1</v>
      </c>
    </row>
    <row r="59" spans="1:3" x14ac:dyDescent="0.3">
      <c r="A59" t="s">
        <v>4</v>
      </c>
      <c r="B59">
        <v>100000000</v>
      </c>
    </row>
    <row r="60" spans="1:3" x14ac:dyDescent="0.3">
      <c r="A60" t="s">
        <v>5</v>
      </c>
      <c r="B60" s="1">
        <v>0.87924800000000003</v>
      </c>
    </row>
    <row r="61" spans="1:3" x14ac:dyDescent="0.3">
      <c r="A61" t="s">
        <v>6</v>
      </c>
      <c r="B61" s="1">
        <v>0.120752</v>
      </c>
    </row>
    <row r="62" spans="1:3" x14ac:dyDescent="0.3">
      <c r="A62" t="s">
        <v>7</v>
      </c>
      <c r="B62" s="1">
        <v>0.106626</v>
      </c>
    </row>
    <row r="63" spans="1:3" x14ac:dyDescent="0.3">
      <c r="A63" t="s">
        <v>8</v>
      </c>
      <c r="B63" s="1">
        <v>1.41263E-2</v>
      </c>
    </row>
    <row r="64" spans="1:3" x14ac:dyDescent="0.3">
      <c r="A64" t="s">
        <v>9</v>
      </c>
      <c r="B64" s="1">
        <v>1.66468E-3</v>
      </c>
    </row>
    <row r="65" spans="1:3" x14ac:dyDescent="0.3">
      <c r="A65" t="s">
        <v>10</v>
      </c>
      <c r="B65" s="1">
        <v>1.05247E-2</v>
      </c>
    </row>
    <row r="66" spans="1:3" x14ac:dyDescent="0.3">
      <c r="A66" t="s">
        <v>11</v>
      </c>
      <c r="B66" s="1">
        <v>1.21894E-2</v>
      </c>
    </row>
    <row r="67" spans="1:3" x14ac:dyDescent="0.3">
      <c r="A67" t="s">
        <v>12</v>
      </c>
      <c r="B67" s="3">
        <v>1.9369599999999999E-3</v>
      </c>
    </row>
    <row r="68" spans="1:3" x14ac:dyDescent="0.3">
      <c r="A68" t="s">
        <v>13</v>
      </c>
      <c r="B68">
        <v>0.61056699999999997</v>
      </c>
    </row>
    <row r="69" spans="1:3" x14ac:dyDescent="0.3">
      <c r="A69" t="s">
        <v>15</v>
      </c>
      <c r="B69">
        <f>-0.994383</f>
        <v>-0.99438300000000002</v>
      </c>
      <c r="C69">
        <v>2.4049100000000001E-4</v>
      </c>
    </row>
    <row r="70" spans="1:3" x14ac:dyDescent="0.3">
      <c r="A70" t="s">
        <v>2</v>
      </c>
      <c r="B70" s="9">
        <f>B67/B65</f>
        <v>0.18403945005558353</v>
      </c>
    </row>
    <row r="73" spans="1:3" x14ac:dyDescent="0.3">
      <c r="A73" t="s">
        <v>0</v>
      </c>
      <c r="B73">
        <v>10</v>
      </c>
    </row>
    <row r="74" spans="1:3" x14ac:dyDescent="0.3">
      <c r="A74" t="s">
        <v>1</v>
      </c>
      <c r="B74">
        <v>5</v>
      </c>
    </row>
    <row r="75" spans="1:3" x14ac:dyDescent="0.3">
      <c r="A75" t="s">
        <v>3</v>
      </c>
      <c r="B75">
        <v>6</v>
      </c>
    </row>
    <row r="76" spans="1:3" x14ac:dyDescent="0.3">
      <c r="A76" t="s">
        <v>14</v>
      </c>
      <c r="B76">
        <v>1</v>
      </c>
    </row>
    <row r="77" spans="1:3" x14ac:dyDescent="0.3">
      <c r="A77" t="s">
        <v>4</v>
      </c>
      <c r="B77">
        <v>100000000</v>
      </c>
    </row>
    <row r="78" spans="1:3" x14ac:dyDescent="0.3">
      <c r="A78" t="s">
        <v>5</v>
      </c>
      <c r="B78" s="1">
        <v>0.87923700000000005</v>
      </c>
    </row>
    <row r="79" spans="1:3" x14ac:dyDescent="0.3">
      <c r="A79" t="s">
        <v>6</v>
      </c>
      <c r="B79" s="1">
        <v>0.120763</v>
      </c>
    </row>
    <row r="80" spans="1:3" x14ac:dyDescent="0.3">
      <c r="A80" t="s">
        <v>7</v>
      </c>
      <c r="B80" s="1">
        <v>0.108767</v>
      </c>
    </row>
    <row r="81" spans="1:3" x14ac:dyDescent="0.3">
      <c r="A81" t="s">
        <v>8</v>
      </c>
      <c r="B81" s="1">
        <v>1.1995799999999999E-2</v>
      </c>
    </row>
    <row r="82" spans="1:3" x14ac:dyDescent="0.3">
      <c r="A82" t="s">
        <v>9</v>
      </c>
      <c r="B82" s="1">
        <v>6.7648000000000003E-4</v>
      </c>
    </row>
    <row r="83" spans="1:3" x14ac:dyDescent="0.3">
      <c r="A83" t="s">
        <v>10</v>
      </c>
      <c r="B83" s="3">
        <v>9.5408000000000003E-3</v>
      </c>
    </row>
    <row r="84" spans="1:3" x14ac:dyDescent="0.3">
      <c r="A84" t="s">
        <v>11</v>
      </c>
      <c r="B84" s="1">
        <v>1.02173E-2</v>
      </c>
    </row>
    <row r="85" spans="1:3" x14ac:dyDescent="0.3">
      <c r="A85" t="s">
        <v>12</v>
      </c>
      <c r="B85" s="3">
        <v>1.77856E-3</v>
      </c>
    </row>
    <row r="86" spans="1:3" x14ac:dyDescent="0.3">
      <c r="A86" t="s">
        <v>13</v>
      </c>
      <c r="B86">
        <v>0.61056500000000002</v>
      </c>
    </row>
    <row r="87" spans="1:3" x14ac:dyDescent="0.3">
      <c r="A87" t="s">
        <v>15</v>
      </c>
      <c r="B87">
        <f>-0.99368</f>
        <v>-0.99368000000000001</v>
      </c>
      <c r="C87">
        <v>2.6610000000000002E-4</v>
      </c>
    </row>
    <row r="88" spans="1:3" x14ac:dyDescent="0.3">
      <c r="A88" t="s">
        <v>2</v>
      </c>
      <c r="B88" s="8">
        <f>B85/B83</f>
        <v>0.18641623343954386</v>
      </c>
    </row>
    <row r="91" spans="1:3" x14ac:dyDescent="0.3">
      <c r="A91" t="s">
        <v>0</v>
      </c>
      <c r="B91">
        <v>6</v>
      </c>
    </row>
    <row r="92" spans="1:3" x14ac:dyDescent="0.3">
      <c r="A92" t="s">
        <v>1</v>
      </c>
      <c r="B92">
        <v>4.5</v>
      </c>
    </row>
    <row r="93" spans="1:3" x14ac:dyDescent="0.3">
      <c r="A93" t="s">
        <v>3</v>
      </c>
      <c r="B93">
        <v>6</v>
      </c>
    </row>
    <row r="94" spans="1:3" x14ac:dyDescent="0.3">
      <c r="A94" t="s">
        <v>14</v>
      </c>
      <c r="B94">
        <v>1</v>
      </c>
    </row>
    <row r="95" spans="1:3" x14ac:dyDescent="0.3">
      <c r="A95" t="s">
        <v>4</v>
      </c>
      <c r="B95">
        <v>100000000</v>
      </c>
    </row>
    <row r="96" spans="1:3" x14ac:dyDescent="0.3">
      <c r="A96" t="s">
        <v>5</v>
      </c>
      <c r="B96" s="1">
        <v>0.939496</v>
      </c>
    </row>
    <row r="97" spans="1:3" x14ac:dyDescent="0.3">
      <c r="A97" t="s">
        <v>6</v>
      </c>
      <c r="B97" s="1">
        <v>6.0503700000000001E-2</v>
      </c>
    </row>
    <row r="98" spans="1:3" x14ac:dyDescent="0.3">
      <c r="A98" t="s">
        <v>7</v>
      </c>
      <c r="B98" s="1">
        <v>5.0552399999999997E-2</v>
      </c>
    </row>
    <row r="99" spans="1:3" x14ac:dyDescent="0.3">
      <c r="A99" t="s">
        <v>8</v>
      </c>
      <c r="B99" s="1">
        <v>9.9512899999999998E-3</v>
      </c>
    </row>
    <row r="100" spans="1:3" x14ac:dyDescent="0.3">
      <c r="A100" t="s">
        <v>9</v>
      </c>
      <c r="B100" s="1">
        <v>1.7657E-4</v>
      </c>
    </row>
    <row r="101" spans="1:3" x14ac:dyDescent="0.3">
      <c r="A101" t="s">
        <v>10</v>
      </c>
      <c r="B101" s="1">
        <v>8.1872200000000003E-3</v>
      </c>
    </row>
    <row r="102" spans="1:3" x14ac:dyDescent="0.3">
      <c r="A102" t="s">
        <v>11</v>
      </c>
      <c r="B102" s="1">
        <v>8.3637899999999994E-3</v>
      </c>
    </row>
    <row r="103" spans="1:3" x14ac:dyDescent="0.3">
      <c r="A103" t="s">
        <v>12</v>
      </c>
      <c r="B103" s="3">
        <v>1.5874999999999999E-3</v>
      </c>
    </row>
    <row r="104" spans="1:3" x14ac:dyDescent="0.3">
      <c r="A104" t="s">
        <v>13</v>
      </c>
      <c r="B104">
        <v>0.61056299999999997</v>
      </c>
    </row>
    <row r="105" spans="1:3" x14ac:dyDescent="0.3">
      <c r="A105" t="s">
        <v>15</v>
      </c>
      <c r="B105">
        <f>-0.994394</f>
        <v>-0.994394</v>
      </c>
      <c r="C105">
        <v>2.6539100000000002E-4</v>
      </c>
    </row>
    <row r="106" spans="1:3" x14ac:dyDescent="0.3">
      <c r="A106" t="s">
        <v>2</v>
      </c>
      <c r="B106" s="8">
        <f>B103/B101</f>
        <v>0.19389976084678315</v>
      </c>
    </row>
    <row r="109" spans="1:3" x14ac:dyDescent="0.3">
      <c r="A109" t="s">
        <v>0</v>
      </c>
      <c r="B109">
        <v>6</v>
      </c>
    </row>
    <row r="110" spans="1:3" x14ac:dyDescent="0.3">
      <c r="A110" t="s">
        <v>1</v>
      </c>
      <c r="B110">
        <v>4</v>
      </c>
    </row>
    <row r="111" spans="1:3" x14ac:dyDescent="0.3">
      <c r="A111" t="s">
        <v>3</v>
      </c>
      <c r="B111">
        <v>6</v>
      </c>
    </row>
    <row r="112" spans="1:3" x14ac:dyDescent="0.3">
      <c r="A112" t="s">
        <v>14</v>
      </c>
      <c r="B112">
        <v>1</v>
      </c>
    </row>
    <row r="113" spans="1:3" x14ac:dyDescent="0.3">
      <c r="A113" t="s">
        <v>4</v>
      </c>
      <c r="B113">
        <v>100000000</v>
      </c>
    </row>
    <row r="114" spans="1:3" x14ac:dyDescent="0.3">
      <c r="A114" t="s">
        <v>5</v>
      </c>
      <c r="B114" s="1">
        <v>0.93948299999999996</v>
      </c>
    </row>
    <row r="115" spans="1:3" x14ac:dyDescent="0.3">
      <c r="A115" t="s">
        <v>6</v>
      </c>
      <c r="B115" s="1">
        <v>6.0517099999999997E-2</v>
      </c>
    </row>
    <row r="116" spans="1:3" x14ac:dyDescent="0.3">
      <c r="A116" t="s">
        <v>7</v>
      </c>
      <c r="B116" s="1">
        <v>5.2493600000000001E-2</v>
      </c>
    </row>
    <row r="117" spans="1:3" x14ac:dyDescent="0.3">
      <c r="A117" t="s">
        <v>8</v>
      </c>
      <c r="B117" s="1">
        <v>8.0235099999999993E-3</v>
      </c>
    </row>
    <row r="118" spans="1:3" x14ac:dyDescent="0.3">
      <c r="A118" t="s">
        <v>9</v>
      </c>
      <c r="B118" s="1">
        <v>1.0879999999999999E-5</v>
      </c>
    </row>
    <row r="119" spans="1:3" x14ac:dyDescent="0.3">
      <c r="A119" t="s">
        <v>10</v>
      </c>
      <c r="B119" s="1">
        <v>6.6689999999999996E-3</v>
      </c>
    </row>
    <row r="120" spans="1:3" x14ac:dyDescent="0.3">
      <c r="A120" t="s">
        <v>11</v>
      </c>
      <c r="B120" s="1">
        <v>6.67988E-3</v>
      </c>
    </row>
    <row r="121" spans="1:3" x14ac:dyDescent="0.3">
      <c r="A121" t="s">
        <v>12</v>
      </c>
      <c r="B121" s="3">
        <v>1.34363E-3</v>
      </c>
    </row>
    <row r="122" spans="1:3" x14ac:dyDescent="0.3">
      <c r="A122" t="s">
        <v>13</v>
      </c>
      <c r="B122">
        <v>0.61056100000000002</v>
      </c>
    </row>
    <row r="123" spans="1:3" x14ac:dyDescent="0.3">
      <c r="A123" t="s">
        <v>15</v>
      </c>
      <c r="B123">
        <f>-0.994999</f>
        <v>-0.99499899999999997</v>
      </c>
      <c r="C123">
        <v>2.72506E-4</v>
      </c>
    </row>
    <row r="124" spans="1:3" x14ac:dyDescent="0.3">
      <c r="A124" t="s">
        <v>2</v>
      </c>
      <c r="B124" s="8">
        <f>B121/B119</f>
        <v>0.20147398410556305</v>
      </c>
    </row>
    <row r="127" spans="1:3" x14ac:dyDescent="0.3">
      <c r="A127" t="s">
        <v>0</v>
      </c>
      <c r="B127">
        <v>6</v>
      </c>
    </row>
    <row r="128" spans="1:3" x14ac:dyDescent="0.3">
      <c r="A128" t="s">
        <v>1</v>
      </c>
      <c r="B128">
        <v>3.5</v>
      </c>
    </row>
    <row r="129" spans="1:3" x14ac:dyDescent="0.3">
      <c r="A129" t="s">
        <v>3</v>
      </c>
      <c r="B129">
        <v>6</v>
      </c>
    </row>
    <row r="130" spans="1:3" x14ac:dyDescent="0.3">
      <c r="A130" t="s">
        <v>14</v>
      </c>
      <c r="B130">
        <v>1</v>
      </c>
    </row>
    <row r="131" spans="1:3" x14ac:dyDescent="0.3">
      <c r="A131" t="s">
        <v>4</v>
      </c>
      <c r="B131">
        <v>100000000</v>
      </c>
    </row>
    <row r="132" spans="1:3" x14ac:dyDescent="0.3">
      <c r="A132" t="s">
        <v>5</v>
      </c>
      <c r="B132" s="1">
        <v>0.93950699999999998</v>
      </c>
    </row>
    <row r="133" spans="1:3" x14ac:dyDescent="0.3">
      <c r="A133" t="s">
        <v>6</v>
      </c>
      <c r="B133" s="1">
        <v>6.0493400000000003E-2</v>
      </c>
    </row>
    <row r="134" spans="1:3" x14ac:dyDescent="0.3">
      <c r="A134" t="s">
        <v>7</v>
      </c>
      <c r="B134" s="1">
        <v>5.4247499999999997E-2</v>
      </c>
    </row>
    <row r="135" spans="1:3" x14ac:dyDescent="0.3">
      <c r="A135" t="s">
        <v>8</v>
      </c>
      <c r="B135" s="1">
        <v>6.2459100000000004E-3</v>
      </c>
    </row>
    <row r="136" spans="1:3" x14ac:dyDescent="0.3">
      <c r="A136" t="s">
        <v>9</v>
      </c>
      <c r="B136" s="10">
        <v>0</v>
      </c>
    </row>
    <row r="137" spans="1:3" x14ac:dyDescent="0.3">
      <c r="A137" t="s">
        <v>10</v>
      </c>
      <c r="B137" s="1">
        <v>5.1515399999999996E-3</v>
      </c>
    </row>
    <row r="138" spans="1:3" x14ac:dyDescent="0.3">
      <c r="A138" t="s">
        <v>11</v>
      </c>
      <c r="B138" s="1">
        <v>5.1515399999999996E-3</v>
      </c>
    </row>
    <row r="139" spans="1:3" x14ac:dyDescent="0.3">
      <c r="A139" t="s">
        <v>12</v>
      </c>
      <c r="B139" s="3">
        <v>1.0943700000000001E-3</v>
      </c>
    </row>
    <row r="140" spans="1:3" x14ac:dyDescent="0.3">
      <c r="A140" t="s">
        <v>13</v>
      </c>
      <c r="B140">
        <v>0.61055800000000005</v>
      </c>
    </row>
    <row r="141" spans="1:3" x14ac:dyDescent="0.3">
      <c r="A141" t="s">
        <v>15</v>
      </c>
      <c r="B141">
        <f>-0.996126</f>
        <v>-0.99612599999999996</v>
      </c>
      <c r="C141">
        <v>2.6583500000000002E-4</v>
      </c>
    </row>
    <row r="142" spans="1:3" x14ac:dyDescent="0.3">
      <c r="A142" t="s">
        <v>2</v>
      </c>
      <c r="B142" s="8">
        <f>B139/B137</f>
        <v>0.2124355047228596</v>
      </c>
    </row>
    <row r="145" spans="1:3" x14ac:dyDescent="0.3">
      <c r="A145" t="s">
        <v>0</v>
      </c>
      <c r="B145">
        <v>6</v>
      </c>
    </row>
    <row r="146" spans="1:3" x14ac:dyDescent="0.3">
      <c r="A146" t="s">
        <v>1</v>
      </c>
      <c r="B146">
        <v>3</v>
      </c>
    </row>
    <row r="147" spans="1:3" x14ac:dyDescent="0.3">
      <c r="A147" t="s">
        <v>3</v>
      </c>
      <c r="B147">
        <v>6</v>
      </c>
    </row>
    <row r="148" spans="1:3" x14ac:dyDescent="0.3">
      <c r="A148" t="s">
        <v>14</v>
      </c>
      <c r="B148">
        <v>1</v>
      </c>
    </row>
    <row r="149" spans="1:3" x14ac:dyDescent="0.3">
      <c r="A149" t="s">
        <v>4</v>
      </c>
      <c r="B149">
        <v>100000000</v>
      </c>
    </row>
    <row r="150" spans="1:3" x14ac:dyDescent="0.3">
      <c r="A150" t="s">
        <v>5</v>
      </c>
      <c r="B150" s="1">
        <v>0.93948500000000001</v>
      </c>
    </row>
    <row r="151" spans="1:3" x14ac:dyDescent="0.3">
      <c r="A151" t="s">
        <v>6</v>
      </c>
      <c r="B151" s="1">
        <v>6.0514999999999999E-2</v>
      </c>
    </row>
    <row r="152" spans="1:3" x14ac:dyDescent="0.3">
      <c r="A152" t="s">
        <v>7</v>
      </c>
      <c r="B152" s="1">
        <v>5.58518E-2</v>
      </c>
    </row>
    <row r="153" spans="1:3" x14ac:dyDescent="0.3">
      <c r="A153" t="s">
        <v>8</v>
      </c>
      <c r="B153" s="1">
        <v>4.6632399999999999E-3</v>
      </c>
    </row>
    <row r="154" spans="1:3" x14ac:dyDescent="0.3">
      <c r="A154" t="s">
        <v>9</v>
      </c>
      <c r="B154" s="10">
        <v>0</v>
      </c>
    </row>
    <row r="155" spans="1:3" x14ac:dyDescent="0.3">
      <c r="A155" t="s">
        <v>10</v>
      </c>
      <c r="B155" s="1">
        <v>3.8118100000000001E-3</v>
      </c>
    </row>
    <row r="156" spans="1:3" x14ac:dyDescent="0.3">
      <c r="A156" t="s">
        <v>11</v>
      </c>
      <c r="B156" s="1">
        <v>3.8118100000000001E-3</v>
      </c>
    </row>
    <row r="157" spans="1:3" x14ac:dyDescent="0.3">
      <c r="A157" t="s">
        <v>12</v>
      </c>
      <c r="B157" s="2">
        <v>8.5143000000000003E-4</v>
      </c>
    </row>
    <row r="158" spans="1:3" x14ac:dyDescent="0.3">
      <c r="A158" t="s">
        <v>13</v>
      </c>
      <c r="B158">
        <v>0.61055599999999999</v>
      </c>
    </row>
    <row r="159" spans="1:3" x14ac:dyDescent="0.3">
      <c r="A159" t="s">
        <v>15</v>
      </c>
      <c r="B159">
        <f>-0.99704</f>
        <v>-0.99704000000000004</v>
      </c>
      <c r="C159">
        <v>2.6347799999999999E-4</v>
      </c>
    </row>
    <row r="160" spans="1:3" x14ac:dyDescent="0.3">
      <c r="A160" t="s">
        <v>2</v>
      </c>
      <c r="B160" s="8">
        <f>B157/B155</f>
        <v>0.22336632728283939</v>
      </c>
    </row>
    <row r="163" spans="1:2" x14ac:dyDescent="0.3">
      <c r="A163" t="s">
        <v>0</v>
      </c>
      <c r="B163">
        <v>6</v>
      </c>
    </row>
    <row r="164" spans="1:2" x14ac:dyDescent="0.3">
      <c r="A164" t="s">
        <v>1</v>
      </c>
      <c r="B164">
        <v>2.5</v>
      </c>
    </row>
    <row r="165" spans="1:2" x14ac:dyDescent="0.3">
      <c r="A165" t="s">
        <v>3</v>
      </c>
      <c r="B165">
        <v>6</v>
      </c>
    </row>
    <row r="166" spans="1:2" x14ac:dyDescent="0.3">
      <c r="A166" t="s">
        <v>14</v>
      </c>
      <c r="B166">
        <v>1</v>
      </c>
    </row>
    <row r="167" spans="1:2" x14ac:dyDescent="0.3">
      <c r="A167" t="s">
        <v>4</v>
      </c>
      <c r="B167">
        <v>100000000</v>
      </c>
    </row>
    <row r="168" spans="1:2" x14ac:dyDescent="0.3">
      <c r="A168" t="s">
        <v>5</v>
      </c>
      <c r="B168" s="1">
        <v>0.93952100000000005</v>
      </c>
    </row>
    <row r="169" spans="1:2" x14ac:dyDescent="0.3">
      <c r="A169" t="s">
        <v>6</v>
      </c>
      <c r="B169" s="1">
        <v>6.0478900000000002E-2</v>
      </c>
    </row>
    <row r="170" spans="1:2" x14ac:dyDescent="0.3">
      <c r="A170" t="s">
        <v>7</v>
      </c>
      <c r="B170" s="1">
        <v>5.7217999999999998E-2</v>
      </c>
    </row>
    <row r="171" spans="1:2" x14ac:dyDescent="0.3">
      <c r="A171" t="s">
        <v>8</v>
      </c>
      <c r="B171" s="1">
        <v>3.26086E-3</v>
      </c>
    </row>
    <row r="172" spans="1:2" x14ac:dyDescent="0.3">
      <c r="A172" t="s">
        <v>9</v>
      </c>
      <c r="B172" s="10">
        <v>0</v>
      </c>
    </row>
    <row r="173" spans="1:2" x14ac:dyDescent="0.3">
      <c r="A173" t="s">
        <v>10</v>
      </c>
      <c r="B173" s="1">
        <v>2.64073E-3</v>
      </c>
    </row>
    <row r="174" spans="1:2" x14ac:dyDescent="0.3">
      <c r="A174" t="s">
        <v>11</v>
      </c>
      <c r="B174" s="1">
        <v>2.64073E-3</v>
      </c>
    </row>
    <row r="175" spans="1:2" x14ac:dyDescent="0.3">
      <c r="A175" t="s">
        <v>12</v>
      </c>
      <c r="B175" s="2">
        <v>6.2012999999999999E-4</v>
      </c>
    </row>
    <row r="176" spans="1:2" x14ac:dyDescent="0.3">
      <c r="A176" t="s">
        <v>13</v>
      </c>
      <c r="B176">
        <v>0.61055300000000001</v>
      </c>
    </row>
    <row r="177" spans="1:3" x14ac:dyDescent="0.3">
      <c r="A177" t="s">
        <v>15</v>
      </c>
      <c r="B177">
        <f>-0.99742</f>
        <v>-0.99741999999999997</v>
      </c>
      <c r="C177">
        <v>2.8827799999999999E-4</v>
      </c>
    </row>
    <row r="178" spans="1:3" x14ac:dyDescent="0.3">
      <c r="A178" t="s">
        <v>2</v>
      </c>
      <c r="B178" s="8">
        <f>B175/B173</f>
        <v>0.2348327924475429</v>
      </c>
    </row>
    <row r="181" spans="1:3" x14ac:dyDescent="0.3">
      <c r="A181" t="s">
        <v>0</v>
      </c>
      <c r="B181">
        <v>6</v>
      </c>
    </row>
    <row r="182" spans="1:3" x14ac:dyDescent="0.3">
      <c r="A182" t="s">
        <v>1</v>
      </c>
      <c r="B182">
        <v>2</v>
      </c>
    </row>
    <row r="183" spans="1:3" x14ac:dyDescent="0.3">
      <c r="A183" t="s">
        <v>3</v>
      </c>
      <c r="B183">
        <v>6</v>
      </c>
    </row>
    <row r="184" spans="1:3" x14ac:dyDescent="0.3">
      <c r="A184" t="s">
        <v>14</v>
      </c>
      <c r="B184">
        <v>1</v>
      </c>
    </row>
    <row r="185" spans="1:3" x14ac:dyDescent="0.3">
      <c r="A185" t="s">
        <v>4</v>
      </c>
      <c r="B185">
        <v>100000000</v>
      </c>
    </row>
    <row r="186" spans="1:3" x14ac:dyDescent="0.3">
      <c r="A186" t="s">
        <v>5</v>
      </c>
      <c r="B186" s="1">
        <v>0.93947499999999995</v>
      </c>
    </row>
    <row r="187" spans="1:3" x14ac:dyDescent="0.3">
      <c r="A187" t="s">
        <v>6</v>
      </c>
      <c r="B187" s="1">
        <v>6.05254E-2</v>
      </c>
    </row>
    <row r="188" spans="1:3" x14ac:dyDescent="0.3">
      <c r="A188" t="s">
        <v>7</v>
      </c>
      <c r="B188" s="1">
        <v>5.8415399999999999E-2</v>
      </c>
    </row>
    <row r="189" spans="1:3" x14ac:dyDescent="0.3">
      <c r="A189" t="s">
        <v>8</v>
      </c>
      <c r="B189" s="1">
        <v>2.10991E-3</v>
      </c>
    </row>
    <row r="190" spans="1:3" x14ac:dyDescent="0.3">
      <c r="A190" t="s">
        <v>9</v>
      </c>
      <c r="B190" s="10">
        <v>0</v>
      </c>
    </row>
    <row r="191" spans="1:3" x14ac:dyDescent="0.3">
      <c r="A191" t="s">
        <v>10</v>
      </c>
      <c r="B191" s="1">
        <v>1.7003700000000001E-3</v>
      </c>
    </row>
    <row r="192" spans="1:3" x14ac:dyDescent="0.3">
      <c r="A192" t="s">
        <v>11</v>
      </c>
      <c r="B192" s="1">
        <v>1.7003700000000001E-3</v>
      </c>
    </row>
    <row r="193" spans="1:3" x14ac:dyDescent="0.3">
      <c r="A193" t="s">
        <v>12</v>
      </c>
      <c r="B193" s="3">
        <v>4.0954000000000001E-4</v>
      </c>
    </row>
    <row r="194" spans="1:3" x14ac:dyDescent="0.3">
      <c r="A194" t="s">
        <v>13</v>
      </c>
      <c r="B194">
        <v>0.61055099999999995</v>
      </c>
    </row>
    <row r="195" spans="1:3" x14ac:dyDescent="0.3">
      <c r="A195" t="s">
        <v>15</v>
      </c>
      <c r="B195">
        <f>-0.99834</f>
        <v>-0.99834000000000001</v>
      </c>
      <c r="C195">
        <v>2.8463799999999998E-4</v>
      </c>
    </row>
    <row r="196" spans="1:3" x14ac:dyDescent="0.3">
      <c r="A196" t="s">
        <v>2</v>
      </c>
      <c r="B196" s="8">
        <f>B193/B191</f>
        <v>0.24085346130548058</v>
      </c>
    </row>
    <row r="199" spans="1:3" x14ac:dyDescent="0.3">
      <c r="A199" t="s">
        <v>0</v>
      </c>
      <c r="B199">
        <v>6</v>
      </c>
    </row>
    <row r="200" spans="1:3" x14ac:dyDescent="0.3">
      <c r="A200" t="s">
        <v>1</v>
      </c>
      <c r="B200">
        <v>1.5</v>
      </c>
    </row>
    <row r="201" spans="1:3" x14ac:dyDescent="0.3">
      <c r="A201" t="s">
        <v>3</v>
      </c>
      <c r="B201">
        <v>6</v>
      </c>
    </row>
    <row r="202" spans="1:3" x14ac:dyDescent="0.3">
      <c r="A202" t="s">
        <v>14</v>
      </c>
      <c r="B202">
        <v>1</v>
      </c>
    </row>
    <row r="203" spans="1:3" x14ac:dyDescent="0.3">
      <c r="A203" t="s">
        <v>4</v>
      </c>
      <c r="B203">
        <v>100000000</v>
      </c>
    </row>
    <row r="204" spans="1:3" x14ac:dyDescent="0.3">
      <c r="A204" t="s">
        <v>5</v>
      </c>
      <c r="B204" s="1">
        <v>0.93947400000000003</v>
      </c>
    </row>
    <row r="205" spans="1:3" x14ac:dyDescent="0.3">
      <c r="A205" t="s">
        <v>6</v>
      </c>
      <c r="B205" s="1">
        <v>6.0525700000000002E-2</v>
      </c>
    </row>
    <row r="206" spans="1:3" x14ac:dyDescent="0.3">
      <c r="A206" t="s">
        <v>7</v>
      </c>
      <c r="B206" s="1">
        <v>5.9327100000000001E-2</v>
      </c>
    </row>
    <row r="207" spans="1:3" x14ac:dyDescent="0.3">
      <c r="A207" t="s">
        <v>8</v>
      </c>
      <c r="B207" s="1">
        <v>1.1986500000000001E-3</v>
      </c>
    </row>
    <row r="208" spans="1:3" x14ac:dyDescent="0.3">
      <c r="A208" t="s">
        <v>9</v>
      </c>
      <c r="B208" s="10">
        <v>0</v>
      </c>
    </row>
    <row r="209" spans="1:3" x14ac:dyDescent="0.3">
      <c r="A209" t="s">
        <v>10</v>
      </c>
      <c r="B209" s="1">
        <v>9.5525000000000004E-4</v>
      </c>
    </row>
    <row r="210" spans="1:3" x14ac:dyDescent="0.3">
      <c r="A210" t="s">
        <v>11</v>
      </c>
      <c r="B210" s="1">
        <v>9.5525000000000004E-4</v>
      </c>
    </row>
    <row r="211" spans="1:3" x14ac:dyDescent="0.3">
      <c r="A211" t="s">
        <v>12</v>
      </c>
      <c r="B211" s="1">
        <v>2.4340000000000001E-4</v>
      </c>
    </row>
    <row r="212" spans="1:3" x14ac:dyDescent="0.3">
      <c r="A212" t="s">
        <v>13</v>
      </c>
      <c r="B212">
        <v>0.61054900000000001</v>
      </c>
    </row>
    <row r="213" spans="1:3" x14ac:dyDescent="0.3">
      <c r="A213" t="s">
        <v>15</v>
      </c>
      <c r="B213">
        <f>-0.998603</f>
        <v>-0.99860300000000002</v>
      </c>
      <c r="C213">
        <v>3.3867400000000002E-4</v>
      </c>
    </row>
    <row r="214" spans="1:3" x14ac:dyDescent="0.3">
      <c r="A214" t="s">
        <v>2</v>
      </c>
      <c r="B214" s="8">
        <f>B211/B209</f>
        <v>0.25480240774666318</v>
      </c>
    </row>
    <row r="217" spans="1:3" x14ac:dyDescent="0.3">
      <c r="A217" t="s">
        <v>0</v>
      </c>
      <c r="B217">
        <v>6</v>
      </c>
    </row>
    <row r="218" spans="1:3" x14ac:dyDescent="0.3">
      <c r="A218" t="s">
        <v>1</v>
      </c>
      <c r="B218">
        <v>1</v>
      </c>
    </row>
    <row r="219" spans="1:3" x14ac:dyDescent="0.3">
      <c r="A219" t="s">
        <v>3</v>
      </c>
      <c r="B219">
        <v>6</v>
      </c>
    </row>
    <row r="220" spans="1:3" x14ac:dyDescent="0.3">
      <c r="A220" t="s">
        <v>14</v>
      </c>
      <c r="B220">
        <v>1</v>
      </c>
    </row>
    <row r="221" spans="1:3" x14ac:dyDescent="0.3">
      <c r="A221" t="s">
        <v>4</v>
      </c>
      <c r="B221">
        <v>100000000</v>
      </c>
    </row>
    <row r="222" spans="1:3" x14ac:dyDescent="0.3">
      <c r="A222" t="s">
        <v>5</v>
      </c>
      <c r="B222" s="1">
        <v>0.93948699999999996</v>
      </c>
    </row>
    <row r="223" spans="1:3" x14ac:dyDescent="0.3">
      <c r="A223" t="s">
        <v>6</v>
      </c>
      <c r="B223" s="1">
        <v>6.0513499999999998E-2</v>
      </c>
    </row>
    <row r="224" spans="1:3" x14ac:dyDescent="0.3">
      <c r="A224" t="s">
        <v>7</v>
      </c>
      <c r="B224" s="1">
        <v>5.9979200000000003E-2</v>
      </c>
    </row>
    <row r="225" spans="1:3" x14ac:dyDescent="0.3">
      <c r="A225" t="s">
        <v>8</v>
      </c>
      <c r="B225" s="1">
        <v>5.3423000000000001E-4</v>
      </c>
    </row>
    <row r="226" spans="1:3" x14ac:dyDescent="0.3">
      <c r="A226" t="s">
        <v>9</v>
      </c>
      <c r="B226" s="10">
        <v>0</v>
      </c>
    </row>
    <row r="227" spans="1:3" x14ac:dyDescent="0.3">
      <c r="A227" t="s">
        <v>10</v>
      </c>
      <c r="B227" s="1">
        <v>4.2308999999999999E-4</v>
      </c>
    </row>
    <row r="228" spans="1:3" x14ac:dyDescent="0.3">
      <c r="A228" t="s">
        <v>11</v>
      </c>
      <c r="B228" s="3">
        <v>4.2308999999999999E-4</v>
      </c>
    </row>
    <row r="229" spans="1:3" x14ac:dyDescent="0.3">
      <c r="A229" t="s">
        <v>12</v>
      </c>
      <c r="B229" s="3">
        <v>1.1114E-4</v>
      </c>
    </row>
    <row r="230" spans="1:3" x14ac:dyDescent="0.3">
      <c r="A230" t="s">
        <v>13</v>
      </c>
      <c r="B230">
        <v>0.61054799999999998</v>
      </c>
    </row>
    <row r="231" spans="1:3" x14ac:dyDescent="0.3">
      <c r="A231" t="s">
        <v>15</v>
      </c>
      <c r="B231">
        <f>-0.99946</f>
        <v>-0.99946000000000002</v>
      </c>
      <c r="C231">
        <v>3.11646E-4</v>
      </c>
    </row>
    <row r="232" spans="1:3" x14ac:dyDescent="0.3">
      <c r="A232" t="s">
        <v>2</v>
      </c>
      <c r="B232" s="8">
        <f>B229/B227</f>
        <v>0.26268642605592191</v>
      </c>
    </row>
    <row r="235" spans="1:3" x14ac:dyDescent="0.3">
      <c r="A235" t="s">
        <v>0</v>
      </c>
      <c r="B235">
        <v>6</v>
      </c>
    </row>
    <row r="236" spans="1:3" x14ac:dyDescent="0.3">
      <c r="A236" t="s">
        <v>1</v>
      </c>
      <c r="B236">
        <v>1</v>
      </c>
    </row>
    <row r="237" spans="1:3" x14ac:dyDescent="0.3">
      <c r="A237" t="s">
        <v>3</v>
      </c>
      <c r="B237">
        <v>6</v>
      </c>
    </row>
    <row r="238" spans="1:3" x14ac:dyDescent="0.3">
      <c r="A238" t="s">
        <v>14</v>
      </c>
      <c r="B238">
        <v>1</v>
      </c>
    </row>
    <row r="239" spans="1:3" x14ac:dyDescent="0.3">
      <c r="A239" t="s">
        <v>4</v>
      </c>
      <c r="B239">
        <v>100000000</v>
      </c>
    </row>
    <row r="240" spans="1:3" x14ac:dyDescent="0.3">
      <c r="A240" t="s">
        <v>5</v>
      </c>
      <c r="B240" s="1">
        <v>0.93947899999999995</v>
      </c>
    </row>
    <row r="241" spans="1:3" x14ac:dyDescent="0.3">
      <c r="A241" t="s">
        <v>6</v>
      </c>
      <c r="B241" s="1">
        <v>6.05213E-2</v>
      </c>
    </row>
    <row r="242" spans="1:3" x14ac:dyDescent="0.3">
      <c r="A242" t="s">
        <v>7</v>
      </c>
      <c r="B242" s="1">
        <v>6.0388499999999998E-2</v>
      </c>
    </row>
    <row r="243" spans="1:3" x14ac:dyDescent="0.3">
      <c r="A243" t="s">
        <v>8</v>
      </c>
      <c r="B243" s="1">
        <v>1.3285E-4</v>
      </c>
    </row>
    <row r="244" spans="1:3" x14ac:dyDescent="0.3">
      <c r="A244" t="s">
        <v>9</v>
      </c>
      <c r="B244" s="10">
        <v>0</v>
      </c>
    </row>
    <row r="245" spans="1:3" x14ac:dyDescent="0.3">
      <c r="A245" t="s">
        <v>10</v>
      </c>
      <c r="B245" s="1">
        <v>1.0459999999999999E-4</v>
      </c>
    </row>
    <row r="246" spans="1:3" x14ac:dyDescent="0.3">
      <c r="A246" t="s">
        <v>11</v>
      </c>
      <c r="B246" s="1">
        <v>1.0459999999999999E-4</v>
      </c>
    </row>
    <row r="247" spans="1:3" x14ac:dyDescent="0.3">
      <c r="A247" t="s">
        <v>12</v>
      </c>
      <c r="B247" s="3">
        <v>2.8249999999999999E-5</v>
      </c>
    </row>
    <row r="248" spans="1:3" x14ac:dyDescent="0.3">
      <c r="A248" t="s">
        <v>13</v>
      </c>
      <c r="B248">
        <v>0.61054799999999998</v>
      </c>
    </row>
    <row r="249" spans="1:3" x14ac:dyDescent="0.3">
      <c r="A249" t="s">
        <v>15</v>
      </c>
      <c r="B249">
        <f>-1</f>
        <v>-1</v>
      </c>
      <c r="C249">
        <v>0</v>
      </c>
    </row>
    <row r="250" spans="1:3" x14ac:dyDescent="0.3">
      <c r="A250" t="s">
        <v>2</v>
      </c>
      <c r="B250" s="8">
        <f>B247/B245</f>
        <v>0.27007648183556404</v>
      </c>
    </row>
    <row r="253" spans="1:3" x14ac:dyDescent="0.3">
      <c r="A253" t="s">
        <v>0</v>
      </c>
      <c r="B253">
        <v>6</v>
      </c>
    </row>
    <row r="254" spans="1:3" x14ac:dyDescent="0.3">
      <c r="A254" t="s">
        <v>1</v>
      </c>
      <c r="B254">
        <v>0.75</v>
      </c>
    </row>
    <row r="255" spans="1:3" x14ac:dyDescent="0.3">
      <c r="A255" t="s">
        <v>3</v>
      </c>
      <c r="B255">
        <v>6</v>
      </c>
    </row>
    <row r="256" spans="1:3" x14ac:dyDescent="0.3">
      <c r="A256" t="s">
        <v>14</v>
      </c>
      <c r="B256">
        <v>1</v>
      </c>
    </row>
    <row r="257" spans="1:3" x14ac:dyDescent="0.3">
      <c r="A257" t="s">
        <v>4</v>
      </c>
      <c r="B257">
        <v>100000000</v>
      </c>
    </row>
    <row r="258" spans="1:3" x14ac:dyDescent="0.3">
      <c r="A258" t="s">
        <v>5</v>
      </c>
      <c r="B258" s="1">
        <v>0.93948600000000004</v>
      </c>
    </row>
    <row r="259" spans="1:3" x14ac:dyDescent="0.3">
      <c r="A259" t="s">
        <v>6</v>
      </c>
      <c r="B259" s="1">
        <v>6.0514199999999997E-2</v>
      </c>
    </row>
    <row r="260" spans="1:3" x14ac:dyDescent="0.3">
      <c r="A260" t="s">
        <v>7</v>
      </c>
      <c r="B260" s="1">
        <v>6.0214900000000002E-2</v>
      </c>
    </row>
    <row r="261" spans="1:3" x14ac:dyDescent="0.3">
      <c r="A261" t="s">
        <v>8</v>
      </c>
      <c r="B261" s="1">
        <v>2.9932E-4</v>
      </c>
    </row>
    <row r="262" spans="1:3" x14ac:dyDescent="0.3">
      <c r="A262" t="s">
        <v>9</v>
      </c>
      <c r="B262" s="10">
        <v>0</v>
      </c>
    </row>
    <row r="263" spans="1:3" x14ac:dyDescent="0.3">
      <c r="A263" t="s">
        <v>10</v>
      </c>
      <c r="B263" s="1">
        <v>2.3709999999999999E-4</v>
      </c>
    </row>
    <row r="264" spans="1:3" x14ac:dyDescent="0.3">
      <c r="A264" t="s">
        <v>11</v>
      </c>
      <c r="B264" s="1">
        <v>2.3709999999999999E-4</v>
      </c>
    </row>
    <row r="265" spans="1:3" x14ac:dyDescent="0.3">
      <c r="A265" t="s">
        <v>12</v>
      </c>
      <c r="B265" s="3">
        <v>6.2219999999999997E-5</v>
      </c>
    </row>
    <row r="266" spans="1:3" x14ac:dyDescent="0.3">
      <c r="A266" t="s">
        <v>13</v>
      </c>
      <c r="B266">
        <v>0.61054799999999998</v>
      </c>
    </row>
    <row r="267" spans="1:3" x14ac:dyDescent="0.3">
      <c r="A267" t="s">
        <v>15</v>
      </c>
      <c r="B267">
        <f>-0.999679</f>
        <v>-0.99967899999999998</v>
      </c>
      <c r="C267">
        <v>3.2141400000000001E-4</v>
      </c>
    </row>
    <row r="268" spans="1:3" x14ac:dyDescent="0.3">
      <c r="A268" t="s">
        <v>2</v>
      </c>
      <c r="B268" s="8">
        <f>B265/B263</f>
        <v>0.26242091944327289</v>
      </c>
    </row>
    <row r="271" spans="1:3" x14ac:dyDescent="0.3">
      <c r="A271" t="s">
        <v>0</v>
      </c>
      <c r="B271">
        <v>6</v>
      </c>
    </row>
    <row r="272" spans="1:3" x14ac:dyDescent="0.3">
      <c r="A272" t="s">
        <v>1</v>
      </c>
      <c r="B272">
        <v>0.5</v>
      </c>
    </row>
    <row r="273" spans="1:3" x14ac:dyDescent="0.3">
      <c r="A273" t="s">
        <v>3</v>
      </c>
      <c r="B273">
        <v>6</v>
      </c>
    </row>
    <row r="274" spans="1:3" x14ac:dyDescent="0.3">
      <c r="A274" t="s">
        <v>14</v>
      </c>
      <c r="B274">
        <v>1</v>
      </c>
    </row>
    <row r="275" spans="1:3" x14ac:dyDescent="0.3">
      <c r="A275" t="s">
        <v>4</v>
      </c>
      <c r="B275">
        <v>100000000</v>
      </c>
    </row>
    <row r="276" spans="1:3" x14ac:dyDescent="0.3">
      <c r="A276" t="s">
        <v>5</v>
      </c>
      <c r="B276" s="1">
        <v>0.93947800000000004</v>
      </c>
    </row>
    <row r="277" spans="1:3" x14ac:dyDescent="0.3">
      <c r="A277" t="s">
        <v>6</v>
      </c>
      <c r="B277" s="1">
        <v>6.0522199999999998E-2</v>
      </c>
    </row>
    <row r="278" spans="1:3" x14ac:dyDescent="0.3">
      <c r="A278" t="s">
        <v>7</v>
      </c>
      <c r="B278" s="1">
        <v>6.0387799999999998E-2</v>
      </c>
    </row>
    <row r="279" spans="1:3" x14ac:dyDescent="0.3">
      <c r="A279" t="s">
        <v>8</v>
      </c>
      <c r="B279" s="1">
        <v>1.3431000000000001E-4</v>
      </c>
    </row>
    <row r="280" spans="1:3" x14ac:dyDescent="0.3">
      <c r="A280" t="s">
        <v>9</v>
      </c>
      <c r="B280" s="10">
        <v>0</v>
      </c>
    </row>
    <row r="281" spans="1:3" x14ac:dyDescent="0.3">
      <c r="A281" t="s">
        <v>10</v>
      </c>
      <c r="B281" s="1">
        <v>1.0678E-4</v>
      </c>
    </row>
    <row r="282" spans="1:3" x14ac:dyDescent="0.3">
      <c r="A282" t="s">
        <v>11</v>
      </c>
      <c r="B282" s="1">
        <v>1.0678E-4</v>
      </c>
    </row>
    <row r="283" spans="1:3" x14ac:dyDescent="0.3">
      <c r="A283" t="s">
        <v>12</v>
      </c>
      <c r="B283" s="3">
        <v>2.7529999999999999E-5</v>
      </c>
    </row>
    <row r="284" spans="1:3" x14ac:dyDescent="0.3">
      <c r="A284" t="s">
        <v>13</v>
      </c>
      <c r="B284">
        <v>0.61054799999999998</v>
      </c>
    </row>
    <row r="285" spans="1:3" x14ac:dyDescent="0.3">
      <c r="A285" t="s">
        <v>15</v>
      </c>
      <c r="B285">
        <f>-0.999274</f>
        <v>-0.999274</v>
      </c>
      <c r="C285">
        <v>7.2634800000000003E-4</v>
      </c>
    </row>
    <row r="286" spans="1:3" x14ac:dyDescent="0.3">
      <c r="A286" t="s">
        <v>2</v>
      </c>
      <c r="B286" s="8">
        <f>B283/B281</f>
        <v>0.25781981644502716</v>
      </c>
    </row>
    <row r="289" spans="1:3" x14ac:dyDescent="0.3">
      <c r="A289" t="s">
        <v>0</v>
      </c>
      <c r="B289">
        <v>6</v>
      </c>
    </row>
    <row r="290" spans="1:3" x14ac:dyDescent="0.3">
      <c r="A290" t="s">
        <v>1</v>
      </c>
      <c r="B290">
        <v>0.1</v>
      </c>
    </row>
    <row r="291" spans="1:3" x14ac:dyDescent="0.3">
      <c r="A291" t="s">
        <v>3</v>
      </c>
      <c r="B291">
        <v>6</v>
      </c>
    </row>
    <row r="292" spans="1:3" x14ac:dyDescent="0.3">
      <c r="A292" t="s">
        <v>14</v>
      </c>
      <c r="B292">
        <v>1</v>
      </c>
    </row>
    <row r="293" spans="1:3" x14ac:dyDescent="0.3">
      <c r="A293" t="s">
        <v>4</v>
      </c>
      <c r="B293">
        <v>100000000</v>
      </c>
    </row>
    <row r="294" spans="1:3" x14ac:dyDescent="0.3">
      <c r="A294" t="s">
        <v>5</v>
      </c>
      <c r="B294" s="1">
        <v>0.93946799999999997</v>
      </c>
    </row>
    <row r="295" spans="1:3" x14ac:dyDescent="0.3">
      <c r="A295" t="s">
        <v>6</v>
      </c>
      <c r="B295" s="1">
        <v>6.05324E-2</v>
      </c>
    </row>
    <row r="296" spans="1:3" x14ac:dyDescent="0.3">
      <c r="A296" t="s">
        <v>7</v>
      </c>
      <c r="B296" s="1">
        <v>6.0526900000000002E-2</v>
      </c>
    </row>
    <row r="297" spans="1:3" x14ac:dyDescent="0.3">
      <c r="A297" t="s">
        <v>8</v>
      </c>
      <c r="B297" s="1">
        <v>5.4600000000000002E-6</v>
      </c>
    </row>
    <row r="298" spans="1:3" x14ac:dyDescent="0.3">
      <c r="A298" t="s">
        <v>9</v>
      </c>
      <c r="B298" s="10">
        <v>0</v>
      </c>
    </row>
    <row r="299" spans="1:3" x14ac:dyDescent="0.3">
      <c r="A299" t="s">
        <v>10</v>
      </c>
      <c r="B299" s="1">
        <v>4.42E-6</v>
      </c>
    </row>
    <row r="300" spans="1:3" x14ac:dyDescent="0.3">
      <c r="A300" t="s">
        <v>11</v>
      </c>
      <c r="B300" s="1">
        <v>4.42E-6</v>
      </c>
    </row>
    <row r="301" spans="1:3" x14ac:dyDescent="0.3">
      <c r="A301" t="s">
        <v>12</v>
      </c>
      <c r="B301" s="3">
        <v>1.04E-6</v>
      </c>
    </row>
    <row r="302" spans="1:3" x14ac:dyDescent="0.3">
      <c r="A302" t="s">
        <v>13</v>
      </c>
      <c r="B302">
        <v>0.61054699999999995</v>
      </c>
    </row>
    <row r="303" spans="1:3" x14ac:dyDescent="0.3">
      <c r="A303" t="s">
        <v>15</v>
      </c>
      <c r="B303">
        <f>-1</f>
        <v>-1</v>
      </c>
      <c r="C303">
        <v>0</v>
      </c>
    </row>
    <row r="304" spans="1:3" x14ac:dyDescent="0.3">
      <c r="A304" t="s">
        <v>2</v>
      </c>
      <c r="B304" s="8">
        <f>B301/B299</f>
        <v>0.23529411764705882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6745-1557-46C5-9C45-313A4EA7E135}">
  <dimension ref="A1:E18"/>
  <sheetViews>
    <sheetView tabSelected="1" workbookViewId="0">
      <selection activeCell="A2" sqref="A2:E18"/>
    </sheetView>
  </sheetViews>
  <sheetFormatPr defaultRowHeight="14.4" x14ac:dyDescent="0.3"/>
  <cols>
    <col min="1" max="1" width="12.6640625" bestFit="1" customWidth="1"/>
    <col min="2" max="2" width="10" bestFit="1" customWidth="1"/>
    <col min="5" max="5" width="9.5546875" bestFit="1" customWidth="1"/>
  </cols>
  <sheetData>
    <row r="1" spans="1:5" x14ac:dyDescent="0.3">
      <c r="A1" t="s">
        <v>17</v>
      </c>
      <c r="B1" t="s">
        <v>18</v>
      </c>
      <c r="C1" t="s">
        <v>15</v>
      </c>
      <c r="D1" t="s">
        <v>19</v>
      </c>
      <c r="E1" t="s">
        <v>2</v>
      </c>
    </row>
    <row r="2" spans="1:5" x14ac:dyDescent="0.3">
      <c r="A2">
        <v>6</v>
      </c>
      <c r="B2" s="3">
        <v>2.0112400000000001E-3</v>
      </c>
      <c r="C2">
        <v>-0.99458999999999997</v>
      </c>
      <c r="D2">
        <v>2.31621E-4</v>
      </c>
      <c r="E2" s="8">
        <v>0.18259101225601451</v>
      </c>
    </row>
    <row r="3" spans="1:5" x14ac:dyDescent="0.3">
      <c r="A3">
        <v>5.9</v>
      </c>
      <c r="B3" s="3">
        <v>2.0019E-3</v>
      </c>
      <c r="C3">
        <v>-0.99490500000000004</v>
      </c>
      <c r="D3">
        <v>2.2533000000000001E-4</v>
      </c>
      <c r="E3" s="8">
        <v>0.18249193239621506</v>
      </c>
    </row>
    <row r="4" spans="1:5" x14ac:dyDescent="0.3">
      <c r="A4">
        <v>5.75</v>
      </c>
      <c r="B4" s="3">
        <v>1.9835500000000002E-3</v>
      </c>
      <c r="C4">
        <v>-0.99463599999999996</v>
      </c>
      <c r="D4">
        <v>2.3225200000000001E-4</v>
      </c>
      <c r="E4" s="8">
        <v>0.1827870287604707</v>
      </c>
    </row>
    <row r="5" spans="1:5" x14ac:dyDescent="0.3">
      <c r="A5">
        <v>5.5</v>
      </c>
      <c r="B5" s="3">
        <v>1.9369599999999999E-3</v>
      </c>
      <c r="C5">
        <v>-0.99438300000000002</v>
      </c>
      <c r="D5">
        <v>2.4049100000000001E-4</v>
      </c>
      <c r="E5" s="9">
        <v>0.18403945005558353</v>
      </c>
    </row>
    <row r="6" spans="1:5" x14ac:dyDescent="0.3">
      <c r="A6">
        <v>5</v>
      </c>
      <c r="B6" s="3">
        <v>1.77856E-3</v>
      </c>
      <c r="C6">
        <v>-0.99368000000000001</v>
      </c>
      <c r="D6">
        <v>2.6610000000000002E-4</v>
      </c>
      <c r="E6" s="8">
        <v>0.18641623343954386</v>
      </c>
    </row>
    <row r="7" spans="1:5" x14ac:dyDescent="0.3">
      <c r="A7">
        <v>4.5</v>
      </c>
      <c r="B7" s="3">
        <v>1.5874999999999999E-3</v>
      </c>
      <c r="C7">
        <v>-0.994394</v>
      </c>
      <c r="D7">
        <v>2.6539100000000002E-4</v>
      </c>
      <c r="E7" s="8">
        <v>0.19389976084678315</v>
      </c>
    </row>
    <row r="8" spans="1:5" x14ac:dyDescent="0.3">
      <c r="A8">
        <v>4</v>
      </c>
      <c r="B8" s="3">
        <v>1.34363E-3</v>
      </c>
      <c r="C8">
        <v>-0.99499899999999997</v>
      </c>
      <c r="D8">
        <v>2.72506E-4</v>
      </c>
      <c r="E8" s="8">
        <v>0.20147398410556305</v>
      </c>
    </row>
    <row r="9" spans="1:5" x14ac:dyDescent="0.3">
      <c r="A9">
        <v>3.5</v>
      </c>
      <c r="B9" s="3">
        <v>1.0943700000000001E-3</v>
      </c>
      <c r="C9">
        <v>-0.99612599999999996</v>
      </c>
      <c r="D9">
        <v>2.6583500000000002E-4</v>
      </c>
      <c r="E9" s="8">
        <v>0.2124355047228596</v>
      </c>
    </row>
    <row r="10" spans="1:5" x14ac:dyDescent="0.3">
      <c r="A10">
        <v>3</v>
      </c>
      <c r="B10" s="2">
        <v>8.5143000000000003E-4</v>
      </c>
      <c r="C10">
        <v>-0.99704000000000004</v>
      </c>
      <c r="D10">
        <v>2.6347799999999999E-4</v>
      </c>
      <c r="E10" s="8">
        <v>0.22336632728283939</v>
      </c>
    </row>
    <row r="11" spans="1:5" x14ac:dyDescent="0.3">
      <c r="A11">
        <v>2.5</v>
      </c>
      <c r="B11" s="2">
        <v>6.2012999999999999E-4</v>
      </c>
      <c r="C11">
        <v>-0.99741999999999997</v>
      </c>
      <c r="D11">
        <v>2.8827799999999999E-4</v>
      </c>
      <c r="E11" s="8">
        <v>0.2348327924475429</v>
      </c>
    </row>
    <row r="12" spans="1:5" x14ac:dyDescent="0.3">
      <c r="A12">
        <v>2</v>
      </c>
      <c r="B12" s="3">
        <v>4.0954000000000001E-4</v>
      </c>
      <c r="C12">
        <v>-0.99834000000000001</v>
      </c>
      <c r="D12">
        <v>2.8463799999999998E-4</v>
      </c>
      <c r="E12" s="8">
        <v>0.24085346130548058</v>
      </c>
    </row>
    <row r="13" spans="1:5" x14ac:dyDescent="0.3">
      <c r="A13">
        <v>1.5</v>
      </c>
      <c r="B13" s="1">
        <v>2.4340000000000001E-4</v>
      </c>
      <c r="C13">
        <v>-0.99860300000000002</v>
      </c>
      <c r="D13">
        <v>3.3867400000000002E-4</v>
      </c>
      <c r="E13" s="8">
        <v>0.25480240774666318</v>
      </c>
    </row>
    <row r="14" spans="1:5" x14ac:dyDescent="0.3">
      <c r="A14">
        <v>1</v>
      </c>
      <c r="B14" s="3">
        <v>1.1114E-4</v>
      </c>
      <c r="C14">
        <v>-0.99946000000000002</v>
      </c>
      <c r="D14">
        <v>3.11646E-4</v>
      </c>
      <c r="E14" s="8">
        <v>0.26268642605592191</v>
      </c>
    </row>
    <row r="15" spans="1:5" x14ac:dyDescent="0.3">
      <c r="A15">
        <v>1</v>
      </c>
      <c r="B15" s="3">
        <v>2.8249999999999999E-5</v>
      </c>
      <c r="C15">
        <v>-1</v>
      </c>
      <c r="D15">
        <v>0</v>
      </c>
      <c r="E15" s="8">
        <v>0.27007648183556404</v>
      </c>
    </row>
    <row r="16" spans="1:5" x14ac:dyDescent="0.3">
      <c r="A16">
        <v>0.75</v>
      </c>
      <c r="B16" s="3">
        <v>6.2219999999999997E-5</v>
      </c>
      <c r="C16">
        <v>-0.99967899999999998</v>
      </c>
      <c r="D16">
        <v>3.2141400000000001E-4</v>
      </c>
      <c r="E16" s="8">
        <v>0.26242091944327289</v>
      </c>
    </row>
    <row r="17" spans="1:5" x14ac:dyDescent="0.3">
      <c r="A17">
        <v>0.5</v>
      </c>
      <c r="B17" s="3">
        <v>2.7529999999999999E-5</v>
      </c>
      <c r="C17">
        <v>-0.999274</v>
      </c>
      <c r="D17">
        <v>7.2634800000000003E-4</v>
      </c>
      <c r="E17" s="8">
        <v>0.25781981644502716</v>
      </c>
    </row>
    <row r="18" spans="1:5" x14ac:dyDescent="0.3">
      <c r="A18">
        <v>0.1</v>
      </c>
      <c r="B18" s="3">
        <v>1.04E-6</v>
      </c>
      <c r="C18">
        <v>-1</v>
      </c>
      <c r="D18">
        <v>0</v>
      </c>
      <c r="E18" s="8">
        <v>0.23529411764705882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Broering</dc:creator>
  <cp:lastModifiedBy>Mark Broering</cp:lastModifiedBy>
  <dcterms:created xsi:type="dcterms:W3CDTF">2021-05-03T21:30:47Z</dcterms:created>
  <dcterms:modified xsi:type="dcterms:W3CDTF">2021-05-07T14:12:43Z</dcterms:modified>
</cp:coreProperties>
</file>