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om\PycharmProjects\pythonProject1\"/>
    </mc:Choice>
  </mc:AlternateContent>
  <xr:revisionPtr revIDLastSave="0" documentId="13_ncr:1_{CE7BCA30-2F45-4BE4-84B4-6BAD4B3F1D8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4factor" sheetId="6" r:id="rId1"/>
    <sheet name="Sheet1" sheetId="7" r:id="rId2"/>
    <sheet name="Sheet2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8" i="6" l="1"/>
  <c r="L38" i="6"/>
  <c r="K38" i="6"/>
  <c r="J38" i="6"/>
  <c r="D20" i="8"/>
  <c r="D14" i="8"/>
  <c r="D12" i="8"/>
  <c r="C12" i="8"/>
  <c r="B12" i="8"/>
  <c r="A12" i="8"/>
  <c r="D11" i="8"/>
  <c r="C11" i="8"/>
  <c r="B11" i="8"/>
  <c r="A11" i="8"/>
  <c r="D10" i="8"/>
  <c r="C10" i="8"/>
  <c r="B10" i="8"/>
  <c r="A10" i="8"/>
  <c r="K15" i="6"/>
  <c r="D5" i="6"/>
  <c r="K17" i="6" s="1"/>
  <c r="D23" i="6"/>
  <c r="D24" i="6"/>
  <c r="D25" i="6"/>
  <c r="D4" i="6"/>
  <c r="J18" i="6" s="1"/>
  <c r="C23" i="6"/>
  <c r="C24" i="6"/>
  <c r="C25" i="6"/>
  <c r="D6" i="6"/>
  <c r="L16" i="6" s="1"/>
  <c r="E23" i="6"/>
  <c r="D7" i="6"/>
  <c r="M28" i="6" s="1"/>
  <c r="F23" i="6"/>
  <c r="E24" i="6"/>
  <c r="F24" i="6"/>
  <c r="E25" i="6"/>
  <c r="F25" i="6"/>
  <c r="F27" i="6"/>
  <c r="F33" i="6"/>
  <c r="M14" i="6"/>
  <c r="L14" i="6"/>
  <c r="K14" i="6"/>
  <c r="I18" i="6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B18" i="6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J15" i="6" l="1"/>
  <c r="L15" i="6"/>
  <c r="M15" i="6"/>
  <c r="J16" i="6"/>
  <c r="K16" i="6"/>
  <c r="M16" i="6"/>
  <c r="L24" i="6"/>
  <c r="L17" i="6"/>
  <c r="J17" i="6"/>
  <c r="K22" i="6"/>
  <c r="M29" i="6"/>
  <c r="M18" i="6"/>
  <c r="M25" i="6"/>
  <c r="M37" i="6"/>
  <c r="M27" i="6"/>
  <c r="M19" i="6"/>
  <c r="M36" i="6"/>
  <c r="M22" i="6"/>
  <c r="M34" i="6"/>
  <c r="M20" i="6"/>
  <c r="M33" i="6"/>
  <c r="M30" i="6"/>
  <c r="M35" i="6"/>
  <c r="M26" i="6"/>
  <c r="M31" i="6"/>
  <c r="M24" i="6"/>
  <c r="L34" i="6"/>
  <c r="L27" i="6"/>
  <c r="L22" i="6"/>
  <c r="L23" i="6"/>
  <c r="L31" i="6"/>
  <c r="L35" i="6"/>
  <c r="L30" i="6"/>
  <c r="L20" i="6"/>
  <c r="K32" i="6"/>
  <c r="K20" i="6"/>
  <c r="K30" i="6"/>
  <c r="K19" i="6"/>
  <c r="K21" i="6"/>
  <c r="K31" i="6"/>
  <c r="K26" i="6"/>
  <c r="K18" i="6"/>
  <c r="K25" i="6"/>
  <c r="K34" i="6"/>
  <c r="K24" i="6"/>
  <c r="K33" i="6"/>
  <c r="J19" i="6"/>
  <c r="J20" i="6"/>
  <c r="J33" i="6"/>
  <c r="J32" i="6"/>
  <c r="J31" i="6"/>
  <c r="J25" i="6"/>
  <c r="J30" i="6"/>
  <c r="J21" i="6"/>
  <c r="J26" i="6"/>
  <c r="J34" i="6"/>
  <c r="J22" i="6"/>
  <c r="J27" i="6"/>
  <c r="J35" i="6"/>
  <c r="J28" i="6"/>
  <c r="J36" i="6"/>
  <c r="J23" i="6"/>
  <c r="J29" i="6"/>
  <c r="J37" i="6"/>
  <c r="L25" i="6"/>
  <c r="L28" i="6"/>
  <c r="L32" i="6"/>
  <c r="L36" i="6"/>
  <c r="L29" i="6"/>
  <c r="L33" i="6"/>
  <c r="L21" i="6"/>
  <c r="L19" i="6"/>
  <c r="L26" i="6"/>
  <c r="L37" i="6"/>
  <c r="L18" i="6"/>
  <c r="J24" i="6"/>
  <c r="M23" i="6"/>
  <c r="K37" i="6"/>
  <c r="K29" i="6"/>
  <c r="K23" i="6"/>
  <c r="M17" i="6"/>
  <c r="M21" i="6"/>
  <c r="M32" i="6"/>
  <c r="K36" i="6"/>
  <c r="K28" i="6"/>
  <c r="K35" i="6"/>
  <c r="K27" i="6"/>
</calcChain>
</file>

<file path=xl/sharedStrings.xml><?xml version="1.0" encoding="utf-8"?>
<sst xmlns="http://schemas.openxmlformats.org/spreadsheetml/2006/main" count="234" uniqueCount="82">
  <si>
    <t>Factors</t>
  </si>
  <si>
    <t>lower level</t>
  </si>
  <si>
    <t>upper level</t>
  </si>
  <si>
    <t>Unite</t>
  </si>
  <si>
    <t>centre level</t>
  </si>
  <si>
    <t>Ex. No.</t>
  </si>
  <si>
    <t>Factor no.</t>
  </si>
  <si>
    <t>Number of levels tested</t>
  </si>
  <si>
    <t>ranking in variety</t>
  </si>
  <si>
    <t>data density</t>
  </si>
  <si>
    <t>Constants</t>
  </si>
  <si>
    <t>Doehlert matrix for four variables</t>
  </si>
  <si>
    <t>Temperature</t>
  </si>
  <si>
    <t>Alumina</t>
  </si>
  <si>
    <r>
      <t>BF</t>
    </r>
    <r>
      <rPr>
        <vertAlign val="subscript"/>
        <sz val="10"/>
        <rFont val="Arial"/>
        <family val="2"/>
      </rPr>
      <t>3</t>
    </r>
  </si>
  <si>
    <t>Yield of CBD</t>
  </si>
  <si>
    <t>Eq</t>
  </si>
  <si>
    <t>Olivetol</t>
  </si>
  <si>
    <t>°C</t>
  </si>
  <si>
    <t>Yield of THC</t>
  </si>
  <si>
    <t>Yield of bis</t>
  </si>
  <si>
    <t> 7%</t>
  </si>
  <si>
    <t> 39%</t>
  </si>
  <si>
    <t> 27%</t>
  </si>
  <si>
    <t> 3%</t>
  </si>
  <si>
    <t> 40%</t>
  </si>
  <si>
    <t> 24%</t>
  </si>
  <si>
    <t> 4%</t>
  </si>
  <si>
    <t> 0%</t>
  </si>
  <si>
    <t> 44%</t>
  </si>
  <si>
    <t> 33%</t>
  </si>
  <si>
    <t> 19%</t>
  </si>
  <si>
    <t> 6%</t>
  </si>
  <si>
    <t> 43%</t>
  </si>
  <si>
    <t> 21%</t>
  </si>
  <si>
    <t> 1%</t>
  </si>
  <si>
    <t> 2%</t>
  </si>
  <si>
    <t> 34%</t>
  </si>
  <si>
    <t> 20%</t>
  </si>
  <si>
    <t> 9%</t>
  </si>
  <si>
    <t> 17%</t>
  </si>
  <si>
    <t> 15%</t>
  </si>
  <si>
    <t> 18%</t>
  </si>
  <si>
    <t> 36%</t>
  </si>
  <si>
    <t> 37%</t>
  </si>
  <si>
    <t> 28%</t>
  </si>
  <si>
    <t> 5%</t>
  </si>
  <si>
    <t> 38%</t>
  </si>
  <si>
    <t> 23%</t>
  </si>
  <si>
    <t> 10%</t>
  </si>
  <si>
    <t> 25%</t>
  </si>
  <si>
    <t> 30%</t>
  </si>
  <si>
    <t> 42%</t>
  </si>
  <si>
    <t> 13%</t>
  </si>
  <si>
    <t> 32%</t>
  </si>
  <si>
    <t> 26%</t>
  </si>
  <si>
    <t> 11%</t>
  </si>
  <si>
    <t> 41%</t>
  </si>
  <si>
    <t> 29%</t>
  </si>
  <si>
    <t> 8%</t>
  </si>
  <si>
    <t>Yeild of abn-CBD</t>
  </si>
  <si>
    <t>1a</t>
  </si>
  <si>
    <t>1b</t>
  </si>
  <si>
    <t>Response factor priority:</t>
  </si>
  <si>
    <t>Yield of THC (minimize)</t>
  </si>
  <si>
    <t>Yield of CBD (maximise)</t>
  </si>
  <si>
    <t>Yield of abn-CBD (minimize)</t>
  </si>
  <si>
    <t>Yield of bis (minimize)</t>
  </si>
  <si>
    <t>Response Factor</t>
  </si>
  <si>
    <t xml:space="preserve">Experimental design for CDB Synthesis </t>
  </si>
  <si>
    <t>Responses</t>
  </si>
  <si>
    <t> 12%</t>
  </si>
  <si>
    <t>thc</t>
  </si>
  <si>
    <t>cbd</t>
  </si>
  <si>
    <t>abn_cbd</t>
  </si>
  <si>
    <t>bis</t>
  </si>
  <si>
    <t>temp</t>
  </si>
  <si>
    <t>bf</t>
  </si>
  <si>
    <t>al</t>
  </si>
  <si>
    <t>ol</t>
  </si>
  <si>
    <t>{'target': -0.09528157766237477, 'params': {'al': 0.346883397063798, 'bf': -0.24429051171680127, 'ol': -1.0, 'temp': -0.8}}</t>
  </si>
  <si>
    <t>predicted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</si>
</sst>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vertAlign val="subscript"/>
      <sz val="10"/>
      <name val="Arial"/>
      <family val="2"/>
    </font>
    <font>
      <sz val="12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Fill="1"/>
    <xf numFmtId="0" fontId="4" fillId="0" borderId="0" xfId="0" applyFont="1"/>
    <xf numFmtId="0" fontId="5" fillId="0" borderId="0" xfId="0" applyFont="1"/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4" fillId="0" borderId="0" xfId="0" applyFont="1" applyFill="1"/>
    <xf numFmtId="0" fontId="0" fillId="2" borderId="0" xfId="0" applyFont="1" applyFill="1"/>
    <xf numFmtId="0" fontId="0" fillId="3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 applyBorder="1"/>
    <xf numFmtId="0" fontId="0" fillId="0" borderId="0" xfId="0" applyFont="1" applyFill="1"/>
    <xf numFmtId="0" fontId="0" fillId="0" borderId="0" xfId="0" applyBorder="1"/>
    <xf numFmtId="0" fontId="3" fillId="0" borderId="0" xfId="0" applyFont="1"/>
    <xf numFmtId="0" fontId="1" fillId="0" borderId="8" xfId="0" applyFont="1" applyBorder="1"/>
    <xf numFmtId="0" fontId="1" fillId="0" borderId="10" xfId="0" applyFont="1" applyBorder="1"/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1" fontId="3" fillId="0" borderId="6" xfId="0" applyNumberFormat="1" applyFont="1" applyBorder="1" applyAlignment="1">
      <alignment horizontal="left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7" fillId="0" borderId="0" xfId="0" applyFont="1"/>
    <xf numFmtId="2" fontId="0" fillId="0" borderId="15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2" fontId="0" fillId="0" borderId="16" xfId="0" applyNumberFormat="1" applyFill="1" applyBorder="1" applyAlignment="1">
      <alignment horizontal="center"/>
    </xf>
    <xf numFmtId="2" fontId="0" fillId="0" borderId="17" xfId="0" applyNumberForma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4"/>
  <sheetViews>
    <sheetView tabSelected="1" topLeftCell="A7" zoomScale="115" zoomScaleNormal="115" workbookViewId="0">
      <selection activeCell="J42" sqref="J42"/>
    </sheetView>
  </sheetViews>
  <sheetFormatPr defaultColWidth="11.5546875" defaultRowHeight="12.3" x14ac:dyDescent="0.4"/>
  <cols>
    <col min="1" max="1" width="17" bestFit="1" customWidth="1"/>
    <col min="2" max="2" width="12.21875" customWidth="1"/>
    <col min="3" max="3" width="11.109375" customWidth="1"/>
    <col min="4" max="4" width="11.6640625" bestFit="1" customWidth="1"/>
    <col min="5" max="5" width="17" customWidth="1"/>
    <col min="6" max="6" width="9" customWidth="1"/>
    <col min="9" max="9" width="17" bestFit="1" customWidth="1"/>
    <col min="10" max="10" width="17.44140625" customWidth="1"/>
    <col min="11" max="11" width="13.33203125" customWidth="1"/>
    <col min="13" max="13" width="17" bestFit="1" customWidth="1"/>
    <col min="14" max="14" width="14.44140625" customWidth="1"/>
    <col min="15" max="15" width="16.33203125" customWidth="1"/>
    <col min="16" max="16" width="16.44140625" customWidth="1"/>
    <col min="17" max="17" width="13" customWidth="1"/>
    <col min="19" max="19" width="22.77734375" customWidth="1"/>
    <col min="20" max="20" width="24.77734375" customWidth="1"/>
  </cols>
  <sheetData>
    <row r="1" spans="1:21" ht="17.7" x14ac:dyDescent="0.6">
      <c r="A1" s="2" t="s">
        <v>69</v>
      </c>
    </row>
    <row r="3" spans="1:21" ht="12.6" thickBot="1" x14ac:dyDescent="0.45">
      <c r="A3" s="6" t="s">
        <v>6</v>
      </c>
      <c r="B3" s="6" t="s">
        <v>0</v>
      </c>
      <c r="C3" s="6" t="s">
        <v>1</v>
      </c>
      <c r="D3" s="6" t="s">
        <v>4</v>
      </c>
      <c r="E3" s="6" t="s">
        <v>2</v>
      </c>
      <c r="F3" s="6" t="s">
        <v>3</v>
      </c>
      <c r="G3" s="6" t="s">
        <v>9</v>
      </c>
      <c r="H3" s="6"/>
      <c r="I3" s="6" t="s">
        <v>10</v>
      </c>
      <c r="J3" s="6"/>
    </row>
    <row r="4" spans="1:21" x14ac:dyDescent="0.4">
      <c r="A4" s="3">
        <v>1</v>
      </c>
      <c r="B4" s="22" t="s">
        <v>17</v>
      </c>
      <c r="C4" s="16">
        <v>1.1000000000000001</v>
      </c>
      <c r="D4" s="16">
        <f>(C4+E4)/2</f>
        <v>2.0499999999999998</v>
      </c>
      <c r="E4" s="16">
        <v>3</v>
      </c>
      <c r="F4" s="22" t="s">
        <v>16</v>
      </c>
      <c r="G4">
        <v>5</v>
      </c>
      <c r="I4" s="17"/>
    </row>
    <row r="5" spans="1:21" x14ac:dyDescent="0.4">
      <c r="A5" s="3">
        <v>2</v>
      </c>
      <c r="B5" s="22" t="s">
        <v>13</v>
      </c>
      <c r="C5" s="16">
        <v>0.5</v>
      </c>
      <c r="D5" s="16">
        <f>(C5+E5)/2</f>
        <v>1</v>
      </c>
      <c r="E5" s="16">
        <v>1.5</v>
      </c>
      <c r="F5" s="22" t="s">
        <v>16</v>
      </c>
      <c r="G5">
        <v>7</v>
      </c>
      <c r="H5" s="11"/>
      <c r="I5" s="17"/>
      <c r="J5" s="15"/>
      <c r="P5" s="11"/>
    </row>
    <row r="6" spans="1:21" ht="14.7" x14ac:dyDescent="0.6">
      <c r="A6" s="3">
        <v>3</v>
      </c>
      <c r="B6" s="22" t="s">
        <v>14</v>
      </c>
      <c r="C6" s="16">
        <v>0.02</v>
      </c>
      <c r="D6" s="16">
        <f>(C6+E6)/2</f>
        <v>0.11</v>
      </c>
      <c r="E6" s="16">
        <v>0.2</v>
      </c>
      <c r="F6" s="22" t="s">
        <v>16</v>
      </c>
      <c r="G6">
        <v>7</v>
      </c>
      <c r="H6" s="11"/>
      <c r="I6" s="17"/>
      <c r="J6" s="15"/>
      <c r="P6" s="11"/>
    </row>
    <row r="7" spans="1:21" x14ac:dyDescent="0.4">
      <c r="A7" s="3">
        <v>4</v>
      </c>
      <c r="B7" s="22" t="s">
        <v>12</v>
      </c>
      <c r="C7" s="16">
        <v>60</v>
      </c>
      <c r="D7" s="16">
        <f>(C7+E7)/2</f>
        <v>75</v>
      </c>
      <c r="E7" s="16">
        <v>90</v>
      </c>
      <c r="F7" s="22" t="s">
        <v>18</v>
      </c>
      <c r="G7">
        <v>3</v>
      </c>
      <c r="H7" s="11"/>
      <c r="I7" s="17"/>
      <c r="J7" s="15"/>
      <c r="P7" s="11"/>
    </row>
    <row r="8" spans="1:21" x14ac:dyDescent="0.4">
      <c r="C8" s="20"/>
      <c r="D8" s="20"/>
      <c r="E8" s="20"/>
      <c r="H8" s="11"/>
      <c r="I8" s="18"/>
      <c r="J8" s="15"/>
      <c r="P8" s="11"/>
    </row>
    <row r="9" spans="1:21" ht="12.6" x14ac:dyDescent="0.45">
      <c r="H9" s="10"/>
      <c r="I9" s="10"/>
      <c r="J9" s="10"/>
      <c r="M9" s="11"/>
      <c r="N9" s="12"/>
      <c r="O9" s="11"/>
      <c r="P9" s="11"/>
    </row>
    <row r="11" spans="1:21" x14ac:dyDescent="0.4">
      <c r="B11" s="1" t="s">
        <v>11</v>
      </c>
      <c r="H11" s="10"/>
    </row>
    <row r="13" spans="1:21" ht="12.6" thickBot="1" x14ac:dyDescent="0.45">
      <c r="B13" s="5" t="s">
        <v>5</v>
      </c>
      <c r="C13" s="5" t="s">
        <v>0</v>
      </c>
      <c r="D13" s="5"/>
      <c r="E13" s="5"/>
      <c r="F13" s="5"/>
      <c r="G13" s="5"/>
      <c r="I13" s="7" t="s">
        <v>5</v>
      </c>
      <c r="J13" s="8"/>
      <c r="K13" s="8"/>
      <c r="L13" s="8"/>
      <c r="M13" s="8"/>
      <c r="N13" s="8" t="s">
        <v>70</v>
      </c>
      <c r="O13" s="8"/>
      <c r="P13" s="8"/>
      <c r="Q13" s="8"/>
    </row>
    <row r="14" spans="1:21" ht="12.6" thickBot="1" x14ac:dyDescent="0.45">
      <c r="B14" s="6"/>
      <c r="C14" s="6">
        <v>1</v>
      </c>
      <c r="D14" s="6">
        <v>2</v>
      </c>
      <c r="E14" s="6">
        <v>3</v>
      </c>
      <c r="F14" s="6">
        <v>4</v>
      </c>
      <c r="G14" s="6"/>
      <c r="I14" s="9"/>
      <c r="J14" s="6"/>
      <c r="K14" s="6" t="str">
        <f>B5</f>
        <v>Alumina</v>
      </c>
      <c r="L14" s="6" t="str">
        <f>B6</f>
        <v>BF3</v>
      </c>
      <c r="M14" s="6" t="str">
        <f>B7</f>
        <v>Temperature</v>
      </c>
      <c r="N14" s="23" t="s">
        <v>19</v>
      </c>
      <c r="O14" s="24" t="s">
        <v>15</v>
      </c>
      <c r="P14" s="23" t="s">
        <v>60</v>
      </c>
      <c r="Q14" s="23" t="s">
        <v>20</v>
      </c>
      <c r="R14" s="19"/>
      <c r="S14" s="19" t="s">
        <v>63</v>
      </c>
      <c r="T14" s="19" t="s">
        <v>68</v>
      </c>
      <c r="U14" s="19"/>
    </row>
    <row r="15" spans="1:21" x14ac:dyDescent="0.4">
      <c r="B15" s="5"/>
      <c r="C15" s="5"/>
      <c r="D15" s="5"/>
      <c r="E15" s="5"/>
      <c r="F15" s="5"/>
      <c r="G15" s="5"/>
      <c r="I15" s="33" t="s">
        <v>61</v>
      </c>
      <c r="J15" s="25">
        <f>(E$4-D$4)*C15+D$4</f>
        <v>2.0499999999999998</v>
      </c>
      <c r="K15" s="25">
        <f t="shared" ref="K15:K16" si="0">(E$5-D$5)*D15+D$5</f>
        <v>1</v>
      </c>
      <c r="L15" s="26">
        <f>($E$6-$D$6)*E15+$D$6</f>
        <v>0.11</v>
      </c>
      <c r="M15" s="13">
        <f t="shared" ref="M15:M16" si="1">($E$7-$D$7)*F15+$D$7</f>
        <v>75</v>
      </c>
      <c r="N15" s="29" t="s">
        <v>21</v>
      </c>
      <c r="O15" s="30" t="s">
        <v>47</v>
      </c>
      <c r="P15" s="30" t="s">
        <v>48</v>
      </c>
      <c r="Q15" s="30" t="s">
        <v>36</v>
      </c>
      <c r="R15" s="19"/>
      <c r="S15" s="19">
        <v>1</v>
      </c>
      <c r="T15" s="19" t="s">
        <v>64</v>
      </c>
      <c r="U15" s="19"/>
    </row>
    <row r="16" spans="1:21" x14ac:dyDescent="0.4">
      <c r="B16" s="5"/>
      <c r="C16" s="5"/>
      <c r="D16" s="5"/>
      <c r="E16" s="5"/>
      <c r="F16" s="5"/>
      <c r="G16" s="5"/>
      <c r="I16" s="33" t="s">
        <v>62</v>
      </c>
      <c r="J16" s="25">
        <f>(E$4-D$4)*C16+D$4</f>
        <v>2.0499999999999998</v>
      </c>
      <c r="K16" s="25">
        <f t="shared" si="0"/>
        <v>1</v>
      </c>
      <c r="L16" s="26">
        <f>($E$6-$D$6)*E16+$D$6</f>
        <v>0.11</v>
      </c>
      <c r="M16" s="13">
        <f t="shared" si="1"/>
        <v>75</v>
      </c>
      <c r="N16" s="29" t="s">
        <v>39</v>
      </c>
      <c r="O16" s="30" t="s">
        <v>47</v>
      </c>
      <c r="P16" s="30" t="s">
        <v>48</v>
      </c>
      <c r="Q16" s="30" t="s">
        <v>36</v>
      </c>
      <c r="R16" s="19"/>
      <c r="S16" s="19">
        <v>2</v>
      </c>
      <c r="T16" s="19" t="s">
        <v>65</v>
      </c>
      <c r="U16" s="19"/>
    </row>
    <row r="17" spans="2:21" x14ac:dyDescent="0.4">
      <c r="B17" s="4">
        <v>1</v>
      </c>
      <c r="C17">
        <v>0</v>
      </c>
      <c r="D17">
        <v>0</v>
      </c>
      <c r="E17">
        <v>0</v>
      </c>
      <c r="F17">
        <v>0</v>
      </c>
      <c r="I17" s="27">
        <v>1</v>
      </c>
      <c r="J17" s="25">
        <f>(E$4-D$4)*C17+D$4</f>
        <v>2.0499999999999998</v>
      </c>
      <c r="K17" s="25">
        <f t="shared" ref="K17:K22" si="2">(E$5-D$5)*D17+D$5</f>
        <v>1</v>
      </c>
      <c r="L17" s="26">
        <f>($E$6-$D$6)*E17+$D$6</f>
        <v>0.11</v>
      </c>
      <c r="M17" s="13">
        <f t="shared" ref="M17:M22" si="3">($E$7-$D$7)*F17+$D$7</f>
        <v>75</v>
      </c>
      <c r="N17" s="29" t="s">
        <v>21</v>
      </c>
      <c r="O17" s="29" t="s">
        <v>22</v>
      </c>
      <c r="P17" s="29" t="s">
        <v>23</v>
      </c>
      <c r="Q17" s="29" t="s">
        <v>24</v>
      </c>
      <c r="R17" s="21"/>
      <c r="S17" s="5">
        <v>3</v>
      </c>
      <c r="T17" s="35" t="s">
        <v>66</v>
      </c>
      <c r="U17" s="35"/>
    </row>
    <row r="18" spans="2:21" x14ac:dyDescent="0.4">
      <c r="B18" s="4">
        <f>B17+1</f>
        <v>2</v>
      </c>
      <c r="C18">
        <v>1</v>
      </c>
      <c r="D18">
        <v>0</v>
      </c>
      <c r="E18">
        <v>0</v>
      </c>
      <c r="F18">
        <v>0</v>
      </c>
      <c r="I18" s="28">
        <f>I17+1</f>
        <v>2</v>
      </c>
      <c r="J18" s="26">
        <f t="shared" ref="J18:J22" si="4">(E$4-D$4)*C18+D$4</f>
        <v>3</v>
      </c>
      <c r="K18" s="25">
        <f t="shared" si="2"/>
        <v>1</v>
      </c>
      <c r="L18" s="26">
        <f t="shared" ref="L18:L22" si="5">($E$6-$D$6)*E18+$D$6</f>
        <v>0.11</v>
      </c>
      <c r="M18" s="14">
        <f t="shared" si="3"/>
        <v>75</v>
      </c>
      <c r="N18" s="29" t="s">
        <v>21</v>
      </c>
      <c r="O18" s="30" t="s">
        <v>25</v>
      </c>
      <c r="P18" s="30" t="s">
        <v>26</v>
      </c>
      <c r="Q18" s="30" t="s">
        <v>27</v>
      </c>
      <c r="R18" s="21"/>
      <c r="S18" s="19">
        <v>4</v>
      </c>
      <c r="T18" s="19" t="s">
        <v>67</v>
      </c>
      <c r="U18" s="19"/>
    </row>
    <row r="19" spans="2:21" x14ac:dyDescent="0.4">
      <c r="B19" s="4">
        <f t="shared" ref="B19:B37" si="6">B18+1</f>
        <v>3</v>
      </c>
      <c r="C19">
        <v>0.5</v>
      </c>
      <c r="D19">
        <v>0.86599999999999999</v>
      </c>
      <c r="E19">
        <v>0</v>
      </c>
      <c r="F19">
        <v>0</v>
      </c>
      <c r="I19" s="28">
        <f t="shared" ref="I19:I37" si="7">I18+1</f>
        <v>3</v>
      </c>
      <c r="J19" s="26">
        <f t="shared" si="4"/>
        <v>2.5249999999999999</v>
      </c>
      <c r="K19" s="25">
        <f t="shared" si="2"/>
        <v>1.4330000000000001</v>
      </c>
      <c r="L19" s="26">
        <f t="shared" si="5"/>
        <v>0.11</v>
      </c>
      <c r="M19" s="14">
        <f t="shared" si="3"/>
        <v>75</v>
      </c>
      <c r="N19" s="29" t="s">
        <v>28</v>
      </c>
      <c r="O19" s="30" t="s">
        <v>29</v>
      </c>
      <c r="P19" s="30" t="s">
        <v>30</v>
      </c>
      <c r="Q19" s="30" t="s">
        <v>24</v>
      </c>
      <c r="R19" s="21"/>
      <c r="S19" s="21"/>
      <c r="T19" s="21"/>
      <c r="U19" s="21"/>
    </row>
    <row r="20" spans="2:21" x14ac:dyDescent="0.4">
      <c r="B20" s="4">
        <f t="shared" si="6"/>
        <v>4</v>
      </c>
      <c r="C20">
        <v>0.5</v>
      </c>
      <c r="D20">
        <v>0.28899999999999998</v>
      </c>
      <c r="E20">
        <v>0.81599999999999995</v>
      </c>
      <c r="F20">
        <v>0</v>
      </c>
      <c r="I20" s="28">
        <f t="shared" si="7"/>
        <v>4</v>
      </c>
      <c r="J20" s="26">
        <f t="shared" si="4"/>
        <v>2.5249999999999999</v>
      </c>
      <c r="K20" s="25">
        <f t="shared" si="2"/>
        <v>1.1445000000000001</v>
      </c>
      <c r="L20" s="26">
        <f t="shared" si="5"/>
        <v>0.18343999999999999</v>
      </c>
      <c r="M20" s="14">
        <f t="shared" si="3"/>
        <v>75</v>
      </c>
      <c r="N20" s="29" t="s">
        <v>29</v>
      </c>
      <c r="O20" s="30" t="s">
        <v>31</v>
      </c>
      <c r="P20" s="30" t="s">
        <v>32</v>
      </c>
      <c r="Q20" s="30" t="s">
        <v>28</v>
      </c>
      <c r="R20" s="21"/>
      <c r="S20" s="21"/>
      <c r="T20" s="21"/>
      <c r="U20" s="21"/>
    </row>
    <row r="21" spans="2:21" x14ac:dyDescent="0.4">
      <c r="B21" s="4">
        <f t="shared" si="6"/>
        <v>5</v>
      </c>
      <c r="C21">
        <v>0.5</v>
      </c>
      <c r="D21">
        <v>0.28899999999999998</v>
      </c>
      <c r="E21">
        <v>0.20399999999999999</v>
      </c>
      <c r="F21">
        <v>0.79100000000000004</v>
      </c>
      <c r="I21" s="28">
        <f t="shared" si="7"/>
        <v>5</v>
      </c>
      <c r="J21" s="26">
        <f t="shared" si="4"/>
        <v>2.5249999999999999</v>
      </c>
      <c r="K21" s="25">
        <f t="shared" si="2"/>
        <v>1.1445000000000001</v>
      </c>
      <c r="L21" s="26">
        <f t="shared" si="5"/>
        <v>0.12836</v>
      </c>
      <c r="M21" s="14">
        <f t="shared" si="3"/>
        <v>86.864999999999995</v>
      </c>
      <c r="N21" s="29" t="s">
        <v>32</v>
      </c>
      <c r="O21" s="30" t="s">
        <v>33</v>
      </c>
      <c r="P21" s="30" t="s">
        <v>34</v>
      </c>
      <c r="Q21" s="30" t="s">
        <v>35</v>
      </c>
      <c r="R21" s="21"/>
      <c r="S21" s="21"/>
      <c r="T21" s="21"/>
      <c r="U21" s="21"/>
    </row>
    <row r="22" spans="2:21" x14ac:dyDescent="0.4">
      <c r="B22" s="4">
        <f t="shared" si="6"/>
        <v>6</v>
      </c>
      <c r="C22">
        <v>-1</v>
      </c>
      <c r="D22">
        <v>0</v>
      </c>
      <c r="E22">
        <v>0</v>
      </c>
      <c r="F22">
        <v>0</v>
      </c>
      <c r="I22" s="28">
        <f t="shared" si="7"/>
        <v>6</v>
      </c>
      <c r="J22" s="26">
        <f t="shared" si="4"/>
        <v>1.0999999999999996</v>
      </c>
      <c r="K22" s="25">
        <f t="shared" si="2"/>
        <v>1</v>
      </c>
      <c r="L22" s="26">
        <f t="shared" si="5"/>
        <v>0.11</v>
      </c>
      <c r="M22" s="14">
        <f t="shared" si="3"/>
        <v>75</v>
      </c>
      <c r="N22" s="29" t="s">
        <v>36</v>
      </c>
      <c r="O22" s="30" t="s">
        <v>37</v>
      </c>
      <c r="P22" s="30" t="s">
        <v>38</v>
      </c>
      <c r="Q22" s="30" t="s">
        <v>21</v>
      </c>
      <c r="R22" s="21"/>
      <c r="S22" s="21"/>
      <c r="T22" s="21"/>
      <c r="U22" s="21"/>
    </row>
    <row r="23" spans="2:21" x14ac:dyDescent="0.4">
      <c r="B23" s="4">
        <f t="shared" si="6"/>
        <v>7</v>
      </c>
      <c r="C23">
        <f t="shared" ref="C23:F25" si="8">C19*-1</f>
        <v>-0.5</v>
      </c>
      <c r="D23">
        <f t="shared" si="8"/>
        <v>-0.86599999999999999</v>
      </c>
      <c r="E23">
        <f t="shared" si="8"/>
        <v>0</v>
      </c>
      <c r="F23">
        <f t="shared" si="8"/>
        <v>0</v>
      </c>
      <c r="I23" s="28">
        <f t="shared" si="7"/>
        <v>7</v>
      </c>
      <c r="J23" s="26">
        <f t="shared" ref="J23:J38" si="9">(E$4-D$4)*C23+D$4</f>
        <v>1.5749999999999997</v>
      </c>
      <c r="K23" s="25">
        <f t="shared" ref="K23:K38" si="10">(E$5-D$5)*D23+D$5</f>
        <v>0.56699999999999995</v>
      </c>
      <c r="L23" s="26">
        <f t="shared" ref="L23:L38" si="11">($E$6-$D$6)*E23+$D$6</f>
        <v>0.11</v>
      </c>
      <c r="M23" s="14">
        <f t="shared" ref="M23:M38" si="12">($E$7-$D$7)*F23+$D$7</f>
        <v>75</v>
      </c>
      <c r="N23" s="29" t="s">
        <v>39</v>
      </c>
      <c r="O23" s="30" t="s">
        <v>40</v>
      </c>
      <c r="P23" s="30" t="s">
        <v>41</v>
      </c>
      <c r="Q23" s="30" t="s">
        <v>41</v>
      </c>
      <c r="R23" s="21"/>
      <c r="S23" s="21"/>
      <c r="T23" s="21"/>
      <c r="U23" s="21"/>
    </row>
    <row r="24" spans="2:21" x14ac:dyDescent="0.4">
      <c r="B24" s="4">
        <f t="shared" si="6"/>
        <v>8</v>
      </c>
      <c r="C24">
        <f t="shared" si="8"/>
        <v>-0.5</v>
      </c>
      <c r="D24">
        <f t="shared" si="8"/>
        <v>-0.28899999999999998</v>
      </c>
      <c r="E24">
        <f t="shared" si="8"/>
        <v>-0.81599999999999995</v>
      </c>
      <c r="F24">
        <f t="shared" si="8"/>
        <v>0</v>
      </c>
      <c r="I24" s="28">
        <f t="shared" si="7"/>
        <v>8</v>
      </c>
      <c r="J24" s="26">
        <f t="shared" si="9"/>
        <v>1.5749999999999997</v>
      </c>
      <c r="K24" s="25">
        <f t="shared" si="10"/>
        <v>0.85550000000000004</v>
      </c>
      <c r="L24" s="26">
        <f t="shared" si="11"/>
        <v>3.6559999999999995E-2</v>
      </c>
      <c r="M24" s="14">
        <f t="shared" si="12"/>
        <v>75</v>
      </c>
      <c r="N24" s="29" t="s">
        <v>28</v>
      </c>
      <c r="O24" s="30" t="s">
        <v>42</v>
      </c>
      <c r="P24" s="30" t="s">
        <v>43</v>
      </c>
      <c r="Q24" s="30" t="s">
        <v>28</v>
      </c>
      <c r="R24" s="21"/>
      <c r="S24" s="21"/>
      <c r="T24" s="21"/>
      <c r="U24" s="21"/>
    </row>
    <row r="25" spans="2:21" x14ac:dyDescent="0.4">
      <c r="B25" s="4">
        <f t="shared" si="6"/>
        <v>9</v>
      </c>
      <c r="C25">
        <f t="shared" si="8"/>
        <v>-0.5</v>
      </c>
      <c r="D25">
        <f t="shared" si="8"/>
        <v>-0.28899999999999998</v>
      </c>
      <c r="E25">
        <f t="shared" si="8"/>
        <v>-0.20399999999999999</v>
      </c>
      <c r="F25">
        <f t="shared" si="8"/>
        <v>-0.79100000000000004</v>
      </c>
      <c r="I25" s="28">
        <f t="shared" si="7"/>
        <v>9</v>
      </c>
      <c r="J25" s="26">
        <f t="shared" si="9"/>
        <v>1.5749999999999997</v>
      </c>
      <c r="K25" s="25">
        <f t="shared" si="10"/>
        <v>0.85550000000000004</v>
      </c>
      <c r="L25" s="26">
        <f t="shared" si="11"/>
        <v>9.1639999999999999E-2</v>
      </c>
      <c r="M25" s="14">
        <f t="shared" si="12"/>
        <v>63.134999999999998</v>
      </c>
      <c r="N25" s="29" t="s">
        <v>35</v>
      </c>
      <c r="O25" s="30" t="s">
        <v>44</v>
      </c>
      <c r="P25" s="30" t="s">
        <v>45</v>
      </c>
      <c r="Q25" s="30" t="s">
        <v>46</v>
      </c>
      <c r="R25" s="21"/>
      <c r="S25" s="21"/>
      <c r="T25" s="21"/>
      <c r="U25" s="21"/>
    </row>
    <row r="26" spans="2:21" x14ac:dyDescent="0.4">
      <c r="B26" s="4">
        <f t="shared" si="6"/>
        <v>10</v>
      </c>
      <c r="C26">
        <v>0.5</v>
      </c>
      <c r="D26">
        <v>-0.86599999999999999</v>
      </c>
      <c r="E26">
        <v>0</v>
      </c>
      <c r="F26">
        <v>0</v>
      </c>
      <c r="I26" s="28">
        <f t="shared" si="7"/>
        <v>10</v>
      </c>
      <c r="J26" s="26">
        <f t="shared" si="9"/>
        <v>2.5249999999999999</v>
      </c>
      <c r="K26" s="25">
        <f t="shared" si="10"/>
        <v>0.56699999999999995</v>
      </c>
      <c r="L26" s="26">
        <f t="shared" si="11"/>
        <v>0.11</v>
      </c>
      <c r="M26" s="14">
        <f t="shared" si="12"/>
        <v>75</v>
      </c>
      <c r="N26" s="29" t="s">
        <v>47</v>
      </c>
      <c r="O26" s="30" t="s">
        <v>48</v>
      </c>
      <c r="P26" s="30" t="s">
        <v>49</v>
      </c>
      <c r="Q26" s="30" t="s">
        <v>28</v>
      </c>
      <c r="R26" s="21"/>
      <c r="S26" s="21"/>
      <c r="T26" s="21"/>
      <c r="U26" s="21"/>
    </row>
    <row r="27" spans="2:21" x14ac:dyDescent="0.4">
      <c r="B27" s="4">
        <f t="shared" si="6"/>
        <v>11</v>
      </c>
      <c r="C27">
        <v>0.5</v>
      </c>
      <c r="D27">
        <v>-0.28899999999999998</v>
      </c>
      <c r="E27">
        <v>-0.81599999999999995</v>
      </c>
      <c r="F27">
        <f>F22*-1</f>
        <v>0</v>
      </c>
      <c r="I27" s="28">
        <f t="shared" si="7"/>
        <v>11</v>
      </c>
      <c r="J27" s="26">
        <f>(E$4-D$4)*C27+D$4</f>
        <v>2.5249999999999999</v>
      </c>
      <c r="K27" s="25">
        <f t="shared" si="10"/>
        <v>0.85550000000000004</v>
      </c>
      <c r="L27" s="26">
        <f t="shared" si="11"/>
        <v>3.6559999999999995E-2</v>
      </c>
      <c r="M27" s="14">
        <f t="shared" si="12"/>
        <v>75</v>
      </c>
      <c r="N27" s="29" t="s">
        <v>28</v>
      </c>
      <c r="O27" s="30" t="s">
        <v>48</v>
      </c>
      <c r="P27" s="30" t="s">
        <v>29</v>
      </c>
      <c r="Q27" s="30" t="s">
        <v>35</v>
      </c>
      <c r="R27" s="21"/>
      <c r="S27" s="21"/>
      <c r="T27" s="21"/>
      <c r="U27" s="21"/>
    </row>
    <row r="28" spans="2:21" x14ac:dyDescent="0.4">
      <c r="B28" s="4">
        <f t="shared" si="6"/>
        <v>12</v>
      </c>
      <c r="C28">
        <v>0.5</v>
      </c>
      <c r="D28">
        <v>-0.28899999999999998</v>
      </c>
      <c r="E28">
        <v>-0.20399999999999999</v>
      </c>
      <c r="F28">
        <v>-0.79100000000000004</v>
      </c>
      <c r="I28" s="28">
        <f t="shared" si="7"/>
        <v>12</v>
      </c>
      <c r="J28" s="26">
        <f t="shared" si="9"/>
        <v>2.5249999999999999</v>
      </c>
      <c r="K28" s="25">
        <f t="shared" si="10"/>
        <v>0.85550000000000004</v>
      </c>
      <c r="L28" s="26">
        <f t="shared" si="11"/>
        <v>9.1639999999999999E-2</v>
      </c>
      <c r="M28" s="14">
        <f t="shared" si="12"/>
        <v>63.134999999999998</v>
      </c>
      <c r="N28" s="29" t="s">
        <v>21</v>
      </c>
      <c r="O28" s="30" t="s">
        <v>47</v>
      </c>
      <c r="P28" s="30" t="s">
        <v>50</v>
      </c>
      <c r="Q28" s="30" t="s">
        <v>35</v>
      </c>
      <c r="R28" s="21"/>
      <c r="S28" s="21"/>
      <c r="T28" s="21"/>
      <c r="U28" s="21"/>
    </row>
    <row r="29" spans="2:21" x14ac:dyDescent="0.4">
      <c r="B29" s="4">
        <f t="shared" si="6"/>
        <v>13</v>
      </c>
      <c r="C29">
        <v>-0.5</v>
      </c>
      <c r="D29">
        <v>0.86599999999999999</v>
      </c>
      <c r="E29">
        <v>0</v>
      </c>
      <c r="F29">
        <v>0</v>
      </c>
      <c r="I29" s="28">
        <f t="shared" si="7"/>
        <v>13</v>
      </c>
      <c r="J29" s="26">
        <f t="shared" si="9"/>
        <v>1.5749999999999997</v>
      </c>
      <c r="K29" s="25">
        <f t="shared" si="10"/>
        <v>1.4330000000000001</v>
      </c>
      <c r="L29" s="26">
        <f t="shared" si="11"/>
        <v>0.11</v>
      </c>
      <c r="M29" s="14">
        <f t="shared" si="12"/>
        <v>75</v>
      </c>
      <c r="N29" s="29" t="s">
        <v>28</v>
      </c>
      <c r="O29" s="30" t="s">
        <v>51</v>
      </c>
      <c r="P29" s="30" t="s">
        <v>52</v>
      </c>
      <c r="Q29" s="30" t="s">
        <v>36</v>
      </c>
      <c r="R29" s="21"/>
      <c r="S29" s="21"/>
      <c r="T29" s="21"/>
      <c r="U29" s="21"/>
    </row>
    <row r="30" spans="2:21" x14ac:dyDescent="0.4">
      <c r="B30" s="4">
        <f t="shared" si="6"/>
        <v>14</v>
      </c>
      <c r="C30">
        <v>0</v>
      </c>
      <c r="D30">
        <v>0.57699999999999996</v>
      </c>
      <c r="E30">
        <v>-0.81599999999999995</v>
      </c>
      <c r="F30">
        <v>0</v>
      </c>
      <c r="I30" s="28">
        <f t="shared" si="7"/>
        <v>14</v>
      </c>
      <c r="J30" s="26">
        <f t="shared" si="9"/>
        <v>2.0499999999999998</v>
      </c>
      <c r="K30" s="25">
        <f t="shared" si="10"/>
        <v>1.2885</v>
      </c>
      <c r="L30" s="26">
        <f t="shared" si="11"/>
        <v>3.6559999999999995E-2</v>
      </c>
      <c r="M30" s="14">
        <f t="shared" si="12"/>
        <v>75</v>
      </c>
      <c r="N30" s="29" t="s">
        <v>28</v>
      </c>
      <c r="O30" s="30" t="s">
        <v>53</v>
      </c>
      <c r="P30" s="30" t="s">
        <v>43</v>
      </c>
      <c r="Q30" s="30" t="s">
        <v>28</v>
      </c>
      <c r="R30" s="21"/>
      <c r="S30" s="21"/>
      <c r="T30" s="21"/>
      <c r="U30" s="21"/>
    </row>
    <row r="31" spans="2:21" x14ac:dyDescent="0.4">
      <c r="B31" s="4">
        <f t="shared" si="6"/>
        <v>15</v>
      </c>
      <c r="C31">
        <v>0</v>
      </c>
      <c r="D31">
        <v>0.57699999999999996</v>
      </c>
      <c r="E31">
        <v>-0.20399999999999999</v>
      </c>
      <c r="F31">
        <v>-0.79100000000000004</v>
      </c>
      <c r="I31" s="28">
        <f t="shared" si="7"/>
        <v>15</v>
      </c>
      <c r="J31" s="26">
        <f t="shared" si="9"/>
        <v>2.0499999999999998</v>
      </c>
      <c r="K31" s="25">
        <f t="shared" si="10"/>
        <v>1.2885</v>
      </c>
      <c r="L31" s="26">
        <f t="shared" si="11"/>
        <v>9.1639999999999999E-2</v>
      </c>
      <c r="M31" s="14">
        <f t="shared" si="12"/>
        <v>63.134999999999998</v>
      </c>
      <c r="N31" s="29" t="s">
        <v>28</v>
      </c>
      <c r="O31" s="30" t="s">
        <v>25</v>
      </c>
      <c r="P31" s="30" t="s">
        <v>54</v>
      </c>
      <c r="Q31" s="30" t="s">
        <v>27</v>
      </c>
      <c r="R31" s="21"/>
      <c r="S31" s="21"/>
      <c r="T31" s="21"/>
      <c r="U31" s="21"/>
    </row>
    <row r="32" spans="2:21" x14ac:dyDescent="0.4">
      <c r="B32" s="4">
        <f t="shared" si="6"/>
        <v>16</v>
      </c>
      <c r="C32">
        <v>-0.5</v>
      </c>
      <c r="D32">
        <v>0.28899999999999998</v>
      </c>
      <c r="E32">
        <v>0.81599999999999995</v>
      </c>
      <c r="F32">
        <v>0</v>
      </c>
      <c r="I32" s="28">
        <f t="shared" si="7"/>
        <v>16</v>
      </c>
      <c r="J32" s="26">
        <f t="shared" si="9"/>
        <v>1.5749999999999997</v>
      </c>
      <c r="K32" s="25">
        <f t="shared" si="10"/>
        <v>1.1445000000000001</v>
      </c>
      <c r="L32" s="26">
        <f t="shared" si="11"/>
        <v>0.18343999999999999</v>
      </c>
      <c r="M32" s="14">
        <f t="shared" si="12"/>
        <v>75</v>
      </c>
      <c r="N32" s="29" t="s">
        <v>26</v>
      </c>
      <c r="O32" s="30" t="s">
        <v>23</v>
      </c>
      <c r="P32" s="30" t="s">
        <v>39</v>
      </c>
      <c r="Q32" s="30" t="s">
        <v>36</v>
      </c>
      <c r="R32" s="21"/>
      <c r="S32" s="21"/>
      <c r="T32" s="21"/>
      <c r="U32" s="21"/>
    </row>
    <row r="33" spans="1:21" x14ac:dyDescent="0.4">
      <c r="B33" s="4">
        <f t="shared" si="6"/>
        <v>17</v>
      </c>
      <c r="C33">
        <v>0</v>
      </c>
      <c r="D33">
        <v>-0.57699999999999996</v>
      </c>
      <c r="E33">
        <v>0.81599999999999995</v>
      </c>
      <c r="F33">
        <f>F29</f>
        <v>0</v>
      </c>
      <c r="I33" s="28">
        <f t="shared" si="7"/>
        <v>17</v>
      </c>
      <c r="J33" s="26">
        <f t="shared" si="9"/>
        <v>2.0499999999999998</v>
      </c>
      <c r="K33" s="25">
        <f t="shared" si="10"/>
        <v>0.71150000000000002</v>
      </c>
      <c r="L33" s="26">
        <f t="shared" si="11"/>
        <v>0.18343999999999999</v>
      </c>
      <c r="M33" s="14">
        <f t="shared" si="12"/>
        <v>75</v>
      </c>
      <c r="N33" s="29" t="s">
        <v>45</v>
      </c>
      <c r="O33" s="30" t="s">
        <v>55</v>
      </c>
      <c r="P33" s="30" t="s">
        <v>56</v>
      </c>
      <c r="Q33" s="30" t="s">
        <v>36</v>
      </c>
      <c r="R33" s="21"/>
      <c r="S33" s="21"/>
      <c r="T33" s="21"/>
      <c r="U33" s="21"/>
    </row>
    <row r="34" spans="1:21" x14ac:dyDescent="0.4">
      <c r="B34" s="4">
        <f t="shared" si="6"/>
        <v>18</v>
      </c>
      <c r="C34">
        <v>0</v>
      </c>
      <c r="D34">
        <v>0</v>
      </c>
      <c r="E34">
        <v>0.61199999999999999</v>
      </c>
      <c r="F34">
        <v>-0.79100000000000004</v>
      </c>
      <c r="I34" s="28">
        <f t="shared" si="7"/>
        <v>18</v>
      </c>
      <c r="J34" s="26">
        <f t="shared" si="9"/>
        <v>2.0499999999999998</v>
      </c>
      <c r="K34" s="25">
        <f t="shared" si="10"/>
        <v>1</v>
      </c>
      <c r="L34" s="26">
        <f t="shared" si="11"/>
        <v>0.16508</v>
      </c>
      <c r="M34" s="14">
        <f t="shared" si="12"/>
        <v>63.134999999999998</v>
      </c>
      <c r="N34" s="29" t="s">
        <v>48</v>
      </c>
      <c r="O34" s="30" t="s">
        <v>55</v>
      </c>
      <c r="P34" s="30" t="s">
        <v>71</v>
      </c>
      <c r="Q34" s="30" t="s">
        <v>35</v>
      </c>
      <c r="R34" s="21"/>
      <c r="S34" s="21"/>
      <c r="T34" s="21"/>
      <c r="U34" s="21"/>
    </row>
    <row r="35" spans="1:21" x14ac:dyDescent="0.4">
      <c r="B35" s="4">
        <f t="shared" si="6"/>
        <v>19</v>
      </c>
      <c r="C35">
        <v>-0.5</v>
      </c>
      <c r="D35">
        <v>0.28899999999999998</v>
      </c>
      <c r="E35">
        <v>0.20399999999999999</v>
      </c>
      <c r="F35">
        <v>0.79100000000000004</v>
      </c>
      <c r="I35" s="28">
        <f t="shared" si="7"/>
        <v>19</v>
      </c>
      <c r="J35" s="26">
        <f t="shared" si="9"/>
        <v>1.5749999999999997</v>
      </c>
      <c r="K35" s="25">
        <f t="shared" si="10"/>
        <v>1.1445000000000001</v>
      </c>
      <c r="L35" s="26">
        <f t="shared" si="11"/>
        <v>0.12836</v>
      </c>
      <c r="M35" s="14">
        <f t="shared" si="12"/>
        <v>86.864999999999995</v>
      </c>
      <c r="N35" s="29" t="s">
        <v>35</v>
      </c>
      <c r="O35" s="30" t="s">
        <v>57</v>
      </c>
      <c r="P35" s="30" t="s">
        <v>50</v>
      </c>
      <c r="Q35" s="30" t="s">
        <v>32</v>
      </c>
      <c r="R35" s="21"/>
      <c r="S35" s="21"/>
      <c r="T35" s="21"/>
      <c r="U35" s="21"/>
    </row>
    <row r="36" spans="1:21" x14ac:dyDescent="0.4">
      <c r="B36" s="4">
        <f t="shared" si="6"/>
        <v>20</v>
      </c>
      <c r="C36">
        <v>0</v>
      </c>
      <c r="D36">
        <v>-0.57699999999999996</v>
      </c>
      <c r="E36">
        <v>0.20399999999999999</v>
      </c>
      <c r="F36">
        <v>0.79100000000000004</v>
      </c>
      <c r="I36" s="28">
        <f t="shared" si="7"/>
        <v>20</v>
      </c>
      <c r="J36" s="26">
        <f t="shared" si="9"/>
        <v>2.0499999999999998</v>
      </c>
      <c r="K36" s="25">
        <f t="shared" si="10"/>
        <v>0.71150000000000002</v>
      </c>
      <c r="L36" s="26">
        <f t="shared" si="11"/>
        <v>0.12836</v>
      </c>
      <c r="M36" s="14">
        <f t="shared" si="12"/>
        <v>86.864999999999995</v>
      </c>
      <c r="N36" s="29" t="s">
        <v>58</v>
      </c>
      <c r="O36" s="30" t="s">
        <v>55</v>
      </c>
      <c r="P36" s="30" t="s">
        <v>59</v>
      </c>
      <c r="Q36" s="30" t="s">
        <v>35</v>
      </c>
      <c r="R36" s="21"/>
      <c r="S36" s="21"/>
      <c r="T36" s="21"/>
      <c r="U36" s="21"/>
    </row>
    <row r="37" spans="1:21" ht="12.6" thickBot="1" x14ac:dyDescent="0.45">
      <c r="B37" s="4">
        <f t="shared" si="6"/>
        <v>21</v>
      </c>
      <c r="C37">
        <v>0</v>
      </c>
      <c r="D37">
        <v>0</v>
      </c>
      <c r="E37">
        <v>-0.61199999999999999</v>
      </c>
      <c r="F37">
        <v>0.79100000000000004</v>
      </c>
      <c r="I37" s="28">
        <f t="shared" si="7"/>
        <v>21</v>
      </c>
      <c r="J37" s="37">
        <f t="shared" si="9"/>
        <v>2.0499999999999998</v>
      </c>
      <c r="K37" s="38">
        <f t="shared" si="10"/>
        <v>1</v>
      </c>
      <c r="L37" s="37">
        <f t="shared" si="11"/>
        <v>5.4919999999999997E-2</v>
      </c>
      <c r="M37" s="39">
        <f t="shared" si="12"/>
        <v>86.864999999999995</v>
      </c>
      <c r="N37" s="31" t="s">
        <v>28</v>
      </c>
      <c r="O37" s="32" t="s">
        <v>41</v>
      </c>
      <c r="P37" s="32" t="s">
        <v>57</v>
      </c>
      <c r="Q37" s="32" t="s">
        <v>36</v>
      </c>
      <c r="R37" s="21"/>
      <c r="S37" s="21"/>
      <c r="T37" s="21"/>
      <c r="U37" s="21"/>
    </row>
    <row r="38" spans="1:21" ht="12.6" thickBot="1" x14ac:dyDescent="0.45">
      <c r="C38">
        <v>-1</v>
      </c>
      <c r="D38">
        <v>0.34688000000000002</v>
      </c>
      <c r="E38">
        <v>-0.24440000000000001</v>
      </c>
      <c r="F38">
        <v>-0.8</v>
      </c>
      <c r="I38" s="22" t="s">
        <v>81</v>
      </c>
      <c r="J38" s="40">
        <f t="shared" si="9"/>
        <v>1.0999999999999996</v>
      </c>
      <c r="K38" s="41">
        <f t="shared" si="10"/>
        <v>1.17344</v>
      </c>
      <c r="L38" s="41">
        <f t="shared" si="11"/>
        <v>8.8003999999999999E-2</v>
      </c>
      <c r="M38" s="42">
        <f t="shared" si="12"/>
        <v>63</v>
      </c>
    </row>
    <row r="39" spans="1:21" x14ac:dyDescent="0.4">
      <c r="A39" t="s">
        <v>7</v>
      </c>
      <c r="C39">
        <v>5</v>
      </c>
      <c r="D39">
        <v>7</v>
      </c>
      <c r="E39">
        <v>7</v>
      </c>
      <c r="F39">
        <v>3</v>
      </c>
    </row>
    <row r="40" spans="1:21" x14ac:dyDescent="0.4">
      <c r="A40" t="s">
        <v>8</v>
      </c>
      <c r="C40">
        <v>3</v>
      </c>
      <c r="D40">
        <v>1</v>
      </c>
      <c r="E40">
        <v>2</v>
      </c>
      <c r="F40">
        <v>4</v>
      </c>
      <c r="N40" s="34"/>
    </row>
    <row r="44" spans="1:21" ht="15.3" x14ac:dyDescent="0.55000000000000004">
      <c r="B44" s="36" t="s">
        <v>80</v>
      </c>
    </row>
  </sheetData>
  <pageMargins left="0.75" right="0.75" top="1" bottom="1" header="0.4921259845" footer="0.4921259845"/>
  <pageSetup orientation="landscape" horizontalDpi="90" verticalDpi="9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B17D-1ECF-48EA-AC56-E82595D8A496}">
  <dimension ref="A1:H24"/>
  <sheetViews>
    <sheetView workbookViewId="0">
      <selection sqref="A1:D1"/>
    </sheetView>
  </sheetViews>
  <sheetFormatPr defaultRowHeight="12.3" x14ac:dyDescent="0.4"/>
  <sheetData>
    <row r="1" spans="1:8" x14ac:dyDescent="0.4">
      <c r="A1" s="22" t="s">
        <v>79</v>
      </c>
      <c r="B1" s="22" t="s">
        <v>78</v>
      </c>
      <c r="C1" s="22" t="s">
        <v>77</v>
      </c>
      <c r="D1" s="22" t="s">
        <v>76</v>
      </c>
      <c r="E1" s="22" t="s">
        <v>72</v>
      </c>
      <c r="F1" s="22" t="s">
        <v>73</v>
      </c>
      <c r="G1" s="22" t="s">
        <v>74</v>
      </c>
      <c r="H1" s="22" t="s">
        <v>75</v>
      </c>
    </row>
    <row r="2" spans="1:8" x14ac:dyDescent="0.4">
      <c r="A2">
        <v>2.0499999999999998</v>
      </c>
      <c r="B2">
        <v>1</v>
      </c>
      <c r="C2">
        <v>0.11</v>
      </c>
      <c r="D2">
        <v>75</v>
      </c>
      <c r="E2" t="s">
        <v>21</v>
      </c>
      <c r="F2" t="s">
        <v>47</v>
      </c>
      <c r="G2" t="s">
        <v>48</v>
      </c>
      <c r="H2" t="s">
        <v>36</v>
      </c>
    </row>
    <row r="3" spans="1:8" x14ac:dyDescent="0.4">
      <c r="A3">
        <v>2.0499999999999998</v>
      </c>
      <c r="B3">
        <v>1</v>
      </c>
      <c r="C3">
        <v>0.11</v>
      </c>
      <c r="D3">
        <v>75</v>
      </c>
      <c r="E3" t="s">
        <v>39</v>
      </c>
      <c r="F3" t="s">
        <v>47</v>
      </c>
      <c r="G3" t="s">
        <v>48</v>
      </c>
      <c r="H3" t="s">
        <v>36</v>
      </c>
    </row>
    <row r="4" spans="1:8" x14ac:dyDescent="0.4">
      <c r="A4">
        <v>2.0499999999999998</v>
      </c>
      <c r="B4">
        <v>1</v>
      </c>
      <c r="C4">
        <v>0.11</v>
      </c>
      <c r="D4">
        <v>75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4">
      <c r="A5">
        <v>3</v>
      </c>
      <c r="B5">
        <v>1</v>
      </c>
      <c r="C5">
        <v>0.11</v>
      </c>
      <c r="D5">
        <v>75</v>
      </c>
      <c r="E5" t="s">
        <v>21</v>
      </c>
      <c r="F5" t="s">
        <v>25</v>
      </c>
      <c r="G5" t="s">
        <v>26</v>
      </c>
      <c r="H5" t="s">
        <v>27</v>
      </c>
    </row>
    <row r="6" spans="1:8" x14ac:dyDescent="0.4">
      <c r="A6">
        <v>2.5249999999999999</v>
      </c>
      <c r="B6">
        <v>1.4330000000000001</v>
      </c>
      <c r="C6">
        <v>0.11</v>
      </c>
      <c r="D6">
        <v>75</v>
      </c>
      <c r="E6" t="s">
        <v>28</v>
      </c>
      <c r="F6" t="s">
        <v>29</v>
      </c>
      <c r="G6" t="s">
        <v>30</v>
      </c>
      <c r="H6" t="s">
        <v>24</v>
      </c>
    </row>
    <row r="7" spans="1:8" x14ac:dyDescent="0.4">
      <c r="A7">
        <v>2.5249999999999999</v>
      </c>
      <c r="B7">
        <v>1.1445000000000001</v>
      </c>
      <c r="C7">
        <v>0.18343999999999999</v>
      </c>
      <c r="D7">
        <v>75</v>
      </c>
      <c r="E7" t="s">
        <v>29</v>
      </c>
      <c r="F7" t="s">
        <v>31</v>
      </c>
      <c r="G7" t="s">
        <v>32</v>
      </c>
      <c r="H7" t="s">
        <v>28</v>
      </c>
    </row>
    <row r="8" spans="1:8" x14ac:dyDescent="0.4">
      <c r="A8">
        <v>2.5249999999999999</v>
      </c>
      <c r="B8">
        <v>1.1445000000000001</v>
      </c>
      <c r="C8">
        <v>0.12836</v>
      </c>
      <c r="D8">
        <v>86.864999999999995</v>
      </c>
      <c r="E8" t="s">
        <v>32</v>
      </c>
      <c r="F8" t="s">
        <v>33</v>
      </c>
      <c r="G8" t="s">
        <v>34</v>
      </c>
      <c r="H8" t="s">
        <v>35</v>
      </c>
    </row>
    <row r="9" spans="1:8" x14ac:dyDescent="0.4">
      <c r="A9">
        <v>1.0999999999999996</v>
      </c>
      <c r="B9">
        <v>1</v>
      </c>
      <c r="C9">
        <v>0.11</v>
      </c>
      <c r="D9">
        <v>75</v>
      </c>
      <c r="E9" t="s">
        <v>36</v>
      </c>
      <c r="F9" t="s">
        <v>37</v>
      </c>
      <c r="G9" t="s">
        <v>38</v>
      </c>
      <c r="H9" t="s">
        <v>21</v>
      </c>
    </row>
    <row r="10" spans="1:8" x14ac:dyDescent="0.4">
      <c r="A10">
        <v>1.5749999999999997</v>
      </c>
      <c r="B10">
        <v>0.56699999999999995</v>
      </c>
      <c r="C10">
        <v>0.11</v>
      </c>
      <c r="D10">
        <v>75</v>
      </c>
      <c r="E10" t="s">
        <v>39</v>
      </c>
      <c r="F10" t="s">
        <v>40</v>
      </c>
      <c r="G10" t="s">
        <v>41</v>
      </c>
      <c r="H10" t="s">
        <v>41</v>
      </c>
    </row>
    <row r="11" spans="1:8" x14ac:dyDescent="0.4">
      <c r="A11">
        <v>1.5749999999999997</v>
      </c>
      <c r="B11">
        <v>0.85550000000000004</v>
      </c>
      <c r="C11">
        <v>3.6559999999999995E-2</v>
      </c>
      <c r="D11">
        <v>75</v>
      </c>
      <c r="E11" t="s">
        <v>28</v>
      </c>
      <c r="F11" t="s">
        <v>42</v>
      </c>
      <c r="G11" t="s">
        <v>43</v>
      </c>
      <c r="H11" t="s">
        <v>28</v>
      </c>
    </row>
    <row r="12" spans="1:8" x14ac:dyDescent="0.4">
      <c r="A12">
        <v>1.5749999999999997</v>
      </c>
      <c r="B12">
        <v>0.85550000000000004</v>
      </c>
      <c r="C12">
        <v>9.1639999999999999E-2</v>
      </c>
      <c r="D12">
        <v>63.134999999999998</v>
      </c>
      <c r="E12" t="s">
        <v>35</v>
      </c>
      <c r="F12" t="s">
        <v>44</v>
      </c>
      <c r="G12" t="s">
        <v>45</v>
      </c>
      <c r="H12" t="s">
        <v>46</v>
      </c>
    </row>
    <row r="13" spans="1:8" x14ac:dyDescent="0.4">
      <c r="A13">
        <v>2.5249999999999999</v>
      </c>
      <c r="B13">
        <v>0.56699999999999995</v>
      </c>
      <c r="C13">
        <v>0.11</v>
      </c>
      <c r="D13">
        <v>75</v>
      </c>
      <c r="E13" t="s">
        <v>47</v>
      </c>
      <c r="F13" t="s">
        <v>48</v>
      </c>
      <c r="G13" t="s">
        <v>49</v>
      </c>
      <c r="H13" t="s">
        <v>28</v>
      </c>
    </row>
    <row r="14" spans="1:8" x14ac:dyDescent="0.4">
      <c r="A14">
        <v>2.5249999999999999</v>
      </c>
      <c r="B14">
        <v>0.85550000000000004</v>
      </c>
      <c r="C14">
        <v>3.6559999999999995E-2</v>
      </c>
      <c r="D14">
        <v>75</v>
      </c>
      <c r="E14" t="s">
        <v>28</v>
      </c>
      <c r="F14" t="s">
        <v>48</v>
      </c>
      <c r="G14" t="s">
        <v>29</v>
      </c>
      <c r="H14" t="s">
        <v>35</v>
      </c>
    </row>
    <row r="15" spans="1:8" x14ac:dyDescent="0.4">
      <c r="A15">
        <v>2.5249999999999999</v>
      </c>
      <c r="B15">
        <v>0.85550000000000004</v>
      </c>
      <c r="C15">
        <v>9.1639999999999999E-2</v>
      </c>
      <c r="D15">
        <v>63.134999999999998</v>
      </c>
      <c r="E15" t="s">
        <v>21</v>
      </c>
      <c r="F15" t="s">
        <v>47</v>
      </c>
      <c r="G15" t="s">
        <v>50</v>
      </c>
      <c r="H15" t="s">
        <v>35</v>
      </c>
    </row>
    <row r="16" spans="1:8" x14ac:dyDescent="0.4">
      <c r="A16">
        <v>1.5749999999999997</v>
      </c>
      <c r="B16">
        <v>1.4330000000000001</v>
      </c>
      <c r="C16">
        <v>0.11</v>
      </c>
      <c r="D16">
        <v>75</v>
      </c>
      <c r="E16" t="s">
        <v>28</v>
      </c>
      <c r="F16" t="s">
        <v>51</v>
      </c>
      <c r="G16" t="s">
        <v>52</v>
      </c>
      <c r="H16" t="s">
        <v>36</v>
      </c>
    </row>
    <row r="17" spans="1:8" x14ac:dyDescent="0.4">
      <c r="A17">
        <v>2.0499999999999998</v>
      </c>
      <c r="B17">
        <v>1.2885</v>
      </c>
      <c r="C17">
        <v>3.6559999999999995E-2</v>
      </c>
      <c r="D17">
        <v>75</v>
      </c>
      <c r="E17" t="s">
        <v>28</v>
      </c>
      <c r="F17" t="s">
        <v>53</v>
      </c>
      <c r="G17" t="s">
        <v>43</v>
      </c>
      <c r="H17" t="s">
        <v>28</v>
      </c>
    </row>
    <row r="18" spans="1:8" x14ac:dyDescent="0.4">
      <c r="A18">
        <v>2.0499999999999998</v>
      </c>
      <c r="B18">
        <v>1.2885</v>
      </c>
      <c r="C18">
        <v>9.1639999999999999E-2</v>
      </c>
      <c r="D18">
        <v>63.134999999999998</v>
      </c>
      <c r="E18" t="s">
        <v>28</v>
      </c>
      <c r="F18" t="s">
        <v>25</v>
      </c>
      <c r="G18" t="s">
        <v>54</v>
      </c>
      <c r="H18" t="s">
        <v>27</v>
      </c>
    </row>
    <row r="19" spans="1:8" x14ac:dyDescent="0.4">
      <c r="A19">
        <v>1.5749999999999997</v>
      </c>
      <c r="B19">
        <v>1.1445000000000001</v>
      </c>
      <c r="C19">
        <v>0.18343999999999999</v>
      </c>
      <c r="D19">
        <v>75</v>
      </c>
      <c r="E19" t="s">
        <v>26</v>
      </c>
      <c r="F19" t="s">
        <v>23</v>
      </c>
      <c r="G19" t="s">
        <v>39</v>
      </c>
      <c r="H19" t="s">
        <v>36</v>
      </c>
    </row>
    <row r="20" spans="1:8" x14ac:dyDescent="0.4">
      <c r="A20">
        <v>2.0499999999999998</v>
      </c>
      <c r="B20">
        <v>0.71150000000000002</v>
      </c>
      <c r="C20">
        <v>0.18343999999999999</v>
      </c>
      <c r="D20">
        <v>75</v>
      </c>
      <c r="E20" t="s">
        <v>45</v>
      </c>
      <c r="F20" t="s">
        <v>55</v>
      </c>
      <c r="G20" t="s">
        <v>56</v>
      </c>
      <c r="H20" t="s">
        <v>36</v>
      </c>
    </row>
    <row r="21" spans="1:8" x14ac:dyDescent="0.4">
      <c r="A21">
        <v>2.0499999999999998</v>
      </c>
      <c r="B21">
        <v>1</v>
      </c>
      <c r="C21">
        <v>0.16508</v>
      </c>
      <c r="D21">
        <v>63.134999999999998</v>
      </c>
      <c r="E21" t="s">
        <v>48</v>
      </c>
      <c r="F21" t="s">
        <v>55</v>
      </c>
      <c r="G21" t="s">
        <v>71</v>
      </c>
      <c r="H21" t="s">
        <v>35</v>
      </c>
    </row>
    <row r="22" spans="1:8" x14ac:dyDescent="0.4">
      <c r="A22">
        <v>1.5749999999999997</v>
      </c>
      <c r="B22">
        <v>1.1445000000000001</v>
      </c>
      <c r="C22">
        <v>0.12836</v>
      </c>
      <c r="D22">
        <v>86.864999999999995</v>
      </c>
      <c r="E22" t="s">
        <v>35</v>
      </c>
      <c r="F22" t="s">
        <v>57</v>
      </c>
      <c r="G22" t="s">
        <v>50</v>
      </c>
      <c r="H22" t="s">
        <v>32</v>
      </c>
    </row>
    <row r="23" spans="1:8" x14ac:dyDescent="0.4">
      <c r="A23">
        <v>2.0499999999999998</v>
      </c>
      <c r="B23">
        <v>0.71150000000000002</v>
      </c>
      <c r="C23">
        <v>0.12836</v>
      </c>
      <c r="D23">
        <v>86.864999999999995</v>
      </c>
      <c r="E23" t="s">
        <v>58</v>
      </c>
      <c r="F23" t="s">
        <v>55</v>
      </c>
      <c r="G23" t="s">
        <v>59</v>
      </c>
      <c r="H23" t="s">
        <v>35</v>
      </c>
    </row>
    <row r="24" spans="1:8" x14ac:dyDescent="0.4">
      <c r="A24">
        <v>2.0499999999999998</v>
      </c>
      <c r="B24">
        <v>1</v>
      </c>
      <c r="C24">
        <v>5.4919999999999997E-2</v>
      </c>
      <c r="D24">
        <v>86.864999999999995</v>
      </c>
      <c r="E24" t="s">
        <v>28</v>
      </c>
      <c r="F24" t="s">
        <v>41</v>
      </c>
      <c r="G24" t="s">
        <v>57</v>
      </c>
      <c r="H2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E12F-6781-4A8C-842E-E6BE9D171B4E}">
  <dimension ref="A1:D24"/>
  <sheetViews>
    <sheetView workbookViewId="0">
      <selection activeCell="E33" sqref="E33"/>
    </sheetView>
  </sheetViews>
  <sheetFormatPr defaultRowHeight="12.3" x14ac:dyDescent="0.4"/>
  <sheetData>
    <row r="1" spans="1:4" x14ac:dyDescent="0.4">
      <c r="A1" s="22" t="s">
        <v>79</v>
      </c>
      <c r="B1" s="22" t="s">
        <v>78</v>
      </c>
      <c r="C1" s="22" t="s">
        <v>77</v>
      </c>
      <c r="D1" s="22" t="s">
        <v>76</v>
      </c>
    </row>
    <row r="2" spans="1:4" x14ac:dyDescent="0.4">
      <c r="A2">
        <v>0</v>
      </c>
      <c r="B2">
        <v>0</v>
      </c>
      <c r="C2">
        <v>0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0</v>
      </c>
    </row>
    <row r="4" spans="1:4" x14ac:dyDescent="0.4">
      <c r="A4">
        <v>0</v>
      </c>
      <c r="B4">
        <v>0</v>
      </c>
      <c r="C4">
        <v>0</v>
      </c>
      <c r="D4">
        <v>0</v>
      </c>
    </row>
    <row r="5" spans="1:4" x14ac:dyDescent="0.4">
      <c r="A5">
        <v>1</v>
      </c>
      <c r="B5">
        <v>0</v>
      </c>
      <c r="C5">
        <v>0</v>
      </c>
      <c r="D5">
        <v>0</v>
      </c>
    </row>
    <row r="6" spans="1:4" x14ac:dyDescent="0.4">
      <c r="A6">
        <v>0.5</v>
      </c>
      <c r="B6">
        <v>0.86599999999999999</v>
      </c>
      <c r="C6">
        <v>0</v>
      </c>
      <c r="D6">
        <v>0</v>
      </c>
    </row>
    <row r="7" spans="1:4" x14ac:dyDescent="0.4">
      <c r="A7">
        <v>0.5</v>
      </c>
      <c r="B7">
        <v>0.28899999999999998</v>
      </c>
      <c r="C7">
        <v>0.81599999999999995</v>
      </c>
      <c r="D7">
        <v>0</v>
      </c>
    </row>
    <row r="8" spans="1:4" x14ac:dyDescent="0.4">
      <c r="A8">
        <v>0.5</v>
      </c>
      <c r="B8">
        <v>0.28899999999999998</v>
      </c>
      <c r="C8">
        <v>0.20399999999999999</v>
      </c>
      <c r="D8">
        <v>0.79100000000000004</v>
      </c>
    </row>
    <row r="9" spans="1:4" x14ac:dyDescent="0.4">
      <c r="A9">
        <v>-1</v>
      </c>
      <c r="B9">
        <v>0</v>
      </c>
      <c r="C9">
        <v>0</v>
      </c>
      <c r="D9">
        <v>0</v>
      </c>
    </row>
    <row r="10" spans="1:4" x14ac:dyDescent="0.4">
      <c r="A10">
        <f t="shared" ref="A10:D12" si="0">A6*-1</f>
        <v>-0.5</v>
      </c>
      <c r="B10">
        <f t="shared" si="0"/>
        <v>-0.86599999999999999</v>
      </c>
      <c r="C10">
        <f t="shared" si="0"/>
        <v>0</v>
      </c>
      <c r="D10">
        <f t="shared" si="0"/>
        <v>0</v>
      </c>
    </row>
    <row r="11" spans="1:4" x14ac:dyDescent="0.4">
      <c r="A11">
        <f t="shared" si="0"/>
        <v>-0.5</v>
      </c>
      <c r="B11">
        <f t="shared" si="0"/>
        <v>-0.28899999999999998</v>
      </c>
      <c r="C11">
        <f t="shared" si="0"/>
        <v>-0.81599999999999995</v>
      </c>
      <c r="D11">
        <f t="shared" si="0"/>
        <v>0</v>
      </c>
    </row>
    <row r="12" spans="1:4" x14ac:dyDescent="0.4">
      <c r="A12">
        <f t="shared" si="0"/>
        <v>-0.5</v>
      </c>
      <c r="B12">
        <f t="shared" si="0"/>
        <v>-0.28899999999999998</v>
      </c>
      <c r="C12">
        <f t="shared" si="0"/>
        <v>-0.20399999999999999</v>
      </c>
      <c r="D12">
        <f t="shared" si="0"/>
        <v>-0.79100000000000004</v>
      </c>
    </row>
    <row r="13" spans="1:4" x14ac:dyDescent="0.4">
      <c r="A13">
        <v>0.5</v>
      </c>
      <c r="B13">
        <v>-0.86599999999999999</v>
      </c>
      <c r="C13">
        <v>0</v>
      </c>
      <c r="D13">
        <v>0</v>
      </c>
    </row>
    <row r="14" spans="1:4" x14ac:dyDescent="0.4">
      <c r="A14">
        <v>0.5</v>
      </c>
      <c r="B14">
        <v>-0.28899999999999998</v>
      </c>
      <c r="C14">
        <v>-0.81599999999999995</v>
      </c>
      <c r="D14">
        <f>D9*-1</f>
        <v>0</v>
      </c>
    </row>
    <row r="15" spans="1:4" x14ac:dyDescent="0.4">
      <c r="A15">
        <v>0.5</v>
      </c>
      <c r="B15">
        <v>-0.28899999999999998</v>
      </c>
      <c r="C15">
        <v>-0.20399999999999999</v>
      </c>
      <c r="D15">
        <v>-0.79100000000000004</v>
      </c>
    </row>
    <row r="16" spans="1:4" x14ac:dyDescent="0.4">
      <c r="A16">
        <v>-0.5</v>
      </c>
      <c r="B16">
        <v>0.86599999999999999</v>
      </c>
      <c r="C16">
        <v>0</v>
      </c>
      <c r="D16">
        <v>0</v>
      </c>
    </row>
    <row r="17" spans="1:4" x14ac:dyDescent="0.4">
      <c r="A17">
        <v>0</v>
      </c>
      <c r="B17">
        <v>0.57699999999999996</v>
      </c>
      <c r="C17">
        <v>-0.81599999999999995</v>
      </c>
      <c r="D17">
        <v>0</v>
      </c>
    </row>
    <row r="18" spans="1:4" x14ac:dyDescent="0.4">
      <c r="A18">
        <v>0</v>
      </c>
      <c r="B18">
        <v>0.57699999999999996</v>
      </c>
      <c r="C18">
        <v>-0.20399999999999999</v>
      </c>
      <c r="D18">
        <v>-0.79100000000000004</v>
      </c>
    </row>
    <row r="19" spans="1:4" x14ac:dyDescent="0.4">
      <c r="A19">
        <v>-0.5</v>
      </c>
      <c r="B19">
        <v>0.28899999999999998</v>
      </c>
      <c r="C19">
        <v>0.81599999999999995</v>
      </c>
      <c r="D19">
        <v>0</v>
      </c>
    </row>
    <row r="20" spans="1:4" x14ac:dyDescent="0.4">
      <c r="A20">
        <v>0</v>
      </c>
      <c r="B20">
        <v>-0.57699999999999996</v>
      </c>
      <c r="C20">
        <v>0.81599999999999995</v>
      </c>
      <c r="D20">
        <f>D16</f>
        <v>0</v>
      </c>
    </row>
    <row r="21" spans="1:4" x14ac:dyDescent="0.4">
      <c r="A21">
        <v>0</v>
      </c>
      <c r="B21">
        <v>0</v>
      </c>
      <c r="C21">
        <v>0.61199999999999999</v>
      </c>
      <c r="D21">
        <v>-0.79100000000000004</v>
      </c>
    </row>
    <row r="22" spans="1:4" x14ac:dyDescent="0.4">
      <c r="A22">
        <v>-0.5</v>
      </c>
      <c r="B22">
        <v>0.28899999999999998</v>
      </c>
      <c r="C22">
        <v>0.20399999999999999</v>
      </c>
      <c r="D22">
        <v>0.79100000000000004</v>
      </c>
    </row>
    <row r="23" spans="1:4" x14ac:dyDescent="0.4">
      <c r="A23">
        <v>0</v>
      </c>
      <c r="B23">
        <v>-0.57699999999999996</v>
      </c>
      <c r="C23">
        <v>0.20399999999999999</v>
      </c>
      <c r="D23">
        <v>0.79100000000000004</v>
      </c>
    </row>
    <row r="24" spans="1:4" x14ac:dyDescent="0.4">
      <c r="A24">
        <v>0</v>
      </c>
      <c r="B24">
        <v>0</v>
      </c>
      <c r="C24">
        <v>-0.61199999999999999</v>
      </c>
      <c r="D24">
        <v>0.79100000000000004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A5AC5BB2B696468D04ED4D5DD2048E" ma:contentTypeVersion="13" ma:contentTypeDescription="Create a new document." ma:contentTypeScope="" ma:versionID="e0ae1dd0497f2d54f013c79d419091a9">
  <xsd:schema xmlns:xsd="http://www.w3.org/2001/XMLSchema" xmlns:xs="http://www.w3.org/2001/XMLSchema" xmlns:p="http://schemas.microsoft.com/office/2006/metadata/properties" xmlns:ns2="67072497-b3f3-42b9-918a-2a366b2c7e0a" xmlns:ns3="e80f9b41-f89a-4fb8-8e4a-4fec88ca893c" targetNamespace="http://schemas.microsoft.com/office/2006/metadata/properties" ma:root="true" ma:fieldsID="91bc21786e92ece2bc2236b280b7ace8" ns2:_="" ns3:_="">
    <xsd:import namespace="67072497-b3f3-42b9-918a-2a366b2c7e0a"/>
    <xsd:import namespace="e80f9b41-f89a-4fb8-8e4a-4fec88ca8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72497-b3f3-42b9-918a-2a366b2c7e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0f9b41-f89a-4fb8-8e4a-4fec88ca893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0242EF-3D64-4122-AB96-007C9CD186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84F7F8-CD3D-4D8C-9C4A-A169B4E352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6F3FB6-23CB-46F0-B83C-2C0C46787A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072497-b3f3-42b9-918a-2a366b2c7e0a"/>
    <ds:schemaRef ds:uri="e80f9b41-f89a-4fb8-8e4a-4fec88ca89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4factor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Roggen</dc:creator>
  <cp:lastModifiedBy>Tom</cp:lastModifiedBy>
  <cp:lastPrinted>2018-01-31T20:48:09Z</cp:lastPrinted>
  <dcterms:created xsi:type="dcterms:W3CDTF">2007-10-24T14:25:29Z</dcterms:created>
  <dcterms:modified xsi:type="dcterms:W3CDTF">2022-02-24T22:25:39Z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0x01010082A5AC5BB2B696468D04ED4D5DD2048E</vt:lpwstr>
  </property>
</Properties>
</file>