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defaultThemeVersion="124226"/>
  <bookViews>
    <workbookView xWindow="240" yWindow="105" windowWidth="14805" windowHeight="8010" activeTab="4"/>
  </bookViews>
  <sheets>
    <sheet name="nq78no2" sheetId="1" r:id="rId1"/>
    <sheet name="nq78no3" sheetId="2" r:id="rId2"/>
    <sheet name="ang81u1" sheetId="3" r:id="rId3"/>
    <sheet name="aug81u2" sheetId="4" r:id="rId4"/>
    <sheet name="pot79n1" sheetId="5" r:id="rId5"/>
  </sheets>
  <calcPr calcId="162913"/>
</workbook>
</file>

<file path=xl/calcChain.xml><?xml version="1.0" encoding="utf-8"?>
<calcChain xmlns="http://schemas.openxmlformats.org/spreadsheetml/2006/main">
  <c r="A97" i="5" l="1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color rgb="FF000000"/>
      <name val="Arial Unicode MS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6"/>
  <sheetViews>
    <sheetView topLeftCell="A7" workbookViewId="0">
      <selection activeCell="E11" sqref="E11"/>
    </sheetView>
  </sheetViews>
  <sheetFormatPr defaultRowHeight="13.5"/>
  <sheetData>
    <row r="1" spans="1:2">
      <c r="A1" s="1">
        <v>0</v>
      </c>
      <c r="B1">
        <v>0</v>
      </c>
    </row>
    <row r="2" spans="1:2">
      <c r="A2" s="1">
        <v>0.75470999999999999</v>
      </c>
      <c r="B2">
        <v>0.41904000000000002</v>
      </c>
    </row>
    <row r="3" spans="1:2">
      <c r="A3" s="1">
        <v>1.1321000000000001</v>
      </c>
      <c r="B3">
        <v>0.97775999999999996</v>
      </c>
    </row>
    <row r="4" spans="1:2">
      <c r="A4" s="1">
        <v>1.6980999999999999</v>
      </c>
      <c r="B4">
        <v>1.6760999999999999</v>
      </c>
    </row>
    <row r="5" spans="1:2">
      <c r="A5" s="1">
        <v>2.2641</v>
      </c>
      <c r="B5">
        <v>2.3744999999999998</v>
      </c>
    </row>
    <row r="6" spans="1:2">
      <c r="A6" s="1">
        <v>2.4527999999999999</v>
      </c>
      <c r="B6">
        <v>2.9331999999999998</v>
      </c>
    </row>
    <row r="7" spans="1:2">
      <c r="A7" s="1">
        <v>3.0188000000000001</v>
      </c>
      <c r="B7">
        <v>3.6316999999999999</v>
      </c>
    </row>
    <row r="8" spans="1:2">
      <c r="A8" s="1">
        <v>3.2075</v>
      </c>
      <c r="B8">
        <v>4.33</v>
      </c>
    </row>
    <row r="9" spans="1:2">
      <c r="A9" s="1">
        <v>3.5847000000000002</v>
      </c>
      <c r="B9">
        <v>4.7488999999999999</v>
      </c>
    </row>
    <row r="10" spans="1:2">
      <c r="A10" s="1">
        <v>3.9621</v>
      </c>
      <c r="B10">
        <v>5.3075999999999999</v>
      </c>
    </row>
    <row r="11" spans="1:2">
      <c r="A11" s="1">
        <v>4.3395999999999999</v>
      </c>
      <c r="B11">
        <v>6.0060000000000002</v>
      </c>
    </row>
    <row r="12" spans="1:2">
      <c r="A12" s="1">
        <v>4.7168000000000001</v>
      </c>
      <c r="B12">
        <v>6.5647000000000002</v>
      </c>
    </row>
    <row r="13" spans="1:2">
      <c r="A13" s="1">
        <v>4.9055</v>
      </c>
      <c r="B13">
        <v>6.8440000000000003</v>
      </c>
    </row>
    <row r="14" spans="1:2">
      <c r="A14" s="1">
        <v>5.2828999999999997</v>
      </c>
      <c r="B14">
        <v>7.5429000000000004</v>
      </c>
    </row>
    <row r="15" spans="1:2">
      <c r="A15" s="1">
        <v>5.4717000000000002</v>
      </c>
      <c r="B15">
        <v>7.9619</v>
      </c>
    </row>
    <row r="16" spans="1:2">
      <c r="A16" s="1">
        <v>5.8489000000000004</v>
      </c>
      <c r="B16">
        <v>8.5206</v>
      </c>
    </row>
    <row r="17" spans="1:2">
      <c r="A17" s="1">
        <v>6.2263000000000002</v>
      </c>
      <c r="B17">
        <v>9.0792999999999999</v>
      </c>
    </row>
    <row r="18" spans="1:2">
      <c r="A18" s="1">
        <v>6.6035000000000004</v>
      </c>
      <c r="B18">
        <v>9.3585999999999991</v>
      </c>
    </row>
    <row r="19" spans="1:2">
      <c r="A19" s="1">
        <v>6.9809000000000001</v>
      </c>
      <c r="B19">
        <v>9.9172999999999991</v>
      </c>
    </row>
    <row r="20" spans="1:2">
      <c r="A20" s="1">
        <v>7.5471000000000004</v>
      </c>
      <c r="B20">
        <v>10.476000000000001</v>
      </c>
    </row>
    <row r="21" spans="1:2">
      <c r="A21" s="1">
        <v>7.9242999999999997</v>
      </c>
      <c r="B21">
        <v>10.755000000000001</v>
      </c>
    </row>
    <row r="22" spans="1:2">
      <c r="A22" s="1">
        <v>7.3583999999999996</v>
      </c>
      <c r="B22">
        <v>10.336</v>
      </c>
    </row>
    <row r="23" spans="1:2">
      <c r="A23" s="1">
        <v>6.9809000000000001</v>
      </c>
      <c r="B23">
        <v>9.6379999999999999</v>
      </c>
    </row>
    <row r="24" spans="1:2">
      <c r="A24" s="1">
        <v>6.7922000000000002</v>
      </c>
      <c r="B24">
        <v>9.2188999999999997</v>
      </c>
    </row>
    <row r="25" spans="1:2">
      <c r="A25" s="1">
        <v>6.415</v>
      </c>
      <c r="B25">
        <v>8.6601999999999997</v>
      </c>
    </row>
    <row r="26" spans="1:2">
      <c r="A26" s="1">
        <v>6.2263000000000002</v>
      </c>
      <c r="B26">
        <v>8.2411999999999992</v>
      </c>
    </row>
    <row r="27" spans="1:2">
      <c r="A27" s="1">
        <v>5.6600999999999999</v>
      </c>
      <c r="B27">
        <v>7.2634999999999996</v>
      </c>
    </row>
    <row r="28" spans="1:2">
      <c r="A28" s="1">
        <v>5.2828999999999997</v>
      </c>
      <c r="B28">
        <v>6.5647000000000002</v>
      </c>
    </row>
    <row r="29" spans="1:2">
      <c r="A29" s="1">
        <v>4.9055</v>
      </c>
      <c r="B29">
        <v>6.0060000000000002</v>
      </c>
    </row>
    <row r="30" spans="1:2">
      <c r="A30" s="1">
        <v>4.3395999999999999</v>
      </c>
      <c r="B30">
        <v>5.3075999999999999</v>
      </c>
    </row>
    <row r="31" spans="1:2">
      <c r="A31" s="1">
        <v>3.9621</v>
      </c>
      <c r="B31">
        <v>4.7488999999999999</v>
      </c>
    </row>
    <row r="32" spans="1:2">
      <c r="A32" s="1">
        <v>3.7734000000000001</v>
      </c>
      <c r="B32">
        <v>4.0507</v>
      </c>
    </row>
    <row r="33" spans="1:2">
      <c r="A33" s="1">
        <v>3.5847000000000002</v>
      </c>
      <c r="B33">
        <v>3.6316999999999999</v>
      </c>
    </row>
    <row r="34" spans="1:2">
      <c r="A34" s="1">
        <v>3.2075</v>
      </c>
      <c r="B34">
        <v>2.9331999999999998</v>
      </c>
    </row>
    <row r="35" spans="1:2">
      <c r="A35" s="1">
        <v>2.6413000000000002</v>
      </c>
      <c r="B35">
        <v>2.2349000000000001</v>
      </c>
    </row>
    <row r="36" spans="1:2">
      <c r="A36" s="1">
        <v>2.0754000000000001</v>
      </c>
      <c r="B36">
        <v>1.5365</v>
      </c>
    </row>
    <row r="37" spans="1:2">
      <c r="A37" s="1">
        <v>1.6980999999999999</v>
      </c>
      <c r="B37">
        <v>0.83809</v>
      </c>
    </row>
    <row r="38" spans="1:2">
      <c r="A38" s="1">
        <v>1.3207</v>
      </c>
      <c r="B38">
        <v>0.13968</v>
      </c>
    </row>
    <row r="39" spans="1:2">
      <c r="A39" s="1">
        <v>0.56601000000000001</v>
      </c>
      <c r="B39">
        <v>-0.41904000000000002</v>
      </c>
    </row>
    <row r="40" spans="1:2">
      <c r="A40" s="1">
        <v>0</v>
      </c>
      <c r="B40">
        <v>-0.97775999999999996</v>
      </c>
    </row>
    <row r="41" spans="1:2">
      <c r="A41" s="1">
        <f>-0.56601</f>
        <v>-0.56601000000000001</v>
      </c>
      <c r="B41">
        <v>-1.6760999999999999</v>
      </c>
    </row>
    <row r="42" spans="1:2">
      <c r="A42" s="1">
        <f>-0.94338</f>
        <v>-0.94338</v>
      </c>
      <c r="B42">
        <v>-2.3744999999999998</v>
      </c>
    </row>
    <row r="43" spans="1:2">
      <c r="A43" s="1">
        <f>-1.5094</f>
        <v>-1.5094000000000001</v>
      </c>
      <c r="B43">
        <v>-3.0729000000000002</v>
      </c>
    </row>
    <row r="44" spans="1:2">
      <c r="A44" s="1">
        <f>-2.2641</f>
        <v>-2.2641</v>
      </c>
      <c r="B44">
        <v>-3.6316999999999999</v>
      </c>
    </row>
    <row r="45" spans="1:2">
      <c r="A45" s="1">
        <f>-2.8301</f>
        <v>-2.8300999999999998</v>
      </c>
      <c r="B45">
        <v>-4.1904000000000003</v>
      </c>
    </row>
    <row r="46" spans="1:2">
      <c r="A46" s="1">
        <f>-3.3962</f>
        <v>-3.3961999999999999</v>
      </c>
      <c r="B46">
        <v>-4.8886000000000003</v>
      </c>
    </row>
    <row r="47" spans="1:2">
      <c r="A47" s="1">
        <f>-3.7734</f>
        <v>-3.7734000000000001</v>
      </c>
      <c r="B47">
        <v>-5.4473000000000003</v>
      </c>
    </row>
    <row r="48" spans="1:2">
      <c r="A48" s="1">
        <f>-4.1509</f>
        <v>-4.1509</v>
      </c>
      <c r="B48">
        <v>-6.1456999999999997</v>
      </c>
    </row>
    <row r="49" spans="1:2">
      <c r="A49" s="1">
        <f>-4.7168</f>
        <v>-4.7168000000000001</v>
      </c>
      <c r="B49">
        <v>-6.5647000000000002</v>
      </c>
    </row>
    <row r="50" spans="1:2">
      <c r="A50" s="1">
        <f>-5.0942</f>
        <v>-5.0941999999999998</v>
      </c>
      <c r="B50">
        <v>-7.2634999999999996</v>
      </c>
    </row>
    <row r="51" spans="1:2">
      <c r="A51" s="1">
        <f>-5.6601</f>
        <v>-5.6600999999999999</v>
      </c>
      <c r="B51">
        <v>-7.8221999999999996</v>
      </c>
    </row>
    <row r="52" spans="1:2">
      <c r="A52" s="1">
        <f>-6.2263</f>
        <v>-6.2263000000000002</v>
      </c>
      <c r="B52">
        <v>-8.9396000000000004</v>
      </c>
    </row>
    <row r="53" spans="1:2">
      <c r="A53" s="1">
        <f>-6.2263</f>
        <v>-6.2263000000000002</v>
      </c>
      <c r="B53">
        <v>-9.3585999999999991</v>
      </c>
    </row>
    <row r="54" spans="1:2">
      <c r="A54" s="1">
        <f>-6.6035</f>
        <v>-6.6035000000000004</v>
      </c>
      <c r="B54">
        <v>-9.7775999999999996</v>
      </c>
    </row>
    <row r="55" spans="1:2">
      <c r="A55" s="1">
        <f>-6.7922</f>
        <v>-6.7922000000000002</v>
      </c>
      <c r="B55">
        <v>-10.336</v>
      </c>
    </row>
    <row r="56" spans="1:2">
      <c r="A56" s="1">
        <f>-7.1697</f>
        <v>-7.1696999999999997</v>
      </c>
      <c r="B56">
        <v>-10.755000000000001</v>
      </c>
    </row>
    <row r="57" spans="1:2">
      <c r="A57" s="1">
        <f>-7.1697</f>
        <v>-7.1696999999999997</v>
      </c>
      <c r="B57">
        <v>-11.173999999999999</v>
      </c>
    </row>
    <row r="58" spans="1:2">
      <c r="A58" s="1">
        <f>-7.3584</f>
        <v>-7.3583999999999996</v>
      </c>
      <c r="B58">
        <v>-11.733000000000001</v>
      </c>
    </row>
    <row r="59" spans="1:2">
      <c r="A59" s="1">
        <f>-7.1697</f>
        <v>-7.1696999999999997</v>
      </c>
      <c r="B59">
        <v>-11.314</v>
      </c>
    </row>
    <row r="60" spans="1:2">
      <c r="A60" s="1">
        <f>-6.9809</f>
        <v>-6.9809000000000001</v>
      </c>
      <c r="B60">
        <v>-11.035</v>
      </c>
    </row>
    <row r="61" spans="1:2">
      <c r="A61" s="1">
        <f>-6.7922</f>
        <v>-6.7922000000000002</v>
      </c>
      <c r="B61">
        <v>-10.336</v>
      </c>
    </row>
    <row r="62" spans="1:2">
      <c r="A62" s="1">
        <f>-6.415</f>
        <v>-6.415</v>
      </c>
      <c r="B62">
        <v>-9.3585999999999991</v>
      </c>
    </row>
    <row r="63" spans="1:2">
      <c r="A63" s="1">
        <f>-6.0376</f>
        <v>-6.0376000000000003</v>
      </c>
      <c r="B63">
        <v>-8.9396000000000004</v>
      </c>
    </row>
    <row r="64" spans="1:2">
      <c r="A64" s="1">
        <f>-5.8489</f>
        <v>-5.8489000000000004</v>
      </c>
      <c r="B64">
        <v>-7.8221999999999996</v>
      </c>
    </row>
    <row r="65" spans="1:2">
      <c r="A65" s="1">
        <f>-5.4717</f>
        <v>-5.4717000000000002</v>
      </c>
      <c r="B65">
        <v>-7.5429000000000004</v>
      </c>
    </row>
    <row r="66" spans="1:2">
      <c r="A66" s="1">
        <f>-4.9055</f>
        <v>-4.9055</v>
      </c>
      <c r="B66">
        <v>-6.5647000000000002</v>
      </c>
    </row>
    <row r="67" spans="1:2">
      <c r="A67" s="1">
        <f>-4.5283</f>
        <v>-4.5282999999999998</v>
      </c>
      <c r="B67">
        <v>-5.7266000000000004</v>
      </c>
    </row>
    <row r="68" spans="1:2">
      <c r="A68" s="1">
        <f>-3.7734</f>
        <v>-3.7734000000000001</v>
      </c>
      <c r="B68">
        <v>-4.7488999999999999</v>
      </c>
    </row>
    <row r="69" spans="1:2">
      <c r="A69" s="1">
        <f>-3.3962</f>
        <v>-3.3961999999999999</v>
      </c>
      <c r="B69">
        <v>-4.1904000000000003</v>
      </c>
    </row>
    <row r="70" spans="1:2">
      <c r="A70" s="1">
        <f>-2.6413</f>
        <v>-2.6413000000000002</v>
      </c>
      <c r="B70">
        <v>-3.3523000000000001</v>
      </c>
    </row>
    <row r="71" spans="1:2">
      <c r="A71" s="1">
        <f>-2.2641</f>
        <v>-2.2641</v>
      </c>
      <c r="B71">
        <v>-2.6539000000000001</v>
      </c>
    </row>
    <row r="72" spans="1:2">
      <c r="A72" s="1">
        <f>-1.6981</f>
        <v>-1.6980999999999999</v>
      </c>
      <c r="B72">
        <v>-2.0952000000000002</v>
      </c>
    </row>
    <row r="73" spans="1:2">
      <c r="A73" s="1">
        <f>-0.75471</f>
        <v>-0.75470999999999999</v>
      </c>
      <c r="B73">
        <v>-1.3968</v>
      </c>
    </row>
    <row r="74" spans="1:2">
      <c r="A74" s="1">
        <f>-0.18867</f>
        <v>-0.18867</v>
      </c>
      <c r="B74">
        <v>-0.55869999999999997</v>
      </c>
    </row>
    <row r="75" spans="1:2">
      <c r="A75" s="1">
        <v>0.18867</v>
      </c>
      <c r="B75">
        <v>0</v>
      </c>
    </row>
    <row r="76" spans="1:2">
      <c r="A76" s="1">
        <v>0.94338</v>
      </c>
      <c r="B76">
        <v>0.41904000000000002</v>
      </c>
    </row>
    <row r="77" spans="1:2">
      <c r="A77" s="1">
        <v>1.5094000000000001</v>
      </c>
      <c r="B77">
        <v>1.1173999999999999</v>
      </c>
    </row>
    <row r="78" spans="1:2">
      <c r="A78" s="1">
        <v>1.8867</v>
      </c>
      <c r="B78">
        <v>1.8158000000000001</v>
      </c>
    </row>
    <row r="79" spans="1:2">
      <c r="A79" s="1">
        <v>2.0754000000000001</v>
      </c>
      <c r="B79">
        <v>2.5142000000000002</v>
      </c>
    </row>
    <row r="80" spans="1:2">
      <c r="A80" s="1">
        <v>2.6413000000000002</v>
      </c>
      <c r="B80">
        <v>3.3523000000000001</v>
      </c>
    </row>
    <row r="81" spans="1:2">
      <c r="A81" s="1">
        <v>3.0188000000000001</v>
      </c>
      <c r="B81">
        <v>4.0507</v>
      </c>
    </row>
    <row r="82" spans="1:2">
      <c r="A82" s="1">
        <v>3.7734000000000001</v>
      </c>
      <c r="B82">
        <v>5.0282999999999998</v>
      </c>
    </row>
    <row r="83" spans="1:2">
      <c r="A83" s="1">
        <v>4.1509</v>
      </c>
      <c r="B83">
        <v>5.8662999999999998</v>
      </c>
    </row>
    <row r="84" spans="1:2">
      <c r="A84" s="1">
        <v>4.5282999999999998</v>
      </c>
      <c r="B84">
        <v>6.5647000000000002</v>
      </c>
    </row>
    <row r="85" spans="1:2">
      <c r="A85" s="1">
        <v>4.9055</v>
      </c>
      <c r="B85">
        <v>7.1234000000000002</v>
      </c>
    </row>
    <row r="86" spans="1:2">
      <c r="A86" s="1">
        <v>5.2828999999999997</v>
      </c>
      <c r="B86">
        <v>7.9619</v>
      </c>
    </row>
    <row r="87" spans="1:2">
      <c r="A87" s="1">
        <v>6.0376000000000003</v>
      </c>
      <c r="B87">
        <v>8.9396000000000004</v>
      </c>
    </row>
    <row r="88" spans="1:2">
      <c r="A88" s="1">
        <v>6.415</v>
      </c>
      <c r="B88">
        <v>9.3585999999999991</v>
      </c>
    </row>
    <row r="89" spans="1:2">
      <c r="A89" s="1">
        <v>6.9809000000000001</v>
      </c>
      <c r="B89">
        <v>10.057</v>
      </c>
    </row>
    <row r="90" spans="1:2">
      <c r="A90" s="1">
        <v>7.5471000000000004</v>
      </c>
      <c r="B90">
        <v>10.616</v>
      </c>
    </row>
    <row r="91" spans="1:2">
      <c r="A91" s="1">
        <v>7.7355999999999998</v>
      </c>
      <c r="B91">
        <v>11.314</v>
      </c>
    </row>
    <row r="92" spans="1:2">
      <c r="A92" s="1">
        <v>8.3017000000000003</v>
      </c>
      <c r="B92">
        <v>12.012</v>
      </c>
    </row>
    <row r="93" spans="1:2">
      <c r="A93" s="1">
        <v>8.6789000000000005</v>
      </c>
      <c r="B93">
        <v>12.85</v>
      </c>
    </row>
    <row r="94" spans="1:2">
      <c r="A94" s="1">
        <v>8.8675999999999995</v>
      </c>
      <c r="B94">
        <v>13.409000000000001</v>
      </c>
    </row>
    <row r="95" spans="1:2">
      <c r="A95" s="1">
        <v>9.2451000000000008</v>
      </c>
      <c r="B95">
        <v>14.108000000000001</v>
      </c>
    </row>
    <row r="96" spans="1:2">
      <c r="A96" s="1">
        <v>9.6222999999999992</v>
      </c>
      <c r="B96">
        <v>14.805999999999999</v>
      </c>
    </row>
    <row r="97" spans="1:2">
      <c r="A97" s="1">
        <v>9.9997000000000007</v>
      </c>
      <c r="B97">
        <v>15.504</v>
      </c>
    </row>
    <row r="98" spans="1:2">
      <c r="A98" s="1">
        <v>10.377000000000001</v>
      </c>
      <c r="B98">
        <v>16.202999999999999</v>
      </c>
    </row>
    <row r="99" spans="1:2">
      <c r="A99" s="1">
        <v>11.132</v>
      </c>
      <c r="B99">
        <v>16.901</v>
      </c>
    </row>
    <row r="100" spans="1:2">
      <c r="A100" s="1">
        <v>11.698</v>
      </c>
      <c r="B100">
        <v>17.599</v>
      </c>
    </row>
    <row r="101" spans="1:2">
      <c r="A101" s="1">
        <v>12.263999999999999</v>
      </c>
      <c r="B101">
        <v>18.158000000000001</v>
      </c>
    </row>
    <row r="102" spans="1:2">
      <c r="A102" s="1">
        <v>13.019</v>
      </c>
      <c r="B102">
        <v>18.856000000000002</v>
      </c>
    </row>
    <row r="103" spans="1:2">
      <c r="A103" s="1">
        <v>13.585000000000001</v>
      </c>
      <c r="B103">
        <v>19.414999999999999</v>
      </c>
    </row>
    <row r="104" spans="1:2">
      <c r="A104" s="1">
        <v>14.717000000000001</v>
      </c>
      <c r="B104">
        <v>19.834</v>
      </c>
    </row>
    <row r="105" spans="1:2">
      <c r="A105" s="1">
        <v>15.471</v>
      </c>
      <c r="B105">
        <v>20.253</v>
      </c>
    </row>
    <row r="106" spans="1:2">
      <c r="A106" s="1">
        <v>16.036999999999999</v>
      </c>
      <c r="B106">
        <v>20.533000000000001</v>
      </c>
    </row>
    <row r="107" spans="1:2">
      <c r="A107" s="1">
        <v>15.66</v>
      </c>
      <c r="B107">
        <v>19.834</v>
      </c>
    </row>
    <row r="108" spans="1:2">
      <c r="A108" s="1">
        <v>15.282999999999999</v>
      </c>
      <c r="B108">
        <v>19.414999999999999</v>
      </c>
    </row>
    <row r="109" spans="1:2">
      <c r="A109" s="1">
        <v>14.904999999999999</v>
      </c>
      <c r="B109">
        <v>18.716999999999999</v>
      </c>
    </row>
    <row r="110" spans="1:2">
      <c r="A110" s="1">
        <v>14.528</v>
      </c>
      <c r="B110">
        <v>17.46</v>
      </c>
    </row>
    <row r="111" spans="1:2">
      <c r="A111" s="1">
        <v>14.151</v>
      </c>
      <c r="B111">
        <v>16.202999999999999</v>
      </c>
    </row>
    <row r="112" spans="1:2">
      <c r="A112" s="1">
        <v>13.773</v>
      </c>
      <c r="B112">
        <v>15.365</v>
      </c>
    </row>
    <row r="113" spans="1:2">
      <c r="A113" s="1">
        <v>13.207000000000001</v>
      </c>
      <c r="B113">
        <v>14.666</v>
      </c>
    </row>
    <row r="114" spans="1:2">
      <c r="A114" s="1">
        <v>12.83</v>
      </c>
      <c r="B114">
        <v>13.827999999999999</v>
      </c>
    </row>
    <row r="115" spans="1:2">
      <c r="A115" s="1">
        <v>12.452999999999999</v>
      </c>
      <c r="B115">
        <v>12.85</v>
      </c>
    </row>
    <row r="116" spans="1:2">
      <c r="A116" s="1">
        <v>11.885999999999999</v>
      </c>
      <c r="B116">
        <v>11.733000000000001</v>
      </c>
    </row>
    <row r="117" spans="1:2">
      <c r="A117" s="1">
        <v>11.321</v>
      </c>
      <c r="B117">
        <v>10.755000000000001</v>
      </c>
    </row>
    <row r="118" spans="1:2">
      <c r="A118" s="1">
        <v>10.754</v>
      </c>
      <c r="B118">
        <v>9.7775999999999996</v>
      </c>
    </row>
    <row r="119" spans="1:2">
      <c r="A119" s="1">
        <v>9.9997000000000007</v>
      </c>
      <c r="B119">
        <v>8.6601999999999997</v>
      </c>
    </row>
    <row r="120" spans="1:2">
      <c r="A120" s="1">
        <v>9.4337999999999997</v>
      </c>
      <c r="B120">
        <v>7.6825000000000001</v>
      </c>
    </row>
    <row r="121" spans="1:2">
      <c r="A121" s="1">
        <v>8.6789000000000005</v>
      </c>
      <c r="B121">
        <v>6.5647000000000002</v>
      </c>
    </row>
    <row r="122" spans="1:2">
      <c r="A122" s="1">
        <v>7.9242999999999997</v>
      </c>
      <c r="B122">
        <v>5.3075999999999999</v>
      </c>
    </row>
    <row r="123" spans="1:2">
      <c r="A123" s="1">
        <v>7.1696999999999997</v>
      </c>
      <c r="B123">
        <v>3.911</v>
      </c>
    </row>
    <row r="124" spans="1:2">
      <c r="A124" s="1">
        <v>6.2263000000000002</v>
      </c>
      <c r="B124">
        <v>2.6539000000000001</v>
      </c>
    </row>
    <row r="125" spans="1:2">
      <c r="A125" s="1">
        <v>5.4717000000000002</v>
      </c>
      <c r="B125">
        <v>1.5365</v>
      </c>
    </row>
    <row r="126" spans="1:2">
      <c r="A126" s="1">
        <v>4.7168000000000001</v>
      </c>
      <c r="B126">
        <v>0.41904000000000002</v>
      </c>
    </row>
    <row r="127" spans="1:2">
      <c r="A127" s="1">
        <v>3.9621</v>
      </c>
      <c r="B127">
        <v>0</v>
      </c>
    </row>
    <row r="128" spans="1:2">
      <c r="A128" s="1">
        <v>3.2075</v>
      </c>
      <c r="B128">
        <v>-0.69837000000000005</v>
      </c>
    </row>
    <row r="129" spans="1:2">
      <c r="A129" s="1">
        <v>2.2641</v>
      </c>
      <c r="B129">
        <v>-1.5365</v>
      </c>
    </row>
    <row r="130" spans="1:2">
      <c r="A130" s="1">
        <v>1.3207</v>
      </c>
      <c r="B130">
        <v>-2.5142000000000002</v>
      </c>
    </row>
    <row r="131" spans="1:2">
      <c r="A131" s="1">
        <v>0.56601000000000001</v>
      </c>
      <c r="B131">
        <v>-3.2126000000000001</v>
      </c>
    </row>
    <row r="132" spans="1:2">
      <c r="A132" s="1">
        <v>0</v>
      </c>
      <c r="B132">
        <v>-4.0507</v>
      </c>
    </row>
    <row r="133" spans="1:2">
      <c r="A133" s="1">
        <f>-0.94338</f>
        <v>-0.94338</v>
      </c>
      <c r="B133">
        <v>-5.0282999999999998</v>
      </c>
    </row>
    <row r="134" spans="1:2">
      <c r="A134" s="1">
        <f>-1.5094</f>
        <v>-1.5094000000000001</v>
      </c>
      <c r="B134">
        <v>-6.1456999999999997</v>
      </c>
    </row>
    <row r="135" spans="1:2">
      <c r="A135" s="1">
        <f>-2.0754</f>
        <v>-2.0754000000000001</v>
      </c>
      <c r="B135">
        <v>-7.1234000000000002</v>
      </c>
    </row>
    <row r="136" spans="1:2">
      <c r="A136" s="1">
        <f>-3.3962</f>
        <v>-3.3961999999999999</v>
      </c>
      <c r="B136">
        <v>-8.2411999999999992</v>
      </c>
    </row>
    <row r="137" spans="1:2">
      <c r="A137" s="1">
        <f>-3.9621</f>
        <v>-3.9621</v>
      </c>
      <c r="B137">
        <v>-9.0792999999999999</v>
      </c>
    </row>
    <row r="138" spans="1:2">
      <c r="A138" s="1">
        <f>-4.5283</f>
        <v>-4.5282999999999998</v>
      </c>
      <c r="B138">
        <v>-9.9172999999999991</v>
      </c>
    </row>
    <row r="139" spans="1:2">
      <c r="A139" s="1">
        <f>-5.0942</f>
        <v>-5.0941999999999998</v>
      </c>
      <c r="B139">
        <v>-11.035</v>
      </c>
    </row>
    <row r="140" spans="1:2">
      <c r="A140" s="1">
        <f>-5.6601</f>
        <v>-5.6600999999999999</v>
      </c>
      <c r="B140">
        <v>-11.872999999999999</v>
      </c>
    </row>
    <row r="141" spans="1:2">
      <c r="A141" s="1">
        <f>-6.6035</f>
        <v>-6.6035000000000004</v>
      </c>
      <c r="B141">
        <v>-12.711</v>
      </c>
    </row>
    <row r="142" spans="1:2">
      <c r="A142" s="1">
        <f>-7.7356</f>
        <v>-7.7355999999999998</v>
      </c>
      <c r="B142">
        <v>-13.827999999999999</v>
      </c>
    </row>
    <row r="143" spans="1:2">
      <c r="A143" s="1">
        <f>-8.4905</f>
        <v>-8.4905000000000008</v>
      </c>
      <c r="B143">
        <v>-14.526999999999999</v>
      </c>
    </row>
    <row r="144" spans="1:2">
      <c r="A144" s="1">
        <f>-9.4338</f>
        <v>-9.4337999999999997</v>
      </c>
      <c r="B144">
        <v>-15.365</v>
      </c>
    </row>
    <row r="145" spans="1:2">
      <c r="A145" s="1">
        <f>-10.566</f>
        <v>-10.566000000000001</v>
      </c>
      <c r="B145">
        <v>-16.202999999999999</v>
      </c>
    </row>
    <row r="146" spans="1:2">
      <c r="A146" s="1">
        <f>-11.132</f>
        <v>-11.132</v>
      </c>
      <c r="B146">
        <v>-17.041</v>
      </c>
    </row>
    <row r="147" spans="1:2">
      <c r="A147" s="1">
        <f>-12.075</f>
        <v>-12.074999999999999</v>
      </c>
      <c r="B147">
        <v>-18.018000000000001</v>
      </c>
    </row>
    <row r="148" spans="1:2">
      <c r="A148" s="1">
        <f>-13.019</f>
        <v>-13.019</v>
      </c>
      <c r="B148">
        <v>-18.716999999999999</v>
      </c>
    </row>
    <row r="149" spans="1:2">
      <c r="A149" s="1">
        <f>-13.962</f>
        <v>-13.962</v>
      </c>
      <c r="B149">
        <v>-19.555</v>
      </c>
    </row>
    <row r="150" spans="1:2">
      <c r="A150" s="1">
        <f>-14.339</f>
        <v>-14.339</v>
      </c>
      <c r="B150">
        <v>-19.834</v>
      </c>
    </row>
    <row r="151" spans="1:2">
      <c r="A151" s="1">
        <f>-14.905</f>
        <v>-14.904999999999999</v>
      </c>
      <c r="B151">
        <v>-20.253</v>
      </c>
    </row>
    <row r="152" spans="1:2">
      <c r="A152" s="1">
        <f>-15.094</f>
        <v>-15.093999999999999</v>
      </c>
      <c r="B152">
        <v>-20.393000000000001</v>
      </c>
    </row>
    <row r="153" spans="1:2">
      <c r="A153" s="1">
        <f>-15.66</f>
        <v>-15.66</v>
      </c>
      <c r="B153">
        <v>-20.812000000000001</v>
      </c>
    </row>
    <row r="154" spans="1:2">
      <c r="A154" s="1">
        <f>-15.66</f>
        <v>-15.66</v>
      </c>
      <c r="B154">
        <v>-20.393000000000001</v>
      </c>
    </row>
    <row r="155" spans="1:2">
      <c r="A155" s="1">
        <f>-15.471</f>
        <v>-15.471</v>
      </c>
      <c r="B155">
        <v>-19.834</v>
      </c>
    </row>
    <row r="156" spans="1:2">
      <c r="A156" s="1">
        <f>-15.283</f>
        <v>-15.282999999999999</v>
      </c>
      <c r="B156">
        <v>-19.135999999999999</v>
      </c>
    </row>
    <row r="157" spans="1:2">
      <c r="A157" s="1">
        <f>-15.094</f>
        <v>-15.093999999999999</v>
      </c>
      <c r="B157">
        <v>-18.437000000000001</v>
      </c>
    </row>
    <row r="158" spans="1:2">
      <c r="A158" s="1">
        <f>-14.717</f>
        <v>-14.717000000000001</v>
      </c>
      <c r="B158">
        <v>-17.599</v>
      </c>
    </row>
    <row r="159" spans="1:2">
      <c r="A159" s="1">
        <f>-14.151</f>
        <v>-14.151</v>
      </c>
      <c r="B159">
        <v>-16.760999999999999</v>
      </c>
    </row>
    <row r="160" spans="1:2">
      <c r="A160" s="1">
        <f>-13.773</f>
        <v>-13.773</v>
      </c>
      <c r="B160">
        <v>-15.644</v>
      </c>
    </row>
    <row r="161" spans="1:2">
      <c r="A161" s="1">
        <f>-13.019</f>
        <v>-13.019</v>
      </c>
      <c r="B161">
        <v>-14.526999999999999</v>
      </c>
    </row>
    <row r="162" spans="1:2">
      <c r="A162" s="1">
        <f>-12.641</f>
        <v>-12.641</v>
      </c>
      <c r="B162">
        <v>-13.269</v>
      </c>
    </row>
    <row r="163" spans="1:2">
      <c r="A163" s="1">
        <f>-12.264</f>
        <v>-12.263999999999999</v>
      </c>
      <c r="B163">
        <v>-12.151999999999999</v>
      </c>
    </row>
    <row r="164" spans="1:2">
      <c r="A164" s="1">
        <f>-11.698</f>
        <v>-11.698</v>
      </c>
      <c r="B164">
        <v>-11.314</v>
      </c>
    </row>
    <row r="165" spans="1:2">
      <c r="A165" s="1">
        <f>-10.754</f>
        <v>-10.754</v>
      </c>
      <c r="B165">
        <v>-9.9172999999999991</v>
      </c>
    </row>
    <row r="166" spans="1:2">
      <c r="A166" s="1">
        <f>-10.188</f>
        <v>-10.188000000000001</v>
      </c>
      <c r="B166">
        <v>-8.9396000000000004</v>
      </c>
    </row>
    <row r="167" spans="1:2">
      <c r="A167" s="1">
        <f>-9.0564</f>
        <v>-9.0564</v>
      </c>
      <c r="B167">
        <v>-7.5429000000000004</v>
      </c>
    </row>
    <row r="168" spans="1:2">
      <c r="A168" s="1">
        <f>-8.6789</f>
        <v>-8.6789000000000005</v>
      </c>
      <c r="B168">
        <v>-6.5647000000000002</v>
      </c>
    </row>
    <row r="169" spans="1:2">
      <c r="A169" s="1">
        <f>-8.113</f>
        <v>-8.1129999999999995</v>
      </c>
      <c r="B169">
        <v>-5.7266000000000004</v>
      </c>
    </row>
    <row r="170" spans="1:2">
      <c r="A170" s="1">
        <f>-7.5471</f>
        <v>-7.5471000000000004</v>
      </c>
      <c r="B170">
        <v>-4.8886000000000003</v>
      </c>
    </row>
    <row r="171" spans="1:2">
      <c r="A171" s="1">
        <f>-6.9809</f>
        <v>-6.9809000000000001</v>
      </c>
      <c r="B171">
        <v>-4.1904000000000003</v>
      </c>
    </row>
    <row r="172" spans="1:2">
      <c r="A172" s="1">
        <f>-6.2263</f>
        <v>-6.2263000000000002</v>
      </c>
      <c r="B172">
        <v>-3.3523000000000001</v>
      </c>
    </row>
    <row r="173" spans="1:2">
      <c r="A173" s="1">
        <f>-5.2829</f>
        <v>-5.2828999999999997</v>
      </c>
      <c r="B173">
        <v>-2.3744999999999998</v>
      </c>
    </row>
    <row r="174" spans="1:2">
      <c r="A174" s="1">
        <f>-4.7168</f>
        <v>-4.7168000000000001</v>
      </c>
      <c r="B174">
        <v>-1.3968</v>
      </c>
    </row>
    <row r="175" spans="1:2">
      <c r="A175" s="1">
        <f>-3.9621</f>
        <v>-3.9621</v>
      </c>
      <c r="B175">
        <v>-0.55869999999999997</v>
      </c>
    </row>
    <row r="176" spans="1:2">
      <c r="A176" s="1">
        <v>-3.2075</v>
      </c>
      <c r="B176">
        <v>0.27936</v>
      </c>
    </row>
    <row r="177" spans="1:2">
      <c r="A177" s="1">
        <v>-2.6413000000000002</v>
      </c>
      <c r="B177">
        <v>0.97775999999999996</v>
      </c>
    </row>
    <row r="178" spans="1:2">
      <c r="A178" s="1">
        <v>-1.5094000000000001</v>
      </c>
      <c r="B178">
        <v>2.0952000000000002</v>
      </c>
    </row>
    <row r="179" spans="1:2">
      <c r="A179" s="1">
        <v>-0.94338</v>
      </c>
      <c r="B179">
        <v>2.7936000000000001</v>
      </c>
    </row>
    <row r="180" spans="1:2">
      <c r="A180" s="1">
        <v>-0.56601000000000001</v>
      </c>
      <c r="B180">
        <v>3.4918999999999998</v>
      </c>
    </row>
    <row r="181" spans="1:2">
      <c r="A181" s="1">
        <v>0.18867</v>
      </c>
      <c r="B181">
        <v>4.0507</v>
      </c>
    </row>
    <row r="182" spans="1:2">
      <c r="A182" s="1">
        <v>0.94338</v>
      </c>
      <c r="B182">
        <v>5.0282999999999998</v>
      </c>
    </row>
    <row r="183" spans="1:2">
      <c r="A183" s="1">
        <v>1.6980999999999999</v>
      </c>
      <c r="B183">
        <v>5.8662999999999998</v>
      </c>
    </row>
    <row r="184" spans="1:2">
      <c r="A184" s="1">
        <v>2.8300999999999998</v>
      </c>
      <c r="B184">
        <v>7.1234000000000002</v>
      </c>
    </row>
    <row r="185" spans="1:2">
      <c r="A185" s="1">
        <v>3.5847000000000002</v>
      </c>
      <c r="B185">
        <v>8.2411999999999992</v>
      </c>
    </row>
    <row r="186" spans="1:2">
      <c r="A186" s="1">
        <v>4.7168000000000001</v>
      </c>
      <c r="B186">
        <v>9.2188999999999997</v>
      </c>
    </row>
    <row r="187" spans="1:2">
      <c r="A187" s="1">
        <v>5.8489000000000004</v>
      </c>
      <c r="B187">
        <v>10.336</v>
      </c>
    </row>
    <row r="188" spans="1:2">
      <c r="A188" s="1">
        <v>6.9809000000000001</v>
      </c>
      <c r="B188">
        <v>11.733000000000001</v>
      </c>
    </row>
    <row r="189" spans="1:2">
      <c r="A189" s="1">
        <v>7.9242999999999997</v>
      </c>
      <c r="B189">
        <v>12.711</v>
      </c>
    </row>
    <row r="190" spans="1:2">
      <c r="A190" s="1">
        <v>8.8675999999999995</v>
      </c>
      <c r="B190">
        <v>13.548999999999999</v>
      </c>
    </row>
    <row r="191" spans="1:2">
      <c r="A191" s="1">
        <v>9.8109999999999999</v>
      </c>
      <c r="B191">
        <v>14.526999999999999</v>
      </c>
    </row>
    <row r="192" spans="1:2">
      <c r="A192" s="1">
        <v>10.943</v>
      </c>
      <c r="B192">
        <v>15.644</v>
      </c>
    </row>
    <row r="193" spans="1:2">
      <c r="A193" s="1">
        <v>11.885999999999999</v>
      </c>
      <c r="B193">
        <v>16.622</v>
      </c>
    </row>
    <row r="194" spans="1:2">
      <c r="A194" s="1">
        <v>12.641</v>
      </c>
      <c r="B194">
        <v>17.32</v>
      </c>
    </row>
    <row r="195" spans="1:2">
      <c r="A195" s="1">
        <v>13.773</v>
      </c>
      <c r="B195">
        <v>18.158000000000001</v>
      </c>
    </row>
    <row r="196" spans="1:2">
      <c r="A196" s="1">
        <v>14.717000000000001</v>
      </c>
      <c r="B196">
        <v>18.856000000000002</v>
      </c>
    </row>
    <row r="197" spans="1:2">
      <c r="A197" s="1">
        <v>15.471</v>
      </c>
      <c r="B197">
        <v>19.555</v>
      </c>
    </row>
    <row r="198" spans="1:2">
      <c r="A198" s="1">
        <v>16.225999999999999</v>
      </c>
      <c r="B198">
        <v>19.695</v>
      </c>
    </row>
    <row r="199" spans="1:2">
      <c r="A199" s="1">
        <v>16.036999999999999</v>
      </c>
      <c r="B199">
        <v>18.995999999999999</v>
      </c>
    </row>
    <row r="200" spans="1:2">
      <c r="A200" s="1">
        <v>15.471</v>
      </c>
      <c r="B200">
        <v>18.158000000000001</v>
      </c>
    </row>
    <row r="201" spans="1:2">
      <c r="A201" s="1">
        <v>15.282999999999999</v>
      </c>
      <c r="B201">
        <v>17.46</v>
      </c>
    </row>
    <row r="202" spans="1:2">
      <c r="A202" s="1">
        <v>14.904999999999999</v>
      </c>
      <c r="B202">
        <v>16.341999999999999</v>
      </c>
    </row>
    <row r="203" spans="1:2">
      <c r="A203" s="1">
        <v>14.528</v>
      </c>
      <c r="B203">
        <v>15.644</v>
      </c>
    </row>
    <row r="204" spans="1:2">
      <c r="A204" s="1">
        <v>13.962</v>
      </c>
      <c r="B204">
        <v>14.666</v>
      </c>
    </row>
    <row r="205" spans="1:2">
      <c r="A205" s="1">
        <v>13.585000000000001</v>
      </c>
      <c r="B205">
        <v>13.827999999999999</v>
      </c>
    </row>
    <row r="206" spans="1:2">
      <c r="A206" s="1">
        <v>12.83</v>
      </c>
      <c r="B206">
        <v>12.711</v>
      </c>
    </row>
    <row r="207" spans="1:2">
      <c r="A207" s="1">
        <v>12.263999999999999</v>
      </c>
      <c r="B207">
        <v>11.733000000000001</v>
      </c>
    </row>
    <row r="208" spans="1:2">
      <c r="A208" s="1">
        <v>11.321</v>
      </c>
      <c r="B208">
        <v>10.476000000000001</v>
      </c>
    </row>
    <row r="209" spans="1:2">
      <c r="A209" s="1">
        <v>11.132</v>
      </c>
      <c r="B209">
        <v>9.3585999999999991</v>
      </c>
    </row>
    <row r="210" spans="1:2">
      <c r="A210" s="1">
        <v>10.377000000000001</v>
      </c>
      <c r="B210">
        <v>8.5206</v>
      </c>
    </row>
    <row r="211" spans="1:2">
      <c r="A211" s="1">
        <v>9.8109999999999999</v>
      </c>
      <c r="B211">
        <v>7.2634999999999996</v>
      </c>
    </row>
    <row r="212" spans="1:2">
      <c r="A212" s="1">
        <v>9.2451000000000008</v>
      </c>
      <c r="B212">
        <v>6.4249999999999998</v>
      </c>
    </row>
    <row r="213" spans="1:2">
      <c r="A213" s="1">
        <v>8.4905000000000008</v>
      </c>
      <c r="B213">
        <v>5.1679000000000004</v>
      </c>
    </row>
    <row r="214" spans="1:2">
      <c r="A214" s="1">
        <v>7.5471000000000004</v>
      </c>
      <c r="B214">
        <v>4.0507</v>
      </c>
    </row>
    <row r="215" spans="1:2">
      <c r="A215" s="1">
        <v>6.7922000000000002</v>
      </c>
      <c r="B215">
        <v>3.0729000000000002</v>
      </c>
    </row>
    <row r="216" spans="1:2">
      <c r="A216" s="1">
        <v>5.8489000000000004</v>
      </c>
      <c r="B216">
        <v>1.8158000000000001</v>
      </c>
    </row>
    <row r="217" spans="1:2">
      <c r="A217" s="1">
        <v>5.0941999999999998</v>
      </c>
      <c r="B217">
        <v>0.55869999999999997</v>
      </c>
    </row>
    <row r="218" spans="1:2">
      <c r="A218" s="1">
        <v>3.7734000000000001</v>
      </c>
      <c r="B218">
        <v>-0.69837000000000005</v>
      </c>
    </row>
    <row r="219" spans="1:2">
      <c r="A219" s="1">
        <v>3.2075</v>
      </c>
      <c r="B219">
        <v>-1.3968</v>
      </c>
    </row>
    <row r="220" spans="1:2">
      <c r="A220" s="1">
        <v>2.2641</v>
      </c>
      <c r="B220">
        <v>-2.7936000000000001</v>
      </c>
    </row>
    <row r="221" spans="1:2">
      <c r="A221" s="1">
        <v>1.5094000000000001</v>
      </c>
      <c r="B221">
        <v>-3.2126000000000001</v>
      </c>
    </row>
    <row r="222" spans="1:2">
      <c r="A222" s="1">
        <v>0.37734000000000001</v>
      </c>
      <c r="B222">
        <v>-4.4695999999999998</v>
      </c>
    </row>
    <row r="223" spans="1:2">
      <c r="A223" s="1">
        <f>-0.56601</f>
        <v>-0.56601000000000001</v>
      </c>
      <c r="B223">
        <v>-5.5869999999999997</v>
      </c>
    </row>
    <row r="224" spans="1:2">
      <c r="A224" s="1">
        <f>-1.5094</f>
        <v>-1.5094000000000001</v>
      </c>
      <c r="B224">
        <v>-6.8440000000000003</v>
      </c>
    </row>
    <row r="225" spans="1:2">
      <c r="A225" s="1">
        <f>-2.6413</f>
        <v>-2.6413000000000002</v>
      </c>
      <c r="B225">
        <v>-7.6825000000000001</v>
      </c>
    </row>
    <row r="226" spans="1:2">
      <c r="A226" s="1">
        <f>-3.3962</f>
        <v>-3.3961999999999999</v>
      </c>
      <c r="B226">
        <v>-8.6601999999999997</v>
      </c>
    </row>
    <row r="227" spans="1:2">
      <c r="A227" s="1">
        <f>-3.9621</f>
        <v>-3.9621</v>
      </c>
      <c r="B227">
        <v>-9.2188999999999997</v>
      </c>
    </row>
    <row r="228" spans="1:2">
      <c r="A228" s="1">
        <f>-4.9055</f>
        <v>-4.9055</v>
      </c>
      <c r="B228">
        <v>-10.336</v>
      </c>
    </row>
    <row r="229" spans="1:2">
      <c r="A229" s="1">
        <f>-6.6035</f>
        <v>-6.6035000000000004</v>
      </c>
      <c r="B229">
        <v>-11.872999999999999</v>
      </c>
    </row>
    <row r="230" spans="1:2">
      <c r="A230" s="1">
        <f>-8.113</f>
        <v>-8.1129999999999995</v>
      </c>
      <c r="B230">
        <v>-12.85</v>
      </c>
    </row>
    <row r="231" spans="1:2">
      <c r="A231" s="1">
        <f>-9.4338</f>
        <v>-9.4337999999999997</v>
      </c>
      <c r="B231">
        <v>-14.108000000000001</v>
      </c>
    </row>
    <row r="232" spans="1:2">
      <c r="A232" s="1">
        <f>-10.377</f>
        <v>-10.377000000000001</v>
      </c>
      <c r="B232">
        <v>-14.666</v>
      </c>
    </row>
    <row r="233" spans="1:2">
      <c r="A233" s="1">
        <f>-11.321</f>
        <v>-11.321</v>
      </c>
      <c r="B233">
        <v>-15.504</v>
      </c>
    </row>
    <row r="234" spans="1:2">
      <c r="A234" s="1">
        <f>-12.264</f>
        <v>-12.263999999999999</v>
      </c>
      <c r="B234">
        <v>-16.202999999999999</v>
      </c>
    </row>
    <row r="235" spans="1:2">
      <c r="A235" s="1">
        <f>-13.019</f>
        <v>-13.019</v>
      </c>
      <c r="B235">
        <v>-16.901</v>
      </c>
    </row>
    <row r="236" spans="1:2">
      <c r="A236" s="1">
        <f>-14.151</f>
        <v>-14.151</v>
      </c>
      <c r="B236">
        <v>-17.46</v>
      </c>
    </row>
    <row r="237" spans="1:2">
      <c r="A237" s="1">
        <f>-14.717</f>
        <v>-14.717000000000001</v>
      </c>
      <c r="B237">
        <v>-18.018000000000001</v>
      </c>
    </row>
    <row r="238" spans="1:2">
      <c r="A238" s="1">
        <f>-15.471</f>
        <v>-15.471</v>
      </c>
      <c r="B238">
        <v>-18.297999999999998</v>
      </c>
    </row>
    <row r="239" spans="1:2">
      <c r="A239" s="1">
        <f>-14.717</f>
        <v>-14.717000000000001</v>
      </c>
      <c r="B239">
        <v>-17.32</v>
      </c>
    </row>
    <row r="240" spans="1:2">
      <c r="A240" s="1">
        <f>-14.151</f>
        <v>-14.151</v>
      </c>
      <c r="B240">
        <v>-15.644</v>
      </c>
    </row>
    <row r="241" spans="1:2">
      <c r="A241" s="1">
        <f>-13.585</f>
        <v>-13.585000000000001</v>
      </c>
      <c r="B241">
        <v>-14.666</v>
      </c>
    </row>
    <row r="242" spans="1:2">
      <c r="A242" s="1">
        <f>-12.83</f>
        <v>-12.83</v>
      </c>
      <c r="B242">
        <v>-13.269</v>
      </c>
    </row>
    <row r="243" spans="1:2">
      <c r="A243" s="1">
        <f>-12.264</f>
        <v>-12.263999999999999</v>
      </c>
      <c r="B243">
        <v>-12.151999999999999</v>
      </c>
    </row>
    <row r="244" spans="1:2">
      <c r="A244" s="1">
        <f>-11.698</f>
        <v>-11.698</v>
      </c>
      <c r="B244">
        <v>-11.173999999999999</v>
      </c>
    </row>
    <row r="245" spans="1:2">
      <c r="A245" s="1">
        <f>-10.943</f>
        <v>-10.943</v>
      </c>
      <c r="B245">
        <v>-9.9172999999999991</v>
      </c>
    </row>
    <row r="246" spans="1:2">
      <c r="A246" s="1">
        <f>-10.188</f>
        <v>-10.188000000000001</v>
      </c>
      <c r="B246">
        <v>-8.5206</v>
      </c>
    </row>
    <row r="247" spans="1:2">
      <c r="A247" s="1">
        <f>-9.0564</f>
        <v>-9.0564</v>
      </c>
      <c r="B247">
        <v>-7.5429000000000004</v>
      </c>
    </row>
    <row r="248" spans="1:2">
      <c r="A248" s="1">
        <f>-8.3017</f>
        <v>-8.3017000000000003</v>
      </c>
      <c r="B248">
        <v>-6.2853000000000003</v>
      </c>
    </row>
    <row r="249" spans="1:2">
      <c r="A249" s="1">
        <f>-7.7356</f>
        <v>-7.7355999999999998</v>
      </c>
      <c r="B249">
        <v>-5.0282999999999998</v>
      </c>
    </row>
    <row r="250" spans="1:2">
      <c r="A250" s="1">
        <f>-6.415</f>
        <v>-6.415</v>
      </c>
      <c r="B250">
        <v>-3.6316999999999999</v>
      </c>
    </row>
    <row r="251" spans="1:2">
      <c r="A251" s="1">
        <f>-5.2829</f>
        <v>-5.2828999999999997</v>
      </c>
      <c r="B251">
        <v>-2.0952000000000002</v>
      </c>
    </row>
    <row r="252" spans="1:2">
      <c r="A252" s="1">
        <f>-4.3396</f>
        <v>-4.3395999999999999</v>
      </c>
      <c r="B252">
        <v>-0.83809</v>
      </c>
    </row>
    <row r="253" spans="1:2">
      <c r="A253" s="1">
        <v>-3.2075</v>
      </c>
      <c r="B253">
        <v>0.41904000000000002</v>
      </c>
    </row>
    <row r="254" spans="1:2">
      <c r="A254" s="1">
        <v>-2.4527999999999999</v>
      </c>
      <c r="B254">
        <v>1.3968</v>
      </c>
    </row>
    <row r="255" spans="1:2">
      <c r="A255" s="1">
        <v>-1.5094000000000001</v>
      </c>
      <c r="B255">
        <v>2.5142000000000002</v>
      </c>
    </row>
    <row r="256" spans="1:2">
      <c r="A256" s="1">
        <v>-0.18867</v>
      </c>
      <c r="B256">
        <v>3.7713000000000001</v>
      </c>
    </row>
    <row r="257" spans="1:2">
      <c r="A257" s="1">
        <v>0.56601000000000001</v>
      </c>
      <c r="B257">
        <v>4.7488999999999999</v>
      </c>
    </row>
    <row r="258" spans="1:2">
      <c r="A258" s="1">
        <v>2.2641</v>
      </c>
      <c r="B258">
        <v>6.4249999999999998</v>
      </c>
    </row>
    <row r="259" spans="1:2">
      <c r="A259" s="1">
        <v>3.2075</v>
      </c>
      <c r="B259">
        <v>7.2634999999999996</v>
      </c>
    </row>
    <row r="260" spans="1:2">
      <c r="A260" s="1">
        <v>3.9621</v>
      </c>
      <c r="B260">
        <v>8.3809000000000005</v>
      </c>
    </row>
    <row r="261" spans="1:2">
      <c r="A261" s="1">
        <v>4.9055</v>
      </c>
      <c r="B261">
        <v>9.3585999999999991</v>
      </c>
    </row>
    <row r="262" spans="1:2">
      <c r="A262" s="1">
        <v>6.2263000000000002</v>
      </c>
      <c r="B262">
        <v>10.755000000000001</v>
      </c>
    </row>
    <row r="263" spans="1:2">
      <c r="A263" s="1">
        <v>7.1696999999999997</v>
      </c>
      <c r="B263">
        <v>12.012</v>
      </c>
    </row>
    <row r="264" spans="1:2">
      <c r="A264" s="1">
        <v>8.3017000000000003</v>
      </c>
      <c r="B264">
        <v>13.13</v>
      </c>
    </row>
    <row r="265" spans="1:2">
      <c r="A265" s="1">
        <v>9.8109999999999999</v>
      </c>
      <c r="B265">
        <v>14.666</v>
      </c>
    </row>
    <row r="266" spans="1:2">
      <c r="A266" s="1">
        <v>11.132</v>
      </c>
      <c r="B266">
        <v>16.062999999999999</v>
      </c>
    </row>
    <row r="267" spans="1:2">
      <c r="A267" s="1">
        <v>12.641</v>
      </c>
      <c r="B267">
        <v>17.32</v>
      </c>
    </row>
    <row r="268" spans="1:2">
      <c r="A268" s="1">
        <v>13.773</v>
      </c>
      <c r="B268">
        <v>18.297999999999998</v>
      </c>
    </row>
    <row r="269" spans="1:2">
      <c r="A269" s="1">
        <v>15.66</v>
      </c>
      <c r="B269">
        <v>19.695</v>
      </c>
    </row>
    <row r="270" spans="1:2">
      <c r="A270" s="1">
        <v>16.792000000000002</v>
      </c>
      <c r="B270">
        <v>20.952000000000002</v>
      </c>
    </row>
    <row r="271" spans="1:2">
      <c r="A271" s="1">
        <v>17.923999999999999</v>
      </c>
      <c r="B271">
        <v>21.79</v>
      </c>
    </row>
    <row r="272" spans="1:2">
      <c r="A272" s="1">
        <v>19.434000000000001</v>
      </c>
      <c r="B272">
        <v>23.187000000000001</v>
      </c>
    </row>
    <row r="273" spans="1:2">
      <c r="A273" s="1">
        <v>20.565999999999999</v>
      </c>
      <c r="B273">
        <v>24.303999999999998</v>
      </c>
    </row>
    <row r="274" spans="1:2">
      <c r="A274" s="1">
        <v>21.32</v>
      </c>
      <c r="B274">
        <v>25.003</v>
      </c>
    </row>
    <row r="275" spans="1:2">
      <c r="A275" s="1">
        <v>22.452000000000002</v>
      </c>
      <c r="B275">
        <v>25.422000000000001</v>
      </c>
    </row>
    <row r="276" spans="1:2">
      <c r="A276" s="1">
        <v>23.396000000000001</v>
      </c>
      <c r="B276">
        <v>26.399000000000001</v>
      </c>
    </row>
    <row r="277" spans="1:2">
      <c r="A277" s="1">
        <v>24.716000000000001</v>
      </c>
      <c r="B277">
        <v>27.097999999999999</v>
      </c>
    </row>
    <row r="278" spans="1:2">
      <c r="A278" s="1">
        <v>26.225999999999999</v>
      </c>
      <c r="B278">
        <v>27.936</v>
      </c>
    </row>
    <row r="279" spans="1:2">
      <c r="A279" s="1">
        <v>27.545999999999999</v>
      </c>
      <c r="B279">
        <v>28.494</v>
      </c>
    </row>
    <row r="280" spans="1:2">
      <c r="A280" s="1">
        <v>28.678999999999998</v>
      </c>
      <c r="B280">
        <v>29.053000000000001</v>
      </c>
    </row>
    <row r="281" spans="1:2">
      <c r="A281" s="1">
        <v>30</v>
      </c>
      <c r="B281">
        <v>29.751000000000001</v>
      </c>
    </row>
    <row r="282" spans="1:2">
      <c r="A282" s="1">
        <v>30.754000000000001</v>
      </c>
      <c r="B282">
        <v>29.890999999999998</v>
      </c>
    </row>
    <row r="283" spans="1:2">
      <c r="A283" s="1">
        <v>31.321000000000002</v>
      </c>
      <c r="B283">
        <v>30.030999999999999</v>
      </c>
    </row>
    <row r="284" spans="1:2">
      <c r="A284" s="1">
        <v>31.509</v>
      </c>
      <c r="B284">
        <v>30.170999999999999</v>
      </c>
    </row>
    <row r="285" spans="1:2">
      <c r="A285" s="1">
        <v>31.509</v>
      </c>
      <c r="B285">
        <v>29.751000000000001</v>
      </c>
    </row>
    <row r="286" spans="1:2">
      <c r="A286" s="1">
        <v>31.509</v>
      </c>
      <c r="B286">
        <v>29.053000000000001</v>
      </c>
    </row>
    <row r="287" spans="1:2">
      <c r="A287" s="1">
        <v>31.509</v>
      </c>
      <c r="B287">
        <v>27.936</v>
      </c>
    </row>
    <row r="288" spans="1:2">
      <c r="A288" s="1">
        <v>31.321000000000002</v>
      </c>
      <c r="B288">
        <v>26.957999999999998</v>
      </c>
    </row>
    <row r="289" spans="1:2">
      <c r="A289" s="1">
        <v>30.942</v>
      </c>
      <c r="B289">
        <v>25.841000000000001</v>
      </c>
    </row>
    <row r="290" spans="1:2">
      <c r="A290" s="1">
        <v>30.376000000000001</v>
      </c>
      <c r="B290">
        <v>24.443999999999999</v>
      </c>
    </row>
    <row r="291" spans="1:2">
      <c r="A291" s="1">
        <v>30.187999999999999</v>
      </c>
      <c r="B291">
        <v>23.187000000000001</v>
      </c>
    </row>
    <row r="292" spans="1:2">
      <c r="A292" s="1">
        <v>29.620999999999999</v>
      </c>
      <c r="B292">
        <v>21.79</v>
      </c>
    </row>
    <row r="293" spans="1:2">
      <c r="A293" s="1">
        <v>29.245999999999999</v>
      </c>
      <c r="B293">
        <v>20.812000000000001</v>
      </c>
    </row>
    <row r="294" spans="1:2">
      <c r="A294" s="1">
        <v>28.867000000000001</v>
      </c>
      <c r="B294">
        <v>19.555</v>
      </c>
    </row>
    <row r="295" spans="1:2">
      <c r="A295" s="1">
        <v>28.113</v>
      </c>
      <c r="B295">
        <v>17.879000000000001</v>
      </c>
    </row>
    <row r="296" spans="1:2">
      <c r="A296" s="1">
        <v>27.17</v>
      </c>
      <c r="B296">
        <v>16.062999999999999</v>
      </c>
    </row>
    <row r="297" spans="1:2">
      <c r="A297" s="1">
        <v>26.225999999999999</v>
      </c>
      <c r="B297">
        <v>14.946</v>
      </c>
    </row>
    <row r="298" spans="1:2">
      <c r="A298" s="1">
        <v>25.658999999999999</v>
      </c>
      <c r="B298">
        <v>13.827999999999999</v>
      </c>
    </row>
    <row r="299" spans="1:2">
      <c r="A299" s="1">
        <v>24.905000000000001</v>
      </c>
      <c r="B299">
        <v>12.430999999999999</v>
      </c>
    </row>
    <row r="300" spans="1:2">
      <c r="A300" s="1">
        <v>24.527999999999999</v>
      </c>
      <c r="B300">
        <v>11.173999999999999</v>
      </c>
    </row>
    <row r="301" spans="1:2">
      <c r="A301" s="1">
        <v>23.396000000000001</v>
      </c>
      <c r="B301">
        <v>9.7775999999999996</v>
      </c>
    </row>
    <row r="302" spans="1:2">
      <c r="A302" s="1">
        <v>22.83</v>
      </c>
      <c r="B302">
        <v>8.2411999999999992</v>
      </c>
    </row>
    <row r="303" spans="1:2">
      <c r="A303" s="1">
        <v>21.885999999999999</v>
      </c>
      <c r="B303">
        <v>6.8440000000000003</v>
      </c>
    </row>
    <row r="304" spans="1:2">
      <c r="A304" s="1">
        <v>20.565999999999999</v>
      </c>
      <c r="B304">
        <v>5.4473000000000003</v>
      </c>
    </row>
    <row r="305" spans="1:2">
      <c r="A305" s="1">
        <v>19.434000000000001</v>
      </c>
      <c r="B305">
        <v>3.911</v>
      </c>
    </row>
    <row r="306" spans="1:2">
      <c r="A306" s="1">
        <v>18.489999999999998</v>
      </c>
      <c r="B306">
        <v>2.6539000000000001</v>
      </c>
    </row>
    <row r="307" spans="1:2">
      <c r="A307" s="1">
        <v>17.734999999999999</v>
      </c>
      <c r="B307">
        <v>1.9555</v>
      </c>
    </row>
    <row r="308" spans="1:2">
      <c r="A308" s="1">
        <v>16.792000000000002</v>
      </c>
      <c r="B308">
        <v>0.83809</v>
      </c>
    </row>
    <row r="309" spans="1:2">
      <c r="A309" s="1">
        <v>15.849</v>
      </c>
      <c r="B309">
        <v>0</v>
      </c>
    </row>
    <row r="310" spans="1:2">
      <c r="A310" s="1">
        <v>14.904999999999999</v>
      </c>
      <c r="B310">
        <v>-0.97775999999999996</v>
      </c>
    </row>
    <row r="311" spans="1:2">
      <c r="A311" s="1">
        <v>13.962</v>
      </c>
      <c r="B311">
        <v>-1.8158000000000001</v>
      </c>
    </row>
    <row r="312" spans="1:2">
      <c r="A312" s="1">
        <v>13.019</v>
      </c>
      <c r="B312">
        <v>-3.0729000000000002</v>
      </c>
    </row>
    <row r="313" spans="1:2">
      <c r="A313" s="1">
        <v>12.074999999999999</v>
      </c>
      <c r="B313">
        <v>-3.7713000000000001</v>
      </c>
    </row>
    <row r="314" spans="1:2">
      <c r="A314" s="1">
        <v>10.943</v>
      </c>
      <c r="B314">
        <v>-4.8886000000000003</v>
      </c>
    </row>
    <row r="315" spans="1:2">
      <c r="A315" s="1">
        <v>9.8109999999999999</v>
      </c>
      <c r="B315">
        <v>-5.7266000000000004</v>
      </c>
    </row>
    <row r="316" spans="1:2">
      <c r="A316" s="1">
        <v>8.3017000000000003</v>
      </c>
      <c r="B316">
        <v>-6.7043999999999997</v>
      </c>
    </row>
    <row r="317" spans="1:2">
      <c r="A317" s="1">
        <v>6.9809000000000001</v>
      </c>
      <c r="B317">
        <v>-8.1014999999999997</v>
      </c>
    </row>
    <row r="318" spans="1:2">
      <c r="A318" s="1">
        <v>5.2828999999999997</v>
      </c>
      <c r="B318">
        <v>-9.7775999999999996</v>
      </c>
    </row>
    <row r="319" spans="1:2">
      <c r="A319" s="1">
        <v>3.5847000000000002</v>
      </c>
      <c r="B319">
        <v>-11.173999999999999</v>
      </c>
    </row>
    <row r="320" spans="1:2">
      <c r="A320" s="1">
        <v>1.8867</v>
      </c>
      <c r="B320">
        <v>-12.151999999999999</v>
      </c>
    </row>
    <row r="321" spans="1:2">
      <c r="A321" s="1">
        <v>0.56601000000000001</v>
      </c>
      <c r="B321">
        <v>-13.269</v>
      </c>
    </row>
    <row r="322" spans="1:2">
      <c r="A322" s="1">
        <f>-1.3207</f>
        <v>-1.3207</v>
      </c>
      <c r="B322">
        <v>-14.247</v>
      </c>
    </row>
    <row r="323" spans="1:2">
      <c r="A323" s="1">
        <f>-2.8301</f>
        <v>-2.8300999999999998</v>
      </c>
      <c r="B323">
        <v>-15.504</v>
      </c>
    </row>
    <row r="324" spans="1:2">
      <c r="A324" s="1">
        <f>-4.7168</f>
        <v>-4.7168000000000001</v>
      </c>
      <c r="B324">
        <v>-16.622</v>
      </c>
    </row>
    <row r="325" spans="1:2">
      <c r="A325" s="1">
        <f>-5.6601</f>
        <v>-5.6600999999999999</v>
      </c>
      <c r="B325">
        <v>-17.46</v>
      </c>
    </row>
    <row r="326" spans="1:2">
      <c r="A326" s="1">
        <f>-7.5471</f>
        <v>-7.5471000000000004</v>
      </c>
      <c r="B326">
        <v>-18.437000000000001</v>
      </c>
    </row>
    <row r="327" spans="1:2">
      <c r="A327" s="1">
        <f>-9.0564</f>
        <v>-9.0564</v>
      </c>
      <c r="B327">
        <v>-19.414999999999999</v>
      </c>
    </row>
    <row r="328" spans="1:2">
      <c r="A328" s="1">
        <f>-10.943</f>
        <v>-10.943</v>
      </c>
      <c r="B328">
        <v>-20.393000000000001</v>
      </c>
    </row>
    <row r="329" spans="1:2">
      <c r="A329" s="1">
        <f>-12.453</f>
        <v>-12.452999999999999</v>
      </c>
      <c r="B329">
        <v>-21.231000000000002</v>
      </c>
    </row>
    <row r="330" spans="1:2">
      <c r="A330" s="1">
        <f>-13.962</f>
        <v>-13.962</v>
      </c>
      <c r="B330">
        <v>-22.209</v>
      </c>
    </row>
    <row r="331" spans="1:2">
      <c r="A331" s="1">
        <f>-15.283</f>
        <v>-15.282999999999999</v>
      </c>
      <c r="B331">
        <v>-23.047000000000001</v>
      </c>
    </row>
    <row r="332" spans="1:2">
      <c r="A332" s="1">
        <f>-16.792</f>
        <v>-16.792000000000002</v>
      </c>
      <c r="B332">
        <v>-23.745999999999999</v>
      </c>
    </row>
    <row r="333" spans="1:2">
      <c r="A333" s="1">
        <f>-18.113</f>
        <v>-18.113</v>
      </c>
      <c r="B333">
        <v>-24.584</v>
      </c>
    </row>
    <row r="334" spans="1:2">
      <c r="A334" s="1">
        <f>-19.056</f>
        <v>-19.056000000000001</v>
      </c>
      <c r="B334">
        <v>-25.003</v>
      </c>
    </row>
    <row r="335" spans="1:2">
      <c r="A335" s="1">
        <f>-20.188</f>
        <v>-20.187999999999999</v>
      </c>
      <c r="B335">
        <v>-25.841000000000001</v>
      </c>
    </row>
    <row r="336" spans="1:2">
      <c r="A336" s="1">
        <f>-20.943</f>
        <v>-20.943000000000001</v>
      </c>
      <c r="B336">
        <v>-26.12</v>
      </c>
    </row>
    <row r="337" spans="1:2">
      <c r="A337" s="1">
        <f>-21.886</f>
        <v>-21.885999999999999</v>
      </c>
      <c r="B337">
        <v>-26.818000000000001</v>
      </c>
    </row>
    <row r="338" spans="1:2">
      <c r="A338" s="1">
        <f>-22.83</f>
        <v>-22.83</v>
      </c>
      <c r="B338">
        <v>-27.236999999999998</v>
      </c>
    </row>
    <row r="339" spans="1:2">
      <c r="A339" s="1">
        <f>-23.962</f>
        <v>-23.962</v>
      </c>
      <c r="B339">
        <v>-27.936</v>
      </c>
    </row>
    <row r="340" spans="1:2">
      <c r="A340" s="1">
        <f>-25.282</f>
        <v>-25.282</v>
      </c>
      <c r="B340">
        <v>-28.634</v>
      </c>
    </row>
    <row r="341" spans="1:2">
      <c r="A341" s="1">
        <f>-26.226</f>
        <v>-26.225999999999999</v>
      </c>
      <c r="B341">
        <v>-29.332000000000001</v>
      </c>
    </row>
    <row r="342" spans="1:2">
      <c r="A342" s="1">
        <f>-27.17</f>
        <v>-27.17</v>
      </c>
      <c r="B342">
        <v>-29.751000000000001</v>
      </c>
    </row>
    <row r="343" spans="1:2">
      <c r="A343" s="1">
        <f>-28.113</f>
        <v>-28.113</v>
      </c>
      <c r="B343">
        <v>-30.170999999999999</v>
      </c>
    </row>
    <row r="344" spans="1:2">
      <c r="A344" s="1">
        <f>-28.867</f>
        <v>-28.867000000000001</v>
      </c>
      <c r="B344">
        <v>-30.45</v>
      </c>
    </row>
    <row r="345" spans="1:2">
      <c r="A345" s="1">
        <f>-29.434</f>
        <v>-29.434000000000001</v>
      </c>
      <c r="B345">
        <v>-30.869</v>
      </c>
    </row>
    <row r="346" spans="1:2">
      <c r="A346" s="1">
        <f>-30.188</f>
        <v>-30.187999999999999</v>
      </c>
      <c r="B346">
        <v>-31.148</v>
      </c>
    </row>
    <row r="347" spans="1:2">
      <c r="A347" s="1">
        <f>-30.376</f>
        <v>-30.376000000000001</v>
      </c>
      <c r="B347">
        <v>-31.428000000000001</v>
      </c>
    </row>
    <row r="348" spans="1:2">
      <c r="A348" s="1">
        <f>-31.13</f>
        <v>-31.13</v>
      </c>
      <c r="B348">
        <v>-31.847000000000001</v>
      </c>
    </row>
    <row r="349" spans="1:2">
      <c r="A349" s="1">
        <f>-30.754</f>
        <v>-30.754000000000001</v>
      </c>
      <c r="B349">
        <v>-31.288</v>
      </c>
    </row>
    <row r="350" spans="1:2">
      <c r="A350" s="1">
        <f>-30.376</f>
        <v>-30.376000000000001</v>
      </c>
      <c r="B350">
        <v>-30.45</v>
      </c>
    </row>
    <row r="351" spans="1:2">
      <c r="A351" s="1">
        <f>-30.188</f>
        <v>-30.187999999999999</v>
      </c>
      <c r="B351">
        <v>-29.472000000000001</v>
      </c>
    </row>
    <row r="352" spans="1:2">
      <c r="A352" s="1">
        <f>-30</f>
        <v>-30</v>
      </c>
      <c r="B352">
        <v>-28.774000000000001</v>
      </c>
    </row>
    <row r="353" spans="1:2">
      <c r="A353" s="1">
        <f>-30</f>
        <v>-30</v>
      </c>
      <c r="B353">
        <v>-28.074999999999999</v>
      </c>
    </row>
    <row r="354" spans="1:2">
      <c r="A354" s="1">
        <f>-29.809</f>
        <v>-29.809000000000001</v>
      </c>
      <c r="B354">
        <v>-27.236999999999998</v>
      </c>
    </row>
    <row r="355" spans="1:2">
      <c r="A355" s="1">
        <f>-29.621</f>
        <v>-29.620999999999999</v>
      </c>
      <c r="B355">
        <v>-26.26</v>
      </c>
    </row>
    <row r="356" spans="1:2">
      <c r="A356" s="1">
        <f>-29.434</f>
        <v>-29.434000000000001</v>
      </c>
      <c r="B356">
        <v>-25.141999999999999</v>
      </c>
    </row>
    <row r="357" spans="1:2">
      <c r="A357" s="1">
        <f>-29.055</f>
        <v>-29.055</v>
      </c>
      <c r="B357">
        <v>-24.164999999999999</v>
      </c>
    </row>
    <row r="358" spans="1:2">
      <c r="A358" s="1">
        <f>-29.055</f>
        <v>-29.055</v>
      </c>
      <c r="B358">
        <v>-23.466000000000001</v>
      </c>
    </row>
    <row r="359" spans="1:2">
      <c r="A359" s="1">
        <f>-28.679</f>
        <v>-28.678999999999998</v>
      </c>
      <c r="B359">
        <v>-22.349</v>
      </c>
    </row>
    <row r="360" spans="1:2">
      <c r="A360" s="1">
        <f>-28.301</f>
        <v>-28.300999999999998</v>
      </c>
      <c r="B360">
        <v>-21.091000000000001</v>
      </c>
    </row>
    <row r="361" spans="1:2">
      <c r="A361" s="1">
        <f>-27.925</f>
        <v>-27.925000000000001</v>
      </c>
      <c r="B361">
        <v>-20.114000000000001</v>
      </c>
    </row>
    <row r="362" spans="1:2">
      <c r="A362" s="1">
        <f>-27.358</f>
        <v>-27.358000000000001</v>
      </c>
      <c r="B362">
        <v>-19.274999999999999</v>
      </c>
    </row>
    <row r="363" spans="1:2">
      <c r="A363" s="1">
        <f>-26.98</f>
        <v>-26.98</v>
      </c>
      <c r="B363">
        <v>-18.018000000000001</v>
      </c>
    </row>
    <row r="364" spans="1:2">
      <c r="A364" s="1">
        <f>-26.413</f>
        <v>-26.413</v>
      </c>
      <c r="B364">
        <v>-17.32</v>
      </c>
    </row>
    <row r="365" spans="1:2">
      <c r="A365" s="1">
        <f>-26.038</f>
        <v>-26.038</v>
      </c>
      <c r="B365">
        <v>-16.062999999999999</v>
      </c>
    </row>
    <row r="366" spans="1:2">
      <c r="A366" s="1">
        <f>-25.282</f>
        <v>-25.282</v>
      </c>
      <c r="B366">
        <v>-14.946</v>
      </c>
    </row>
    <row r="367" spans="1:2">
      <c r="A367" s="1">
        <f>-24.905</f>
        <v>-24.905000000000001</v>
      </c>
      <c r="B367">
        <v>-13.827999999999999</v>
      </c>
    </row>
    <row r="368" spans="1:2">
      <c r="A368" s="1">
        <f>-24.339</f>
        <v>-24.338999999999999</v>
      </c>
      <c r="B368">
        <v>-12.571</v>
      </c>
    </row>
    <row r="369" spans="1:2">
      <c r="A369" s="1">
        <f>-23.773</f>
        <v>-23.773</v>
      </c>
      <c r="B369">
        <v>-11.454000000000001</v>
      </c>
    </row>
    <row r="370" spans="1:2">
      <c r="A370" s="1">
        <f>-23.018</f>
        <v>-23.018000000000001</v>
      </c>
      <c r="B370">
        <v>-9.9172999999999991</v>
      </c>
    </row>
    <row r="371" spans="1:2">
      <c r="A371" s="1">
        <f>-22.452</f>
        <v>-22.452000000000002</v>
      </c>
      <c r="B371">
        <v>-8.9396000000000004</v>
      </c>
    </row>
    <row r="372" spans="1:2">
      <c r="A372" s="1">
        <f>-21.697</f>
        <v>-21.696999999999999</v>
      </c>
      <c r="B372">
        <v>-7.6825000000000001</v>
      </c>
    </row>
    <row r="373" spans="1:2">
      <c r="A373" s="1">
        <f>-21.32</f>
        <v>-21.32</v>
      </c>
      <c r="B373">
        <v>-6.4249999999999998</v>
      </c>
    </row>
    <row r="374" spans="1:2">
      <c r="A374" s="1">
        <f>-20.377</f>
        <v>-20.376999999999999</v>
      </c>
      <c r="B374">
        <v>-5.1679000000000004</v>
      </c>
    </row>
    <row r="375" spans="1:2">
      <c r="A375" s="1">
        <f>-19.811</f>
        <v>-19.811</v>
      </c>
      <c r="B375">
        <v>-4.1904000000000003</v>
      </c>
    </row>
    <row r="376" spans="1:2">
      <c r="A376" s="1">
        <f>-19.056</f>
        <v>-19.056000000000001</v>
      </c>
      <c r="B376">
        <v>-3.0729000000000002</v>
      </c>
    </row>
    <row r="377" spans="1:2">
      <c r="A377" s="1">
        <f>-18.113</f>
        <v>-18.113</v>
      </c>
      <c r="B377">
        <v>-1.9555</v>
      </c>
    </row>
    <row r="378" spans="1:2">
      <c r="A378" s="1">
        <f>-16.981</f>
        <v>-16.981000000000002</v>
      </c>
      <c r="B378">
        <v>-0.83809</v>
      </c>
    </row>
    <row r="379" spans="1:2">
      <c r="A379" s="1">
        <f>-16.226</f>
        <v>-16.225999999999999</v>
      </c>
      <c r="B379">
        <v>-0.27936</v>
      </c>
    </row>
    <row r="380" spans="1:2">
      <c r="A380" s="1">
        <v>-15.849</v>
      </c>
      <c r="B380">
        <v>0.41904000000000002</v>
      </c>
    </row>
    <row r="381" spans="1:2">
      <c r="A381" s="1">
        <v>-14.904999999999999</v>
      </c>
      <c r="B381">
        <v>1.8158000000000001</v>
      </c>
    </row>
    <row r="382" spans="1:2">
      <c r="A382" s="1">
        <v>-13.773</v>
      </c>
      <c r="B382">
        <v>2.6539000000000001</v>
      </c>
    </row>
    <row r="383" spans="1:2">
      <c r="A383" s="1">
        <v>-12.641</v>
      </c>
      <c r="B383">
        <v>3.7713000000000001</v>
      </c>
    </row>
    <row r="384" spans="1:2">
      <c r="A384" s="1">
        <v>-11.321</v>
      </c>
      <c r="B384">
        <v>5.1679000000000004</v>
      </c>
    </row>
    <row r="385" spans="1:2">
      <c r="A385" s="1">
        <v>-9.8109999999999999</v>
      </c>
      <c r="B385">
        <v>6.7043999999999997</v>
      </c>
    </row>
    <row r="386" spans="1:2">
      <c r="A386" s="1">
        <v>-8.1129999999999995</v>
      </c>
      <c r="B386">
        <v>8.1014999999999997</v>
      </c>
    </row>
    <row r="387" spans="1:2">
      <c r="A387" s="1">
        <v>-6.9809000000000001</v>
      </c>
      <c r="B387">
        <v>9.2188999999999997</v>
      </c>
    </row>
    <row r="388" spans="1:2">
      <c r="A388" s="1">
        <v>-5.4717000000000002</v>
      </c>
      <c r="B388">
        <v>10.196999999999999</v>
      </c>
    </row>
    <row r="389" spans="1:2">
      <c r="A389" s="1">
        <v>-3.7734000000000001</v>
      </c>
      <c r="B389">
        <v>11.454000000000001</v>
      </c>
    </row>
    <row r="390" spans="1:2">
      <c r="A390" s="1">
        <v>-1.8867</v>
      </c>
      <c r="B390">
        <v>12.85</v>
      </c>
    </row>
    <row r="391" spans="1:2">
      <c r="A391" s="1">
        <v>-0.18867</v>
      </c>
      <c r="B391">
        <v>14.108000000000001</v>
      </c>
    </row>
    <row r="392" spans="1:2">
      <c r="A392" s="1">
        <v>1.3207</v>
      </c>
      <c r="B392">
        <v>14.805999999999999</v>
      </c>
    </row>
    <row r="393" spans="1:2">
      <c r="A393" s="1">
        <v>2.8300999999999998</v>
      </c>
      <c r="B393">
        <v>15.644</v>
      </c>
    </row>
    <row r="394" spans="1:2">
      <c r="A394" s="1">
        <v>4.5282999999999998</v>
      </c>
      <c r="B394">
        <v>16.622</v>
      </c>
    </row>
    <row r="395" spans="1:2">
      <c r="A395" s="1">
        <v>6.2263000000000002</v>
      </c>
      <c r="B395">
        <v>17.46</v>
      </c>
    </row>
    <row r="396" spans="1:2">
      <c r="A396" s="1">
        <v>7.5471000000000004</v>
      </c>
      <c r="B396">
        <v>18.158000000000001</v>
      </c>
    </row>
    <row r="397" spans="1:2">
      <c r="A397" s="1">
        <v>9.0564</v>
      </c>
      <c r="B397">
        <v>18.856000000000002</v>
      </c>
    </row>
    <row r="398" spans="1:2">
      <c r="A398" s="1">
        <v>11.509</v>
      </c>
      <c r="B398">
        <v>19.695</v>
      </c>
    </row>
    <row r="399" spans="1:2">
      <c r="A399" s="1">
        <v>13.207000000000001</v>
      </c>
      <c r="B399">
        <v>20.253</v>
      </c>
    </row>
    <row r="400" spans="1:2">
      <c r="A400" s="1">
        <v>15.471</v>
      </c>
      <c r="B400">
        <v>21.091000000000001</v>
      </c>
    </row>
    <row r="401" spans="1:2">
      <c r="A401" s="1">
        <v>17.169</v>
      </c>
      <c r="B401">
        <v>21.65</v>
      </c>
    </row>
    <row r="402" spans="1:2">
      <c r="A402" s="1">
        <v>19.622</v>
      </c>
      <c r="B402">
        <v>22.209</v>
      </c>
    </row>
    <row r="403" spans="1:2">
      <c r="A403" s="1">
        <v>20.754000000000001</v>
      </c>
      <c r="B403">
        <v>22.907</v>
      </c>
    </row>
    <row r="404" spans="1:2">
      <c r="A404" s="1">
        <v>22.640999999999998</v>
      </c>
      <c r="B404">
        <v>23.606000000000002</v>
      </c>
    </row>
    <row r="405" spans="1:2">
      <c r="A405" s="1">
        <v>23.962</v>
      </c>
      <c r="B405">
        <v>24.303999999999998</v>
      </c>
    </row>
    <row r="406" spans="1:2">
      <c r="A406" s="1">
        <v>25.471</v>
      </c>
      <c r="B406">
        <v>25.141999999999999</v>
      </c>
    </row>
    <row r="407" spans="1:2">
      <c r="A407" s="1">
        <v>27.358000000000001</v>
      </c>
      <c r="B407">
        <v>25.841000000000001</v>
      </c>
    </row>
    <row r="408" spans="1:2">
      <c r="A408" s="1">
        <v>28.867000000000001</v>
      </c>
      <c r="B408">
        <v>26.678999999999998</v>
      </c>
    </row>
    <row r="409" spans="1:2">
      <c r="A409" s="1">
        <v>30.187999999999999</v>
      </c>
      <c r="B409">
        <v>27.655999999999999</v>
      </c>
    </row>
    <row r="410" spans="1:2">
      <c r="A410" s="1">
        <v>30.754000000000001</v>
      </c>
      <c r="B410">
        <v>27.936</v>
      </c>
    </row>
    <row r="411" spans="1:2">
      <c r="A411" s="1">
        <v>31.321000000000002</v>
      </c>
      <c r="B411">
        <v>28.355</v>
      </c>
    </row>
    <row r="412" spans="1:2">
      <c r="A412" s="1">
        <v>31.13</v>
      </c>
      <c r="B412">
        <v>27.655999999999999</v>
      </c>
    </row>
    <row r="413" spans="1:2">
      <c r="A413" s="1">
        <v>30.942</v>
      </c>
      <c r="B413">
        <v>26.957999999999998</v>
      </c>
    </row>
    <row r="414" spans="1:2">
      <c r="A414" s="1">
        <v>30.754000000000001</v>
      </c>
      <c r="B414">
        <v>25.98</v>
      </c>
    </row>
    <row r="415" spans="1:2">
      <c r="A415" s="1">
        <v>30.565999999999999</v>
      </c>
      <c r="B415">
        <v>25.282</v>
      </c>
    </row>
    <row r="416" spans="1:2">
      <c r="A416" s="1">
        <v>30.376000000000001</v>
      </c>
      <c r="B416">
        <v>24.443999999999999</v>
      </c>
    </row>
    <row r="417" spans="1:2">
      <c r="A417" s="1">
        <v>30</v>
      </c>
      <c r="B417">
        <v>23.047000000000001</v>
      </c>
    </row>
    <row r="418" spans="1:2">
      <c r="A418" s="1">
        <v>29.620999999999999</v>
      </c>
      <c r="B418">
        <v>21.79</v>
      </c>
    </row>
    <row r="419" spans="1:2">
      <c r="A419" s="1">
        <v>29.245999999999999</v>
      </c>
      <c r="B419">
        <v>20.114000000000001</v>
      </c>
    </row>
    <row r="420" spans="1:2">
      <c r="A420" s="1">
        <v>28.489000000000001</v>
      </c>
      <c r="B420">
        <v>18.716999999999999</v>
      </c>
    </row>
    <row r="421" spans="1:2">
      <c r="A421" s="1">
        <v>28.113</v>
      </c>
      <c r="B421">
        <v>17.46</v>
      </c>
    </row>
    <row r="422" spans="1:2">
      <c r="A422" s="1">
        <v>27.358000000000001</v>
      </c>
      <c r="B422">
        <v>16.062999999999999</v>
      </c>
    </row>
    <row r="423" spans="1:2">
      <c r="A423" s="1">
        <v>26.792000000000002</v>
      </c>
      <c r="B423">
        <v>14.805999999999999</v>
      </c>
    </row>
    <row r="424" spans="1:2">
      <c r="A424" s="1">
        <v>25.85</v>
      </c>
      <c r="B424">
        <v>12.85</v>
      </c>
    </row>
    <row r="425" spans="1:2">
      <c r="A425" s="1">
        <v>24.716000000000001</v>
      </c>
      <c r="B425">
        <v>11.733000000000001</v>
      </c>
    </row>
    <row r="426" spans="1:2">
      <c r="A426" s="1">
        <v>24.15</v>
      </c>
      <c r="B426">
        <v>10.336</v>
      </c>
    </row>
    <row r="427" spans="1:2">
      <c r="A427" s="1">
        <v>23.018000000000001</v>
      </c>
      <c r="B427">
        <v>8.6601999999999997</v>
      </c>
    </row>
    <row r="428" spans="1:2">
      <c r="A428" s="1">
        <v>22.263999999999999</v>
      </c>
      <c r="B428">
        <v>7.5429000000000004</v>
      </c>
    </row>
    <row r="429" spans="1:2">
      <c r="A429" s="1">
        <v>21.132000000000001</v>
      </c>
      <c r="B429">
        <v>6.0060000000000002</v>
      </c>
    </row>
    <row r="430" spans="1:2">
      <c r="A430" s="1">
        <v>19.998999999999999</v>
      </c>
      <c r="B430">
        <v>4.4695999999999998</v>
      </c>
    </row>
    <row r="431" spans="1:2">
      <c r="A431" s="1">
        <v>18.867000000000001</v>
      </c>
      <c r="B431">
        <v>3.0729000000000002</v>
      </c>
    </row>
    <row r="432" spans="1:2">
      <c r="A432" s="1">
        <v>18.113</v>
      </c>
      <c r="B432">
        <v>1.8158000000000001</v>
      </c>
    </row>
    <row r="433" spans="1:2">
      <c r="A433" s="1">
        <v>16.792000000000002</v>
      </c>
      <c r="B433">
        <v>0.55869999999999997</v>
      </c>
    </row>
    <row r="434" spans="1:2">
      <c r="A434" s="1">
        <v>15.093999999999999</v>
      </c>
      <c r="B434">
        <v>-0.83809</v>
      </c>
    </row>
    <row r="435" spans="1:2">
      <c r="A435" s="1">
        <v>13.585000000000001</v>
      </c>
      <c r="B435">
        <v>-2.0952000000000002</v>
      </c>
    </row>
    <row r="436" spans="1:2">
      <c r="A436" s="1">
        <v>11.698</v>
      </c>
      <c r="B436">
        <v>-3.6316999999999999</v>
      </c>
    </row>
    <row r="437" spans="1:2">
      <c r="A437" s="1">
        <v>10.566000000000001</v>
      </c>
      <c r="B437">
        <v>-5.0282999999999998</v>
      </c>
    </row>
    <row r="438" spans="1:2">
      <c r="A438" s="1">
        <v>8.4905000000000008</v>
      </c>
      <c r="B438">
        <v>-6.4249999999999998</v>
      </c>
    </row>
    <row r="439" spans="1:2">
      <c r="A439" s="1">
        <v>6.9809000000000001</v>
      </c>
      <c r="B439">
        <v>-7.4032</v>
      </c>
    </row>
    <row r="440" spans="1:2">
      <c r="A440" s="1">
        <v>5.2828999999999997</v>
      </c>
      <c r="B440">
        <v>-8.7998999999999992</v>
      </c>
    </row>
    <row r="441" spans="1:2">
      <c r="A441" s="1">
        <v>3.7734000000000001</v>
      </c>
      <c r="B441">
        <v>-9.9172999999999991</v>
      </c>
    </row>
    <row r="442" spans="1:2">
      <c r="A442" s="1">
        <v>1.6980999999999999</v>
      </c>
      <c r="B442">
        <v>-11.173999999999999</v>
      </c>
    </row>
    <row r="443" spans="1:2">
      <c r="A443" s="1">
        <v>0</v>
      </c>
      <c r="B443">
        <v>-12.151999999999999</v>
      </c>
    </row>
    <row r="444" spans="1:2">
      <c r="A444" s="1">
        <f>-1.3207</f>
        <v>-1.3207</v>
      </c>
      <c r="B444">
        <v>-13.269</v>
      </c>
    </row>
    <row r="445" spans="1:2">
      <c r="A445" s="1">
        <f>-2.8301</f>
        <v>-2.8300999999999998</v>
      </c>
      <c r="B445">
        <v>-14.108000000000001</v>
      </c>
    </row>
    <row r="446" spans="1:2">
      <c r="A446" s="1">
        <f>-4.1509</f>
        <v>-4.1509</v>
      </c>
      <c r="B446">
        <v>-15.365</v>
      </c>
    </row>
    <row r="447" spans="1:2">
      <c r="A447" s="1">
        <f>-5.4717</f>
        <v>-5.4717000000000002</v>
      </c>
      <c r="B447">
        <v>-15.923</v>
      </c>
    </row>
    <row r="448" spans="1:2">
      <c r="A448" s="1">
        <f>-6.7922</f>
        <v>-6.7922000000000002</v>
      </c>
      <c r="B448">
        <v>-16.760999999999999</v>
      </c>
    </row>
    <row r="449" spans="1:2">
      <c r="A449" s="1">
        <f>-8.4905</f>
        <v>-8.4905000000000008</v>
      </c>
      <c r="B449">
        <v>-17.739000000000001</v>
      </c>
    </row>
    <row r="450" spans="1:2">
      <c r="A450" s="1">
        <f>-9.4338</f>
        <v>-9.4337999999999997</v>
      </c>
      <c r="B450">
        <v>-18.158000000000001</v>
      </c>
    </row>
    <row r="451" spans="1:2">
      <c r="A451" s="1">
        <f>-10.377</f>
        <v>-10.377000000000001</v>
      </c>
      <c r="B451">
        <v>-18.716999999999999</v>
      </c>
    </row>
    <row r="452" spans="1:2">
      <c r="A452" s="1">
        <f>-12.075</f>
        <v>-12.074999999999999</v>
      </c>
      <c r="B452">
        <v>-19.695</v>
      </c>
    </row>
    <row r="453" spans="1:2">
      <c r="A453" s="1">
        <f>-13.396</f>
        <v>-13.396000000000001</v>
      </c>
      <c r="B453">
        <v>-20.253</v>
      </c>
    </row>
    <row r="454" spans="1:2">
      <c r="A454" s="1">
        <f>-14.905</f>
        <v>-14.904999999999999</v>
      </c>
      <c r="B454">
        <v>-21.091000000000001</v>
      </c>
    </row>
    <row r="455" spans="1:2">
      <c r="A455" s="1">
        <f>-16.792</f>
        <v>-16.792000000000002</v>
      </c>
      <c r="B455">
        <v>-21.93</v>
      </c>
    </row>
    <row r="456" spans="1:2">
      <c r="A456" s="1">
        <f>-18.679</f>
        <v>-18.678999999999998</v>
      </c>
      <c r="B456">
        <v>-22.907</v>
      </c>
    </row>
    <row r="457" spans="1:2">
      <c r="A457" s="1">
        <f>-19.811</f>
        <v>-19.811</v>
      </c>
      <c r="B457">
        <v>-23.745999999999999</v>
      </c>
    </row>
    <row r="458" spans="1:2">
      <c r="A458" s="1">
        <f>-21.509</f>
        <v>-21.509</v>
      </c>
      <c r="B458">
        <v>-24.584</v>
      </c>
    </row>
    <row r="459" spans="1:2">
      <c r="A459" s="1">
        <f>-22.83</f>
        <v>-22.83</v>
      </c>
      <c r="B459">
        <v>-25.422000000000001</v>
      </c>
    </row>
    <row r="460" spans="1:2">
      <c r="A460" s="1">
        <f>-24.339</f>
        <v>-24.338999999999999</v>
      </c>
      <c r="B460">
        <v>-26.12</v>
      </c>
    </row>
    <row r="461" spans="1:2">
      <c r="A461" s="1">
        <f>-25.659</f>
        <v>-25.658999999999999</v>
      </c>
      <c r="B461">
        <v>-26.818000000000001</v>
      </c>
    </row>
    <row r="462" spans="1:2">
      <c r="A462" s="1">
        <f>-27.358</f>
        <v>-27.358000000000001</v>
      </c>
      <c r="B462">
        <v>-27.795999999999999</v>
      </c>
    </row>
    <row r="463" spans="1:2">
      <c r="A463" s="1">
        <f>-28.867</f>
        <v>-28.867000000000001</v>
      </c>
      <c r="B463">
        <v>-28.634</v>
      </c>
    </row>
    <row r="464" spans="1:2">
      <c r="A464" s="1">
        <f>-29.621</f>
        <v>-29.620999999999999</v>
      </c>
      <c r="B464">
        <v>-29.053000000000001</v>
      </c>
    </row>
    <row r="465" spans="1:2">
      <c r="A465" s="1">
        <f>-30.188</f>
        <v>-30.187999999999999</v>
      </c>
      <c r="B465">
        <v>-29.332000000000001</v>
      </c>
    </row>
    <row r="466" spans="1:2">
      <c r="A466" s="1">
        <f>-30.942</f>
        <v>-30.942</v>
      </c>
      <c r="B466">
        <v>-29.751000000000001</v>
      </c>
    </row>
    <row r="467" spans="1:2">
      <c r="A467" s="1">
        <f>-30.754</f>
        <v>-30.754000000000001</v>
      </c>
      <c r="B467">
        <v>-28.774000000000001</v>
      </c>
    </row>
    <row r="468" spans="1:2">
      <c r="A468" s="1">
        <f>-30.376</f>
        <v>-30.376000000000001</v>
      </c>
      <c r="B468">
        <v>-27.655999999999999</v>
      </c>
    </row>
    <row r="469" spans="1:2">
      <c r="A469" s="1">
        <f>-30</f>
        <v>-30</v>
      </c>
      <c r="B469">
        <v>-26.26</v>
      </c>
    </row>
    <row r="470" spans="1:2">
      <c r="A470" s="1">
        <f>-29.809</f>
        <v>-29.809000000000001</v>
      </c>
      <c r="B470">
        <v>-24.863</v>
      </c>
    </row>
    <row r="471" spans="1:2">
      <c r="A471" s="1">
        <f>-29.621</f>
        <v>-29.620999999999999</v>
      </c>
      <c r="B471">
        <v>-24.164999999999999</v>
      </c>
    </row>
    <row r="472" spans="1:2">
      <c r="A472" s="1">
        <f>-29.434</f>
        <v>-29.434000000000001</v>
      </c>
      <c r="B472">
        <v>-22.768000000000001</v>
      </c>
    </row>
    <row r="473" spans="1:2">
      <c r="A473" s="1">
        <f>-29.246</f>
        <v>-29.245999999999999</v>
      </c>
      <c r="B473">
        <v>-21.65</v>
      </c>
    </row>
    <row r="474" spans="1:2">
      <c r="A474" s="1">
        <f>-28.679</f>
        <v>-28.678999999999998</v>
      </c>
      <c r="B474">
        <v>-20.393000000000001</v>
      </c>
    </row>
    <row r="475" spans="1:2">
      <c r="A475" s="1">
        <f>-28.301</f>
        <v>-28.300999999999998</v>
      </c>
      <c r="B475">
        <v>-19.274999999999999</v>
      </c>
    </row>
    <row r="476" spans="1:2">
      <c r="A476" s="1">
        <f>-27.734</f>
        <v>-27.734000000000002</v>
      </c>
      <c r="B476">
        <v>-17.879000000000001</v>
      </c>
    </row>
    <row r="477" spans="1:2">
      <c r="A477" s="1">
        <f>-26.98</f>
        <v>-26.98</v>
      </c>
      <c r="B477">
        <v>-16.622</v>
      </c>
    </row>
    <row r="478" spans="1:2">
      <c r="A478" s="1">
        <f>-26.226</f>
        <v>-26.225999999999999</v>
      </c>
      <c r="B478">
        <v>-15.225</v>
      </c>
    </row>
    <row r="479" spans="1:2">
      <c r="A479" s="1">
        <f>-26.038</f>
        <v>-26.038</v>
      </c>
      <c r="B479">
        <v>-13.827999999999999</v>
      </c>
    </row>
    <row r="480" spans="1:2">
      <c r="A480" s="1">
        <f>-24.905</f>
        <v>-24.905000000000001</v>
      </c>
      <c r="B480">
        <v>-12.430999999999999</v>
      </c>
    </row>
    <row r="481" spans="1:2">
      <c r="A481" s="1">
        <f>-24.339</f>
        <v>-24.338999999999999</v>
      </c>
      <c r="B481">
        <v>-11.173999999999999</v>
      </c>
    </row>
    <row r="482" spans="1:2">
      <c r="A482" s="1">
        <f>-23.584</f>
        <v>-23.584</v>
      </c>
      <c r="B482">
        <v>-9.9172999999999991</v>
      </c>
    </row>
    <row r="483" spans="1:2">
      <c r="A483" s="1">
        <f>-22.83</f>
        <v>-22.83</v>
      </c>
      <c r="B483">
        <v>-8.6601999999999997</v>
      </c>
    </row>
    <row r="484" spans="1:2">
      <c r="A484" s="1">
        <f>-22.075</f>
        <v>-22.074999999999999</v>
      </c>
      <c r="B484">
        <v>-7.6825000000000001</v>
      </c>
    </row>
    <row r="485" spans="1:2">
      <c r="A485" s="1">
        <f>-21.32</f>
        <v>-21.32</v>
      </c>
      <c r="B485">
        <v>-6.2853000000000003</v>
      </c>
    </row>
    <row r="486" spans="1:2">
      <c r="A486" s="1">
        <f>-20.566</f>
        <v>-20.565999999999999</v>
      </c>
      <c r="B486">
        <v>-5.0282999999999998</v>
      </c>
    </row>
    <row r="487" spans="1:2">
      <c r="A487" s="1">
        <f>-19.622</f>
        <v>-19.622</v>
      </c>
      <c r="B487">
        <v>-3.6316999999999999</v>
      </c>
    </row>
    <row r="488" spans="1:2">
      <c r="A488" s="1">
        <f>-18.867</f>
        <v>-18.867000000000001</v>
      </c>
      <c r="B488">
        <v>-2.3744999999999998</v>
      </c>
    </row>
    <row r="489" spans="1:2">
      <c r="A489" s="1">
        <f>-18.113</f>
        <v>-18.113</v>
      </c>
      <c r="B489">
        <v>-1.2571000000000001</v>
      </c>
    </row>
    <row r="490" spans="1:2">
      <c r="A490" s="1">
        <f>-16.981</f>
        <v>-16.981000000000002</v>
      </c>
      <c r="B490">
        <v>-0.13968</v>
      </c>
    </row>
    <row r="491" spans="1:2">
      <c r="A491" s="1">
        <v>-15.471</v>
      </c>
      <c r="B491">
        <v>0.55869999999999997</v>
      </c>
    </row>
    <row r="492" spans="1:2">
      <c r="A492" s="1">
        <v>-14.339</v>
      </c>
      <c r="B492">
        <v>1.9555</v>
      </c>
    </row>
    <row r="493" spans="1:2">
      <c r="A493" s="1">
        <v>-13.585000000000001</v>
      </c>
      <c r="B493">
        <v>3.0729000000000002</v>
      </c>
    </row>
    <row r="494" spans="1:2">
      <c r="A494" s="1">
        <v>-12.074999999999999</v>
      </c>
      <c r="B494">
        <v>4.0507</v>
      </c>
    </row>
    <row r="495" spans="1:2">
      <c r="A495" s="1">
        <v>-10.754</v>
      </c>
      <c r="B495">
        <v>5.1679000000000004</v>
      </c>
    </row>
    <row r="496" spans="1:2">
      <c r="A496" s="1">
        <v>-9.2451000000000008</v>
      </c>
      <c r="B496">
        <v>6.2853000000000003</v>
      </c>
    </row>
    <row r="497" spans="1:2">
      <c r="A497" s="1">
        <v>-8.1129999999999995</v>
      </c>
      <c r="B497">
        <v>7.1234000000000002</v>
      </c>
    </row>
    <row r="498" spans="1:2">
      <c r="A498" s="1">
        <v>-6.9809000000000001</v>
      </c>
      <c r="B498">
        <v>8.1014999999999997</v>
      </c>
    </row>
    <row r="499" spans="1:2">
      <c r="A499" s="1">
        <v>-5.4717000000000002</v>
      </c>
      <c r="B499">
        <v>9.3585999999999991</v>
      </c>
    </row>
    <row r="500" spans="1:2">
      <c r="A500" s="1">
        <v>-4.1509</v>
      </c>
      <c r="B500">
        <v>10.196999999999999</v>
      </c>
    </row>
    <row r="501" spans="1:2">
      <c r="A501" s="1">
        <v>-2.6413000000000002</v>
      </c>
      <c r="B501">
        <v>11.314</v>
      </c>
    </row>
    <row r="502" spans="1:2">
      <c r="A502" s="1">
        <v>-0.94338</v>
      </c>
      <c r="B502">
        <v>12.151999999999999</v>
      </c>
    </row>
    <row r="503" spans="1:2">
      <c r="A503" s="1">
        <v>0.37734000000000001</v>
      </c>
      <c r="B503">
        <v>13.13</v>
      </c>
    </row>
    <row r="504" spans="1:2">
      <c r="A504" s="1">
        <v>2.4527999999999999</v>
      </c>
      <c r="B504">
        <v>14.247</v>
      </c>
    </row>
    <row r="505" spans="1:2">
      <c r="A505" s="1">
        <v>4.3395999999999999</v>
      </c>
      <c r="B505">
        <v>15.504</v>
      </c>
    </row>
    <row r="506" spans="1:2">
      <c r="A506" s="1">
        <v>5.6600999999999999</v>
      </c>
      <c r="B506">
        <v>16.341999999999999</v>
      </c>
    </row>
    <row r="507" spans="1:2">
      <c r="A507" s="1">
        <v>6.9809000000000001</v>
      </c>
      <c r="B507">
        <v>17.041</v>
      </c>
    </row>
    <row r="508" spans="1:2">
      <c r="A508" s="1">
        <v>8.6789000000000005</v>
      </c>
      <c r="B508">
        <v>18.018000000000001</v>
      </c>
    </row>
    <row r="509" spans="1:2">
      <c r="A509" s="1">
        <v>10.566000000000001</v>
      </c>
      <c r="B509">
        <v>18.856000000000002</v>
      </c>
    </row>
    <row r="510" spans="1:2">
      <c r="A510" s="1">
        <v>13.207000000000001</v>
      </c>
      <c r="B510">
        <v>19.695</v>
      </c>
    </row>
    <row r="511" spans="1:2">
      <c r="A511" s="1">
        <v>15.093999999999999</v>
      </c>
      <c r="B511">
        <v>20.393000000000001</v>
      </c>
    </row>
    <row r="512" spans="1:2">
      <c r="A512" s="1">
        <v>16.414999999999999</v>
      </c>
      <c r="B512">
        <v>20.952000000000002</v>
      </c>
    </row>
    <row r="513" spans="1:2">
      <c r="A513" s="1">
        <v>20.565999999999999</v>
      </c>
      <c r="B513">
        <v>23.187000000000001</v>
      </c>
    </row>
    <row r="514" spans="1:2">
      <c r="A514" s="1">
        <v>23.018000000000001</v>
      </c>
      <c r="B514">
        <v>24.443999999999999</v>
      </c>
    </row>
    <row r="515" spans="1:2">
      <c r="A515" s="1">
        <v>26.038</v>
      </c>
      <c r="B515">
        <v>25.701000000000001</v>
      </c>
    </row>
    <row r="516" spans="1:2">
      <c r="A516" s="1">
        <v>27.925000000000001</v>
      </c>
      <c r="B516">
        <v>26.399000000000001</v>
      </c>
    </row>
    <row r="517" spans="1:2">
      <c r="A517" s="1">
        <v>29.434000000000001</v>
      </c>
      <c r="B517">
        <v>27.236999999999998</v>
      </c>
    </row>
    <row r="518" spans="1:2">
      <c r="A518" s="1">
        <v>30.565999999999999</v>
      </c>
      <c r="B518">
        <v>27.795999999999999</v>
      </c>
    </row>
    <row r="519" spans="1:2">
      <c r="A519" s="1">
        <v>31.887</v>
      </c>
      <c r="B519">
        <v>28.634</v>
      </c>
    </row>
    <row r="520" spans="1:2">
      <c r="A520" s="1">
        <v>33.207999999999998</v>
      </c>
      <c r="B520">
        <v>29.193000000000001</v>
      </c>
    </row>
    <row r="521" spans="1:2">
      <c r="A521" s="1">
        <v>34.716999999999999</v>
      </c>
      <c r="B521">
        <v>30.030999999999999</v>
      </c>
    </row>
    <row r="522" spans="1:2">
      <c r="A522" s="1">
        <v>36.412999999999997</v>
      </c>
      <c r="B522">
        <v>30.728999999999999</v>
      </c>
    </row>
    <row r="523" spans="1:2">
      <c r="A523" s="1">
        <v>38.679000000000002</v>
      </c>
      <c r="B523">
        <v>31.567</v>
      </c>
    </row>
    <row r="524" spans="1:2">
      <c r="A524" s="1">
        <v>41.13</v>
      </c>
      <c r="B524">
        <v>32.265999999999998</v>
      </c>
    </row>
    <row r="525" spans="1:2">
      <c r="A525" s="1">
        <v>43.204999999999998</v>
      </c>
      <c r="B525">
        <v>32.685000000000002</v>
      </c>
    </row>
    <row r="526" spans="1:2">
      <c r="A526" s="1">
        <v>44.905000000000001</v>
      </c>
      <c r="B526">
        <v>33.243000000000002</v>
      </c>
    </row>
    <row r="527" spans="1:2">
      <c r="A527" s="1">
        <v>46.225000000000001</v>
      </c>
      <c r="B527">
        <v>33.383000000000003</v>
      </c>
    </row>
    <row r="528" spans="1:2">
      <c r="A528" s="1">
        <v>46.792000000000002</v>
      </c>
      <c r="B528">
        <v>33.523000000000003</v>
      </c>
    </row>
    <row r="529" spans="1:2">
      <c r="A529" s="1">
        <v>46.98</v>
      </c>
      <c r="B529">
        <v>33.383000000000003</v>
      </c>
    </row>
    <row r="530" spans="1:2">
      <c r="A530" s="1">
        <v>46.98</v>
      </c>
      <c r="B530">
        <v>32.823999999999998</v>
      </c>
    </row>
    <row r="531" spans="1:2">
      <c r="A531" s="1">
        <v>46.792000000000002</v>
      </c>
      <c r="B531">
        <v>32.125999999999998</v>
      </c>
    </row>
    <row r="532" spans="1:2">
      <c r="A532" s="1">
        <v>46.412999999999997</v>
      </c>
      <c r="B532">
        <v>31.148</v>
      </c>
    </row>
    <row r="533" spans="1:2">
      <c r="A533" s="1">
        <v>46.412999999999997</v>
      </c>
      <c r="B533">
        <v>30.170999999999999</v>
      </c>
    </row>
    <row r="534" spans="1:2">
      <c r="A534" s="1">
        <v>46.412999999999997</v>
      </c>
      <c r="B534">
        <v>29.193000000000001</v>
      </c>
    </row>
    <row r="535" spans="1:2">
      <c r="A535" s="1">
        <v>46.225000000000001</v>
      </c>
      <c r="B535">
        <v>28.494</v>
      </c>
    </row>
    <row r="536" spans="1:2">
      <c r="A536" s="1">
        <v>45.847000000000001</v>
      </c>
      <c r="B536">
        <v>27.097999999999999</v>
      </c>
    </row>
    <row r="537" spans="1:2">
      <c r="A537" s="1">
        <v>45.470999999999997</v>
      </c>
      <c r="B537">
        <v>25.841000000000001</v>
      </c>
    </row>
    <row r="538" spans="1:2">
      <c r="A538" s="1">
        <v>45.283000000000001</v>
      </c>
      <c r="B538">
        <v>24.584</v>
      </c>
    </row>
    <row r="539" spans="1:2">
      <c r="A539" s="1">
        <v>44.716999999999999</v>
      </c>
      <c r="B539">
        <v>23.606000000000002</v>
      </c>
    </row>
    <row r="540" spans="1:2">
      <c r="A540" s="1">
        <v>44.15</v>
      </c>
      <c r="B540">
        <v>22.209</v>
      </c>
    </row>
    <row r="541" spans="1:2">
      <c r="A541" s="1">
        <v>43.396000000000001</v>
      </c>
      <c r="B541">
        <v>20.672000000000001</v>
      </c>
    </row>
    <row r="542" spans="1:2">
      <c r="A542" s="1">
        <v>42.451000000000001</v>
      </c>
      <c r="B542">
        <v>18.995999999999999</v>
      </c>
    </row>
    <row r="543" spans="1:2">
      <c r="A543" s="1">
        <v>42.075000000000003</v>
      </c>
      <c r="B543">
        <v>17.599</v>
      </c>
    </row>
    <row r="544" spans="1:2">
      <c r="A544" s="1">
        <v>41.884999999999998</v>
      </c>
      <c r="B544">
        <v>16.622</v>
      </c>
    </row>
    <row r="545" spans="1:2">
      <c r="A545" s="1">
        <v>41.13</v>
      </c>
      <c r="B545">
        <v>15.784000000000001</v>
      </c>
    </row>
    <row r="546" spans="1:2">
      <c r="A546" s="1">
        <v>40.564</v>
      </c>
      <c r="B546">
        <v>14.526999999999999</v>
      </c>
    </row>
    <row r="547" spans="1:2">
      <c r="A547" s="1">
        <v>39.621000000000002</v>
      </c>
      <c r="B547">
        <v>12.711</v>
      </c>
    </row>
    <row r="548" spans="1:2">
      <c r="A548" s="1">
        <v>38.488999999999997</v>
      </c>
      <c r="B548">
        <v>11.314</v>
      </c>
    </row>
    <row r="549" spans="1:2">
      <c r="A549" s="1">
        <v>37.545999999999999</v>
      </c>
      <c r="B549">
        <v>9.6379999999999999</v>
      </c>
    </row>
    <row r="550" spans="1:2">
      <c r="A550" s="1">
        <v>36.603999999999999</v>
      </c>
      <c r="B550">
        <v>8.1014999999999997</v>
      </c>
    </row>
    <row r="551" spans="1:2">
      <c r="A551" s="1">
        <v>35.658999999999999</v>
      </c>
      <c r="B551">
        <v>6.4249999999999998</v>
      </c>
    </row>
    <row r="552" spans="1:2">
      <c r="A552" s="1">
        <v>34.338000000000001</v>
      </c>
      <c r="B552">
        <v>5.0282999999999998</v>
      </c>
    </row>
    <row r="553" spans="1:2">
      <c r="A553" s="1">
        <v>33.207999999999998</v>
      </c>
      <c r="B553">
        <v>3.6316999999999999</v>
      </c>
    </row>
    <row r="554" spans="1:2">
      <c r="A554" s="1">
        <v>31.887</v>
      </c>
      <c r="B554">
        <v>2.2349000000000001</v>
      </c>
    </row>
    <row r="555" spans="1:2">
      <c r="A555" s="1">
        <v>30.754000000000001</v>
      </c>
      <c r="B555">
        <v>0.69837000000000005</v>
      </c>
    </row>
    <row r="556" spans="1:2">
      <c r="A556" s="1">
        <v>29.434000000000001</v>
      </c>
      <c r="B556">
        <v>-0.83809</v>
      </c>
    </row>
    <row r="557" spans="1:2">
      <c r="A557" s="1">
        <v>27.734000000000002</v>
      </c>
      <c r="B557">
        <v>-2.3744999999999998</v>
      </c>
    </row>
    <row r="558" spans="1:2">
      <c r="A558" s="1">
        <v>26.413</v>
      </c>
      <c r="B558">
        <v>-3.6316999999999999</v>
      </c>
    </row>
    <row r="559" spans="1:2">
      <c r="A559" s="1">
        <v>24.527999999999999</v>
      </c>
      <c r="B559">
        <v>-5.1679000000000004</v>
      </c>
    </row>
    <row r="560" spans="1:2">
      <c r="A560" s="1">
        <v>23.018000000000001</v>
      </c>
      <c r="B560">
        <v>-6.0060000000000002</v>
      </c>
    </row>
    <row r="561" spans="1:2">
      <c r="A561" s="1">
        <v>21.885999999999999</v>
      </c>
      <c r="B561">
        <v>-7.1234000000000002</v>
      </c>
    </row>
    <row r="562" spans="1:2">
      <c r="A562" s="1">
        <v>20.565999999999999</v>
      </c>
      <c r="B562">
        <v>-8.3809000000000005</v>
      </c>
    </row>
    <row r="563" spans="1:2">
      <c r="A563" s="1">
        <v>19.245000000000001</v>
      </c>
      <c r="B563">
        <v>-9.2188999999999997</v>
      </c>
    </row>
    <row r="564" spans="1:2">
      <c r="A564" s="1">
        <v>17.734999999999999</v>
      </c>
      <c r="B564">
        <v>-10.196999999999999</v>
      </c>
    </row>
    <row r="565" spans="1:2">
      <c r="A565" s="1">
        <v>16.225999999999999</v>
      </c>
      <c r="B565">
        <v>-11.314</v>
      </c>
    </row>
    <row r="566" spans="1:2">
      <c r="A566" s="1">
        <v>13.962</v>
      </c>
      <c r="B566">
        <v>-12.571</v>
      </c>
    </row>
    <row r="567" spans="1:2">
      <c r="A567" s="1">
        <v>12.83</v>
      </c>
      <c r="B567">
        <v>-13.409000000000001</v>
      </c>
    </row>
    <row r="568" spans="1:2">
      <c r="A568" s="1">
        <v>11.132</v>
      </c>
      <c r="B568">
        <v>-14.108000000000001</v>
      </c>
    </row>
    <row r="569" spans="1:2">
      <c r="A569" s="1">
        <v>9.2451000000000008</v>
      </c>
      <c r="B569">
        <v>-14.946</v>
      </c>
    </row>
    <row r="570" spans="1:2">
      <c r="A570" s="1">
        <v>6.9809000000000001</v>
      </c>
      <c r="B570">
        <v>-16.202999999999999</v>
      </c>
    </row>
    <row r="571" spans="1:2">
      <c r="A571" s="1">
        <v>5.2828999999999997</v>
      </c>
      <c r="B571">
        <v>-16.901</v>
      </c>
    </row>
    <row r="572" spans="1:2">
      <c r="A572" s="1">
        <v>3.9621</v>
      </c>
      <c r="B572">
        <v>-17.599</v>
      </c>
    </row>
    <row r="573" spans="1:2">
      <c r="A573" s="1">
        <v>2.4527999999999999</v>
      </c>
      <c r="B573">
        <v>-18.297999999999998</v>
      </c>
    </row>
    <row r="574" spans="1:2">
      <c r="A574" s="1">
        <v>1.5094000000000001</v>
      </c>
      <c r="B574">
        <v>-18.856000000000002</v>
      </c>
    </row>
    <row r="575" spans="1:2">
      <c r="A575" s="1">
        <v>0.18867</v>
      </c>
      <c r="B575">
        <v>-19.135999999999999</v>
      </c>
    </row>
    <row r="576" spans="1:2">
      <c r="A576" s="1">
        <f>-0.75471</f>
        <v>-0.75470999999999999</v>
      </c>
      <c r="B576">
        <v>-19.695</v>
      </c>
    </row>
    <row r="577" spans="1:2">
      <c r="A577" s="1">
        <f>-2.8301</f>
        <v>-2.8300999999999998</v>
      </c>
      <c r="B577">
        <v>-20.253</v>
      </c>
    </row>
    <row r="578" spans="1:2">
      <c r="A578" s="1">
        <f>-4.5283</f>
        <v>-4.5282999999999998</v>
      </c>
      <c r="B578">
        <v>-20.812000000000001</v>
      </c>
    </row>
    <row r="579" spans="1:2">
      <c r="A579" s="1">
        <f>-6.2263</f>
        <v>-6.2263000000000002</v>
      </c>
      <c r="B579">
        <v>-21.231000000000002</v>
      </c>
    </row>
    <row r="580" spans="1:2">
      <c r="A580" s="1">
        <f>-8.113</f>
        <v>-8.1129999999999995</v>
      </c>
      <c r="B580">
        <v>-22.209</v>
      </c>
    </row>
    <row r="581" spans="1:2">
      <c r="A581" s="1">
        <f>-9.811</f>
        <v>-9.8109999999999999</v>
      </c>
      <c r="B581">
        <v>-22.488</v>
      </c>
    </row>
    <row r="582" spans="1:2">
      <c r="A582" s="1">
        <f>-11.698</f>
        <v>-11.698</v>
      </c>
      <c r="B582">
        <v>-23.047000000000001</v>
      </c>
    </row>
    <row r="583" spans="1:2">
      <c r="A583" s="1">
        <f>-13.585</f>
        <v>-13.585000000000001</v>
      </c>
      <c r="B583">
        <v>-23.326000000000001</v>
      </c>
    </row>
    <row r="584" spans="1:2">
      <c r="A584" s="1">
        <f>-15.849</f>
        <v>-15.849</v>
      </c>
      <c r="B584">
        <v>-23.606000000000002</v>
      </c>
    </row>
    <row r="585" spans="1:2">
      <c r="A585" s="1">
        <f>-17.547</f>
        <v>-17.547000000000001</v>
      </c>
      <c r="B585">
        <v>-23.885000000000002</v>
      </c>
    </row>
    <row r="586" spans="1:2">
      <c r="A586" s="1">
        <f>-19.245</f>
        <v>-19.245000000000001</v>
      </c>
      <c r="B586">
        <v>-24.443999999999999</v>
      </c>
    </row>
    <row r="587" spans="1:2">
      <c r="A587" s="1">
        <f>-21.509</f>
        <v>-21.509</v>
      </c>
      <c r="B587">
        <v>-25.141999999999999</v>
      </c>
    </row>
    <row r="588" spans="1:2">
      <c r="A588" s="1">
        <f>-22.83</f>
        <v>-22.83</v>
      </c>
      <c r="B588">
        <v>-25.701000000000001</v>
      </c>
    </row>
    <row r="589" spans="1:2">
      <c r="A589" s="1">
        <f>-25.282</f>
        <v>-25.282</v>
      </c>
      <c r="B589">
        <v>-26.399000000000001</v>
      </c>
    </row>
    <row r="590" spans="1:2">
      <c r="A590" s="1">
        <f>-26.038</f>
        <v>-26.038</v>
      </c>
      <c r="B590">
        <v>-26.818000000000001</v>
      </c>
    </row>
    <row r="591" spans="1:2">
      <c r="A591" s="1">
        <f>-27.734</f>
        <v>-27.734000000000002</v>
      </c>
      <c r="B591">
        <v>-27.236999999999998</v>
      </c>
    </row>
    <row r="592" spans="1:2">
      <c r="A592" s="1">
        <f>-29.055</f>
        <v>-29.055</v>
      </c>
      <c r="B592">
        <v>-27.655999999999999</v>
      </c>
    </row>
    <row r="593" spans="1:2">
      <c r="A593" s="1">
        <f>-30.376</f>
        <v>-30.376000000000001</v>
      </c>
      <c r="B593">
        <v>-28.074999999999999</v>
      </c>
    </row>
    <row r="594" spans="1:2">
      <c r="A594" s="1">
        <f>-32.263</f>
        <v>-32.262999999999998</v>
      </c>
      <c r="B594">
        <v>-29.053000000000001</v>
      </c>
    </row>
    <row r="595" spans="1:2">
      <c r="A595" s="1">
        <f>-34.338</f>
        <v>-34.338000000000001</v>
      </c>
      <c r="B595">
        <v>-30.030999999999999</v>
      </c>
    </row>
    <row r="596" spans="1:2">
      <c r="A596" s="1">
        <f>-36.038</f>
        <v>-36.037999999999997</v>
      </c>
      <c r="B596">
        <v>-30.728999999999999</v>
      </c>
    </row>
    <row r="597" spans="1:2">
      <c r="A597" s="1">
        <f>-37.546</f>
        <v>-37.545999999999999</v>
      </c>
      <c r="B597">
        <v>-31.428000000000001</v>
      </c>
    </row>
    <row r="598" spans="1:2">
      <c r="A598" s="1">
        <f>-39.055</f>
        <v>-39.055</v>
      </c>
      <c r="B598">
        <v>-31.986000000000001</v>
      </c>
    </row>
    <row r="599" spans="1:2">
      <c r="A599" s="1">
        <f>-40.188</f>
        <v>-40.188000000000002</v>
      </c>
      <c r="B599">
        <v>-32.125999999999998</v>
      </c>
    </row>
    <row r="600" spans="1:2">
      <c r="A600" s="1">
        <f>-41.697</f>
        <v>-41.697000000000003</v>
      </c>
      <c r="B600">
        <v>-32.685000000000002</v>
      </c>
    </row>
    <row r="601" spans="1:2">
      <c r="A601" s="1">
        <f>-43.205</f>
        <v>-43.204999999999998</v>
      </c>
      <c r="B601">
        <v>-33.383000000000003</v>
      </c>
    </row>
    <row r="602" spans="1:2">
      <c r="A602" s="1">
        <f>-44.15</f>
        <v>-44.15</v>
      </c>
      <c r="B602">
        <v>-33.523000000000003</v>
      </c>
    </row>
    <row r="603" spans="1:2">
      <c r="A603" s="1">
        <f>-44.905</f>
        <v>-44.905000000000001</v>
      </c>
      <c r="B603">
        <v>-33.942</v>
      </c>
    </row>
    <row r="604" spans="1:2">
      <c r="A604" s="1">
        <f>-45.471</f>
        <v>-45.470999999999997</v>
      </c>
      <c r="B604">
        <v>-34.220999999999997</v>
      </c>
    </row>
    <row r="605" spans="1:2">
      <c r="A605" s="1">
        <f>-46.037</f>
        <v>-46.036999999999999</v>
      </c>
      <c r="B605">
        <v>-34.220999999999997</v>
      </c>
    </row>
    <row r="606" spans="1:2">
      <c r="A606" s="1">
        <f>-46.225</f>
        <v>-46.225000000000001</v>
      </c>
      <c r="B606">
        <v>-33.523000000000003</v>
      </c>
    </row>
    <row r="607" spans="1:2">
      <c r="A607" s="1">
        <f>-46.225</f>
        <v>-46.225000000000001</v>
      </c>
      <c r="B607">
        <v>-32.685000000000002</v>
      </c>
    </row>
    <row r="608" spans="1:2">
      <c r="A608" s="1">
        <f>-46.037</f>
        <v>-46.036999999999999</v>
      </c>
      <c r="B608">
        <v>-31.428000000000001</v>
      </c>
    </row>
    <row r="609" spans="1:2">
      <c r="A609" s="1">
        <f>-45.659</f>
        <v>-45.658999999999999</v>
      </c>
      <c r="B609">
        <v>-30.170999999999999</v>
      </c>
    </row>
    <row r="610" spans="1:2">
      <c r="A610" s="1">
        <f>-45.093</f>
        <v>-45.093000000000004</v>
      </c>
      <c r="B610">
        <v>-28.774000000000001</v>
      </c>
    </row>
    <row r="611" spans="1:2">
      <c r="A611" s="1">
        <f>-44.526</f>
        <v>-44.526000000000003</v>
      </c>
      <c r="B611">
        <v>-27.097999999999999</v>
      </c>
    </row>
    <row r="612" spans="1:2">
      <c r="A612" s="1">
        <f>-44.15</f>
        <v>-44.15</v>
      </c>
      <c r="B612">
        <v>-25.841000000000001</v>
      </c>
    </row>
    <row r="613" spans="1:2">
      <c r="A613" s="1">
        <f>-43.584</f>
        <v>-43.584000000000003</v>
      </c>
      <c r="B613">
        <v>-24.164999999999999</v>
      </c>
    </row>
    <row r="614" spans="1:2">
      <c r="A614" s="1">
        <f>-43.205</f>
        <v>-43.204999999999998</v>
      </c>
      <c r="B614">
        <v>-22.768000000000001</v>
      </c>
    </row>
    <row r="615" spans="1:2">
      <c r="A615" s="1">
        <f>-42.451</f>
        <v>-42.451000000000001</v>
      </c>
      <c r="B615">
        <v>-21.091000000000001</v>
      </c>
    </row>
    <row r="616" spans="1:2">
      <c r="A616" s="1">
        <f>-41.509</f>
        <v>-41.509</v>
      </c>
      <c r="B616">
        <v>-19.555</v>
      </c>
    </row>
    <row r="617" spans="1:2">
      <c r="A617" s="1">
        <f>-41.13</f>
        <v>-41.13</v>
      </c>
      <c r="B617">
        <v>-18.018000000000001</v>
      </c>
    </row>
    <row r="618" spans="1:2">
      <c r="A618" s="1">
        <f>-40.376</f>
        <v>-40.375999999999998</v>
      </c>
      <c r="B618">
        <v>-16.622</v>
      </c>
    </row>
    <row r="619" spans="1:2">
      <c r="A619" s="1">
        <f>-39.621</f>
        <v>-39.621000000000002</v>
      </c>
      <c r="B619">
        <v>-14.666</v>
      </c>
    </row>
    <row r="620" spans="1:2">
      <c r="A620" s="1">
        <f>-38.679</f>
        <v>-38.679000000000002</v>
      </c>
      <c r="B620">
        <v>-13.269</v>
      </c>
    </row>
    <row r="621" spans="1:2">
      <c r="A621" s="1">
        <f>-38.113</f>
        <v>-38.113</v>
      </c>
      <c r="B621">
        <v>-11.733000000000001</v>
      </c>
    </row>
    <row r="622" spans="1:2">
      <c r="A622" s="1">
        <f>-37.358</f>
        <v>-37.357999999999997</v>
      </c>
      <c r="B622">
        <v>-10.196999999999999</v>
      </c>
    </row>
    <row r="623" spans="1:2">
      <c r="A623" s="1">
        <f>-36.413</f>
        <v>-36.412999999999997</v>
      </c>
      <c r="B623">
        <v>-8.9396000000000004</v>
      </c>
    </row>
    <row r="624" spans="1:2">
      <c r="A624" s="1">
        <f>-35.659</f>
        <v>-35.658999999999999</v>
      </c>
      <c r="B624">
        <v>-7.6825000000000001</v>
      </c>
    </row>
    <row r="625" spans="1:2">
      <c r="A625" s="1">
        <f>-34.905</f>
        <v>-34.905000000000001</v>
      </c>
      <c r="B625">
        <v>-6.1456999999999997</v>
      </c>
    </row>
    <row r="626" spans="1:2">
      <c r="A626" s="1">
        <f>-33.962</f>
        <v>-33.962000000000003</v>
      </c>
      <c r="B626">
        <v>-5.0282999999999998</v>
      </c>
    </row>
    <row r="627" spans="1:2">
      <c r="A627" s="1">
        <f>-33.208</f>
        <v>-33.207999999999998</v>
      </c>
      <c r="B627">
        <v>-3.911</v>
      </c>
    </row>
    <row r="628" spans="1:2">
      <c r="A628" s="1">
        <f>-32.075</f>
        <v>-32.075000000000003</v>
      </c>
      <c r="B628">
        <v>-2.5142000000000002</v>
      </c>
    </row>
    <row r="629" spans="1:2">
      <c r="A629" s="1">
        <f>-31.321</f>
        <v>-31.321000000000002</v>
      </c>
      <c r="B629">
        <v>-1.3968</v>
      </c>
    </row>
    <row r="630" spans="1:2">
      <c r="A630" s="1">
        <v>-30.187999999999999</v>
      </c>
      <c r="B630">
        <v>0</v>
      </c>
    </row>
    <row r="631" spans="1:2">
      <c r="A631" s="1">
        <v>-29.434000000000001</v>
      </c>
      <c r="B631">
        <v>0.41904000000000002</v>
      </c>
    </row>
    <row r="632" spans="1:2">
      <c r="A632" s="1">
        <v>-27.925000000000001</v>
      </c>
      <c r="B632">
        <v>1.8158000000000001</v>
      </c>
    </row>
    <row r="633" spans="1:2">
      <c r="A633" s="1">
        <v>-26.225999999999999</v>
      </c>
      <c r="B633">
        <v>2.7936000000000001</v>
      </c>
    </row>
    <row r="634" spans="1:2">
      <c r="A634" s="1">
        <v>-25.282</v>
      </c>
      <c r="B634">
        <v>3.7713000000000001</v>
      </c>
    </row>
    <row r="635" spans="1:2">
      <c r="A635" s="1">
        <v>-23.962</v>
      </c>
      <c r="B635">
        <v>4.8886000000000003</v>
      </c>
    </row>
    <row r="636" spans="1:2">
      <c r="A636" s="1">
        <v>-22.83</v>
      </c>
      <c r="B636">
        <v>5.8662999999999998</v>
      </c>
    </row>
    <row r="637" spans="1:2">
      <c r="A637" s="1">
        <v>-21.509</v>
      </c>
      <c r="B637">
        <v>6.7043999999999997</v>
      </c>
    </row>
    <row r="638" spans="1:2">
      <c r="A638" s="1">
        <v>-19.998999999999999</v>
      </c>
      <c r="B638">
        <v>7.9619</v>
      </c>
    </row>
    <row r="639" spans="1:2">
      <c r="A639" s="1">
        <v>-18.678999999999998</v>
      </c>
      <c r="B639">
        <v>9.0792999999999999</v>
      </c>
    </row>
    <row r="640" spans="1:2">
      <c r="A640" s="1">
        <v>-16.792000000000002</v>
      </c>
      <c r="B640">
        <v>10.476000000000001</v>
      </c>
    </row>
    <row r="641" spans="1:2">
      <c r="A641" s="1">
        <v>-15.282999999999999</v>
      </c>
      <c r="B641">
        <v>11.314</v>
      </c>
    </row>
    <row r="642" spans="1:2">
      <c r="A642" s="1">
        <v>-13.585000000000001</v>
      </c>
      <c r="B642">
        <v>12.151999999999999</v>
      </c>
    </row>
    <row r="643" spans="1:2">
      <c r="A643" s="1">
        <v>-11.885999999999999</v>
      </c>
      <c r="B643">
        <v>13.269</v>
      </c>
    </row>
    <row r="644" spans="1:2">
      <c r="A644" s="1">
        <v>-9.9997000000000007</v>
      </c>
      <c r="B644">
        <v>14.247</v>
      </c>
    </row>
    <row r="645" spans="1:2">
      <c r="A645" s="1">
        <v>-8.6789000000000005</v>
      </c>
      <c r="B645">
        <v>14.946</v>
      </c>
    </row>
    <row r="646" spans="1:2">
      <c r="A646" s="1">
        <v>-6.2263000000000002</v>
      </c>
      <c r="B646">
        <v>16.062999999999999</v>
      </c>
    </row>
    <row r="647" spans="1:2">
      <c r="A647" s="1">
        <v>-4.3395999999999999</v>
      </c>
      <c r="B647">
        <v>16.760999999999999</v>
      </c>
    </row>
    <row r="648" spans="1:2">
      <c r="A648" s="1">
        <v>-3.2075</v>
      </c>
      <c r="B648">
        <v>17.18</v>
      </c>
    </row>
    <row r="649" spans="1:2">
      <c r="A649" s="1">
        <v>-0.94338</v>
      </c>
      <c r="B649">
        <v>17.879000000000001</v>
      </c>
    </row>
    <row r="650" spans="1:2">
      <c r="A650" s="1">
        <v>0.18867</v>
      </c>
      <c r="B650">
        <v>18.158000000000001</v>
      </c>
    </row>
    <row r="651" spans="1:2">
      <c r="A651" s="1">
        <v>1.6980999999999999</v>
      </c>
      <c r="B651">
        <v>18.716999999999999</v>
      </c>
    </row>
    <row r="652" spans="1:2">
      <c r="A652" s="1">
        <v>3.0188000000000001</v>
      </c>
      <c r="B652">
        <v>19.135999999999999</v>
      </c>
    </row>
    <row r="653" spans="1:2">
      <c r="A653" s="1">
        <v>4.5282999999999998</v>
      </c>
      <c r="B653">
        <v>19.555</v>
      </c>
    </row>
    <row r="654" spans="1:2">
      <c r="A654" s="1">
        <v>6.415</v>
      </c>
      <c r="B654">
        <v>19.695</v>
      </c>
    </row>
    <row r="655" spans="1:2">
      <c r="A655" s="1">
        <v>8.1129999999999995</v>
      </c>
      <c r="B655">
        <v>20.253</v>
      </c>
    </row>
    <row r="656" spans="1:2">
      <c r="A656" s="1">
        <v>10.754</v>
      </c>
      <c r="B656">
        <v>20.812000000000001</v>
      </c>
    </row>
    <row r="657" spans="1:2">
      <c r="A657" s="1">
        <v>12.83</v>
      </c>
      <c r="B657">
        <v>21.231000000000002</v>
      </c>
    </row>
    <row r="658" spans="1:2">
      <c r="A658" s="1">
        <v>14.904999999999999</v>
      </c>
      <c r="B658">
        <v>21.65</v>
      </c>
    </row>
    <row r="659" spans="1:2">
      <c r="A659" s="1">
        <v>17.169</v>
      </c>
      <c r="B659">
        <v>22.209</v>
      </c>
    </row>
    <row r="660" spans="1:2">
      <c r="A660" s="1">
        <v>18.867000000000001</v>
      </c>
      <c r="B660">
        <v>22.488</v>
      </c>
    </row>
    <row r="661" spans="1:2">
      <c r="A661" s="1">
        <v>23.207000000000001</v>
      </c>
      <c r="B661">
        <v>24.024999999999999</v>
      </c>
    </row>
    <row r="662" spans="1:2">
      <c r="A662" s="1">
        <v>27.925000000000001</v>
      </c>
      <c r="B662">
        <v>25.141999999999999</v>
      </c>
    </row>
    <row r="663" spans="1:2">
      <c r="A663" s="1">
        <v>31.13</v>
      </c>
      <c r="B663">
        <v>25.841000000000001</v>
      </c>
    </row>
    <row r="664" spans="1:2">
      <c r="A664" s="1">
        <v>33.584000000000003</v>
      </c>
      <c r="B664">
        <v>26.539000000000001</v>
      </c>
    </row>
    <row r="665" spans="1:2">
      <c r="A665" s="1">
        <v>35.283000000000001</v>
      </c>
      <c r="B665">
        <v>26.957999999999998</v>
      </c>
    </row>
    <row r="666" spans="1:2">
      <c r="A666" s="1">
        <v>36.603999999999999</v>
      </c>
      <c r="B666">
        <v>27.376999999999999</v>
      </c>
    </row>
    <row r="667" spans="1:2">
      <c r="A667" s="1">
        <v>38.301000000000002</v>
      </c>
      <c r="B667">
        <v>27.936</v>
      </c>
    </row>
    <row r="668" spans="1:2">
      <c r="A668" s="1">
        <v>40.188000000000002</v>
      </c>
      <c r="B668">
        <v>28.494</v>
      </c>
    </row>
    <row r="669" spans="1:2">
      <c r="A669" s="1">
        <v>41.697000000000003</v>
      </c>
      <c r="B669">
        <v>28.774000000000001</v>
      </c>
    </row>
    <row r="670" spans="1:2">
      <c r="A670" s="1">
        <v>43.204999999999998</v>
      </c>
      <c r="B670">
        <v>29.472000000000001</v>
      </c>
    </row>
    <row r="671" spans="1:2">
      <c r="A671" s="1">
        <v>44.905000000000001</v>
      </c>
      <c r="B671">
        <v>30.170999999999999</v>
      </c>
    </row>
    <row r="672" spans="1:2">
      <c r="A672" s="1">
        <v>46.036999999999999</v>
      </c>
      <c r="B672">
        <v>30.728999999999999</v>
      </c>
    </row>
    <row r="673" spans="1:2">
      <c r="A673" s="1">
        <v>46.98</v>
      </c>
      <c r="B673">
        <v>31.148</v>
      </c>
    </row>
    <row r="674" spans="1:2">
      <c r="A674" s="1">
        <v>47.357999999999997</v>
      </c>
      <c r="B674">
        <v>30.59</v>
      </c>
    </row>
    <row r="675" spans="1:2">
      <c r="A675" s="1">
        <v>47.167999999999999</v>
      </c>
      <c r="B675">
        <v>29.890999999999998</v>
      </c>
    </row>
    <row r="676" spans="1:2">
      <c r="A676" s="1">
        <v>47.167999999999999</v>
      </c>
      <c r="B676">
        <v>29.332000000000001</v>
      </c>
    </row>
    <row r="677" spans="1:2">
      <c r="A677" s="1">
        <v>47.167999999999999</v>
      </c>
      <c r="B677">
        <v>28.494</v>
      </c>
    </row>
    <row r="678" spans="1:2">
      <c r="A678" s="1">
        <v>46.98</v>
      </c>
      <c r="B678">
        <v>27.795999999999999</v>
      </c>
    </row>
    <row r="679" spans="1:2">
      <c r="A679" s="1">
        <v>46.792000000000002</v>
      </c>
      <c r="B679">
        <v>26.957999999999998</v>
      </c>
    </row>
    <row r="680" spans="1:2">
      <c r="A680" s="1">
        <v>46.412999999999997</v>
      </c>
      <c r="B680">
        <v>25.841000000000001</v>
      </c>
    </row>
    <row r="681" spans="1:2">
      <c r="A681" s="1">
        <v>46.225000000000001</v>
      </c>
      <c r="B681">
        <v>24.863</v>
      </c>
    </row>
    <row r="682" spans="1:2">
      <c r="A682" s="1">
        <v>45.847000000000001</v>
      </c>
      <c r="B682">
        <v>23.745999999999999</v>
      </c>
    </row>
    <row r="683" spans="1:2">
      <c r="A683" s="1">
        <v>45.658999999999999</v>
      </c>
      <c r="B683">
        <v>23.047000000000001</v>
      </c>
    </row>
    <row r="684" spans="1:2">
      <c r="A684" s="1">
        <v>45.093000000000004</v>
      </c>
      <c r="B684">
        <v>21.79</v>
      </c>
    </row>
    <row r="685" spans="1:2">
      <c r="A685" s="1">
        <v>44.716999999999999</v>
      </c>
      <c r="B685">
        <v>20.672000000000001</v>
      </c>
    </row>
    <row r="686" spans="1:2">
      <c r="A686" s="1">
        <v>44.15</v>
      </c>
      <c r="B686">
        <v>19.414999999999999</v>
      </c>
    </row>
    <row r="687" spans="1:2">
      <c r="A687" s="1">
        <v>43.584000000000003</v>
      </c>
      <c r="B687">
        <v>18.158000000000001</v>
      </c>
    </row>
    <row r="688" spans="1:2">
      <c r="A688" s="1">
        <v>42.642000000000003</v>
      </c>
      <c r="B688">
        <v>16.481999999999999</v>
      </c>
    </row>
    <row r="689" spans="1:2">
      <c r="A689" s="1">
        <v>41.884999999999998</v>
      </c>
      <c r="B689">
        <v>14.805999999999999</v>
      </c>
    </row>
    <row r="690" spans="1:2">
      <c r="A690" s="1">
        <v>41.320999999999998</v>
      </c>
      <c r="B690">
        <v>13.827999999999999</v>
      </c>
    </row>
    <row r="691" spans="1:2">
      <c r="A691" s="1">
        <v>40.753999999999998</v>
      </c>
      <c r="B691">
        <v>12.571</v>
      </c>
    </row>
    <row r="692" spans="1:2">
      <c r="A692" s="1">
        <v>40</v>
      </c>
      <c r="B692">
        <v>11.593</v>
      </c>
    </row>
    <row r="693" spans="1:2">
      <c r="A693" s="1">
        <v>38.679000000000002</v>
      </c>
      <c r="B693">
        <v>9.7775999999999996</v>
      </c>
    </row>
    <row r="694" spans="1:2">
      <c r="A694" s="1">
        <v>37.924999999999997</v>
      </c>
      <c r="B694">
        <v>8.7998999999999992</v>
      </c>
    </row>
    <row r="695" spans="1:2">
      <c r="A695" s="1">
        <v>36.603999999999999</v>
      </c>
      <c r="B695">
        <v>7.4032</v>
      </c>
    </row>
    <row r="696" spans="1:2">
      <c r="A696" s="1">
        <v>35.847000000000001</v>
      </c>
      <c r="B696">
        <v>6.2853000000000003</v>
      </c>
    </row>
    <row r="697" spans="1:2">
      <c r="A697" s="1">
        <v>34.716999999999999</v>
      </c>
      <c r="B697">
        <v>4.8886000000000003</v>
      </c>
    </row>
    <row r="698" spans="1:2">
      <c r="A698" s="1">
        <v>32.829000000000001</v>
      </c>
      <c r="B698">
        <v>3.2126000000000001</v>
      </c>
    </row>
    <row r="699" spans="1:2">
      <c r="A699" s="1">
        <v>31.696999999999999</v>
      </c>
      <c r="B699">
        <v>1.5365</v>
      </c>
    </row>
    <row r="700" spans="1:2">
      <c r="A700" s="1">
        <v>30.376000000000001</v>
      </c>
      <c r="B700">
        <v>0.27936</v>
      </c>
    </row>
    <row r="701" spans="1:2">
      <c r="A701" s="1">
        <v>29.245999999999999</v>
      </c>
      <c r="B701">
        <v>-0.83809</v>
      </c>
    </row>
    <row r="702" spans="1:2">
      <c r="A702" s="1">
        <v>27.925000000000001</v>
      </c>
      <c r="B702">
        <v>-1.8158000000000001</v>
      </c>
    </row>
    <row r="703" spans="1:2">
      <c r="A703" s="1">
        <v>26.413</v>
      </c>
      <c r="B703">
        <v>-2.5142000000000002</v>
      </c>
    </row>
    <row r="704" spans="1:2">
      <c r="A704" s="1">
        <v>24.15</v>
      </c>
      <c r="B704">
        <v>-4.1904000000000003</v>
      </c>
    </row>
    <row r="705" spans="1:2">
      <c r="A705" s="1">
        <v>22.452000000000002</v>
      </c>
      <c r="B705">
        <v>-5.1679000000000004</v>
      </c>
    </row>
    <row r="706" spans="1:2">
      <c r="A706" s="1">
        <v>20.565999999999999</v>
      </c>
      <c r="B706">
        <v>-6.4249999999999998</v>
      </c>
    </row>
    <row r="707" spans="1:2">
      <c r="A707" s="1">
        <v>18.300999999999998</v>
      </c>
      <c r="B707">
        <v>-7.8221999999999996</v>
      </c>
    </row>
    <row r="708" spans="1:2">
      <c r="A708" s="1">
        <v>16.036999999999999</v>
      </c>
      <c r="B708">
        <v>-9.0792999999999999</v>
      </c>
    </row>
    <row r="709" spans="1:2">
      <c r="A709" s="1">
        <v>13.207000000000001</v>
      </c>
      <c r="B709">
        <v>-10.196999999999999</v>
      </c>
    </row>
    <row r="710" spans="1:2">
      <c r="A710" s="1">
        <v>12.263999999999999</v>
      </c>
      <c r="B710">
        <v>-10.755000000000001</v>
      </c>
    </row>
    <row r="711" spans="1:2">
      <c r="A711" s="1">
        <v>11.132</v>
      </c>
      <c r="B711">
        <v>-11.454000000000001</v>
      </c>
    </row>
    <row r="712" spans="1:2">
      <c r="A712" s="1">
        <v>9.2451000000000008</v>
      </c>
      <c r="B712">
        <v>-12.292</v>
      </c>
    </row>
    <row r="713" spans="1:2">
      <c r="A713" s="1">
        <v>7.5471000000000004</v>
      </c>
      <c r="B713">
        <v>-12.99</v>
      </c>
    </row>
    <row r="714" spans="1:2">
      <c r="A714" s="1">
        <v>5.6600999999999999</v>
      </c>
      <c r="B714">
        <v>-13.689</v>
      </c>
    </row>
    <row r="715" spans="1:2">
      <c r="A715" s="1">
        <v>4.5282999999999998</v>
      </c>
      <c r="B715">
        <v>-14.247</v>
      </c>
    </row>
    <row r="716" spans="1:2">
      <c r="A716" s="1">
        <v>3.0188000000000001</v>
      </c>
      <c r="B716">
        <v>-14.946</v>
      </c>
    </row>
    <row r="717" spans="1:2">
      <c r="A717" s="1">
        <v>1.1321000000000001</v>
      </c>
      <c r="B717">
        <v>-15.365</v>
      </c>
    </row>
    <row r="718" spans="1:2">
      <c r="A718" s="1">
        <f>-0.56601</f>
        <v>-0.56601000000000001</v>
      </c>
      <c r="B718">
        <v>-15.504</v>
      </c>
    </row>
    <row r="719" spans="1:2">
      <c r="A719" s="1">
        <f>-2.2641</f>
        <v>-2.2641</v>
      </c>
      <c r="B719">
        <v>-16.341999999999999</v>
      </c>
    </row>
    <row r="720" spans="1:2">
      <c r="A720" s="1">
        <f>-4.5283</f>
        <v>-4.5282999999999998</v>
      </c>
      <c r="B720">
        <v>-17.041</v>
      </c>
    </row>
    <row r="721" spans="1:2">
      <c r="A721" s="1">
        <f>-6.9809</f>
        <v>-6.9809000000000001</v>
      </c>
      <c r="B721">
        <v>-17.46</v>
      </c>
    </row>
    <row r="722" spans="1:2">
      <c r="A722" s="1">
        <f>-9.0564</f>
        <v>-9.0564</v>
      </c>
      <c r="B722">
        <v>-18.158000000000001</v>
      </c>
    </row>
    <row r="723" spans="1:2">
      <c r="A723" s="1">
        <f>-11.321</f>
        <v>-11.321</v>
      </c>
      <c r="B723">
        <v>-18.856000000000002</v>
      </c>
    </row>
    <row r="724" spans="1:2">
      <c r="A724" s="1">
        <f>-12.641</f>
        <v>-12.641</v>
      </c>
      <c r="B724">
        <v>-19.135999999999999</v>
      </c>
    </row>
    <row r="725" spans="1:2">
      <c r="A725" s="1">
        <f>-14.717</f>
        <v>-14.717000000000001</v>
      </c>
      <c r="B725">
        <v>-19.555</v>
      </c>
    </row>
    <row r="726" spans="1:2">
      <c r="A726" s="1">
        <f>-16.415</f>
        <v>-16.414999999999999</v>
      </c>
      <c r="B726">
        <v>-19.834</v>
      </c>
    </row>
    <row r="727" spans="1:2">
      <c r="A727" s="1">
        <f>-18.49</f>
        <v>-18.489999999999998</v>
      </c>
      <c r="B727">
        <v>-20.393000000000001</v>
      </c>
    </row>
    <row r="728" spans="1:2">
      <c r="A728" s="1">
        <f>-20.188</f>
        <v>-20.187999999999999</v>
      </c>
      <c r="B728">
        <v>-20.812000000000001</v>
      </c>
    </row>
    <row r="729" spans="1:2">
      <c r="A729" s="1">
        <f>-22.264</f>
        <v>-22.263999999999999</v>
      </c>
      <c r="B729">
        <v>-21.231000000000002</v>
      </c>
    </row>
    <row r="730" spans="1:2">
      <c r="A730" s="1">
        <f>-23.773</f>
        <v>-23.773</v>
      </c>
      <c r="B730">
        <v>-21.65</v>
      </c>
    </row>
    <row r="731" spans="1:2">
      <c r="A731" s="1">
        <f>-25.471</f>
        <v>-25.471</v>
      </c>
      <c r="B731">
        <v>-22.209</v>
      </c>
    </row>
    <row r="732" spans="1:2">
      <c r="A732" s="1">
        <f>-27.17</f>
        <v>-27.17</v>
      </c>
      <c r="B732">
        <v>-22.349</v>
      </c>
    </row>
    <row r="733" spans="1:2">
      <c r="A733" s="1">
        <f>-28.867</f>
        <v>-28.867000000000001</v>
      </c>
      <c r="B733">
        <v>-22.768000000000001</v>
      </c>
    </row>
    <row r="734" spans="1:2">
      <c r="A734" s="1">
        <f>-30.942</f>
        <v>-30.942</v>
      </c>
      <c r="B734">
        <v>-23.047000000000001</v>
      </c>
    </row>
    <row r="735" spans="1:2">
      <c r="A735" s="1">
        <f>-32.451</f>
        <v>-32.451000000000001</v>
      </c>
      <c r="B735">
        <v>-23.466000000000001</v>
      </c>
    </row>
    <row r="736" spans="1:2">
      <c r="A736" s="1">
        <f>-33.772</f>
        <v>-33.771999999999998</v>
      </c>
      <c r="B736">
        <v>-23.745999999999999</v>
      </c>
    </row>
    <row r="737" spans="1:2">
      <c r="A737" s="1">
        <f>-36.225</f>
        <v>-36.225000000000001</v>
      </c>
      <c r="B737">
        <v>-24.584</v>
      </c>
    </row>
    <row r="738" spans="1:2">
      <c r="A738" s="1">
        <f>-38.301</f>
        <v>-38.301000000000002</v>
      </c>
      <c r="B738">
        <v>-25.141999999999999</v>
      </c>
    </row>
    <row r="739" spans="1:2">
      <c r="A739" s="1">
        <f>-40</f>
        <v>-40</v>
      </c>
      <c r="B739">
        <v>-25.841000000000001</v>
      </c>
    </row>
    <row r="740" spans="1:2">
      <c r="A740" s="1">
        <f>-40.942</f>
        <v>-40.942</v>
      </c>
      <c r="B740">
        <v>-26.539000000000001</v>
      </c>
    </row>
    <row r="741" spans="1:2">
      <c r="A741" s="1">
        <f>-42.451</f>
        <v>-42.451000000000001</v>
      </c>
      <c r="B741">
        <v>-27.376999999999999</v>
      </c>
    </row>
    <row r="742" spans="1:2">
      <c r="A742" s="1">
        <f>-43.584</f>
        <v>-43.584000000000003</v>
      </c>
      <c r="B742">
        <v>-27.936</v>
      </c>
    </row>
    <row r="743" spans="1:2">
      <c r="A743" s="1">
        <f>-44.338</f>
        <v>-44.338000000000001</v>
      </c>
      <c r="B743">
        <v>-28.634</v>
      </c>
    </row>
    <row r="744" spans="1:2">
      <c r="A744" s="1">
        <f>-45.093</f>
        <v>-45.093000000000004</v>
      </c>
      <c r="B744">
        <v>-29.332000000000001</v>
      </c>
    </row>
    <row r="745" spans="1:2">
      <c r="A745" s="1">
        <f>-45.659</f>
        <v>-45.658999999999999</v>
      </c>
      <c r="B745">
        <v>-30.030999999999999</v>
      </c>
    </row>
    <row r="746" spans="1:2">
      <c r="A746" s="1">
        <f>-46.037</f>
        <v>-46.036999999999999</v>
      </c>
      <c r="B746">
        <v>-30.728999999999999</v>
      </c>
    </row>
    <row r="747" spans="1:2">
      <c r="A747" s="1">
        <f>-45.847</f>
        <v>-45.847000000000001</v>
      </c>
      <c r="B747">
        <v>-29.472000000000001</v>
      </c>
    </row>
    <row r="748" spans="1:2">
      <c r="A748" s="1">
        <f>-46.225</f>
        <v>-46.225000000000001</v>
      </c>
      <c r="B748">
        <v>-28.774000000000001</v>
      </c>
    </row>
    <row r="749" spans="1:2">
      <c r="A749" s="1">
        <f>-46.225</f>
        <v>-46.225000000000001</v>
      </c>
      <c r="B749">
        <v>-27.655999999999999</v>
      </c>
    </row>
    <row r="750" spans="1:2">
      <c r="A750" s="1">
        <f>-46.413</f>
        <v>-46.412999999999997</v>
      </c>
      <c r="B750">
        <v>-26.678999999999998</v>
      </c>
    </row>
    <row r="751" spans="1:2">
      <c r="A751" s="1">
        <f>-46.225</f>
        <v>-46.225000000000001</v>
      </c>
      <c r="B751">
        <v>-25.701000000000001</v>
      </c>
    </row>
    <row r="752" spans="1:2">
      <c r="A752" s="1">
        <f>-45.847</f>
        <v>-45.847000000000001</v>
      </c>
      <c r="B752">
        <v>-24.443999999999999</v>
      </c>
    </row>
    <row r="753" spans="1:2">
      <c r="A753" s="1">
        <f>-45.283</f>
        <v>-45.283000000000001</v>
      </c>
      <c r="B753">
        <v>-23.466000000000001</v>
      </c>
    </row>
    <row r="754" spans="1:2">
      <c r="A754" s="1">
        <f>-45.093</f>
        <v>-45.093000000000004</v>
      </c>
      <c r="B754">
        <v>-22.209</v>
      </c>
    </row>
    <row r="755" spans="1:2">
      <c r="A755" s="1">
        <f>-44.717</f>
        <v>-44.716999999999999</v>
      </c>
      <c r="B755">
        <v>-21.091000000000001</v>
      </c>
    </row>
    <row r="756" spans="1:2">
      <c r="A756" s="1">
        <f>-44.338</f>
        <v>-44.338000000000001</v>
      </c>
      <c r="B756">
        <v>-20.114000000000001</v>
      </c>
    </row>
    <row r="757" spans="1:2">
      <c r="A757" s="1">
        <f>-43.772</f>
        <v>-43.771999999999998</v>
      </c>
      <c r="B757">
        <v>-18.995999999999999</v>
      </c>
    </row>
    <row r="758" spans="1:2">
      <c r="A758" s="1">
        <f>-43.205</f>
        <v>-43.204999999999998</v>
      </c>
      <c r="B758">
        <v>-18.297999999999998</v>
      </c>
    </row>
    <row r="759" spans="1:2">
      <c r="A759" s="1">
        <f>-42.263</f>
        <v>-42.262999999999998</v>
      </c>
      <c r="B759">
        <v>-16.760999999999999</v>
      </c>
    </row>
    <row r="760" spans="1:2">
      <c r="A760" s="1">
        <f>-41.885</f>
        <v>-41.884999999999998</v>
      </c>
      <c r="B760">
        <v>-15.504</v>
      </c>
    </row>
    <row r="761" spans="1:2">
      <c r="A761" s="1">
        <f>-41.321</f>
        <v>-41.320999999999998</v>
      </c>
      <c r="B761">
        <v>-14.666</v>
      </c>
    </row>
    <row r="762" spans="1:2">
      <c r="A762" s="1">
        <f>-40.754</f>
        <v>-40.753999999999998</v>
      </c>
      <c r="B762">
        <v>-13.689</v>
      </c>
    </row>
    <row r="763" spans="1:2">
      <c r="A763" s="1">
        <f>-40</f>
        <v>-40</v>
      </c>
      <c r="B763">
        <v>-12.430999999999999</v>
      </c>
    </row>
    <row r="764" spans="1:2">
      <c r="A764" s="1">
        <f>-39.246</f>
        <v>-39.246000000000002</v>
      </c>
      <c r="B764">
        <v>-11.314</v>
      </c>
    </row>
    <row r="765" spans="1:2">
      <c r="A765" s="1">
        <f>-38.867</f>
        <v>-38.866999999999997</v>
      </c>
      <c r="B765">
        <v>-10.336</v>
      </c>
    </row>
    <row r="766" spans="1:2">
      <c r="A766" s="1">
        <f>-37.925</f>
        <v>-37.924999999999997</v>
      </c>
      <c r="B766">
        <v>-9.0792999999999999</v>
      </c>
    </row>
    <row r="767" spans="1:2">
      <c r="A767" s="1">
        <f>-37.168</f>
        <v>-37.167999999999999</v>
      </c>
      <c r="B767">
        <v>-8.1014999999999997</v>
      </c>
    </row>
    <row r="768" spans="1:2">
      <c r="A768" s="1">
        <f>-36.413</f>
        <v>-36.412999999999997</v>
      </c>
      <c r="B768">
        <v>-6.9836999999999998</v>
      </c>
    </row>
    <row r="769" spans="1:2">
      <c r="A769" s="1">
        <f>-35.659</f>
        <v>-35.658999999999999</v>
      </c>
      <c r="B769">
        <v>-6.1456999999999997</v>
      </c>
    </row>
    <row r="770" spans="1:2">
      <c r="A770" s="1">
        <f>-34.905</f>
        <v>-34.905000000000001</v>
      </c>
      <c r="B770">
        <v>-5.0282999999999998</v>
      </c>
    </row>
    <row r="771" spans="1:2">
      <c r="A771" s="1">
        <f>-34.15</f>
        <v>-34.15</v>
      </c>
      <c r="B771">
        <v>-4.1904000000000003</v>
      </c>
    </row>
    <row r="772" spans="1:2">
      <c r="A772" s="1">
        <f>-33.017</f>
        <v>-33.017000000000003</v>
      </c>
      <c r="B772">
        <v>-2.9331999999999998</v>
      </c>
    </row>
    <row r="773" spans="1:2">
      <c r="A773" s="1">
        <f>-32.451</f>
        <v>-32.451000000000001</v>
      </c>
      <c r="B773">
        <v>-2.2349000000000001</v>
      </c>
    </row>
    <row r="774" spans="1:2">
      <c r="A774" s="1">
        <f>-31.697</f>
        <v>-31.696999999999999</v>
      </c>
      <c r="B774">
        <v>-1.5365</v>
      </c>
    </row>
    <row r="775" spans="1:2">
      <c r="A775" s="1">
        <f>-30.942</f>
        <v>-30.942</v>
      </c>
      <c r="B775">
        <v>-0.69837000000000005</v>
      </c>
    </row>
    <row r="776" spans="1:2">
      <c r="A776" s="1">
        <f>-30.188</f>
        <v>-30.187999999999999</v>
      </c>
      <c r="B776">
        <v>-0.13968</v>
      </c>
    </row>
    <row r="777" spans="1:2">
      <c r="A777" s="1">
        <v>-28.867000000000001</v>
      </c>
      <c r="B777">
        <v>1.1173999999999999</v>
      </c>
    </row>
    <row r="778" spans="1:2">
      <c r="A778" s="1">
        <v>-27.925000000000001</v>
      </c>
      <c r="B778">
        <v>2.2349000000000001</v>
      </c>
    </row>
    <row r="779" spans="1:2">
      <c r="A779" s="1">
        <v>-26.225999999999999</v>
      </c>
      <c r="B779">
        <v>3.7713000000000001</v>
      </c>
    </row>
    <row r="780" spans="1:2">
      <c r="A780" s="1">
        <v>-25.282</v>
      </c>
      <c r="B780">
        <v>4.6092000000000004</v>
      </c>
    </row>
    <row r="781" spans="1:2">
      <c r="A781" s="1">
        <v>-23.396000000000001</v>
      </c>
      <c r="B781">
        <v>6.0060000000000002</v>
      </c>
    </row>
    <row r="782" spans="1:2">
      <c r="A782" s="1">
        <v>-22.074999999999999</v>
      </c>
      <c r="B782">
        <v>6.9836999999999998</v>
      </c>
    </row>
    <row r="783" spans="1:2">
      <c r="A783" s="1">
        <v>-20.187999999999999</v>
      </c>
      <c r="B783">
        <v>8.3809000000000005</v>
      </c>
    </row>
    <row r="784" spans="1:2">
      <c r="A784" s="1">
        <v>-18.867000000000001</v>
      </c>
      <c r="B784">
        <v>9.3585999999999991</v>
      </c>
    </row>
    <row r="785" spans="1:2">
      <c r="A785" s="1">
        <v>-17.358000000000001</v>
      </c>
      <c r="B785">
        <v>10.476000000000001</v>
      </c>
    </row>
    <row r="786" spans="1:2">
      <c r="A786" s="1">
        <v>-16.225999999999999</v>
      </c>
      <c r="B786">
        <v>10.895</v>
      </c>
    </row>
    <row r="787" spans="1:2">
      <c r="A787" s="1">
        <v>-14.717000000000001</v>
      </c>
      <c r="B787">
        <v>12.012</v>
      </c>
    </row>
    <row r="788" spans="1:2">
      <c r="A788" s="1">
        <v>-13.773</v>
      </c>
      <c r="B788">
        <v>12.571</v>
      </c>
    </row>
    <row r="789" spans="1:2">
      <c r="A789" s="1">
        <v>-12.263999999999999</v>
      </c>
      <c r="B789">
        <v>13.548999999999999</v>
      </c>
    </row>
    <row r="790" spans="1:2">
      <c r="A790" s="1">
        <v>-10.754</v>
      </c>
      <c r="B790">
        <v>14.387</v>
      </c>
    </row>
    <row r="791" spans="1:2">
      <c r="A791" s="1">
        <v>-8.6789000000000005</v>
      </c>
      <c r="B791">
        <v>15.504</v>
      </c>
    </row>
    <row r="792" spans="1:2">
      <c r="A792" s="1">
        <v>-6.2263000000000002</v>
      </c>
      <c r="B792">
        <v>16.341999999999999</v>
      </c>
    </row>
    <row r="793" spans="1:2">
      <c r="A793" s="1">
        <v>-4.3395999999999999</v>
      </c>
      <c r="B793">
        <v>17.18</v>
      </c>
    </row>
    <row r="794" spans="1:2">
      <c r="A794" s="1">
        <v>-2.2641</v>
      </c>
      <c r="B794">
        <v>17.879000000000001</v>
      </c>
    </row>
    <row r="795" spans="1:2">
      <c r="A795" s="1">
        <v>-0.56601000000000001</v>
      </c>
      <c r="B795">
        <v>18.577000000000002</v>
      </c>
    </row>
    <row r="796" spans="1:2">
      <c r="A796" s="1">
        <v>0.18867</v>
      </c>
      <c r="B796">
        <v>18.856000000000002</v>
      </c>
    </row>
    <row r="797" spans="1:2">
      <c r="A797" s="1">
        <v>3.0188000000000001</v>
      </c>
      <c r="B797">
        <v>19.555</v>
      </c>
    </row>
    <row r="798" spans="1:2">
      <c r="A798" s="1">
        <v>6.2263000000000002</v>
      </c>
      <c r="B798">
        <v>20.114000000000001</v>
      </c>
    </row>
    <row r="799" spans="1:2">
      <c r="A799" s="1">
        <v>7.9242999999999997</v>
      </c>
      <c r="B799">
        <v>20.812000000000001</v>
      </c>
    </row>
    <row r="800" spans="1:2">
      <c r="A800" s="1">
        <v>9.9997000000000007</v>
      </c>
      <c r="B800">
        <v>21.091000000000001</v>
      </c>
    </row>
    <row r="801" spans="1:2">
      <c r="A801" s="1">
        <v>11.509</v>
      </c>
      <c r="B801">
        <v>21.510999999999999</v>
      </c>
    </row>
    <row r="802" spans="1:2">
      <c r="A802" s="1">
        <v>14.151</v>
      </c>
      <c r="B802">
        <v>21.93</v>
      </c>
    </row>
    <row r="803" spans="1:2">
      <c r="A803" s="1">
        <v>16.225999999999999</v>
      </c>
      <c r="B803">
        <v>22.488</v>
      </c>
    </row>
    <row r="804" spans="1:2">
      <c r="A804" s="1">
        <v>18.678999999999998</v>
      </c>
      <c r="B804">
        <v>22.907</v>
      </c>
    </row>
    <row r="805" spans="1:2">
      <c r="A805" s="1">
        <v>20.376999999999999</v>
      </c>
      <c r="B805">
        <v>23.187000000000001</v>
      </c>
    </row>
    <row r="806" spans="1:2">
      <c r="A806" s="1">
        <v>22.83</v>
      </c>
      <c r="B806">
        <v>23.745999999999999</v>
      </c>
    </row>
    <row r="807" spans="1:2">
      <c r="A807" s="1">
        <v>24.905000000000001</v>
      </c>
      <c r="B807">
        <v>24.303999999999998</v>
      </c>
    </row>
    <row r="808" spans="1:2">
      <c r="A808" s="1">
        <v>27.17</v>
      </c>
      <c r="B808">
        <v>25.003</v>
      </c>
    </row>
    <row r="809" spans="1:2">
      <c r="A809" s="1">
        <v>28.867000000000001</v>
      </c>
      <c r="B809">
        <v>25.701000000000001</v>
      </c>
    </row>
    <row r="810" spans="1:2">
      <c r="A810" s="1">
        <v>30.376000000000001</v>
      </c>
      <c r="B810">
        <v>26.399000000000001</v>
      </c>
    </row>
    <row r="811" spans="1:2">
      <c r="A811" s="1">
        <v>32.262999999999998</v>
      </c>
      <c r="B811">
        <v>27.236999999999998</v>
      </c>
    </row>
    <row r="812" spans="1:2">
      <c r="A812" s="1">
        <v>33.962000000000003</v>
      </c>
      <c r="B812">
        <v>27.936</v>
      </c>
    </row>
    <row r="813" spans="1:2">
      <c r="A813" s="1">
        <v>36.037999999999997</v>
      </c>
      <c r="B813">
        <v>28.774000000000001</v>
      </c>
    </row>
    <row r="814" spans="1:2">
      <c r="A814" s="1">
        <v>37.734000000000002</v>
      </c>
      <c r="B814">
        <v>29.751000000000001</v>
      </c>
    </row>
    <row r="815" spans="1:2">
      <c r="A815" s="1">
        <v>39.621000000000002</v>
      </c>
      <c r="B815">
        <v>30.45</v>
      </c>
    </row>
    <row r="816" spans="1:2">
      <c r="A816" s="1">
        <v>41.509</v>
      </c>
      <c r="B816">
        <v>31.148</v>
      </c>
    </row>
    <row r="817" spans="1:2">
      <c r="A817" s="1">
        <v>43.584000000000003</v>
      </c>
      <c r="B817">
        <v>32.125999999999998</v>
      </c>
    </row>
    <row r="818" spans="1:2">
      <c r="A818" s="1">
        <v>46.036999999999999</v>
      </c>
      <c r="B818">
        <v>32.823999999999998</v>
      </c>
    </row>
    <row r="819" spans="1:2">
      <c r="A819" s="1">
        <v>48.488999999999997</v>
      </c>
      <c r="B819">
        <v>33.523000000000003</v>
      </c>
    </row>
    <row r="820" spans="1:2">
      <c r="A820" s="1">
        <v>51.320999999999998</v>
      </c>
      <c r="B820">
        <v>34.360999999999997</v>
      </c>
    </row>
    <row r="821" spans="1:2">
      <c r="A821" s="1">
        <v>53.396000000000001</v>
      </c>
      <c r="B821">
        <v>34.78</v>
      </c>
    </row>
    <row r="822" spans="1:2">
      <c r="A822" s="1">
        <v>56.036999999999999</v>
      </c>
      <c r="B822">
        <v>35.338000000000001</v>
      </c>
    </row>
    <row r="823" spans="1:2">
      <c r="A823" s="1">
        <v>58.113</v>
      </c>
      <c r="B823">
        <v>35.618000000000002</v>
      </c>
    </row>
    <row r="824" spans="1:2">
      <c r="A824" s="1">
        <v>59.621000000000002</v>
      </c>
      <c r="B824">
        <v>35.898000000000003</v>
      </c>
    </row>
    <row r="825" spans="1:2">
      <c r="A825" s="1">
        <v>62.075000000000003</v>
      </c>
      <c r="B825">
        <v>36.317</v>
      </c>
    </row>
    <row r="826" spans="1:2">
      <c r="A826" s="1">
        <v>63.584000000000003</v>
      </c>
      <c r="B826">
        <v>36.595999999999997</v>
      </c>
    </row>
    <row r="827" spans="1:2">
      <c r="A827" s="1">
        <v>64.337999999999994</v>
      </c>
      <c r="B827">
        <v>36.595999999999997</v>
      </c>
    </row>
    <row r="828" spans="1:2">
      <c r="A828" s="1">
        <v>64.337999999999994</v>
      </c>
      <c r="B828">
        <v>35.898000000000003</v>
      </c>
    </row>
    <row r="829" spans="1:2">
      <c r="A829" s="1">
        <v>64.150000000000006</v>
      </c>
      <c r="B829">
        <v>34.918999999999997</v>
      </c>
    </row>
    <row r="830" spans="1:2">
      <c r="A830" s="1">
        <v>63.771999999999998</v>
      </c>
      <c r="B830">
        <v>34.081000000000003</v>
      </c>
    </row>
    <row r="831" spans="1:2">
      <c r="A831" s="1">
        <v>63.771999999999998</v>
      </c>
      <c r="B831">
        <v>33.103999999999999</v>
      </c>
    </row>
    <row r="832" spans="1:2">
      <c r="A832" s="1">
        <v>63.584000000000003</v>
      </c>
      <c r="B832">
        <v>31.986000000000001</v>
      </c>
    </row>
    <row r="833" spans="1:2">
      <c r="A833" s="1">
        <v>62.829000000000001</v>
      </c>
      <c r="B833">
        <v>30.59</v>
      </c>
    </row>
    <row r="834" spans="1:2">
      <c r="A834" s="1">
        <v>62.829000000000001</v>
      </c>
      <c r="B834">
        <v>29.332000000000001</v>
      </c>
    </row>
    <row r="835" spans="1:2">
      <c r="A835" s="1">
        <v>62.262999999999998</v>
      </c>
      <c r="B835">
        <v>28.215</v>
      </c>
    </row>
    <row r="836" spans="1:2">
      <c r="A836" s="1">
        <v>62.262999999999998</v>
      </c>
      <c r="B836">
        <v>27.097999999999999</v>
      </c>
    </row>
    <row r="837" spans="1:2">
      <c r="A837" s="1">
        <v>61.697000000000003</v>
      </c>
      <c r="B837">
        <v>25.701000000000001</v>
      </c>
    </row>
    <row r="838" spans="1:2">
      <c r="A838" s="1">
        <v>61.13</v>
      </c>
      <c r="B838">
        <v>24.443999999999999</v>
      </c>
    </row>
    <row r="839" spans="1:2">
      <c r="A839" s="1">
        <v>60.564</v>
      </c>
      <c r="B839">
        <v>23.047000000000001</v>
      </c>
    </row>
    <row r="840" spans="1:2">
      <c r="A840" s="1">
        <v>59.808999999999997</v>
      </c>
      <c r="B840">
        <v>21.231000000000002</v>
      </c>
    </row>
    <row r="841" spans="1:2">
      <c r="A841" s="1">
        <v>59.055</v>
      </c>
      <c r="B841">
        <v>19.974</v>
      </c>
    </row>
    <row r="842" spans="1:2">
      <c r="A842" s="1">
        <v>58.488999999999997</v>
      </c>
      <c r="B842">
        <v>18.577000000000002</v>
      </c>
    </row>
    <row r="843" spans="1:2">
      <c r="A843" s="1">
        <v>57.921999999999997</v>
      </c>
      <c r="B843">
        <v>17.18</v>
      </c>
    </row>
    <row r="844" spans="1:2">
      <c r="A844" s="1">
        <v>56.792000000000002</v>
      </c>
      <c r="B844">
        <v>15.784000000000001</v>
      </c>
    </row>
    <row r="845" spans="1:2">
      <c r="A845" s="1">
        <v>56.036999999999999</v>
      </c>
      <c r="B845">
        <v>14.666</v>
      </c>
    </row>
    <row r="846" spans="1:2">
      <c r="A846" s="1">
        <v>55.470999999999997</v>
      </c>
      <c r="B846">
        <v>13.269</v>
      </c>
    </row>
    <row r="847" spans="1:2">
      <c r="A847" s="1">
        <v>54.716999999999999</v>
      </c>
      <c r="B847">
        <v>12.151999999999999</v>
      </c>
    </row>
    <row r="848" spans="1:2">
      <c r="A848" s="1">
        <v>53.396000000000001</v>
      </c>
      <c r="B848">
        <v>10.057</v>
      </c>
    </row>
    <row r="849" spans="1:2">
      <c r="A849" s="1">
        <v>52.829000000000001</v>
      </c>
      <c r="B849">
        <v>8.9396000000000004</v>
      </c>
    </row>
    <row r="850" spans="1:2">
      <c r="A850" s="1">
        <v>51.697000000000003</v>
      </c>
      <c r="B850">
        <v>7.5429000000000004</v>
      </c>
    </row>
    <row r="851" spans="1:2">
      <c r="A851" s="1">
        <v>50.564</v>
      </c>
      <c r="B851">
        <v>5.7266000000000004</v>
      </c>
    </row>
    <row r="852" spans="1:2">
      <c r="A852" s="1">
        <v>49.433</v>
      </c>
      <c r="B852">
        <v>4.33</v>
      </c>
    </row>
    <row r="853" spans="1:2">
      <c r="A853" s="1">
        <v>48.679000000000002</v>
      </c>
      <c r="B853">
        <v>2.7936000000000001</v>
      </c>
    </row>
    <row r="854" spans="1:2">
      <c r="A854" s="1">
        <v>47.921999999999997</v>
      </c>
      <c r="B854">
        <v>1.1173999999999999</v>
      </c>
    </row>
    <row r="855" spans="1:2">
      <c r="A855" s="1">
        <v>46.225000000000001</v>
      </c>
      <c r="B855">
        <v>-0.13968</v>
      </c>
    </row>
    <row r="856" spans="1:2">
      <c r="A856" s="1">
        <v>45.470999999999997</v>
      </c>
      <c r="B856">
        <v>-1.2571000000000001</v>
      </c>
    </row>
    <row r="857" spans="1:2">
      <c r="A857" s="1">
        <v>44.526000000000003</v>
      </c>
      <c r="B857">
        <v>-2.2349000000000001</v>
      </c>
    </row>
    <row r="858" spans="1:2">
      <c r="A858" s="1">
        <v>42.642000000000003</v>
      </c>
      <c r="B858">
        <v>-4.0507</v>
      </c>
    </row>
    <row r="859" spans="1:2">
      <c r="A859" s="1">
        <v>41.13</v>
      </c>
      <c r="B859">
        <v>-5.7266000000000004</v>
      </c>
    </row>
    <row r="860" spans="1:2">
      <c r="A860" s="1">
        <v>39.808999999999997</v>
      </c>
      <c r="B860">
        <v>-6.7043999999999997</v>
      </c>
    </row>
    <row r="861" spans="1:2">
      <c r="A861" s="1">
        <v>37.924999999999997</v>
      </c>
      <c r="B861">
        <v>-7.8221999999999996</v>
      </c>
    </row>
    <row r="862" spans="1:2">
      <c r="A862" s="1">
        <v>36.225000000000001</v>
      </c>
      <c r="B862">
        <v>-9.2188999999999997</v>
      </c>
    </row>
    <row r="863" spans="1:2">
      <c r="A863" s="1">
        <v>34.716999999999999</v>
      </c>
      <c r="B863">
        <v>-10.196999999999999</v>
      </c>
    </row>
    <row r="864" spans="1:2">
      <c r="A864" s="1">
        <v>32.642000000000003</v>
      </c>
      <c r="B864">
        <v>-11.454000000000001</v>
      </c>
    </row>
    <row r="865" spans="1:2">
      <c r="A865" s="1">
        <v>31.13</v>
      </c>
      <c r="B865">
        <v>-12.292</v>
      </c>
    </row>
    <row r="866" spans="1:2">
      <c r="A866" s="1">
        <v>28.489000000000001</v>
      </c>
      <c r="B866">
        <v>-13.548999999999999</v>
      </c>
    </row>
    <row r="867" spans="1:2">
      <c r="A867" s="1">
        <v>26.413</v>
      </c>
      <c r="B867">
        <v>-14.387</v>
      </c>
    </row>
    <row r="868" spans="1:2">
      <c r="A868" s="1">
        <v>24.716000000000001</v>
      </c>
      <c r="B868">
        <v>-14.946</v>
      </c>
    </row>
    <row r="869" spans="1:2">
      <c r="A869" s="1">
        <v>21.885999999999999</v>
      </c>
      <c r="B869">
        <v>-16.062999999999999</v>
      </c>
    </row>
    <row r="870" spans="1:2">
      <c r="A870" s="1">
        <v>19.998999999999999</v>
      </c>
      <c r="B870">
        <v>-16.760999999999999</v>
      </c>
    </row>
    <row r="871" spans="1:2">
      <c r="A871" s="1">
        <v>18.113</v>
      </c>
      <c r="B871">
        <v>-17.18</v>
      </c>
    </row>
    <row r="872" spans="1:2">
      <c r="A872" s="1">
        <v>16.036999999999999</v>
      </c>
      <c r="B872">
        <v>-17.879000000000001</v>
      </c>
    </row>
    <row r="873" spans="1:2">
      <c r="A873" s="1">
        <v>13.962</v>
      </c>
      <c r="B873">
        <v>-18.437000000000001</v>
      </c>
    </row>
    <row r="874" spans="1:2">
      <c r="A874" s="1">
        <v>12.83</v>
      </c>
      <c r="B874">
        <v>-18.856000000000002</v>
      </c>
    </row>
    <row r="875" spans="1:2">
      <c r="A875" s="1">
        <v>10.377000000000001</v>
      </c>
      <c r="B875">
        <v>-19.274999999999999</v>
      </c>
    </row>
    <row r="876" spans="1:2">
      <c r="A876" s="1">
        <v>8.6789000000000005</v>
      </c>
      <c r="B876">
        <v>-19.834</v>
      </c>
    </row>
    <row r="877" spans="1:2">
      <c r="A877" s="1">
        <v>6.6035000000000004</v>
      </c>
      <c r="B877">
        <v>-20.393000000000001</v>
      </c>
    </row>
    <row r="878" spans="1:2">
      <c r="A878" s="1">
        <v>5.0941999999999998</v>
      </c>
      <c r="B878">
        <v>-20.672000000000001</v>
      </c>
    </row>
    <row r="879" spans="1:2">
      <c r="A879" s="1">
        <v>3.2075</v>
      </c>
      <c r="B879">
        <v>-20.952000000000002</v>
      </c>
    </row>
    <row r="880" spans="1:2">
      <c r="A880" s="1">
        <v>1.8867</v>
      </c>
      <c r="B880">
        <v>-21.231000000000002</v>
      </c>
    </row>
    <row r="881" spans="1:2">
      <c r="A881" s="1">
        <v>0.56601000000000001</v>
      </c>
      <c r="B881">
        <v>-21.370999999999999</v>
      </c>
    </row>
    <row r="882" spans="1:2">
      <c r="A882" s="1">
        <v>0</v>
      </c>
      <c r="B882">
        <v>-21.370999999999999</v>
      </c>
    </row>
    <row r="883" spans="1:2">
      <c r="A883" s="1">
        <f>-1.1321</f>
        <v>-1.1321000000000001</v>
      </c>
      <c r="B883">
        <v>-21.231000000000002</v>
      </c>
    </row>
    <row r="884" spans="1:2">
      <c r="A884" s="1">
        <f>-3.3962</f>
        <v>-3.3961999999999999</v>
      </c>
      <c r="B884">
        <v>-21.65</v>
      </c>
    </row>
    <row r="885" spans="1:2">
      <c r="A885" s="1">
        <f>-5.8489</f>
        <v>-5.8489000000000004</v>
      </c>
      <c r="B885">
        <v>-22.209</v>
      </c>
    </row>
    <row r="886" spans="1:2">
      <c r="A886" s="1">
        <f>-7.5471</f>
        <v>-7.5471000000000004</v>
      </c>
      <c r="B886">
        <v>-22.488</v>
      </c>
    </row>
    <row r="887" spans="1:2">
      <c r="A887" s="1">
        <f>-10.188</f>
        <v>-10.188000000000001</v>
      </c>
      <c r="B887">
        <v>-22.488</v>
      </c>
    </row>
    <row r="888" spans="1:2">
      <c r="A888" s="1">
        <f>-12.453</f>
        <v>-12.452999999999999</v>
      </c>
      <c r="B888">
        <v>-23.187000000000001</v>
      </c>
    </row>
    <row r="889" spans="1:2">
      <c r="A889" s="1">
        <f>-14.339</f>
        <v>-14.339</v>
      </c>
      <c r="B889">
        <v>-23.606000000000002</v>
      </c>
    </row>
    <row r="890" spans="1:2">
      <c r="A890" s="1">
        <f>-16.226</f>
        <v>-16.225999999999999</v>
      </c>
      <c r="B890">
        <v>-23.745999999999999</v>
      </c>
    </row>
    <row r="891" spans="1:2">
      <c r="A891" s="1">
        <f>-18.49</f>
        <v>-18.489999999999998</v>
      </c>
      <c r="B891">
        <v>-24.024999999999999</v>
      </c>
    </row>
    <row r="892" spans="1:2">
      <c r="A892" s="1">
        <f>-20.188</f>
        <v>-20.187999999999999</v>
      </c>
      <c r="B892">
        <v>-24.443999999999999</v>
      </c>
    </row>
    <row r="893" spans="1:2">
      <c r="A893" s="1">
        <f>-22.83</f>
        <v>-22.83</v>
      </c>
      <c r="B893">
        <v>-24.722999999999999</v>
      </c>
    </row>
    <row r="894" spans="1:2">
      <c r="A894" s="1">
        <f>-24.905</f>
        <v>-24.905000000000001</v>
      </c>
      <c r="B894">
        <v>-24.722999999999999</v>
      </c>
    </row>
    <row r="895" spans="1:2">
      <c r="A895" s="1">
        <f>-27.17</f>
        <v>-27.17</v>
      </c>
      <c r="B895">
        <v>-25.003</v>
      </c>
    </row>
    <row r="896" spans="1:2">
      <c r="A896" s="1">
        <f>-29.621</f>
        <v>-29.620999999999999</v>
      </c>
      <c r="B896">
        <v>-25.561</v>
      </c>
    </row>
    <row r="897" spans="1:2">
      <c r="A897" s="1">
        <f>-31.13</f>
        <v>-31.13</v>
      </c>
      <c r="B897">
        <v>-25.701000000000001</v>
      </c>
    </row>
    <row r="898" spans="1:2">
      <c r="A898" s="1">
        <f>-32.829</f>
        <v>-32.829000000000001</v>
      </c>
      <c r="B898">
        <v>-25.841000000000001</v>
      </c>
    </row>
    <row r="899" spans="1:2">
      <c r="A899" s="1">
        <f>-34.905</f>
        <v>-34.905000000000001</v>
      </c>
      <c r="B899">
        <v>-25.98</v>
      </c>
    </row>
    <row r="900" spans="1:2">
      <c r="A900" s="1">
        <f>-36.604</f>
        <v>-36.603999999999999</v>
      </c>
      <c r="B900">
        <v>-25.98</v>
      </c>
    </row>
    <row r="901" spans="1:2">
      <c r="A901" s="1">
        <f>-38.301</f>
        <v>-38.301000000000002</v>
      </c>
      <c r="B901">
        <v>-26.26</v>
      </c>
    </row>
    <row r="902" spans="1:2">
      <c r="A902" s="1">
        <f>-40.942</f>
        <v>-40.942</v>
      </c>
      <c r="B902">
        <v>-26.678999999999998</v>
      </c>
    </row>
    <row r="903" spans="1:2">
      <c r="A903" s="1">
        <f>-42.263</f>
        <v>-42.262999999999998</v>
      </c>
      <c r="B903">
        <v>-26.678999999999998</v>
      </c>
    </row>
    <row r="904" spans="1:2">
      <c r="A904" s="1">
        <f>-44.905</f>
        <v>-44.905000000000001</v>
      </c>
      <c r="B904">
        <v>-27.236999999999998</v>
      </c>
    </row>
    <row r="905" spans="1:2">
      <c r="A905" s="1">
        <f>-46.413</f>
        <v>-46.412999999999997</v>
      </c>
      <c r="B905">
        <v>-27.795999999999999</v>
      </c>
    </row>
    <row r="906" spans="1:2">
      <c r="A906" s="1">
        <f>-48.113</f>
        <v>-48.113</v>
      </c>
      <c r="B906">
        <v>-28.074999999999999</v>
      </c>
    </row>
    <row r="907" spans="1:2">
      <c r="A907" s="1">
        <f>-49.433</f>
        <v>-49.433</v>
      </c>
      <c r="B907">
        <v>-28.634</v>
      </c>
    </row>
    <row r="908" spans="1:2">
      <c r="A908" s="1">
        <f>-50.564</f>
        <v>-50.564</v>
      </c>
      <c r="B908">
        <v>-29.193000000000001</v>
      </c>
    </row>
    <row r="909" spans="1:2">
      <c r="A909" s="1">
        <f>-51.885</f>
        <v>-51.884999999999998</v>
      </c>
      <c r="B909">
        <v>-29.751000000000001</v>
      </c>
    </row>
    <row r="910" spans="1:2">
      <c r="A910" s="1">
        <f>-53.205</f>
        <v>-53.204999999999998</v>
      </c>
      <c r="B910">
        <v>-30.59</v>
      </c>
    </row>
    <row r="911" spans="1:2">
      <c r="A911" s="1">
        <f>-54.526</f>
        <v>-54.526000000000003</v>
      </c>
      <c r="B911">
        <v>-31.288</v>
      </c>
    </row>
    <row r="912" spans="1:2">
      <c r="A912" s="1">
        <f>-55.659</f>
        <v>-55.658999999999999</v>
      </c>
      <c r="B912">
        <v>-31.847000000000001</v>
      </c>
    </row>
    <row r="913" spans="1:2">
      <c r="A913" s="1">
        <f>-57.168</f>
        <v>-57.167999999999999</v>
      </c>
      <c r="B913">
        <v>-32.823999999999998</v>
      </c>
    </row>
    <row r="914" spans="1:2">
      <c r="A914" s="1">
        <f>-58.677</f>
        <v>-58.677</v>
      </c>
      <c r="B914">
        <v>-33.942</v>
      </c>
    </row>
    <row r="915" spans="1:2">
      <c r="A915" s="1">
        <f>-59.621</f>
        <v>-59.621000000000002</v>
      </c>
      <c r="B915">
        <v>-34.64</v>
      </c>
    </row>
    <row r="916" spans="1:2">
      <c r="A916" s="1">
        <f>-60.564</f>
        <v>-60.564</v>
      </c>
      <c r="B916">
        <v>-35.198999999999998</v>
      </c>
    </row>
    <row r="917" spans="1:2">
      <c r="A917" s="1">
        <f>-61.318</f>
        <v>-61.317999999999998</v>
      </c>
      <c r="B917">
        <v>-35.618000000000002</v>
      </c>
    </row>
    <row r="918" spans="1:2">
      <c r="A918" s="1">
        <f>-61.697</f>
        <v>-61.697000000000003</v>
      </c>
      <c r="B918">
        <v>-36.036999999999999</v>
      </c>
    </row>
    <row r="919" spans="1:2">
      <c r="A919" s="1">
        <f>-61.697</f>
        <v>-61.697000000000003</v>
      </c>
      <c r="B919">
        <v>-35.618000000000002</v>
      </c>
    </row>
    <row r="920" spans="1:2">
      <c r="A920" s="1">
        <f>-61.697</f>
        <v>-61.697000000000003</v>
      </c>
      <c r="B920">
        <v>-34.78</v>
      </c>
    </row>
    <row r="921" spans="1:2">
      <c r="A921" s="1">
        <f>-61.697</f>
        <v>-61.697000000000003</v>
      </c>
      <c r="B921">
        <v>-34.081000000000003</v>
      </c>
    </row>
    <row r="922" spans="1:2">
      <c r="A922" s="1">
        <f>-61.509</f>
        <v>-61.509</v>
      </c>
      <c r="B922">
        <v>-33.243000000000002</v>
      </c>
    </row>
    <row r="923" spans="1:2">
      <c r="A923" s="1">
        <f>-61.509</f>
        <v>-61.509</v>
      </c>
      <c r="B923">
        <v>-32.125999999999998</v>
      </c>
    </row>
    <row r="924" spans="1:2">
      <c r="A924" s="1">
        <f>-61.13</f>
        <v>-61.13</v>
      </c>
      <c r="B924">
        <v>-30.728999999999999</v>
      </c>
    </row>
    <row r="925" spans="1:2">
      <c r="A925" s="1">
        <f>-61.13</f>
        <v>-61.13</v>
      </c>
      <c r="B925">
        <v>-29.890999999999998</v>
      </c>
    </row>
    <row r="926" spans="1:2">
      <c r="A926" s="1">
        <f>-60.754</f>
        <v>-60.753999999999998</v>
      </c>
      <c r="B926">
        <v>-28.494</v>
      </c>
    </row>
    <row r="927" spans="1:2">
      <c r="A927" s="1">
        <f>-60.564</f>
        <v>-60.564</v>
      </c>
      <c r="B927">
        <v>-27.097999999999999</v>
      </c>
    </row>
    <row r="928" spans="1:2">
      <c r="A928" s="1">
        <f>-60.376</f>
        <v>-60.375999999999998</v>
      </c>
      <c r="B928">
        <v>-26.12</v>
      </c>
    </row>
    <row r="929" spans="1:2">
      <c r="A929" s="1">
        <f>-59.809</f>
        <v>-59.808999999999997</v>
      </c>
      <c r="B929">
        <v>-24.722999999999999</v>
      </c>
    </row>
    <row r="930" spans="1:2">
      <c r="A930" s="1">
        <f>-59.243</f>
        <v>-59.243000000000002</v>
      </c>
      <c r="B930">
        <v>-23.326000000000001</v>
      </c>
    </row>
    <row r="931" spans="1:2">
      <c r="A931" s="1">
        <f>-58.677</f>
        <v>-58.677</v>
      </c>
      <c r="B931">
        <v>-21.93</v>
      </c>
    </row>
    <row r="932" spans="1:2">
      <c r="A932" s="1">
        <f>-58.113</f>
        <v>-58.113</v>
      </c>
      <c r="B932">
        <v>-20.672000000000001</v>
      </c>
    </row>
    <row r="933" spans="1:2">
      <c r="A933" s="1">
        <f>-57.546</f>
        <v>-57.545999999999999</v>
      </c>
      <c r="B933">
        <v>-19.555</v>
      </c>
    </row>
    <row r="934" spans="1:2">
      <c r="A934" s="1">
        <f>-56.601</f>
        <v>-56.600999999999999</v>
      </c>
      <c r="B934">
        <v>-18.158000000000001</v>
      </c>
    </row>
    <row r="935" spans="1:2">
      <c r="A935" s="1">
        <f>-56.037</f>
        <v>-56.036999999999999</v>
      </c>
      <c r="B935">
        <v>-16.760999999999999</v>
      </c>
    </row>
    <row r="936" spans="1:2">
      <c r="A936" s="1">
        <f>-55.281</f>
        <v>-55.280999999999999</v>
      </c>
      <c r="B936">
        <v>-15.644</v>
      </c>
    </row>
    <row r="937" spans="1:2">
      <c r="A937" s="1">
        <f>-54.526</f>
        <v>-54.526000000000003</v>
      </c>
      <c r="B937">
        <v>-14.387</v>
      </c>
    </row>
    <row r="938" spans="1:2">
      <c r="A938" s="1">
        <f>-53.772</f>
        <v>-53.771999999999998</v>
      </c>
      <c r="B938">
        <v>-13.13</v>
      </c>
    </row>
    <row r="939" spans="1:2">
      <c r="A939" s="1">
        <f>-53.017</f>
        <v>-53.017000000000003</v>
      </c>
      <c r="B939">
        <v>-12.012</v>
      </c>
    </row>
    <row r="940" spans="1:2">
      <c r="A940" s="1">
        <f>-52.075</f>
        <v>-52.075000000000003</v>
      </c>
      <c r="B940">
        <v>-11.035</v>
      </c>
    </row>
    <row r="941" spans="1:2">
      <c r="A941" s="1">
        <f>-51.697</f>
        <v>-51.697000000000003</v>
      </c>
      <c r="B941">
        <v>-9.7775999999999996</v>
      </c>
    </row>
    <row r="942" spans="1:2">
      <c r="A942" s="1">
        <f>-50.564</f>
        <v>-50.564</v>
      </c>
      <c r="B942">
        <v>-8.2411999999999992</v>
      </c>
    </row>
    <row r="943" spans="1:2">
      <c r="A943" s="1">
        <f>-49.433</f>
        <v>-49.433</v>
      </c>
      <c r="B943">
        <v>-6.8440000000000003</v>
      </c>
    </row>
    <row r="944" spans="1:2">
      <c r="A944" s="1">
        <f>-48.301</f>
        <v>-48.301000000000002</v>
      </c>
      <c r="B944">
        <v>-5.5869999999999997</v>
      </c>
    </row>
    <row r="945" spans="1:2">
      <c r="A945" s="1">
        <f>-46.601</f>
        <v>-46.600999999999999</v>
      </c>
      <c r="B945">
        <v>-3.911</v>
      </c>
    </row>
    <row r="946" spans="1:2">
      <c r="A946" s="1">
        <f>-45.847</f>
        <v>-45.847000000000001</v>
      </c>
      <c r="B946">
        <v>-2.7936000000000001</v>
      </c>
    </row>
    <row r="947" spans="1:2">
      <c r="A947" s="1">
        <f>-44.526</f>
        <v>-44.526000000000003</v>
      </c>
      <c r="B947">
        <v>-1.2571000000000001</v>
      </c>
    </row>
    <row r="948" spans="1:2">
      <c r="A948" s="1">
        <v>-43.396000000000001</v>
      </c>
      <c r="B948">
        <v>0</v>
      </c>
    </row>
    <row r="949" spans="1:2">
      <c r="A949" s="1">
        <v>-42.262999999999998</v>
      </c>
      <c r="B949">
        <v>0.55869999999999997</v>
      </c>
    </row>
    <row r="950" spans="1:2">
      <c r="A950" s="1">
        <v>-40.753999999999998</v>
      </c>
      <c r="B950">
        <v>1.8158000000000001</v>
      </c>
    </row>
    <row r="951" spans="1:2">
      <c r="A951" s="1">
        <v>-39.621000000000002</v>
      </c>
      <c r="B951">
        <v>2.5142000000000002</v>
      </c>
    </row>
    <row r="952" spans="1:2">
      <c r="A952" s="1">
        <v>-38.113</v>
      </c>
      <c r="B952">
        <v>3.6316999999999999</v>
      </c>
    </row>
    <row r="953" spans="1:2">
      <c r="A953" s="1">
        <v>-36.792000000000002</v>
      </c>
      <c r="B953">
        <v>4.33</v>
      </c>
    </row>
    <row r="954" spans="1:2">
      <c r="A954" s="1">
        <v>-35.470999999999997</v>
      </c>
      <c r="B954">
        <v>5.3075999999999999</v>
      </c>
    </row>
    <row r="955" spans="1:2">
      <c r="A955" s="1">
        <v>-33.771999999999998</v>
      </c>
      <c r="B955">
        <v>6.2853000000000003</v>
      </c>
    </row>
    <row r="956" spans="1:2">
      <c r="A956" s="1">
        <v>-32.262999999999998</v>
      </c>
      <c r="B956">
        <v>7.2634999999999996</v>
      </c>
    </row>
    <row r="957" spans="1:2">
      <c r="A957" s="1">
        <v>-30.376000000000001</v>
      </c>
      <c r="B957">
        <v>8.2411999999999992</v>
      </c>
    </row>
    <row r="958" spans="1:2">
      <c r="A958" s="1">
        <v>-29.055</v>
      </c>
      <c r="B958">
        <v>8.9396000000000004</v>
      </c>
    </row>
    <row r="959" spans="1:2">
      <c r="A959" s="1">
        <v>-27.545999999999999</v>
      </c>
      <c r="B959">
        <v>9.9172999999999991</v>
      </c>
    </row>
    <row r="960" spans="1:2">
      <c r="A960" s="1">
        <v>-26.038</v>
      </c>
      <c r="B960">
        <v>10.476000000000001</v>
      </c>
    </row>
    <row r="961" spans="1:2">
      <c r="A961" s="1">
        <v>-24.15</v>
      </c>
      <c r="B961">
        <v>11.314</v>
      </c>
    </row>
    <row r="962" spans="1:2">
      <c r="A962" s="1">
        <v>-22.263999999999999</v>
      </c>
      <c r="B962">
        <v>12.151999999999999</v>
      </c>
    </row>
    <row r="963" spans="1:2">
      <c r="A963" s="1">
        <v>-19.998999999999999</v>
      </c>
      <c r="B963">
        <v>13.269</v>
      </c>
    </row>
    <row r="964" spans="1:2">
      <c r="A964" s="1">
        <v>-17.923999999999999</v>
      </c>
      <c r="B964">
        <v>14.247</v>
      </c>
    </row>
    <row r="965" spans="1:2">
      <c r="A965" s="1">
        <v>-16.603000000000002</v>
      </c>
      <c r="B965">
        <v>14.805999999999999</v>
      </c>
    </row>
    <row r="966" spans="1:2">
      <c r="A966" s="1">
        <v>-14.339</v>
      </c>
      <c r="B966">
        <v>15.644</v>
      </c>
    </row>
    <row r="967" spans="1:2">
      <c r="A967" s="1">
        <v>-12.641</v>
      </c>
      <c r="B967">
        <v>16.202999999999999</v>
      </c>
    </row>
    <row r="968" spans="1:2">
      <c r="A968" s="1">
        <v>-10.188000000000001</v>
      </c>
      <c r="B968">
        <v>17.041</v>
      </c>
    </row>
    <row r="969" spans="1:2">
      <c r="A969" s="1">
        <v>-8.1129999999999995</v>
      </c>
      <c r="B969">
        <v>17.599</v>
      </c>
    </row>
    <row r="970" spans="1:2">
      <c r="A970" s="1">
        <v>-5.8489000000000004</v>
      </c>
      <c r="B970">
        <v>18.297999999999998</v>
      </c>
    </row>
    <row r="971" spans="1:2">
      <c r="A971" s="1">
        <v>-3.7734000000000001</v>
      </c>
      <c r="B971">
        <v>18.856000000000002</v>
      </c>
    </row>
    <row r="972" spans="1:2">
      <c r="A972" s="1">
        <v>-2.0754000000000001</v>
      </c>
      <c r="B972">
        <v>19.135999999999999</v>
      </c>
    </row>
    <row r="973" spans="1:2">
      <c r="A973" s="1">
        <v>-0.75470999999999999</v>
      </c>
      <c r="B973">
        <v>19.555</v>
      </c>
    </row>
    <row r="974" spans="1:2">
      <c r="A974" s="1">
        <v>0.37734000000000001</v>
      </c>
      <c r="B974">
        <v>19.555</v>
      </c>
    </row>
    <row r="975" spans="1:2">
      <c r="A975" s="1">
        <v>2.4527999999999999</v>
      </c>
      <c r="B975">
        <v>19.834</v>
      </c>
    </row>
    <row r="976" spans="1:2">
      <c r="A976" s="1">
        <v>4.3395999999999999</v>
      </c>
      <c r="B976">
        <v>20.393000000000001</v>
      </c>
    </row>
    <row r="977" spans="1:2">
      <c r="A977" s="1">
        <v>6.6035000000000004</v>
      </c>
      <c r="B977">
        <v>20.812000000000001</v>
      </c>
    </row>
    <row r="978" spans="1:2">
      <c r="A978" s="1">
        <v>8.1129999999999995</v>
      </c>
      <c r="B978">
        <v>21.091000000000001</v>
      </c>
    </row>
    <row r="979" spans="1:2">
      <c r="A979" s="1">
        <v>10.188000000000001</v>
      </c>
      <c r="B979">
        <v>21.510999999999999</v>
      </c>
    </row>
    <row r="980" spans="1:2">
      <c r="A980" s="1">
        <v>11.885999999999999</v>
      </c>
      <c r="B980">
        <v>21.65</v>
      </c>
    </row>
    <row r="981" spans="1:2">
      <c r="A981" s="1">
        <v>14.151</v>
      </c>
      <c r="B981">
        <v>21.93</v>
      </c>
    </row>
    <row r="982" spans="1:2">
      <c r="A982" s="1">
        <v>16.036999999999999</v>
      </c>
      <c r="B982">
        <v>22.349</v>
      </c>
    </row>
    <row r="983" spans="1:2">
      <c r="A983" s="1">
        <v>17.923999999999999</v>
      </c>
      <c r="B983">
        <v>22.907</v>
      </c>
    </row>
    <row r="984" spans="1:2">
      <c r="A984" s="1">
        <v>20.187999999999999</v>
      </c>
      <c r="B984">
        <v>23.187000000000001</v>
      </c>
    </row>
    <row r="985" spans="1:2">
      <c r="A985" s="1">
        <v>21.509</v>
      </c>
      <c r="B985">
        <v>23.326000000000001</v>
      </c>
    </row>
    <row r="986" spans="1:2">
      <c r="A986" s="1">
        <v>23.773</v>
      </c>
      <c r="B986">
        <v>23.885000000000002</v>
      </c>
    </row>
    <row r="987" spans="1:2">
      <c r="A987" s="1">
        <v>26.038</v>
      </c>
      <c r="B987">
        <v>24.303999999999998</v>
      </c>
    </row>
    <row r="988" spans="1:2">
      <c r="A988" s="1">
        <v>28.113</v>
      </c>
      <c r="B988">
        <v>24.443999999999999</v>
      </c>
    </row>
    <row r="989" spans="1:2">
      <c r="A989" s="1">
        <v>30.754000000000001</v>
      </c>
      <c r="B989">
        <v>25.003</v>
      </c>
    </row>
    <row r="990" spans="1:2">
      <c r="A990" s="1">
        <v>33.017000000000003</v>
      </c>
      <c r="B990">
        <v>25.561</v>
      </c>
    </row>
    <row r="991" spans="1:2">
      <c r="A991" s="1">
        <v>35.283000000000001</v>
      </c>
      <c r="B991">
        <v>25.98</v>
      </c>
    </row>
    <row r="992" spans="1:2">
      <c r="A992" s="1">
        <v>37.734000000000002</v>
      </c>
      <c r="B992">
        <v>26.539000000000001</v>
      </c>
    </row>
    <row r="993" spans="1:2">
      <c r="A993" s="1">
        <v>40.375999999999998</v>
      </c>
      <c r="B993">
        <v>27.376999999999999</v>
      </c>
    </row>
    <row r="994" spans="1:2">
      <c r="A994" s="1">
        <v>42.262999999999998</v>
      </c>
      <c r="B994">
        <v>27.795999999999999</v>
      </c>
    </row>
    <row r="995" spans="1:2">
      <c r="A995" s="1">
        <v>43.962000000000003</v>
      </c>
      <c r="B995">
        <v>28.355</v>
      </c>
    </row>
    <row r="996" spans="1:2">
      <c r="A996" s="1">
        <v>46.036999999999999</v>
      </c>
      <c r="B996">
        <v>28.774000000000001</v>
      </c>
    </row>
    <row r="997" spans="1:2">
      <c r="A997" s="1">
        <v>47.734000000000002</v>
      </c>
      <c r="B997">
        <v>29.332000000000001</v>
      </c>
    </row>
    <row r="998" spans="1:2">
      <c r="A998" s="1">
        <v>50.375999999999998</v>
      </c>
      <c r="B998">
        <v>30.030999999999999</v>
      </c>
    </row>
    <row r="999" spans="1:2">
      <c r="A999" s="1">
        <v>52.075000000000003</v>
      </c>
      <c r="B999">
        <v>30.59</v>
      </c>
    </row>
    <row r="1000" spans="1:2">
      <c r="A1000" s="1">
        <v>53.96</v>
      </c>
      <c r="B1000">
        <v>31.009</v>
      </c>
    </row>
    <row r="1001" spans="1:2">
      <c r="A1001" s="1">
        <v>55.658999999999999</v>
      </c>
      <c r="B1001">
        <v>31.288</v>
      </c>
    </row>
    <row r="1002" spans="1:2">
      <c r="A1002" s="1">
        <v>58.113</v>
      </c>
      <c r="B1002">
        <v>31.847000000000001</v>
      </c>
    </row>
    <row r="1003" spans="1:2">
      <c r="A1003" s="1">
        <v>59.433</v>
      </c>
      <c r="B1003">
        <v>31.986000000000001</v>
      </c>
    </row>
    <row r="1004" spans="1:2">
      <c r="A1004" s="1">
        <v>61.13</v>
      </c>
      <c r="B1004">
        <v>32.125999999999998</v>
      </c>
    </row>
    <row r="1005" spans="1:2">
      <c r="A1005" s="1">
        <v>61.697000000000003</v>
      </c>
      <c r="B1005">
        <v>32.125999999999998</v>
      </c>
    </row>
    <row r="1006" spans="1:2">
      <c r="A1006" s="1">
        <v>62.262999999999998</v>
      </c>
      <c r="B1006">
        <v>32.405000000000001</v>
      </c>
    </row>
    <row r="1007" spans="1:2">
      <c r="A1007" s="1">
        <v>62.451000000000001</v>
      </c>
      <c r="B1007">
        <v>32.125999999999998</v>
      </c>
    </row>
    <row r="1008" spans="1:2">
      <c r="A1008" s="1">
        <v>62.451000000000001</v>
      </c>
      <c r="B1008">
        <v>31.288</v>
      </c>
    </row>
    <row r="1009" spans="1:2">
      <c r="A1009" s="1">
        <v>62.262999999999998</v>
      </c>
      <c r="B1009">
        <v>30.45</v>
      </c>
    </row>
    <row r="1010" spans="1:2">
      <c r="A1010" s="1">
        <v>61.884999999999998</v>
      </c>
      <c r="B1010">
        <v>29.332000000000001</v>
      </c>
    </row>
    <row r="1011" spans="1:2">
      <c r="A1011" s="1">
        <v>61.697000000000003</v>
      </c>
      <c r="B1011">
        <v>28.634</v>
      </c>
    </row>
    <row r="1012" spans="1:2">
      <c r="A1012" s="1">
        <v>61.509</v>
      </c>
      <c r="B1012">
        <v>27.516999999999999</v>
      </c>
    </row>
    <row r="1013" spans="1:2">
      <c r="A1013" s="1">
        <v>60.942</v>
      </c>
      <c r="B1013">
        <v>26.12</v>
      </c>
    </row>
    <row r="1014" spans="1:2">
      <c r="A1014" s="1">
        <v>60.564</v>
      </c>
      <c r="B1014">
        <v>24.863</v>
      </c>
    </row>
    <row r="1015" spans="1:2">
      <c r="A1015" s="1">
        <v>60.188000000000002</v>
      </c>
      <c r="B1015">
        <v>23.326000000000001</v>
      </c>
    </row>
    <row r="1016" spans="1:2">
      <c r="A1016" s="1">
        <v>59.808999999999997</v>
      </c>
      <c r="B1016">
        <v>22.349</v>
      </c>
    </row>
    <row r="1017" spans="1:2">
      <c r="A1017" s="1">
        <v>59.055</v>
      </c>
      <c r="B1017">
        <v>20.952000000000002</v>
      </c>
    </row>
    <row r="1018" spans="1:2">
      <c r="A1018" s="1">
        <v>58.866999999999997</v>
      </c>
      <c r="B1018">
        <v>20.114000000000001</v>
      </c>
    </row>
    <row r="1019" spans="1:2">
      <c r="A1019" s="1">
        <v>57.921999999999997</v>
      </c>
      <c r="B1019">
        <v>18.716999999999999</v>
      </c>
    </row>
    <row r="1020" spans="1:2">
      <c r="A1020" s="1">
        <v>57.545999999999999</v>
      </c>
      <c r="B1020">
        <v>17.739000000000001</v>
      </c>
    </row>
    <row r="1021" spans="1:2">
      <c r="A1021" s="1">
        <v>56.792000000000002</v>
      </c>
      <c r="B1021">
        <v>16.062999999999999</v>
      </c>
    </row>
    <row r="1022" spans="1:2">
      <c r="A1022" s="1">
        <v>56.225000000000001</v>
      </c>
      <c r="B1022">
        <v>14.946</v>
      </c>
    </row>
    <row r="1023" spans="1:2">
      <c r="A1023" s="1">
        <v>55.470999999999997</v>
      </c>
      <c r="B1023">
        <v>13.689</v>
      </c>
    </row>
    <row r="1024" spans="1:2">
      <c r="A1024" s="1">
        <v>54.15</v>
      </c>
      <c r="B1024">
        <v>12.292</v>
      </c>
    </row>
    <row r="1025" spans="1:2">
      <c r="A1025" s="1">
        <v>53.584000000000003</v>
      </c>
      <c r="B1025">
        <v>11.035</v>
      </c>
    </row>
    <row r="1026" spans="1:2">
      <c r="A1026" s="1">
        <v>52.639000000000003</v>
      </c>
      <c r="B1026">
        <v>9.7775999999999996</v>
      </c>
    </row>
    <row r="1027" spans="1:2">
      <c r="A1027" s="1">
        <v>51.697000000000003</v>
      </c>
      <c r="B1027">
        <v>8.7998999999999992</v>
      </c>
    </row>
    <row r="1028" spans="1:2">
      <c r="A1028" s="1">
        <v>50.753999999999998</v>
      </c>
      <c r="B1028">
        <v>7.1234000000000002</v>
      </c>
    </row>
    <row r="1029" spans="1:2">
      <c r="A1029" s="1">
        <v>50</v>
      </c>
      <c r="B1029">
        <v>6.4249999999999998</v>
      </c>
    </row>
    <row r="1030" spans="1:2">
      <c r="A1030" s="1">
        <v>49.433</v>
      </c>
      <c r="B1030">
        <v>5.5869999999999997</v>
      </c>
    </row>
    <row r="1031" spans="1:2">
      <c r="A1031" s="1">
        <v>48.301000000000002</v>
      </c>
      <c r="B1031">
        <v>4.1904000000000003</v>
      </c>
    </row>
    <row r="1032" spans="1:2">
      <c r="A1032" s="1">
        <v>47.357999999999997</v>
      </c>
      <c r="B1032">
        <v>2.9331999999999998</v>
      </c>
    </row>
    <row r="1033" spans="1:2">
      <c r="A1033" s="1">
        <v>46.600999999999999</v>
      </c>
      <c r="B1033">
        <v>1.8158000000000001</v>
      </c>
    </row>
    <row r="1034" spans="1:2">
      <c r="A1034" s="1">
        <v>45.093000000000004</v>
      </c>
      <c r="B1034">
        <v>0.27936</v>
      </c>
    </row>
    <row r="1035" spans="1:2">
      <c r="A1035" s="1">
        <v>43.962000000000003</v>
      </c>
      <c r="B1035">
        <v>-0.83809</v>
      </c>
    </row>
    <row r="1036" spans="1:2">
      <c r="A1036" s="1">
        <v>42.075000000000003</v>
      </c>
      <c r="B1036">
        <v>-2.3744999999999998</v>
      </c>
    </row>
    <row r="1037" spans="1:2">
      <c r="A1037" s="1">
        <v>41.509</v>
      </c>
      <c r="B1037">
        <v>-2.9331999999999998</v>
      </c>
    </row>
    <row r="1038" spans="1:2">
      <c r="A1038" s="1">
        <v>39.808999999999997</v>
      </c>
      <c r="B1038">
        <v>-4.0507</v>
      </c>
    </row>
    <row r="1039" spans="1:2">
      <c r="A1039" s="1">
        <v>38.488999999999997</v>
      </c>
      <c r="B1039">
        <v>-5.1679000000000004</v>
      </c>
    </row>
    <row r="1040" spans="1:2">
      <c r="A1040" s="1">
        <v>37.357999999999997</v>
      </c>
      <c r="B1040">
        <v>-6.1456999999999997</v>
      </c>
    </row>
    <row r="1041" spans="1:2">
      <c r="A1041" s="1">
        <v>35.847000000000001</v>
      </c>
      <c r="B1041">
        <v>-7.1234000000000002</v>
      </c>
    </row>
    <row r="1042" spans="1:2">
      <c r="A1042" s="1">
        <v>33.962000000000003</v>
      </c>
      <c r="B1042">
        <v>-8.2411999999999992</v>
      </c>
    </row>
    <row r="1043" spans="1:2">
      <c r="A1043" s="1">
        <v>32.642000000000003</v>
      </c>
      <c r="B1043">
        <v>-9.2188999999999997</v>
      </c>
    </row>
    <row r="1044" spans="1:2">
      <c r="A1044" s="1">
        <v>31.13</v>
      </c>
      <c r="B1044">
        <v>-9.9172999999999991</v>
      </c>
    </row>
    <row r="1045" spans="1:2">
      <c r="A1045" s="1">
        <v>29.620999999999999</v>
      </c>
      <c r="B1045">
        <v>-11.035</v>
      </c>
    </row>
    <row r="1046" spans="1:2">
      <c r="A1046" s="1">
        <v>27.734000000000002</v>
      </c>
      <c r="B1046">
        <v>-12.012</v>
      </c>
    </row>
    <row r="1047" spans="1:2">
      <c r="A1047" s="1">
        <v>25.658999999999999</v>
      </c>
      <c r="B1047">
        <v>-12.711</v>
      </c>
    </row>
    <row r="1048" spans="1:2">
      <c r="A1048" s="1">
        <v>23.773</v>
      </c>
      <c r="B1048">
        <v>-13.409000000000001</v>
      </c>
    </row>
    <row r="1049" spans="1:2">
      <c r="A1049" s="1">
        <v>21.885999999999999</v>
      </c>
      <c r="B1049">
        <v>-14.108000000000001</v>
      </c>
    </row>
    <row r="1050" spans="1:2">
      <c r="A1050" s="1">
        <v>20.565999999999999</v>
      </c>
      <c r="B1050">
        <v>-14.805999999999999</v>
      </c>
    </row>
    <row r="1051" spans="1:2">
      <c r="A1051" s="1">
        <v>18.867000000000001</v>
      </c>
      <c r="B1051">
        <v>-15.644</v>
      </c>
    </row>
    <row r="1052" spans="1:2">
      <c r="A1052" s="1">
        <v>17.169</v>
      </c>
      <c r="B1052">
        <v>-16.481999999999999</v>
      </c>
    </row>
    <row r="1053" spans="1:2">
      <c r="A1053" s="1">
        <v>16.036999999999999</v>
      </c>
      <c r="B1053">
        <v>-16.760999999999999</v>
      </c>
    </row>
    <row r="1054" spans="1:2">
      <c r="A1054" s="1">
        <v>13.207000000000001</v>
      </c>
      <c r="B1054">
        <v>-17.739000000000001</v>
      </c>
    </row>
    <row r="1055" spans="1:2">
      <c r="A1055" s="1">
        <v>11.509</v>
      </c>
      <c r="B1055">
        <v>-18.437000000000001</v>
      </c>
    </row>
    <row r="1056" spans="1:2">
      <c r="A1056" s="1">
        <v>9.8109999999999999</v>
      </c>
      <c r="B1056">
        <v>-18.856000000000002</v>
      </c>
    </row>
    <row r="1057" spans="1:2">
      <c r="A1057" s="1">
        <v>7.7355999999999998</v>
      </c>
      <c r="B1057">
        <v>-19.274999999999999</v>
      </c>
    </row>
    <row r="1058" spans="1:2">
      <c r="A1058" s="1">
        <v>6.2263000000000002</v>
      </c>
      <c r="B1058">
        <v>-19.695</v>
      </c>
    </row>
    <row r="1059" spans="1:2">
      <c r="A1059" s="1">
        <v>3.3961999999999999</v>
      </c>
      <c r="B1059">
        <v>-20.533000000000001</v>
      </c>
    </row>
    <row r="1060" spans="1:2">
      <c r="A1060" s="1">
        <v>1.6980999999999999</v>
      </c>
      <c r="B1060">
        <v>-20.672000000000001</v>
      </c>
    </row>
    <row r="1061" spans="1:2">
      <c r="A1061" s="1">
        <f>-0.18867</f>
        <v>-0.18867</v>
      </c>
      <c r="B1061">
        <v>-21.231000000000002</v>
      </c>
    </row>
    <row r="1062" spans="1:2">
      <c r="A1062" s="1">
        <f>-1.5094</f>
        <v>-1.5094000000000001</v>
      </c>
      <c r="B1062">
        <v>-21.231000000000002</v>
      </c>
    </row>
    <row r="1063" spans="1:2">
      <c r="A1063" s="1">
        <f>-3.5847</f>
        <v>-3.5847000000000002</v>
      </c>
      <c r="B1063">
        <v>-21.65</v>
      </c>
    </row>
    <row r="1064" spans="1:2">
      <c r="A1064" s="1">
        <f>-5.8489</f>
        <v>-5.8489000000000004</v>
      </c>
      <c r="B1064">
        <v>-21.93</v>
      </c>
    </row>
    <row r="1065" spans="1:2">
      <c r="A1065" s="1">
        <f>-8.113</f>
        <v>-8.1129999999999995</v>
      </c>
      <c r="B1065">
        <v>-22.349</v>
      </c>
    </row>
    <row r="1066" spans="1:2">
      <c r="A1066" s="1">
        <f>-10.943</f>
        <v>-10.943</v>
      </c>
      <c r="B1066">
        <v>-22.628</v>
      </c>
    </row>
    <row r="1067" spans="1:2">
      <c r="A1067" s="1">
        <f>-13.773</f>
        <v>-13.773</v>
      </c>
      <c r="B1067">
        <v>-23.187000000000001</v>
      </c>
    </row>
    <row r="1068" spans="1:2">
      <c r="A1068" s="1">
        <f>-16.037</f>
        <v>-16.036999999999999</v>
      </c>
      <c r="B1068">
        <v>-23.326000000000001</v>
      </c>
    </row>
    <row r="1069" spans="1:2">
      <c r="A1069" s="1">
        <f>-18.49</f>
        <v>-18.489999999999998</v>
      </c>
      <c r="B1069">
        <v>-23.745999999999999</v>
      </c>
    </row>
    <row r="1070" spans="1:2">
      <c r="A1070" s="1">
        <f>-20.566</f>
        <v>-20.565999999999999</v>
      </c>
      <c r="B1070">
        <v>-23.885000000000002</v>
      </c>
    </row>
    <row r="1071" spans="1:2">
      <c r="A1071" s="1">
        <f>-23.018</f>
        <v>-23.018000000000001</v>
      </c>
      <c r="B1071">
        <v>-24.303999999999998</v>
      </c>
    </row>
    <row r="1072" spans="1:2">
      <c r="A1072" s="1">
        <f>-25.282</f>
        <v>-25.282</v>
      </c>
      <c r="B1072">
        <v>-24.584</v>
      </c>
    </row>
    <row r="1073" spans="1:2">
      <c r="A1073" s="1">
        <f>-26.98</f>
        <v>-26.98</v>
      </c>
      <c r="B1073">
        <v>-24.443999999999999</v>
      </c>
    </row>
    <row r="1074" spans="1:2">
      <c r="A1074" s="1">
        <f>-28.489</f>
        <v>-28.489000000000001</v>
      </c>
      <c r="B1074">
        <v>-24.584</v>
      </c>
    </row>
    <row r="1075" spans="1:2">
      <c r="A1075" s="1">
        <f>-29.621</f>
        <v>-29.620999999999999</v>
      </c>
      <c r="B1075">
        <v>-24.584</v>
      </c>
    </row>
    <row r="1076" spans="1:2">
      <c r="A1076" s="1">
        <f>-31.321</f>
        <v>-31.321000000000002</v>
      </c>
      <c r="B1076">
        <v>-24.584</v>
      </c>
    </row>
    <row r="1077" spans="1:2">
      <c r="A1077" s="1">
        <f>-33.396</f>
        <v>-33.396000000000001</v>
      </c>
      <c r="B1077">
        <v>-25.003</v>
      </c>
    </row>
    <row r="1078" spans="1:2">
      <c r="A1078" s="1">
        <f>-35.847</f>
        <v>-35.847000000000001</v>
      </c>
      <c r="B1078">
        <v>-25.561</v>
      </c>
    </row>
    <row r="1079" spans="1:2">
      <c r="A1079" s="1">
        <f>-38.301</f>
        <v>-38.301000000000002</v>
      </c>
      <c r="B1079">
        <v>-25.701000000000001</v>
      </c>
    </row>
    <row r="1080" spans="1:2">
      <c r="A1080" s="1">
        <f>-40.942</f>
        <v>-40.942</v>
      </c>
      <c r="B1080">
        <v>-26.26</v>
      </c>
    </row>
    <row r="1081" spans="1:2">
      <c r="A1081" s="1">
        <f>-43.772</f>
        <v>-43.771999999999998</v>
      </c>
      <c r="B1081">
        <v>-26.957999999999998</v>
      </c>
    </row>
    <row r="1082" spans="1:2">
      <c r="A1082" s="1">
        <f>-45.847</f>
        <v>-45.847000000000001</v>
      </c>
      <c r="B1082">
        <v>-27.097999999999999</v>
      </c>
    </row>
    <row r="1083" spans="1:2">
      <c r="A1083" s="1">
        <f>-47.734</f>
        <v>-47.734000000000002</v>
      </c>
      <c r="B1083">
        <v>-27.655999999999999</v>
      </c>
    </row>
    <row r="1084" spans="1:2">
      <c r="A1084" s="1">
        <f>-49.621</f>
        <v>-49.621000000000002</v>
      </c>
      <c r="B1084">
        <v>-27.936</v>
      </c>
    </row>
    <row r="1085" spans="1:2">
      <c r="A1085" s="1">
        <f>-51.697</f>
        <v>-51.697000000000003</v>
      </c>
      <c r="B1085">
        <v>-28.494</v>
      </c>
    </row>
    <row r="1086" spans="1:2">
      <c r="A1086" s="1">
        <f>-53.205</f>
        <v>-53.204999999999998</v>
      </c>
      <c r="B1086">
        <v>-29.053000000000001</v>
      </c>
    </row>
    <row r="1087" spans="1:2">
      <c r="A1087" s="1">
        <f>-54.905</f>
        <v>-54.905000000000001</v>
      </c>
      <c r="B1087">
        <v>-29.611999999999998</v>
      </c>
    </row>
    <row r="1088" spans="1:2">
      <c r="A1088" s="1">
        <f>-56.98</f>
        <v>-56.98</v>
      </c>
      <c r="B1088">
        <v>-30.31</v>
      </c>
    </row>
    <row r="1089" spans="1:2">
      <c r="A1089" s="1">
        <f>-58.677</f>
        <v>-58.677</v>
      </c>
      <c r="B1089">
        <v>-30.59</v>
      </c>
    </row>
    <row r="1090" spans="1:2">
      <c r="A1090" s="1">
        <f>-60.376</f>
        <v>-60.375999999999998</v>
      </c>
      <c r="B1090">
        <v>-31.288</v>
      </c>
    </row>
    <row r="1091" spans="1:2">
      <c r="A1091" s="1">
        <f>-61.318</f>
        <v>-61.317999999999998</v>
      </c>
      <c r="B1091">
        <v>-31.707000000000001</v>
      </c>
    </row>
    <row r="1092" spans="1:2">
      <c r="A1092" s="1">
        <f>-62.075</f>
        <v>-62.075000000000003</v>
      </c>
      <c r="B1092">
        <v>-31.986000000000001</v>
      </c>
    </row>
    <row r="1093" spans="1:2">
      <c r="A1093" s="1">
        <f>-62.263</f>
        <v>-62.262999999999998</v>
      </c>
      <c r="B1093">
        <v>-31.428000000000001</v>
      </c>
    </row>
    <row r="1094" spans="1:2">
      <c r="A1094" s="1">
        <f>-62.451</f>
        <v>-62.451000000000001</v>
      </c>
      <c r="B1094">
        <v>-30.59</v>
      </c>
    </row>
    <row r="1095" spans="1:2">
      <c r="A1095" s="1">
        <f>-62.451</f>
        <v>-62.451000000000001</v>
      </c>
      <c r="B1095">
        <v>-29.611999999999998</v>
      </c>
    </row>
    <row r="1096" spans="1:2">
      <c r="A1096" s="1">
        <f>-62.263</f>
        <v>-62.262999999999998</v>
      </c>
      <c r="B1096">
        <v>-28.913</v>
      </c>
    </row>
    <row r="1097" spans="1:2">
      <c r="A1097" s="1">
        <f>-62.075</f>
        <v>-62.075000000000003</v>
      </c>
      <c r="B1097">
        <v>-27.936</v>
      </c>
    </row>
    <row r="1098" spans="1:2">
      <c r="A1098" s="1">
        <f>-61.13</f>
        <v>-61.13</v>
      </c>
      <c r="B1098">
        <v>-25.561</v>
      </c>
    </row>
    <row r="1099" spans="1:2">
      <c r="A1099" s="1">
        <f>-60.564</f>
        <v>-60.564</v>
      </c>
      <c r="B1099">
        <v>-24.164999999999999</v>
      </c>
    </row>
    <row r="1100" spans="1:2">
      <c r="A1100" s="1">
        <f>-60.188</f>
        <v>-60.188000000000002</v>
      </c>
      <c r="B1100">
        <v>-22.628</v>
      </c>
    </row>
    <row r="1101" spans="1:2">
      <c r="A1101" s="1">
        <f>-59.621</f>
        <v>-59.621000000000002</v>
      </c>
      <c r="B1101">
        <v>-21.231000000000002</v>
      </c>
    </row>
    <row r="1102" spans="1:2">
      <c r="A1102" s="1">
        <f>-59.055</f>
        <v>-59.055</v>
      </c>
      <c r="B1102">
        <v>-19.834</v>
      </c>
    </row>
    <row r="1103" spans="1:2">
      <c r="A1103" s="1">
        <f>-58.301</f>
        <v>-58.301000000000002</v>
      </c>
      <c r="B1103">
        <v>-18.018000000000001</v>
      </c>
    </row>
    <row r="1104" spans="1:2">
      <c r="A1104" s="1">
        <f>-57.168</f>
        <v>-57.167999999999999</v>
      </c>
      <c r="B1104">
        <v>-16.622</v>
      </c>
    </row>
    <row r="1105" spans="1:2">
      <c r="A1105" s="1">
        <f>-56.037</f>
        <v>-56.036999999999999</v>
      </c>
      <c r="B1105">
        <v>-14.666</v>
      </c>
    </row>
    <row r="1106" spans="1:2">
      <c r="A1106" s="1">
        <f>-55.093</f>
        <v>-55.093000000000004</v>
      </c>
      <c r="B1106">
        <v>-13.548999999999999</v>
      </c>
    </row>
    <row r="1107" spans="1:2">
      <c r="A1107" s="1">
        <f>-54.338</f>
        <v>-54.338000000000001</v>
      </c>
      <c r="B1107">
        <v>-11.872999999999999</v>
      </c>
    </row>
    <row r="1108" spans="1:2">
      <c r="A1108" s="1">
        <f>-53.205</f>
        <v>-53.204999999999998</v>
      </c>
      <c r="B1108">
        <v>-10.616</v>
      </c>
    </row>
    <row r="1109" spans="1:2">
      <c r="A1109" s="1">
        <f>-51.885</f>
        <v>-51.884999999999998</v>
      </c>
      <c r="B1109">
        <v>-8.9396000000000004</v>
      </c>
    </row>
    <row r="1110" spans="1:2">
      <c r="A1110" s="1">
        <f>-51.321</f>
        <v>-51.320999999999998</v>
      </c>
      <c r="B1110">
        <v>-7.8221999999999996</v>
      </c>
    </row>
    <row r="1111" spans="1:2">
      <c r="A1111" s="1">
        <f>-49.809</f>
        <v>-49.808999999999997</v>
      </c>
      <c r="B1111">
        <v>-6.1456999999999997</v>
      </c>
    </row>
    <row r="1112" spans="1:2">
      <c r="A1112" s="1">
        <f>-48.489</f>
        <v>-48.488999999999997</v>
      </c>
      <c r="B1112">
        <v>-4.7488999999999999</v>
      </c>
    </row>
    <row r="1113" spans="1:2">
      <c r="A1113" s="1">
        <f>-47.168</f>
        <v>-47.167999999999999</v>
      </c>
      <c r="B1113">
        <v>-3.2126000000000001</v>
      </c>
    </row>
    <row r="1114" spans="1:2">
      <c r="A1114" s="1">
        <f>-45.847</f>
        <v>-45.847000000000001</v>
      </c>
      <c r="B1114">
        <v>-1.8158000000000001</v>
      </c>
    </row>
    <row r="1115" spans="1:2">
      <c r="A1115" s="1">
        <f>-43.962</f>
        <v>-43.962000000000003</v>
      </c>
      <c r="B1115">
        <v>-0.55869999999999997</v>
      </c>
    </row>
    <row r="1116" spans="1:2">
      <c r="A1116" s="1">
        <v>-43.584000000000003</v>
      </c>
      <c r="B1116">
        <v>0</v>
      </c>
    </row>
    <row r="1117" spans="1:2">
      <c r="A1117" s="1">
        <v>-42.642000000000003</v>
      </c>
      <c r="B1117">
        <v>0.69837000000000005</v>
      </c>
    </row>
    <row r="1118" spans="1:2">
      <c r="A1118" s="1">
        <v>-40.942</v>
      </c>
      <c r="B1118">
        <v>2.5142000000000002</v>
      </c>
    </row>
    <row r="1119" spans="1:2">
      <c r="A1119" s="1">
        <v>-39.433</v>
      </c>
      <c r="B1119">
        <v>3.6316999999999999</v>
      </c>
    </row>
    <row r="1120" spans="1:2">
      <c r="A1120" s="1">
        <v>-38.113</v>
      </c>
      <c r="B1120">
        <v>4.7488999999999999</v>
      </c>
    </row>
    <row r="1121" spans="1:2">
      <c r="A1121" s="1">
        <v>-36.412999999999997</v>
      </c>
      <c r="B1121">
        <v>5.7266000000000004</v>
      </c>
    </row>
    <row r="1122" spans="1:2">
      <c r="A1122" s="1">
        <v>-34.716999999999999</v>
      </c>
      <c r="B1122">
        <v>6.8440000000000003</v>
      </c>
    </row>
    <row r="1123" spans="1:2">
      <c r="A1123" s="1">
        <v>-33.396000000000001</v>
      </c>
      <c r="B1123">
        <v>7.5429000000000004</v>
      </c>
    </row>
    <row r="1124" spans="1:2">
      <c r="A1124" s="1">
        <v>-31.696999999999999</v>
      </c>
      <c r="B1124">
        <v>8.7998999999999992</v>
      </c>
    </row>
    <row r="1125" spans="1:2">
      <c r="A1125" s="1">
        <v>-30</v>
      </c>
      <c r="B1125">
        <v>10.057</v>
      </c>
    </row>
    <row r="1126" spans="1:2">
      <c r="A1126" s="1">
        <v>-28.113</v>
      </c>
      <c r="B1126">
        <v>10.895</v>
      </c>
    </row>
    <row r="1127" spans="1:2">
      <c r="A1127" s="1">
        <v>-26.038</v>
      </c>
      <c r="B1127">
        <v>11.872999999999999</v>
      </c>
    </row>
    <row r="1128" spans="1:2">
      <c r="A1128" s="1">
        <v>-23.584</v>
      </c>
      <c r="B1128">
        <v>12.99</v>
      </c>
    </row>
    <row r="1129" spans="1:2">
      <c r="A1129" s="1">
        <v>-20.943000000000001</v>
      </c>
      <c r="B1129">
        <v>14.108000000000001</v>
      </c>
    </row>
    <row r="1130" spans="1:2">
      <c r="A1130" s="1">
        <v>-18.867000000000001</v>
      </c>
      <c r="B1130">
        <v>15.085000000000001</v>
      </c>
    </row>
    <row r="1131" spans="1:2">
      <c r="A1131" s="1">
        <v>-16.981000000000002</v>
      </c>
      <c r="B1131">
        <v>15.644</v>
      </c>
    </row>
    <row r="1132" spans="1:2">
      <c r="A1132" s="1">
        <v>-15.093999999999999</v>
      </c>
      <c r="B1132">
        <v>16.341999999999999</v>
      </c>
    </row>
    <row r="1133" spans="1:2">
      <c r="A1133" s="1">
        <v>-12.641</v>
      </c>
      <c r="B1133">
        <v>17.041</v>
      </c>
    </row>
    <row r="1134" spans="1:2">
      <c r="A1134" s="1">
        <v>-10.566000000000001</v>
      </c>
      <c r="B1134">
        <v>17.599</v>
      </c>
    </row>
    <row r="1135" spans="1:2">
      <c r="A1135" s="1">
        <v>-7.9242999999999997</v>
      </c>
      <c r="B1135">
        <v>18.297999999999998</v>
      </c>
    </row>
    <row r="1136" spans="1:2">
      <c r="A1136" s="1">
        <v>-5.6600999999999999</v>
      </c>
      <c r="B1136">
        <v>18.577000000000002</v>
      </c>
    </row>
    <row r="1137" spans="1:2">
      <c r="A1137" s="1">
        <v>-3.2075</v>
      </c>
      <c r="B1137">
        <v>19.135999999999999</v>
      </c>
    </row>
    <row r="1138" spans="1:2">
      <c r="A1138" s="1">
        <v>-0.56601000000000001</v>
      </c>
      <c r="B1138">
        <v>19.834</v>
      </c>
    </row>
    <row r="1139" spans="1:2">
      <c r="A1139" s="1">
        <v>0.18867</v>
      </c>
      <c r="B1139">
        <v>19.695</v>
      </c>
    </row>
    <row r="1140" spans="1:2">
      <c r="A1140" s="1">
        <v>1.3207</v>
      </c>
      <c r="B1140">
        <v>19.834</v>
      </c>
    </row>
    <row r="1141" spans="1:2">
      <c r="A1141" s="1">
        <v>3.7734000000000001</v>
      </c>
      <c r="B1141">
        <v>20.393000000000001</v>
      </c>
    </row>
    <row r="1142" spans="1:2">
      <c r="A1142" s="1">
        <v>5.4717000000000002</v>
      </c>
      <c r="B1142">
        <v>20.812000000000001</v>
      </c>
    </row>
    <row r="1143" spans="1:2">
      <c r="A1143" s="1">
        <v>7.9242999999999997</v>
      </c>
      <c r="B1143">
        <v>21.091000000000001</v>
      </c>
    </row>
    <row r="1144" spans="1:2">
      <c r="A1144" s="1">
        <v>9.9997000000000007</v>
      </c>
      <c r="B1144">
        <v>21.510999999999999</v>
      </c>
    </row>
    <row r="1145" spans="1:2">
      <c r="A1145" s="1">
        <v>11.509</v>
      </c>
      <c r="B1145">
        <v>21.93</v>
      </c>
    </row>
    <row r="1146" spans="1:2">
      <c r="A1146" s="1">
        <v>13.773</v>
      </c>
      <c r="B1146">
        <v>22.209</v>
      </c>
    </row>
    <row r="1147" spans="1:2">
      <c r="A1147" s="1">
        <v>17.547000000000001</v>
      </c>
      <c r="B1147">
        <v>22.907</v>
      </c>
    </row>
    <row r="1148" spans="1:2">
      <c r="A1148" s="1">
        <v>19.622</v>
      </c>
      <c r="B1148">
        <v>23.187000000000001</v>
      </c>
    </row>
    <row r="1149" spans="1:2">
      <c r="A1149" s="1">
        <v>22.263999999999999</v>
      </c>
      <c r="B1149">
        <v>23.606000000000002</v>
      </c>
    </row>
    <row r="1150" spans="1:2">
      <c r="A1150" s="1">
        <v>25.282</v>
      </c>
      <c r="B1150">
        <v>23.885000000000002</v>
      </c>
    </row>
    <row r="1151" spans="1:2">
      <c r="A1151" s="1">
        <v>27.17</v>
      </c>
      <c r="B1151">
        <v>24.164999999999999</v>
      </c>
    </row>
    <row r="1152" spans="1:2">
      <c r="A1152" s="1">
        <v>29.809000000000001</v>
      </c>
      <c r="B1152">
        <v>24.584</v>
      </c>
    </row>
    <row r="1153" spans="1:2">
      <c r="A1153" s="1">
        <v>32.262999999999998</v>
      </c>
      <c r="B1153">
        <v>25.141999999999999</v>
      </c>
    </row>
    <row r="1154" spans="1:2">
      <c r="A1154" s="1">
        <v>34.716999999999999</v>
      </c>
      <c r="B1154">
        <v>25.561</v>
      </c>
    </row>
    <row r="1155" spans="1:2">
      <c r="A1155" s="1">
        <v>37.357999999999997</v>
      </c>
      <c r="B1155">
        <v>25.98</v>
      </c>
    </row>
    <row r="1156" spans="1:2">
      <c r="A1156" s="1">
        <v>39.433</v>
      </c>
      <c r="B1156">
        <v>26.539000000000001</v>
      </c>
    </row>
    <row r="1157" spans="1:2">
      <c r="A1157" s="1">
        <v>42.642000000000003</v>
      </c>
      <c r="B1157">
        <v>27.097999999999999</v>
      </c>
    </row>
    <row r="1158" spans="1:2">
      <c r="A1158" s="1">
        <v>44.716999999999999</v>
      </c>
      <c r="B1158">
        <v>27.655999999999999</v>
      </c>
    </row>
    <row r="1159" spans="1:2">
      <c r="A1159" s="1">
        <v>46.225000000000001</v>
      </c>
      <c r="B1159">
        <v>27.936</v>
      </c>
    </row>
    <row r="1160" spans="1:2">
      <c r="A1160" s="1">
        <v>48.679000000000002</v>
      </c>
      <c r="B1160">
        <v>28.494</v>
      </c>
    </row>
    <row r="1161" spans="1:2">
      <c r="A1161" s="1">
        <v>50.753999999999998</v>
      </c>
      <c r="B1161">
        <v>29.193000000000001</v>
      </c>
    </row>
    <row r="1162" spans="1:2">
      <c r="A1162" s="1">
        <v>53.204999999999998</v>
      </c>
      <c r="B1162">
        <v>29.751000000000001</v>
      </c>
    </row>
    <row r="1163" spans="1:2">
      <c r="A1163" s="1">
        <v>55.470999999999997</v>
      </c>
      <c r="B1163">
        <v>29.890999999999998</v>
      </c>
    </row>
    <row r="1164" spans="1:2">
      <c r="A1164" s="1">
        <v>58.301000000000002</v>
      </c>
      <c r="B1164">
        <v>30.31</v>
      </c>
    </row>
    <row r="1165" spans="1:2">
      <c r="A1165" s="1">
        <v>60.375999999999998</v>
      </c>
      <c r="B1165">
        <v>30.728999999999999</v>
      </c>
    </row>
    <row r="1166" spans="1:2">
      <c r="A1166" s="1">
        <v>62.451000000000001</v>
      </c>
      <c r="B1166">
        <v>31.148</v>
      </c>
    </row>
    <row r="1167" spans="1:2">
      <c r="A1167" s="1">
        <v>65.281000000000006</v>
      </c>
      <c r="B1167">
        <v>31.428000000000001</v>
      </c>
    </row>
    <row r="1168" spans="1:2">
      <c r="A1168" s="1">
        <v>67.168000000000006</v>
      </c>
      <c r="B1168">
        <v>31.707000000000001</v>
      </c>
    </row>
    <row r="1169" spans="1:2">
      <c r="A1169" s="1">
        <v>70.188000000000002</v>
      </c>
      <c r="B1169">
        <v>31.986000000000001</v>
      </c>
    </row>
    <row r="1170" spans="1:2">
      <c r="A1170" s="1">
        <v>71.509</v>
      </c>
      <c r="B1170">
        <v>32.125999999999998</v>
      </c>
    </row>
    <row r="1171" spans="1:2">
      <c r="A1171" s="1">
        <v>74.905000000000001</v>
      </c>
      <c r="B1171">
        <v>32.125999999999998</v>
      </c>
    </row>
    <row r="1172" spans="1:2">
      <c r="A1172" s="1">
        <v>76.98</v>
      </c>
      <c r="B1172">
        <v>32.405000000000001</v>
      </c>
    </row>
    <row r="1173" spans="1:2">
      <c r="A1173" s="1">
        <v>79.620999999999995</v>
      </c>
      <c r="B1173">
        <v>32.405000000000001</v>
      </c>
    </row>
    <row r="1174" spans="1:2">
      <c r="A1174" s="1">
        <v>82.072000000000003</v>
      </c>
      <c r="B1174">
        <v>32.265999999999998</v>
      </c>
    </row>
    <row r="1175" spans="1:2">
      <c r="A1175" s="1">
        <v>84.337999999999994</v>
      </c>
      <c r="B1175">
        <v>32.265999999999998</v>
      </c>
    </row>
    <row r="1176" spans="1:2">
      <c r="A1176" s="1">
        <v>86.789000000000001</v>
      </c>
      <c r="B1176">
        <v>31.986000000000001</v>
      </c>
    </row>
    <row r="1177" spans="1:2">
      <c r="A1177" s="1">
        <v>89.242999999999995</v>
      </c>
      <c r="B1177">
        <v>31.707000000000001</v>
      </c>
    </row>
    <row r="1178" spans="1:2">
      <c r="A1178" s="1">
        <v>90.941999999999993</v>
      </c>
      <c r="B1178">
        <v>31.707000000000001</v>
      </c>
    </row>
    <row r="1179" spans="1:2">
      <c r="A1179" s="1">
        <v>92.450999999999993</v>
      </c>
      <c r="B1179">
        <v>31.567</v>
      </c>
    </row>
    <row r="1180" spans="1:2">
      <c r="A1180" s="1">
        <v>93.204999999999998</v>
      </c>
      <c r="B1180">
        <v>31.148</v>
      </c>
    </row>
    <row r="1181" spans="1:2">
      <c r="A1181" s="1">
        <v>93.772000000000006</v>
      </c>
      <c r="B1181">
        <v>31.009</v>
      </c>
    </row>
    <row r="1182" spans="1:2">
      <c r="A1182" s="1">
        <v>93.96</v>
      </c>
      <c r="B1182">
        <v>30.59</v>
      </c>
    </row>
    <row r="1183" spans="1:2">
      <c r="A1183" s="1">
        <v>93.204999999999998</v>
      </c>
      <c r="B1183">
        <v>29.472000000000001</v>
      </c>
    </row>
    <row r="1184" spans="1:2">
      <c r="A1184" s="1">
        <v>93.204999999999998</v>
      </c>
      <c r="B1184">
        <v>28.215</v>
      </c>
    </row>
    <row r="1185" spans="1:2">
      <c r="A1185" s="1">
        <v>93.016999999999996</v>
      </c>
      <c r="B1185">
        <v>27.516999999999999</v>
      </c>
    </row>
    <row r="1186" spans="1:2">
      <c r="A1186" s="1">
        <v>92.263000000000005</v>
      </c>
      <c r="B1186">
        <v>26.26</v>
      </c>
    </row>
    <row r="1187" spans="1:2">
      <c r="A1187" s="1">
        <v>91.697000000000003</v>
      </c>
      <c r="B1187">
        <v>25.282</v>
      </c>
    </row>
    <row r="1188" spans="1:2">
      <c r="A1188" s="1">
        <v>90.941999999999993</v>
      </c>
      <c r="B1188">
        <v>23.885000000000002</v>
      </c>
    </row>
    <row r="1189" spans="1:2">
      <c r="A1189" s="1">
        <v>91.13</v>
      </c>
      <c r="B1189">
        <v>22.768000000000001</v>
      </c>
    </row>
    <row r="1190" spans="1:2">
      <c r="A1190" s="1">
        <v>90.563999999999993</v>
      </c>
      <c r="B1190">
        <v>21.370999999999999</v>
      </c>
    </row>
    <row r="1191" spans="1:2">
      <c r="A1191" s="1">
        <v>90.185000000000002</v>
      </c>
      <c r="B1191">
        <v>20.393000000000001</v>
      </c>
    </row>
    <row r="1192" spans="1:2">
      <c r="A1192" s="1">
        <v>89.242999999999995</v>
      </c>
      <c r="B1192">
        <v>19.135999999999999</v>
      </c>
    </row>
    <row r="1193" spans="1:2">
      <c r="A1193" s="1">
        <v>88.301000000000002</v>
      </c>
      <c r="B1193">
        <v>17.32</v>
      </c>
    </row>
    <row r="1194" spans="1:2">
      <c r="A1194" s="1">
        <v>87.733999999999995</v>
      </c>
      <c r="B1194">
        <v>15.923</v>
      </c>
    </row>
    <row r="1195" spans="1:2">
      <c r="A1195" s="1">
        <v>86.789000000000001</v>
      </c>
      <c r="B1195">
        <v>14.387</v>
      </c>
    </row>
    <row r="1196" spans="1:2">
      <c r="A1196" s="1">
        <v>85.846999999999994</v>
      </c>
      <c r="B1196">
        <v>13.409000000000001</v>
      </c>
    </row>
    <row r="1197" spans="1:2">
      <c r="A1197" s="1">
        <v>84.147999999999996</v>
      </c>
      <c r="B1197">
        <v>11.733000000000001</v>
      </c>
    </row>
    <row r="1198" spans="1:2">
      <c r="A1198" s="1">
        <v>83.016999999999996</v>
      </c>
      <c r="B1198">
        <v>10.616</v>
      </c>
    </row>
    <row r="1199" spans="1:2">
      <c r="A1199" s="1">
        <v>82.638999999999996</v>
      </c>
      <c r="B1199">
        <v>10.057</v>
      </c>
    </row>
    <row r="1200" spans="1:2">
      <c r="A1200" s="1">
        <v>81.697000000000003</v>
      </c>
      <c r="B1200">
        <v>8.7998999999999992</v>
      </c>
    </row>
    <row r="1201" spans="1:2">
      <c r="A1201" s="1">
        <v>80.563999999999993</v>
      </c>
      <c r="B1201">
        <v>7.9619</v>
      </c>
    </row>
    <row r="1202" spans="1:2">
      <c r="A1202" s="1">
        <v>79.808999999999997</v>
      </c>
      <c r="B1202">
        <v>6.9836999999999998</v>
      </c>
    </row>
    <row r="1203" spans="1:2">
      <c r="A1203" s="1">
        <v>78.676000000000002</v>
      </c>
      <c r="B1203">
        <v>6.1456999999999997</v>
      </c>
    </row>
    <row r="1204" spans="1:2">
      <c r="A1204" s="1">
        <v>77.355999999999995</v>
      </c>
      <c r="B1204">
        <v>5.4473000000000003</v>
      </c>
    </row>
    <row r="1205" spans="1:2">
      <c r="A1205" s="1">
        <v>76.034999999999997</v>
      </c>
      <c r="B1205">
        <v>4.4695999999999998</v>
      </c>
    </row>
    <row r="1206" spans="1:2">
      <c r="A1206" s="1">
        <v>74.150000000000006</v>
      </c>
      <c r="B1206">
        <v>3.4918999999999998</v>
      </c>
    </row>
    <row r="1207" spans="1:2">
      <c r="A1207" s="1">
        <v>72.828999999999994</v>
      </c>
      <c r="B1207">
        <v>2.6539000000000001</v>
      </c>
    </row>
    <row r="1208" spans="1:2">
      <c r="A1208" s="1">
        <v>71.317999999999998</v>
      </c>
      <c r="B1208">
        <v>1.5365</v>
      </c>
    </row>
    <row r="1209" spans="1:2">
      <c r="A1209" s="1">
        <v>69.620999999999995</v>
      </c>
      <c r="B1209">
        <v>0.55869999999999997</v>
      </c>
    </row>
    <row r="1210" spans="1:2">
      <c r="A1210" s="1">
        <v>68.489000000000004</v>
      </c>
      <c r="B1210">
        <v>0</v>
      </c>
    </row>
    <row r="1211" spans="1:2">
      <c r="A1211" s="1">
        <v>66.034999999999997</v>
      </c>
      <c r="B1211">
        <v>-1.1173999999999999</v>
      </c>
    </row>
    <row r="1212" spans="1:2">
      <c r="A1212" s="1">
        <v>64.337999999999994</v>
      </c>
      <c r="B1212">
        <v>-1.9555</v>
      </c>
    </row>
    <row r="1213" spans="1:2">
      <c r="A1213" s="1">
        <v>61.884999999999998</v>
      </c>
      <c r="B1213">
        <v>-3.2126000000000001</v>
      </c>
    </row>
    <row r="1214" spans="1:2">
      <c r="A1214" s="1">
        <v>58.866999999999997</v>
      </c>
      <c r="B1214">
        <v>-4.1904000000000003</v>
      </c>
    </row>
    <row r="1215" spans="1:2">
      <c r="A1215" s="1">
        <v>56.792000000000002</v>
      </c>
      <c r="B1215">
        <v>-5.1679000000000004</v>
      </c>
    </row>
    <row r="1216" spans="1:2">
      <c r="A1216" s="1">
        <v>54.905000000000001</v>
      </c>
      <c r="B1216">
        <v>-6.0060000000000002</v>
      </c>
    </row>
    <row r="1217" spans="1:2">
      <c r="A1217" s="1">
        <v>52.262999999999998</v>
      </c>
      <c r="B1217">
        <v>-6.5647000000000002</v>
      </c>
    </row>
    <row r="1218" spans="1:2">
      <c r="A1218" s="1">
        <v>50</v>
      </c>
      <c r="B1218">
        <v>-7.4032</v>
      </c>
    </row>
    <row r="1219" spans="1:2">
      <c r="A1219" s="1">
        <v>47.921999999999997</v>
      </c>
      <c r="B1219">
        <v>-8.2411999999999992</v>
      </c>
    </row>
    <row r="1220" spans="1:2">
      <c r="A1220" s="1">
        <v>45.470999999999997</v>
      </c>
      <c r="B1220">
        <v>-9.3585999999999991</v>
      </c>
    </row>
    <row r="1221" spans="1:2">
      <c r="A1221" s="1">
        <v>44.526000000000003</v>
      </c>
      <c r="B1221">
        <v>-9.4983000000000004</v>
      </c>
    </row>
    <row r="1222" spans="1:2">
      <c r="A1222" s="1">
        <v>42.451000000000001</v>
      </c>
      <c r="B1222">
        <v>-10.196999999999999</v>
      </c>
    </row>
    <row r="1223" spans="1:2">
      <c r="A1223" s="1">
        <v>39.433</v>
      </c>
      <c r="B1223">
        <v>-11.454000000000001</v>
      </c>
    </row>
    <row r="1224" spans="1:2">
      <c r="A1224" s="1">
        <v>37.167999999999999</v>
      </c>
      <c r="B1224">
        <v>-12.292</v>
      </c>
    </row>
    <row r="1225" spans="1:2">
      <c r="A1225" s="1">
        <v>35.283000000000001</v>
      </c>
      <c r="B1225">
        <v>-12.711</v>
      </c>
    </row>
    <row r="1226" spans="1:2">
      <c r="A1226" s="1">
        <v>33.396000000000001</v>
      </c>
      <c r="B1226">
        <v>-13.548999999999999</v>
      </c>
    </row>
    <row r="1227" spans="1:2">
      <c r="A1227" s="1">
        <v>30</v>
      </c>
      <c r="B1227">
        <v>-14.387</v>
      </c>
    </row>
    <row r="1228" spans="1:2">
      <c r="A1228" s="1">
        <v>27.358000000000001</v>
      </c>
      <c r="B1228">
        <v>-15.085000000000001</v>
      </c>
    </row>
    <row r="1229" spans="1:2">
      <c r="A1229" s="1">
        <v>24.716000000000001</v>
      </c>
      <c r="B1229">
        <v>-15.784000000000001</v>
      </c>
    </row>
    <row r="1230" spans="1:2">
      <c r="A1230" s="1">
        <v>21.696999999999999</v>
      </c>
      <c r="B1230">
        <v>-16.901</v>
      </c>
    </row>
    <row r="1231" spans="1:2">
      <c r="A1231" s="1">
        <v>18.300999999999998</v>
      </c>
      <c r="B1231">
        <v>-17.879000000000001</v>
      </c>
    </row>
    <row r="1232" spans="1:2">
      <c r="A1232" s="1">
        <v>16.036999999999999</v>
      </c>
      <c r="B1232">
        <v>-17.879000000000001</v>
      </c>
    </row>
    <row r="1233" spans="1:2">
      <c r="A1233" s="1">
        <v>13.019</v>
      </c>
      <c r="B1233">
        <v>-18.995999999999999</v>
      </c>
    </row>
    <row r="1234" spans="1:2">
      <c r="A1234" s="1">
        <v>10.566000000000001</v>
      </c>
      <c r="B1234">
        <v>-19.274999999999999</v>
      </c>
    </row>
    <row r="1235" spans="1:2">
      <c r="A1235" s="1">
        <v>8.6789000000000005</v>
      </c>
      <c r="B1235">
        <v>-19.834</v>
      </c>
    </row>
    <row r="1236" spans="1:2">
      <c r="A1236" s="1">
        <v>6.7922000000000002</v>
      </c>
      <c r="B1236">
        <v>-20.253</v>
      </c>
    </row>
    <row r="1237" spans="1:2">
      <c r="A1237" s="1">
        <v>4.7168000000000001</v>
      </c>
      <c r="B1237">
        <v>-20.533000000000001</v>
      </c>
    </row>
    <row r="1238" spans="1:2">
      <c r="A1238" s="1">
        <v>2.4527999999999999</v>
      </c>
      <c r="B1238">
        <v>-21.231000000000002</v>
      </c>
    </row>
    <row r="1239" spans="1:2">
      <c r="A1239" s="1">
        <v>1.3207</v>
      </c>
      <c r="B1239">
        <v>-21.231000000000002</v>
      </c>
    </row>
    <row r="1240" spans="1:2">
      <c r="A1240" s="1">
        <f>-1.6981</f>
        <v>-1.6980999999999999</v>
      </c>
      <c r="B1240">
        <v>-21.510999999999999</v>
      </c>
    </row>
    <row r="1241" spans="1:2">
      <c r="A1241" s="1">
        <f>-3.7734</f>
        <v>-3.7734000000000001</v>
      </c>
      <c r="B1241">
        <v>-21.79</v>
      </c>
    </row>
    <row r="1242" spans="1:2">
      <c r="A1242" s="1">
        <f>-6.415</f>
        <v>-6.415</v>
      </c>
      <c r="B1242">
        <v>-22.209</v>
      </c>
    </row>
    <row r="1243" spans="1:2">
      <c r="A1243" s="1">
        <f>-8.3017</f>
        <v>-8.3017000000000003</v>
      </c>
      <c r="B1243">
        <v>-22.488</v>
      </c>
    </row>
    <row r="1244" spans="1:2">
      <c r="A1244" s="1">
        <f>-10.377</f>
        <v>-10.377000000000001</v>
      </c>
      <c r="B1244">
        <v>-23.047000000000001</v>
      </c>
    </row>
    <row r="1245" spans="1:2">
      <c r="A1245" s="1">
        <f>-13.396</f>
        <v>-13.396000000000001</v>
      </c>
      <c r="B1245">
        <v>-23.187000000000001</v>
      </c>
    </row>
    <row r="1246" spans="1:2">
      <c r="A1246" s="1">
        <f>-14.905</f>
        <v>-14.904999999999999</v>
      </c>
      <c r="B1246">
        <v>-23.606000000000002</v>
      </c>
    </row>
    <row r="1247" spans="1:2">
      <c r="A1247" s="1">
        <f>-17.169</f>
        <v>-17.169</v>
      </c>
      <c r="B1247">
        <v>-23.885000000000002</v>
      </c>
    </row>
    <row r="1248" spans="1:2">
      <c r="A1248" s="1">
        <f>-19.245</f>
        <v>-19.245000000000001</v>
      </c>
      <c r="B1248">
        <v>-24.024999999999999</v>
      </c>
    </row>
    <row r="1249" spans="1:2">
      <c r="A1249" s="1">
        <f>-21.697</f>
        <v>-21.696999999999999</v>
      </c>
      <c r="B1249">
        <v>-24.443999999999999</v>
      </c>
    </row>
    <row r="1250" spans="1:2">
      <c r="A1250" s="1">
        <f>-25.094</f>
        <v>-25.094000000000001</v>
      </c>
      <c r="B1250">
        <v>-24.722999999999999</v>
      </c>
    </row>
    <row r="1251" spans="1:2">
      <c r="A1251" s="1">
        <f>-27.925</f>
        <v>-27.925000000000001</v>
      </c>
      <c r="B1251">
        <v>-24.584</v>
      </c>
    </row>
    <row r="1252" spans="1:2">
      <c r="A1252" s="1">
        <f>-29.434</f>
        <v>-29.434000000000001</v>
      </c>
      <c r="B1252">
        <v>-24.863</v>
      </c>
    </row>
    <row r="1253" spans="1:2">
      <c r="A1253" s="1">
        <f>-31.13</f>
        <v>-31.13</v>
      </c>
      <c r="B1253">
        <v>-25.003</v>
      </c>
    </row>
    <row r="1254" spans="1:2">
      <c r="A1254" s="1">
        <f>-33.962</f>
        <v>-33.962000000000003</v>
      </c>
      <c r="B1254">
        <v>-25.141999999999999</v>
      </c>
    </row>
    <row r="1255" spans="1:2">
      <c r="A1255" s="1">
        <f>-36.792</f>
        <v>-36.792000000000002</v>
      </c>
      <c r="B1255">
        <v>-25.701000000000001</v>
      </c>
    </row>
    <row r="1256" spans="1:2">
      <c r="A1256" s="1">
        <f>-39.055</f>
        <v>-39.055</v>
      </c>
      <c r="B1256">
        <v>-25.841000000000001</v>
      </c>
    </row>
    <row r="1257" spans="1:2">
      <c r="A1257" s="1">
        <f>-41.13</f>
        <v>-41.13</v>
      </c>
      <c r="B1257">
        <v>-26.26</v>
      </c>
    </row>
    <row r="1258" spans="1:2">
      <c r="A1258" s="1">
        <f>-44.526</f>
        <v>-44.526000000000003</v>
      </c>
      <c r="B1258">
        <v>-26.399000000000001</v>
      </c>
    </row>
    <row r="1259" spans="1:2">
      <c r="A1259" s="1">
        <f>-45.659</f>
        <v>-45.658999999999999</v>
      </c>
      <c r="B1259">
        <v>-26.678999999999998</v>
      </c>
    </row>
    <row r="1260" spans="1:2">
      <c r="A1260" s="1">
        <f>-47.734</f>
        <v>-47.734000000000002</v>
      </c>
      <c r="B1260">
        <v>-26.957999999999998</v>
      </c>
    </row>
    <row r="1261" spans="1:2">
      <c r="A1261" s="1">
        <f>-50.188</f>
        <v>-50.188000000000002</v>
      </c>
      <c r="B1261">
        <v>-26.957999999999998</v>
      </c>
    </row>
    <row r="1262" spans="1:2">
      <c r="A1262" s="1">
        <f>-51.697</f>
        <v>-51.697000000000003</v>
      </c>
      <c r="B1262">
        <v>-27.097999999999999</v>
      </c>
    </row>
    <row r="1263" spans="1:2">
      <c r="A1263" s="1">
        <f>-54.338</f>
        <v>-54.338000000000001</v>
      </c>
      <c r="B1263">
        <v>-27.236999999999998</v>
      </c>
    </row>
    <row r="1264" spans="1:2">
      <c r="A1264" s="1">
        <f>-55.847</f>
        <v>-55.847000000000001</v>
      </c>
      <c r="B1264">
        <v>-27.516999999999999</v>
      </c>
    </row>
    <row r="1265" spans="1:2">
      <c r="A1265" s="1">
        <f>-57.734</f>
        <v>-57.734000000000002</v>
      </c>
      <c r="B1265">
        <v>-27.655999999999999</v>
      </c>
    </row>
    <row r="1266" spans="1:2">
      <c r="A1266" s="1">
        <f>-59.997</f>
        <v>-59.997</v>
      </c>
      <c r="B1266">
        <v>-27.795999999999999</v>
      </c>
    </row>
    <row r="1267" spans="1:2">
      <c r="A1267" s="1">
        <f>-61.13</f>
        <v>-61.13</v>
      </c>
      <c r="B1267">
        <v>-27.795999999999999</v>
      </c>
    </row>
    <row r="1268" spans="1:2">
      <c r="A1268" s="1">
        <f>-64.15</f>
        <v>-64.150000000000006</v>
      </c>
      <c r="B1268">
        <v>-28.215</v>
      </c>
    </row>
    <row r="1269" spans="1:2">
      <c r="A1269" s="1">
        <f>-65.281</f>
        <v>-65.281000000000006</v>
      </c>
      <c r="B1269">
        <v>-27.936</v>
      </c>
    </row>
    <row r="1270" spans="1:2">
      <c r="A1270" s="1">
        <f>-67.546</f>
        <v>-67.546000000000006</v>
      </c>
      <c r="B1270">
        <v>-28.215</v>
      </c>
    </row>
    <row r="1271" spans="1:2">
      <c r="A1271" s="1">
        <f>-69.243</f>
        <v>-69.242999999999995</v>
      </c>
      <c r="B1271">
        <v>-28.215</v>
      </c>
    </row>
    <row r="1272" spans="1:2">
      <c r="A1272" s="1">
        <f>-71.885</f>
        <v>-71.885000000000005</v>
      </c>
      <c r="B1272">
        <v>-28.215</v>
      </c>
    </row>
    <row r="1273" spans="1:2">
      <c r="A1273" s="1">
        <f>-74.526</f>
        <v>-74.525999999999996</v>
      </c>
      <c r="B1273">
        <v>-27.936</v>
      </c>
    </row>
    <row r="1274" spans="1:2">
      <c r="A1274" s="1">
        <f>-77.922</f>
        <v>-77.921999999999997</v>
      </c>
      <c r="B1274">
        <v>-27.655999999999999</v>
      </c>
    </row>
    <row r="1275" spans="1:2">
      <c r="A1275" s="1">
        <f>-79.431</f>
        <v>-79.430999999999997</v>
      </c>
      <c r="B1275">
        <v>-27.097999999999999</v>
      </c>
    </row>
    <row r="1276" spans="1:2">
      <c r="A1276" s="1">
        <f>-81.318</f>
        <v>-81.317999999999998</v>
      </c>
      <c r="B1276">
        <v>-26.818000000000001</v>
      </c>
    </row>
    <row r="1277" spans="1:2">
      <c r="A1277" s="1">
        <f>-82.639</f>
        <v>-82.638999999999996</v>
      </c>
      <c r="B1277">
        <v>-26.399000000000001</v>
      </c>
    </row>
    <row r="1278" spans="1:2">
      <c r="A1278" s="1">
        <f>-85.281</f>
        <v>-85.281000000000006</v>
      </c>
      <c r="B1278">
        <v>-26.399000000000001</v>
      </c>
    </row>
    <row r="1279" spans="1:2">
      <c r="A1279" s="1">
        <f>-87.734</f>
        <v>-87.733999999999995</v>
      </c>
      <c r="B1279">
        <v>-26.12</v>
      </c>
    </row>
    <row r="1280" spans="1:2">
      <c r="A1280" s="1">
        <f>-90.752</f>
        <v>-90.751999999999995</v>
      </c>
      <c r="B1280">
        <v>-26.12</v>
      </c>
    </row>
    <row r="1281" spans="1:2">
      <c r="A1281" s="1">
        <f>-93.205</f>
        <v>-93.204999999999998</v>
      </c>
      <c r="B1281">
        <v>-25.98</v>
      </c>
    </row>
    <row r="1282" spans="1:2">
      <c r="A1282" s="1">
        <f>-96.035</f>
        <v>-96.034999999999997</v>
      </c>
      <c r="B1282">
        <v>-26.12</v>
      </c>
    </row>
    <row r="1283" spans="1:2">
      <c r="A1283" s="1">
        <f>-97.356</f>
        <v>-97.355999999999995</v>
      </c>
      <c r="B1283">
        <v>-25.701000000000001</v>
      </c>
    </row>
    <row r="1284" spans="1:2">
      <c r="A1284" s="1">
        <f>-100.19</f>
        <v>-100.19</v>
      </c>
      <c r="B1284">
        <v>-26.26</v>
      </c>
    </row>
    <row r="1285" spans="1:2">
      <c r="A1285" s="1">
        <f>-103.02</f>
        <v>-103.02</v>
      </c>
      <c r="B1285">
        <v>-26.26</v>
      </c>
    </row>
    <row r="1286" spans="1:2">
      <c r="A1286" s="1">
        <f>-104.71</f>
        <v>-104.71</v>
      </c>
      <c r="B1286">
        <v>-26.399000000000001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1"/>
  <sheetViews>
    <sheetView topLeftCell="A13" workbookViewId="0">
      <selection activeCell="C31" sqref="C31"/>
    </sheetView>
  </sheetViews>
  <sheetFormatPr defaultRowHeight="13.5"/>
  <sheetData>
    <row r="1" spans="1:2">
      <c r="A1" s="1">
        <v>0</v>
      </c>
      <c r="B1">
        <v>0</v>
      </c>
    </row>
    <row r="2" spans="1:2">
      <c r="A2" s="1">
        <v>7.2071999999999997E-2</v>
      </c>
      <c r="B2">
        <v>0.53142999999999996</v>
      </c>
    </row>
    <row r="3" spans="1:2">
      <c r="A3" s="1">
        <v>0.14413999999999999</v>
      </c>
      <c r="B3">
        <v>1.7715000000000001</v>
      </c>
    </row>
    <row r="4" spans="1:2">
      <c r="A4" s="1">
        <v>0.21621000000000001</v>
      </c>
      <c r="B4">
        <v>3.3656999999999999</v>
      </c>
    </row>
    <row r="5" spans="1:2">
      <c r="A5" s="1">
        <v>0.36035</v>
      </c>
      <c r="B5">
        <v>4.6056999999999997</v>
      </c>
    </row>
    <row r="6" spans="1:2">
      <c r="A6" s="1">
        <v>0.43242999999999998</v>
      </c>
      <c r="B6">
        <v>6.1999000000000004</v>
      </c>
    </row>
    <row r="7" spans="1:2">
      <c r="A7" s="1">
        <v>0.50448999999999999</v>
      </c>
      <c r="B7">
        <v>7.2630999999999997</v>
      </c>
    </row>
    <row r="8" spans="1:2">
      <c r="A8" s="1">
        <v>0.64863999999999999</v>
      </c>
      <c r="B8">
        <v>8.3256999999999994</v>
      </c>
    </row>
    <row r="9" spans="1:2">
      <c r="A9" s="1">
        <v>0.72072000000000003</v>
      </c>
      <c r="B9">
        <v>9.7429000000000006</v>
      </c>
    </row>
    <row r="10" spans="1:2">
      <c r="A10" s="1">
        <v>0.79278000000000004</v>
      </c>
      <c r="B10">
        <v>10.983000000000001</v>
      </c>
    </row>
    <row r="11" spans="1:2">
      <c r="A11" s="1">
        <v>0.93693000000000004</v>
      </c>
      <c r="B11">
        <v>12.577</v>
      </c>
    </row>
    <row r="12" spans="1:2">
      <c r="A12" s="1">
        <v>1.0089999999999999</v>
      </c>
      <c r="B12">
        <v>13.817</v>
      </c>
    </row>
    <row r="13" spans="1:2">
      <c r="A13" s="1">
        <v>1.0810999999999999</v>
      </c>
      <c r="B13">
        <v>15.234</v>
      </c>
    </row>
    <row r="14" spans="1:2">
      <c r="A14" s="1">
        <v>1.1532</v>
      </c>
      <c r="B14">
        <v>16.297000000000001</v>
      </c>
    </row>
    <row r="15" spans="1:2">
      <c r="A15" s="1">
        <v>1.2252000000000001</v>
      </c>
      <c r="B15">
        <v>17.715</v>
      </c>
    </row>
    <row r="16" spans="1:2">
      <c r="A16" s="1">
        <v>1.3694</v>
      </c>
      <c r="B16">
        <v>18.954000000000001</v>
      </c>
    </row>
    <row r="17" spans="1:2">
      <c r="A17" s="1">
        <v>1.3694</v>
      </c>
      <c r="B17">
        <v>20.372</v>
      </c>
    </row>
    <row r="18" spans="1:2">
      <c r="A18" s="1">
        <v>1.4414</v>
      </c>
      <c r="B18">
        <v>21.611999999999998</v>
      </c>
    </row>
    <row r="19" spans="1:2">
      <c r="A19" s="1">
        <v>1.5855999999999999</v>
      </c>
      <c r="B19">
        <v>22.673999999999999</v>
      </c>
    </row>
    <row r="20" spans="1:2">
      <c r="A20" s="1">
        <v>1.6577</v>
      </c>
      <c r="B20">
        <v>24.8</v>
      </c>
    </row>
    <row r="21" spans="1:2">
      <c r="A21" s="1">
        <v>1.6577</v>
      </c>
      <c r="B21">
        <v>26.04</v>
      </c>
    </row>
    <row r="22" spans="1:2">
      <c r="A22" s="1">
        <v>1.7297</v>
      </c>
      <c r="B22">
        <v>27.812000000000001</v>
      </c>
    </row>
    <row r="23" spans="1:2">
      <c r="A23" s="1">
        <v>1.9459</v>
      </c>
      <c r="B23">
        <v>29.405999999999999</v>
      </c>
    </row>
    <row r="24" spans="1:2">
      <c r="A24" s="1">
        <v>2.0901000000000001</v>
      </c>
      <c r="B24">
        <v>30.469000000000001</v>
      </c>
    </row>
    <row r="25" spans="1:2">
      <c r="A25" s="1">
        <v>2.2342</v>
      </c>
      <c r="B25">
        <v>32.24</v>
      </c>
    </row>
    <row r="26" spans="1:2">
      <c r="A26" s="1">
        <v>2.3062999999999998</v>
      </c>
      <c r="B26">
        <v>33.835000000000001</v>
      </c>
    </row>
    <row r="27" spans="1:2">
      <c r="A27" s="1">
        <v>2.3784000000000001</v>
      </c>
      <c r="B27">
        <v>34.898000000000003</v>
      </c>
    </row>
    <row r="28" spans="1:2">
      <c r="A28" s="1">
        <v>2.5225</v>
      </c>
      <c r="B28">
        <v>36.491999999999997</v>
      </c>
    </row>
    <row r="29" spans="1:2">
      <c r="A29" s="1">
        <v>2.7385999999999999</v>
      </c>
      <c r="B29">
        <v>37.555</v>
      </c>
    </row>
    <row r="30" spans="1:2">
      <c r="A30" s="1">
        <v>2.8108</v>
      </c>
      <c r="B30">
        <v>39.149000000000001</v>
      </c>
    </row>
    <row r="31" spans="1:2">
      <c r="A31" s="1">
        <v>2.9550000000000001</v>
      </c>
      <c r="B31">
        <v>40.389000000000003</v>
      </c>
    </row>
    <row r="32" spans="1:2">
      <c r="A32" s="1">
        <v>3.1711999999999998</v>
      </c>
      <c r="B32">
        <v>41.805999999999997</v>
      </c>
    </row>
    <row r="33" spans="1:2">
      <c r="A33" s="1">
        <v>3.2433000000000001</v>
      </c>
      <c r="B33">
        <v>43.4</v>
      </c>
    </row>
    <row r="34" spans="1:2">
      <c r="A34" s="1">
        <v>3.4594999999999998</v>
      </c>
      <c r="B34">
        <v>44.642000000000003</v>
      </c>
    </row>
    <row r="35" spans="1:2">
      <c r="A35" s="1">
        <v>3.6034999999999999</v>
      </c>
      <c r="B35">
        <v>46.412999999999997</v>
      </c>
    </row>
    <row r="36" spans="1:2">
      <c r="A36" s="1">
        <v>3.9639000000000002</v>
      </c>
      <c r="B36">
        <v>48.005000000000003</v>
      </c>
    </row>
    <row r="37" spans="1:2">
      <c r="A37" s="1">
        <v>3.9639000000000002</v>
      </c>
      <c r="B37">
        <v>49.067999999999998</v>
      </c>
    </row>
    <row r="38" spans="1:2">
      <c r="A38" s="1">
        <v>4.3243</v>
      </c>
      <c r="B38">
        <v>50.664999999999999</v>
      </c>
    </row>
    <row r="39" spans="1:2">
      <c r="A39" s="1">
        <v>4.3964999999999996</v>
      </c>
      <c r="B39">
        <v>51.728000000000002</v>
      </c>
    </row>
    <row r="40" spans="1:2">
      <c r="A40" s="1">
        <v>4.7567000000000004</v>
      </c>
      <c r="B40">
        <v>53.320999999999998</v>
      </c>
    </row>
    <row r="41" spans="1:2">
      <c r="A41" s="1">
        <v>4.9009</v>
      </c>
      <c r="B41">
        <v>54.561999999999998</v>
      </c>
    </row>
    <row r="42" spans="1:2">
      <c r="A42" s="1">
        <v>5.3331999999999997</v>
      </c>
      <c r="B42">
        <v>56.332000000000001</v>
      </c>
    </row>
    <row r="43" spans="1:2">
      <c r="A43" s="1">
        <v>5.6215000000000002</v>
      </c>
      <c r="B43">
        <v>57.573</v>
      </c>
    </row>
    <row r="44" spans="1:2">
      <c r="A44" s="1">
        <v>5.9097999999999997</v>
      </c>
      <c r="B44">
        <v>58.81</v>
      </c>
    </row>
    <row r="45" spans="1:2">
      <c r="A45" s="1">
        <v>6.2702</v>
      </c>
      <c r="B45">
        <v>60.228999999999999</v>
      </c>
    </row>
    <row r="46" spans="1:2">
      <c r="A46" s="1">
        <v>6.5585000000000004</v>
      </c>
      <c r="B46">
        <v>61.292000000000002</v>
      </c>
    </row>
    <row r="47" spans="1:2">
      <c r="A47" s="1">
        <v>6.7747000000000002</v>
      </c>
      <c r="B47">
        <v>62.177</v>
      </c>
    </row>
    <row r="48" spans="1:2">
      <c r="A48" s="1">
        <v>7.3513000000000002</v>
      </c>
      <c r="B48">
        <v>63.417999999999999</v>
      </c>
    </row>
    <row r="49" spans="1:2">
      <c r="A49" s="1">
        <v>7.9278000000000004</v>
      </c>
      <c r="B49">
        <v>64.832999999999998</v>
      </c>
    </row>
    <row r="50" spans="1:2">
      <c r="A50" s="1">
        <v>8.2161000000000008</v>
      </c>
      <c r="B50">
        <v>65.545000000000002</v>
      </c>
    </row>
    <row r="51" spans="1:2">
      <c r="A51" s="1">
        <v>8.5765999999999991</v>
      </c>
      <c r="B51">
        <v>66.073999999999998</v>
      </c>
    </row>
    <row r="52" spans="1:2">
      <c r="A52" s="1">
        <v>9.0091000000000001</v>
      </c>
      <c r="B52">
        <v>66.430000000000007</v>
      </c>
    </row>
    <row r="53" spans="1:2">
      <c r="A53" s="1">
        <v>9.2973999999999997</v>
      </c>
      <c r="B53">
        <v>66.786000000000001</v>
      </c>
    </row>
    <row r="54" spans="1:2">
      <c r="A54" s="1">
        <v>9.6576000000000004</v>
      </c>
      <c r="B54">
        <v>66.786000000000001</v>
      </c>
    </row>
    <row r="55" spans="1:2">
      <c r="A55" s="1">
        <v>9.7296999999999993</v>
      </c>
      <c r="B55">
        <v>66.959000000000003</v>
      </c>
    </row>
    <row r="56" spans="1:2">
      <c r="A56" s="1">
        <v>10.162000000000001</v>
      </c>
      <c r="B56">
        <v>67.314999999999998</v>
      </c>
    </row>
    <row r="57" spans="1:2">
      <c r="A57" s="1">
        <v>10.162000000000001</v>
      </c>
      <c r="B57">
        <v>66.608000000000004</v>
      </c>
    </row>
    <row r="58" spans="1:2">
      <c r="A58" s="1">
        <v>10.162000000000001</v>
      </c>
      <c r="B58">
        <v>65.896000000000001</v>
      </c>
    </row>
    <row r="59" spans="1:2">
      <c r="A59" s="1">
        <v>10.018000000000001</v>
      </c>
      <c r="B59">
        <v>65.010999999999996</v>
      </c>
    </row>
    <row r="60" spans="1:2">
      <c r="A60" s="1">
        <v>9.9459</v>
      </c>
      <c r="B60">
        <v>63.417999999999999</v>
      </c>
    </row>
    <row r="61" spans="1:2">
      <c r="A61" s="1">
        <v>9.7296999999999993</v>
      </c>
      <c r="B61">
        <v>62.177</v>
      </c>
    </row>
    <row r="62" spans="1:2">
      <c r="A62" s="1">
        <v>9.6576000000000004</v>
      </c>
      <c r="B62">
        <v>60.585000000000001</v>
      </c>
    </row>
    <row r="63" spans="1:2">
      <c r="A63" s="1">
        <v>9.5136000000000003</v>
      </c>
      <c r="B63">
        <v>58.988</v>
      </c>
    </row>
    <row r="64" spans="1:2">
      <c r="A64" s="1">
        <v>9.4413999999999998</v>
      </c>
      <c r="B64">
        <v>57.573</v>
      </c>
    </row>
    <row r="65" spans="1:2">
      <c r="A65" s="1">
        <v>9.2253000000000007</v>
      </c>
      <c r="B65">
        <v>56.154000000000003</v>
      </c>
    </row>
    <row r="66" spans="1:2">
      <c r="A66" s="1">
        <v>9.0091000000000001</v>
      </c>
      <c r="B66">
        <v>54.206000000000003</v>
      </c>
    </row>
    <row r="67" spans="1:2">
      <c r="A67" s="1">
        <v>8.8649000000000004</v>
      </c>
      <c r="B67">
        <v>52.436</v>
      </c>
    </row>
    <row r="68" spans="1:2">
      <c r="A68" s="1">
        <v>8.7208000000000006</v>
      </c>
      <c r="B68">
        <v>51.017000000000003</v>
      </c>
    </row>
    <row r="69" spans="1:2">
      <c r="A69" s="1">
        <v>8.5765999999999991</v>
      </c>
      <c r="B69">
        <v>49.246000000000002</v>
      </c>
    </row>
    <row r="70" spans="1:2">
      <c r="A70" s="1">
        <v>8.3604000000000003</v>
      </c>
      <c r="B70">
        <v>47.298000000000002</v>
      </c>
    </row>
    <row r="71" spans="1:2">
      <c r="A71" s="1">
        <v>8.2161000000000008</v>
      </c>
      <c r="B71">
        <v>45.701000000000001</v>
      </c>
    </row>
    <row r="72" spans="1:2">
      <c r="A72" s="1">
        <v>8.0721000000000007</v>
      </c>
      <c r="B72">
        <v>43.753999999999998</v>
      </c>
    </row>
    <row r="73" spans="1:2">
      <c r="A73" s="1">
        <v>7.7117000000000004</v>
      </c>
      <c r="B73">
        <v>41.628999999999998</v>
      </c>
    </row>
    <row r="74" spans="1:2">
      <c r="A74" s="1">
        <v>7.5677000000000003</v>
      </c>
      <c r="B74">
        <v>40.033999999999999</v>
      </c>
    </row>
    <row r="75" spans="1:2">
      <c r="A75" s="1">
        <v>7.3513000000000002</v>
      </c>
      <c r="B75">
        <v>38.44</v>
      </c>
    </row>
    <row r="76" spans="1:2">
      <c r="A76" s="1">
        <v>6.8468</v>
      </c>
      <c r="B76">
        <v>35.075000000000003</v>
      </c>
    </row>
    <row r="77" spans="1:2">
      <c r="A77" s="1">
        <v>6.5585000000000004</v>
      </c>
      <c r="B77">
        <v>33.125999999999998</v>
      </c>
    </row>
    <row r="78" spans="1:2">
      <c r="A78" s="1">
        <v>6.4145000000000003</v>
      </c>
      <c r="B78">
        <v>31.178000000000001</v>
      </c>
    </row>
    <row r="79" spans="1:2">
      <c r="A79" s="1">
        <v>6.1261999999999999</v>
      </c>
      <c r="B79">
        <v>29.228999999999999</v>
      </c>
    </row>
    <row r="80" spans="1:2">
      <c r="A80" s="1">
        <v>5.8379000000000003</v>
      </c>
      <c r="B80">
        <v>27.457999999999998</v>
      </c>
    </row>
    <row r="81" spans="1:2">
      <c r="A81" s="1">
        <v>5.6936999999999998</v>
      </c>
      <c r="B81">
        <v>26.04</v>
      </c>
    </row>
    <row r="82" spans="1:2">
      <c r="A82" s="1">
        <v>5.4054000000000002</v>
      </c>
      <c r="B82">
        <v>24.091999999999999</v>
      </c>
    </row>
    <row r="83" spans="1:2">
      <c r="A83" s="1">
        <v>5.1170999999999998</v>
      </c>
      <c r="B83">
        <v>22.497</v>
      </c>
    </row>
    <row r="84" spans="1:2">
      <c r="A84" s="1">
        <v>4.9009</v>
      </c>
      <c r="B84">
        <v>20.725999999999999</v>
      </c>
    </row>
    <row r="85" spans="1:2">
      <c r="A85" s="1">
        <v>4.6848000000000001</v>
      </c>
      <c r="B85">
        <v>19.663</v>
      </c>
    </row>
    <row r="86" spans="1:2">
      <c r="A86" s="1">
        <v>4.4683999999999999</v>
      </c>
      <c r="B86">
        <v>17.715</v>
      </c>
    </row>
    <row r="87" spans="1:2">
      <c r="A87" s="1">
        <v>4.1801000000000004</v>
      </c>
      <c r="B87">
        <v>15.589</v>
      </c>
    </row>
    <row r="88" spans="1:2">
      <c r="A88" s="1">
        <v>3.8199000000000001</v>
      </c>
      <c r="B88">
        <v>13.817</v>
      </c>
    </row>
    <row r="89" spans="1:2">
      <c r="A89" s="1">
        <v>3.6034999999999999</v>
      </c>
      <c r="B89">
        <v>12.4</v>
      </c>
    </row>
    <row r="90" spans="1:2">
      <c r="A90" s="1">
        <v>3.6756000000000002</v>
      </c>
      <c r="B90">
        <v>10.629</v>
      </c>
    </row>
    <row r="91" spans="1:2">
      <c r="A91" s="1">
        <v>3.5316000000000001</v>
      </c>
      <c r="B91">
        <v>9.2113999999999994</v>
      </c>
    </row>
    <row r="92" spans="1:2">
      <c r="A92" s="1">
        <v>3.2433000000000001</v>
      </c>
      <c r="B92">
        <v>8.1486999999999998</v>
      </c>
    </row>
    <row r="93" spans="1:2">
      <c r="A93" s="1">
        <v>3.0991</v>
      </c>
      <c r="B93">
        <v>6.5545</v>
      </c>
    </row>
    <row r="94" spans="1:2">
      <c r="A94" s="1">
        <v>2.8828999999999998</v>
      </c>
      <c r="B94">
        <v>5.4912999999999998</v>
      </c>
    </row>
    <row r="95" spans="1:2">
      <c r="A95" s="1">
        <v>2.5945999999999998</v>
      </c>
      <c r="B95">
        <v>3.5428999999999999</v>
      </c>
    </row>
    <row r="96" spans="1:2">
      <c r="A96" s="1">
        <v>2.3784000000000001</v>
      </c>
      <c r="B96">
        <v>2.1257000000000001</v>
      </c>
    </row>
    <row r="97" spans="1:2">
      <c r="A97" s="1">
        <v>2.2342</v>
      </c>
      <c r="B97">
        <v>0.70855999999999997</v>
      </c>
    </row>
    <row r="98" spans="1:2">
      <c r="A98" s="1">
        <v>2.0901000000000001</v>
      </c>
      <c r="B98">
        <v>-0.17715</v>
      </c>
    </row>
    <row r="99" spans="1:2">
      <c r="A99" s="1">
        <v>2.0179999999999998</v>
      </c>
      <c r="B99">
        <v>-1.4172</v>
      </c>
    </row>
    <row r="100" spans="1:2">
      <c r="A100" s="1">
        <v>1.7297</v>
      </c>
      <c r="B100">
        <v>-2.6570999999999998</v>
      </c>
    </row>
    <row r="101" spans="1:2">
      <c r="A101" s="1">
        <v>1.4414</v>
      </c>
      <c r="B101">
        <v>-4.0743</v>
      </c>
    </row>
    <row r="102" spans="1:2">
      <c r="A102" s="1">
        <v>1.3694</v>
      </c>
      <c r="B102">
        <v>-5.4912999999999998</v>
      </c>
    </row>
    <row r="103" spans="1:2">
      <c r="A103" s="1">
        <v>1.1532</v>
      </c>
      <c r="B103">
        <v>-7.0856000000000003</v>
      </c>
    </row>
    <row r="104" spans="1:2">
      <c r="A104" s="1">
        <v>0.93693000000000004</v>
      </c>
      <c r="B104">
        <v>-8.3256999999999994</v>
      </c>
    </row>
    <row r="105" spans="1:2">
      <c r="A105" s="1">
        <v>0.79278000000000004</v>
      </c>
      <c r="B105">
        <v>-9.7429000000000006</v>
      </c>
    </row>
    <row r="106" spans="1:2">
      <c r="A106" s="1">
        <v>0.50448999999999999</v>
      </c>
      <c r="B106">
        <v>-11.16</v>
      </c>
    </row>
    <row r="107" spans="1:2">
      <c r="A107" s="1">
        <v>0.28828999999999999</v>
      </c>
      <c r="B107">
        <v>-12.930999999999999</v>
      </c>
    </row>
    <row r="108" spans="1:2">
      <c r="A108" s="1">
        <v>0.21621000000000001</v>
      </c>
      <c r="B108">
        <v>-14.702999999999999</v>
      </c>
    </row>
    <row r="109" spans="1:2">
      <c r="A109" s="1">
        <f>-0.072072</f>
        <v>-7.2071999999999997E-2</v>
      </c>
      <c r="B109">
        <v>-16.474</v>
      </c>
    </row>
    <row r="110" spans="1:2">
      <c r="A110" s="1">
        <f>-0.28829</f>
        <v>-0.28828999999999999</v>
      </c>
      <c r="B110">
        <v>-18.777000000000001</v>
      </c>
    </row>
    <row r="111" spans="1:2">
      <c r="A111" s="1">
        <f>-0.43243</f>
        <v>-0.43242999999999998</v>
      </c>
      <c r="B111">
        <v>-20.548999999999999</v>
      </c>
    </row>
    <row r="112" spans="1:2">
      <c r="A112" s="1">
        <f>-0.64864</f>
        <v>-0.64863999999999999</v>
      </c>
      <c r="B112">
        <v>-22.143000000000001</v>
      </c>
    </row>
    <row r="113" spans="1:2">
      <c r="A113" s="1">
        <f>-0.93693</f>
        <v>-0.93693000000000004</v>
      </c>
      <c r="B113">
        <v>-24.268999999999998</v>
      </c>
    </row>
    <row r="114" spans="1:2">
      <c r="A114" s="1">
        <f>-1.2973</f>
        <v>-1.2972999999999999</v>
      </c>
      <c r="B114">
        <v>-26.216999999999999</v>
      </c>
    </row>
    <row r="115" spans="1:2">
      <c r="A115" s="1">
        <f>-1.3694</f>
        <v>-1.3694</v>
      </c>
      <c r="B115">
        <v>-28.343</v>
      </c>
    </row>
    <row r="116" spans="1:2">
      <c r="A116" s="1">
        <f>-1.7297</f>
        <v>-1.7297</v>
      </c>
      <c r="B116">
        <v>-30.469000000000001</v>
      </c>
    </row>
    <row r="117" spans="1:2">
      <c r="A117" s="1">
        <f>-1.9459</f>
        <v>-1.9459</v>
      </c>
      <c r="B117">
        <v>-32.24</v>
      </c>
    </row>
    <row r="118" spans="1:2">
      <c r="A118" s="1">
        <f>-2.1622</f>
        <v>-2.1621999999999999</v>
      </c>
      <c r="B118">
        <v>-34.72</v>
      </c>
    </row>
    <row r="119" spans="1:2">
      <c r="A119" s="1">
        <f>-2.3784</f>
        <v>-2.3784000000000001</v>
      </c>
      <c r="B119">
        <v>-36.845999999999997</v>
      </c>
    </row>
    <row r="120" spans="1:2">
      <c r="A120" s="1">
        <f>-2.5946</f>
        <v>-2.5945999999999998</v>
      </c>
      <c r="B120">
        <v>-38.262999999999998</v>
      </c>
    </row>
    <row r="121" spans="1:2">
      <c r="A121" s="1">
        <f>-2.8829</f>
        <v>-2.8828999999999998</v>
      </c>
      <c r="B121">
        <v>-40.033999999999999</v>
      </c>
    </row>
    <row r="122" spans="1:2">
      <c r="A122" s="1">
        <f>-3.0269</f>
        <v>-3.0268999999999999</v>
      </c>
      <c r="B122">
        <v>-41.805999999999997</v>
      </c>
    </row>
    <row r="123" spans="1:2">
      <c r="A123" s="1">
        <f>-3.3152</f>
        <v>-3.3151999999999999</v>
      </c>
      <c r="B123">
        <v>-43.932000000000002</v>
      </c>
    </row>
    <row r="124" spans="1:2">
      <c r="A124" s="1">
        <f>-3.6035</f>
        <v>-3.6034999999999999</v>
      </c>
      <c r="B124">
        <v>-46.591000000000001</v>
      </c>
    </row>
    <row r="125" spans="1:2">
      <c r="A125" s="1">
        <f>-3.8199</f>
        <v>-3.8199000000000001</v>
      </c>
      <c r="B125">
        <v>-48.183</v>
      </c>
    </row>
    <row r="126" spans="1:2">
      <c r="A126" s="1">
        <f>-3.9639</f>
        <v>-3.9639000000000002</v>
      </c>
      <c r="B126">
        <v>-49.776000000000003</v>
      </c>
    </row>
    <row r="127" spans="1:2">
      <c r="A127" s="1">
        <f>-4.1801</f>
        <v>-4.1801000000000004</v>
      </c>
      <c r="B127">
        <v>-51.55</v>
      </c>
    </row>
    <row r="128" spans="1:2">
      <c r="A128" s="1">
        <f>-4.5405</f>
        <v>-4.5404999999999998</v>
      </c>
      <c r="B128">
        <v>-53.677</v>
      </c>
    </row>
    <row r="129" spans="1:2">
      <c r="A129" s="1">
        <f>-4.8288</f>
        <v>-4.8288000000000002</v>
      </c>
      <c r="B129">
        <v>-55.268999999999998</v>
      </c>
    </row>
    <row r="130" spans="1:2">
      <c r="A130" s="1">
        <f>-5.1171</f>
        <v>-5.1170999999999998</v>
      </c>
      <c r="B130">
        <v>-56.862000000000002</v>
      </c>
    </row>
    <row r="131" spans="1:2">
      <c r="A131" s="1">
        <f>-5.4775</f>
        <v>-5.4775</v>
      </c>
      <c r="B131">
        <v>-58.103000000000002</v>
      </c>
    </row>
    <row r="132" spans="1:2">
      <c r="A132" s="1">
        <f>-5.8379</f>
        <v>-5.8379000000000003</v>
      </c>
      <c r="B132">
        <v>-59.521999999999998</v>
      </c>
    </row>
    <row r="133" spans="1:2">
      <c r="A133" s="1">
        <f>-6.1262</f>
        <v>-6.1261999999999999</v>
      </c>
      <c r="B133">
        <v>-60.585000000000001</v>
      </c>
    </row>
    <row r="134" spans="1:2">
      <c r="A134" s="1">
        <f>-6.6307</f>
        <v>-6.6307</v>
      </c>
      <c r="B134">
        <v>-61.999000000000002</v>
      </c>
    </row>
    <row r="135" spans="1:2">
      <c r="A135" s="1">
        <f>-6.9911</f>
        <v>-6.9911000000000003</v>
      </c>
      <c r="B135">
        <v>-62.533000000000001</v>
      </c>
    </row>
    <row r="136" spans="1:2">
      <c r="A136" s="1">
        <f>-7.5677</f>
        <v>-7.5677000000000003</v>
      </c>
      <c r="B136">
        <v>-63.774000000000001</v>
      </c>
    </row>
    <row r="137" spans="1:2">
      <c r="A137" s="1">
        <f>-8.0721</f>
        <v>-8.0721000000000007</v>
      </c>
      <c r="B137">
        <v>-64.659000000000006</v>
      </c>
    </row>
    <row r="138" spans="1:2">
      <c r="A138" s="1">
        <f>-8.5766</f>
        <v>-8.5765999999999991</v>
      </c>
      <c r="B138">
        <v>-65.721999999999994</v>
      </c>
    </row>
    <row r="139" spans="1:2">
      <c r="A139" s="1">
        <f>-8.937</f>
        <v>-8.9369999999999994</v>
      </c>
      <c r="B139">
        <v>-66.430000000000007</v>
      </c>
    </row>
    <row r="140" spans="1:2">
      <c r="A140" s="1">
        <f>-9.3693</f>
        <v>-9.3693000000000008</v>
      </c>
      <c r="B140">
        <v>-66.959000000000003</v>
      </c>
    </row>
    <row r="141" spans="1:2">
      <c r="A141" s="1">
        <f>-9.6576</f>
        <v>-9.6576000000000004</v>
      </c>
      <c r="B141">
        <v>-67.492999999999995</v>
      </c>
    </row>
    <row r="142" spans="1:2">
      <c r="A142" s="1">
        <f>-9.9459</f>
        <v>-9.9459</v>
      </c>
      <c r="B142">
        <v>-67.671000000000006</v>
      </c>
    </row>
    <row r="143" spans="1:2">
      <c r="A143" s="1">
        <f>-10.09</f>
        <v>-10.09</v>
      </c>
      <c r="B143">
        <v>-68.2</v>
      </c>
    </row>
    <row r="144" spans="1:2">
      <c r="A144" s="1">
        <f>-10.018</f>
        <v>-10.018000000000001</v>
      </c>
      <c r="B144">
        <v>-67.314999999999998</v>
      </c>
    </row>
    <row r="145" spans="1:2">
      <c r="A145" s="1">
        <f>-9.9459</f>
        <v>-9.9459</v>
      </c>
      <c r="B145">
        <v>-66.073999999999998</v>
      </c>
    </row>
    <row r="146" spans="1:2">
      <c r="A146" s="1">
        <f>-9.7297</f>
        <v>-9.7296999999999993</v>
      </c>
      <c r="B146">
        <v>-64.832999999999998</v>
      </c>
    </row>
    <row r="147" spans="1:2">
      <c r="A147" s="1">
        <f>-9.7297</f>
        <v>-9.7296999999999993</v>
      </c>
      <c r="B147">
        <v>-63.417999999999999</v>
      </c>
    </row>
    <row r="148" spans="1:2">
      <c r="A148" s="1">
        <f>-9.5857</f>
        <v>-9.5856999999999992</v>
      </c>
      <c r="B148">
        <v>-62.177</v>
      </c>
    </row>
    <row r="149" spans="1:2">
      <c r="A149" s="1">
        <f>-9.4414</f>
        <v>-9.4413999999999998</v>
      </c>
      <c r="B149">
        <v>-60.406999999999996</v>
      </c>
    </row>
    <row r="150" spans="1:2">
      <c r="A150" s="1">
        <f>-9.3693</f>
        <v>-9.3693000000000008</v>
      </c>
      <c r="B150">
        <v>-58.459000000000003</v>
      </c>
    </row>
    <row r="151" spans="1:2">
      <c r="A151" s="1">
        <f>-9.2974</f>
        <v>-9.2973999999999997</v>
      </c>
      <c r="B151">
        <v>-56.688000000000002</v>
      </c>
    </row>
    <row r="152" spans="1:2">
      <c r="A152" s="1">
        <f>-9.0091</f>
        <v>-9.0091000000000001</v>
      </c>
      <c r="B152">
        <v>-54.912999999999997</v>
      </c>
    </row>
    <row r="153" spans="1:2">
      <c r="A153" s="1">
        <f>-8.937</f>
        <v>-8.9369999999999994</v>
      </c>
      <c r="B153">
        <v>-53.499000000000002</v>
      </c>
    </row>
    <row r="154" spans="1:2">
      <c r="A154" s="1">
        <f>-8.7927</f>
        <v>-8.7927</v>
      </c>
      <c r="B154">
        <v>-52.258000000000003</v>
      </c>
    </row>
    <row r="155" spans="1:2">
      <c r="A155" s="1">
        <f>-8.6487</f>
        <v>-8.6486999999999998</v>
      </c>
      <c r="B155">
        <v>-50.664999999999999</v>
      </c>
    </row>
    <row r="156" spans="1:2">
      <c r="A156" s="1">
        <f>-8.3604</f>
        <v>-8.3604000000000003</v>
      </c>
      <c r="B156">
        <v>-48.360999999999997</v>
      </c>
    </row>
    <row r="157" spans="1:2">
      <c r="A157" s="1">
        <f>-8.1443</f>
        <v>-8.1442999999999994</v>
      </c>
      <c r="B157">
        <v>-46.234999999999999</v>
      </c>
    </row>
    <row r="158" spans="1:2">
      <c r="A158" s="1">
        <f>-7.9278</f>
        <v>-7.9278000000000004</v>
      </c>
      <c r="B158">
        <v>-44.286000000000001</v>
      </c>
    </row>
    <row r="159" spans="1:2">
      <c r="A159" s="1">
        <f>-7.5677</f>
        <v>-7.5677000000000003</v>
      </c>
      <c r="B159">
        <v>-42.16</v>
      </c>
    </row>
    <row r="160" spans="1:2">
      <c r="A160" s="1">
        <f>-7.4234</f>
        <v>-7.4234</v>
      </c>
      <c r="B160">
        <v>-40.743000000000002</v>
      </c>
    </row>
    <row r="161" spans="1:2">
      <c r="A161" s="1">
        <f>-7.2072</f>
        <v>-7.2072000000000003</v>
      </c>
      <c r="B161">
        <v>-38.972000000000001</v>
      </c>
    </row>
    <row r="162" spans="1:2">
      <c r="A162" s="1">
        <f>-6.919</f>
        <v>-6.9189999999999996</v>
      </c>
      <c r="B162">
        <v>-36.845999999999997</v>
      </c>
    </row>
    <row r="163" spans="1:2">
      <c r="A163" s="1">
        <f>-6.7028</f>
        <v>-6.7027999999999999</v>
      </c>
      <c r="B163">
        <v>-35.075000000000003</v>
      </c>
    </row>
    <row r="164" spans="1:2">
      <c r="A164" s="1">
        <f>-6.4864</f>
        <v>-6.4863999999999997</v>
      </c>
      <c r="B164">
        <v>-33.835000000000001</v>
      </c>
    </row>
    <row r="165" spans="1:2">
      <c r="A165" s="1">
        <f>-6.2702</f>
        <v>-6.2702</v>
      </c>
      <c r="B165">
        <v>-32.24</v>
      </c>
    </row>
    <row r="166" spans="1:2">
      <c r="A166" s="1">
        <f>-6.0541</f>
        <v>-6.0541</v>
      </c>
      <c r="B166">
        <v>-31</v>
      </c>
    </row>
    <row r="167" spans="1:2">
      <c r="A167" s="1">
        <f>-5.9098</f>
        <v>-5.9097999999999997</v>
      </c>
      <c r="B167">
        <v>-29.76</v>
      </c>
    </row>
    <row r="168" spans="1:2">
      <c r="A168" s="1">
        <f>-5.6215</f>
        <v>-5.6215000000000002</v>
      </c>
      <c r="B168">
        <v>-27.812000000000001</v>
      </c>
    </row>
    <row r="169" spans="1:2">
      <c r="A169" s="1">
        <f>-5.2614</f>
        <v>-5.2614000000000001</v>
      </c>
      <c r="B169">
        <v>-26.571000000000002</v>
      </c>
    </row>
    <row r="170" spans="1:2">
      <c r="A170" s="1">
        <f>-4.9731</f>
        <v>-4.9730999999999996</v>
      </c>
      <c r="B170">
        <v>-24.446000000000002</v>
      </c>
    </row>
    <row r="171" spans="1:2">
      <c r="A171" s="1">
        <f>-4.6126</f>
        <v>-4.6125999999999996</v>
      </c>
      <c r="B171">
        <v>-22.673999999999999</v>
      </c>
    </row>
    <row r="172" spans="1:2">
      <c r="A172" s="1">
        <f>-4.3243</f>
        <v>-4.3243</v>
      </c>
      <c r="B172">
        <v>-21.257000000000001</v>
      </c>
    </row>
    <row r="173" spans="1:2">
      <c r="A173" s="1">
        <f>-4.0361</f>
        <v>-4.0361000000000002</v>
      </c>
      <c r="B173">
        <v>-18.954000000000001</v>
      </c>
    </row>
    <row r="174" spans="1:2">
      <c r="A174" s="1">
        <f>-3.6756</f>
        <v>-3.6756000000000002</v>
      </c>
      <c r="B174">
        <v>-17.715</v>
      </c>
    </row>
    <row r="175" spans="1:2">
      <c r="A175" s="1">
        <f>-3.4595</f>
        <v>-3.4594999999999998</v>
      </c>
      <c r="B175">
        <v>-15.589</v>
      </c>
    </row>
    <row r="176" spans="1:2">
      <c r="A176" s="1">
        <f>-3.0269</f>
        <v>-3.0268999999999999</v>
      </c>
      <c r="B176">
        <v>-14.172000000000001</v>
      </c>
    </row>
    <row r="177" spans="1:2">
      <c r="A177" s="1">
        <f>-2.8829</f>
        <v>-2.8828999999999998</v>
      </c>
      <c r="B177">
        <v>-12.045999999999999</v>
      </c>
    </row>
    <row r="178" spans="1:2">
      <c r="A178" s="1">
        <f>-2.5225</f>
        <v>-2.5225</v>
      </c>
      <c r="B178">
        <v>-9.7429000000000006</v>
      </c>
    </row>
    <row r="179" spans="1:2">
      <c r="A179" s="1">
        <f>-2.2342</f>
        <v>-2.2342</v>
      </c>
      <c r="B179">
        <v>-7.9717000000000002</v>
      </c>
    </row>
    <row r="180" spans="1:2">
      <c r="A180" s="1">
        <f>-1.8018</f>
        <v>-1.8018000000000001</v>
      </c>
      <c r="B180">
        <v>-6.3773999999999997</v>
      </c>
    </row>
    <row r="181" spans="1:2">
      <c r="A181" s="1">
        <f>-1.6577</f>
        <v>-1.6577</v>
      </c>
      <c r="B181">
        <v>-4.7827000000000002</v>
      </c>
    </row>
    <row r="182" spans="1:2">
      <c r="A182" s="1">
        <f>-1.4414</f>
        <v>-1.4414</v>
      </c>
      <c r="B182">
        <v>-2.8342999999999998</v>
      </c>
    </row>
    <row r="183" spans="1:2">
      <c r="A183" s="1">
        <f>-1.2973</f>
        <v>-1.2972999999999999</v>
      </c>
      <c r="B183">
        <v>-1.9486000000000001</v>
      </c>
    </row>
    <row r="184" spans="1:2">
      <c r="A184" s="1">
        <f>-1.1532</f>
        <v>-1.1532</v>
      </c>
      <c r="B184">
        <v>-0.17715</v>
      </c>
    </row>
    <row r="185" spans="1:2">
      <c r="A185" s="1">
        <v>-1.0089999999999999</v>
      </c>
      <c r="B185">
        <v>0.88573000000000002</v>
      </c>
    </row>
    <row r="186" spans="1:2">
      <c r="A186" s="1">
        <v>-0.79278000000000004</v>
      </c>
      <c r="B186">
        <v>2.3029000000000002</v>
      </c>
    </row>
    <row r="187" spans="1:2">
      <c r="A187" s="1">
        <v>-0.64863999999999999</v>
      </c>
      <c r="B187">
        <v>3.72</v>
      </c>
    </row>
    <row r="188" spans="1:2">
      <c r="A188" s="1">
        <v>-0.50448999999999999</v>
      </c>
      <c r="B188">
        <v>4.9602000000000004</v>
      </c>
    </row>
    <row r="189" spans="1:2">
      <c r="A189" s="1">
        <v>-0.21621000000000001</v>
      </c>
      <c r="B189">
        <v>6.7314999999999996</v>
      </c>
    </row>
    <row r="190" spans="1:2">
      <c r="A190" s="1">
        <v>0</v>
      </c>
      <c r="B190">
        <v>8.3256999999999994</v>
      </c>
    </row>
    <row r="191" spans="1:2">
      <c r="A191" s="1">
        <v>0.21621000000000001</v>
      </c>
      <c r="B191">
        <v>10.805999999999999</v>
      </c>
    </row>
    <row r="192" spans="1:2">
      <c r="A192" s="1">
        <v>0.50448999999999999</v>
      </c>
      <c r="B192">
        <v>12.4</v>
      </c>
    </row>
    <row r="193" spans="1:2">
      <c r="A193" s="1">
        <v>0.72072000000000003</v>
      </c>
      <c r="B193">
        <v>14.702999999999999</v>
      </c>
    </row>
    <row r="194" spans="1:2">
      <c r="A194" s="1">
        <v>1.0089999999999999</v>
      </c>
      <c r="B194">
        <v>17.183</v>
      </c>
    </row>
    <row r="195" spans="1:2">
      <c r="A195" s="1">
        <v>1.3694</v>
      </c>
      <c r="B195">
        <v>19.486000000000001</v>
      </c>
    </row>
    <row r="196" spans="1:2">
      <c r="A196" s="1">
        <v>1.6577</v>
      </c>
      <c r="B196">
        <v>22.143000000000001</v>
      </c>
    </row>
    <row r="197" spans="1:2">
      <c r="A197" s="1">
        <v>1.9459</v>
      </c>
      <c r="B197">
        <v>24.446000000000002</v>
      </c>
    </row>
    <row r="198" spans="1:2">
      <c r="A198" s="1">
        <v>2.0179999999999998</v>
      </c>
      <c r="B198">
        <v>26.748999999999999</v>
      </c>
    </row>
    <row r="199" spans="1:2">
      <c r="A199" s="1">
        <v>2.3062999999999998</v>
      </c>
      <c r="B199">
        <v>29.405999999999999</v>
      </c>
    </row>
    <row r="200" spans="1:2">
      <c r="A200" s="1">
        <v>2.5225</v>
      </c>
      <c r="B200">
        <v>31.885999999999999</v>
      </c>
    </row>
    <row r="201" spans="1:2">
      <c r="A201" s="1">
        <v>2.7385999999999999</v>
      </c>
      <c r="B201">
        <v>34.012</v>
      </c>
    </row>
    <row r="202" spans="1:2">
      <c r="A202" s="1">
        <v>3.0268999999999999</v>
      </c>
      <c r="B202">
        <v>35.96</v>
      </c>
    </row>
    <row r="203" spans="1:2">
      <c r="A203" s="1">
        <v>3.3151999999999999</v>
      </c>
      <c r="B203">
        <v>38.972000000000001</v>
      </c>
    </row>
    <row r="204" spans="1:2">
      <c r="A204" s="1">
        <v>3.6034999999999999</v>
      </c>
      <c r="B204">
        <v>41.274999999999999</v>
      </c>
    </row>
    <row r="205" spans="1:2">
      <c r="A205" s="1">
        <v>4.0361000000000002</v>
      </c>
      <c r="B205">
        <v>43.753999999999998</v>
      </c>
    </row>
    <row r="206" spans="1:2">
      <c r="A206" s="1">
        <v>4.1082000000000001</v>
      </c>
      <c r="B206">
        <v>45.35</v>
      </c>
    </row>
    <row r="207" spans="1:2">
      <c r="A207" s="1">
        <v>4.5404999999999998</v>
      </c>
      <c r="B207">
        <v>47.826999999999998</v>
      </c>
    </row>
    <row r="208" spans="1:2">
      <c r="A208" s="1">
        <v>4.9730999999999996</v>
      </c>
      <c r="B208">
        <v>49.776000000000003</v>
      </c>
    </row>
    <row r="209" spans="1:2">
      <c r="A209" s="1">
        <v>5.4054000000000002</v>
      </c>
      <c r="B209">
        <v>51.372999999999998</v>
      </c>
    </row>
    <row r="210" spans="1:2">
      <c r="A210" s="1">
        <v>5.6936999999999998</v>
      </c>
      <c r="B210">
        <v>52.786999999999999</v>
      </c>
    </row>
    <row r="211" spans="1:2">
      <c r="A211" s="1">
        <v>6.1261999999999999</v>
      </c>
      <c r="B211">
        <v>54.561999999999998</v>
      </c>
    </row>
    <row r="212" spans="1:2">
      <c r="A212" s="1">
        <v>6.4863999999999997</v>
      </c>
      <c r="B212">
        <v>56.154000000000003</v>
      </c>
    </row>
    <row r="213" spans="1:2">
      <c r="A213" s="1">
        <v>6.9911000000000003</v>
      </c>
      <c r="B213">
        <v>58.103000000000002</v>
      </c>
    </row>
    <row r="214" spans="1:2">
      <c r="A214" s="1">
        <v>7.5677000000000003</v>
      </c>
      <c r="B214">
        <v>60.228999999999999</v>
      </c>
    </row>
    <row r="215" spans="1:2">
      <c r="A215" s="1">
        <v>8.2161000000000008</v>
      </c>
      <c r="B215">
        <v>61.47</v>
      </c>
    </row>
    <row r="216" spans="1:2">
      <c r="A216" s="1">
        <v>8.4324999999999992</v>
      </c>
      <c r="B216">
        <v>62.177</v>
      </c>
    </row>
    <row r="217" spans="1:2">
      <c r="A217" s="1">
        <v>9.0809999999999995</v>
      </c>
      <c r="B217">
        <v>63.417999999999999</v>
      </c>
    </row>
    <row r="218" spans="1:2">
      <c r="A218" s="1">
        <v>9.5856999999999992</v>
      </c>
      <c r="B218">
        <v>64.302999999999997</v>
      </c>
    </row>
    <row r="219" spans="1:2">
      <c r="A219" s="1">
        <v>9.8740000000000006</v>
      </c>
      <c r="B219">
        <v>64.832999999999998</v>
      </c>
    </row>
    <row r="220" spans="1:2">
      <c r="A220" s="1">
        <v>10.018000000000001</v>
      </c>
      <c r="B220">
        <v>65.010999999999996</v>
      </c>
    </row>
    <row r="221" spans="1:2">
      <c r="A221" s="1">
        <v>9.8740000000000006</v>
      </c>
      <c r="B221">
        <v>64.302999999999997</v>
      </c>
    </row>
    <row r="222" spans="1:2">
      <c r="A222" s="1">
        <v>9.8018999999999998</v>
      </c>
      <c r="B222">
        <v>63.417999999999999</v>
      </c>
    </row>
    <row r="223" spans="1:2">
      <c r="A223" s="1">
        <v>9.8740000000000006</v>
      </c>
      <c r="B223">
        <v>63.061999999999998</v>
      </c>
    </row>
    <row r="224" spans="1:2">
      <c r="A224" s="1">
        <v>9.6576000000000004</v>
      </c>
      <c r="B224">
        <v>61.999000000000002</v>
      </c>
    </row>
    <row r="225" spans="1:2">
      <c r="A225" s="1">
        <v>9.4413999999999998</v>
      </c>
      <c r="B225">
        <v>60.585000000000001</v>
      </c>
    </row>
    <row r="226" spans="1:2">
      <c r="A226" s="1">
        <v>9.4413999999999998</v>
      </c>
      <c r="B226">
        <v>58.988</v>
      </c>
    </row>
    <row r="227" spans="1:2">
      <c r="A227" s="1">
        <v>9.2973999999999997</v>
      </c>
      <c r="B227">
        <v>57.750999999999998</v>
      </c>
    </row>
    <row r="228" spans="1:2">
      <c r="A228" s="1">
        <v>9.1531000000000002</v>
      </c>
      <c r="B228">
        <v>55.975999999999999</v>
      </c>
    </row>
    <row r="229" spans="1:2">
      <c r="A229" s="1">
        <v>8.9369999999999994</v>
      </c>
      <c r="B229">
        <v>54.206000000000003</v>
      </c>
    </row>
    <row r="230" spans="1:2">
      <c r="A230" s="1">
        <v>8.7208000000000006</v>
      </c>
      <c r="B230">
        <v>52.786999999999999</v>
      </c>
    </row>
    <row r="231" spans="1:2">
      <c r="A231" s="1">
        <v>8.3604000000000003</v>
      </c>
      <c r="B231">
        <v>50.838999999999999</v>
      </c>
    </row>
    <row r="232" spans="1:2">
      <c r="A232" s="1">
        <v>8.2161000000000008</v>
      </c>
      <c r="B232">
        <v>49.246000000000002</v>
      </c>
    </row>
    <row r="233" spans="1:2">
      <c r="A233" s="1">
        <v>8</v>
      </c>
      <c r="B233">
        <v>47.12</v>
      </c>
    </row>
    <row r="234" spans="1:2">
      <c r="A234" s="1">
        <v>7.7838000000000003</v>
      </c>
      <c r="B234">
        <v>44.994</v>
      </c>
    </row>
    <row r="235" spans="1:2">
      <c r="A235" s="1">
        <v>7.4954999999999998</v>
      </c>
      <c r="B235">
        <v>43.045999999999999</v>
      </c>
    </row>
    <row r="236" spans="1:2">
      <c r="A236" s="1">
        <v>7.2072000000000003</v>
      </c>
      <c r="B236">
        <v>41.274999999999999</v>
      </c>
    </row>
    <row r="237" spans="1:2">
      <c r="A237" s="1">
        <v>6.9189999999999996</v>
      </c>
      <c r="B237">
        <v>39.149000000000001</v>
      </c>
    </row>
    <row r="238" spans="1:2">
      <c r="A238" s="1">
        <v>6.6307</v>
      </c>
      <c r="B238">
        <v>37.378</v>
      </c>
    </row>
    <row r="239" spans="1:2">
      <c r="A239" s="1">
        <v>6.4145000000000003</v>
      </c>
      <c r="B239">
        <v>35.606000000000002</v>
      </c>
    </row>
    <row r="240" spans="1:2">
      <c r="A240" s="1">
        <v>6.1261999999999999</v>
      </c>
      <c r="B240">
        <v>33.835000000000001</v>
      </c>
    </row>
    <row r="241" spans="1:2">
      <c r="A241" s="1">
        <v>5.8379000000000003</v>
      </c>
      <c r="B241">
        <v>32.24</v>
      </c>
    </row>
    <row r="242" spans="1:2">
      <c r="A242" s="1">
        <v>5.6215000000000002</v>
      </c>
      <c r="B242">
        <v>30.292000000000002</v>
      </c>
    </row>
    <row r="243" spans="1:2">
      <c r="A243" s="1">
        <v>5.3331999999999997</v>
      </c>
      <c r="B243">
        <v>28.52</v>
      </c>
    </row>
    <row r="244" spans="1:2">
      <c r="A244" s="1">
        <v>5.0449000000000002</v>
      </c>
      <c r="B244">
        <v>25.863</v>
      </c>
    </row>
    <row r="245" spans="1:2">
      <c r="A245" s="1">
        <v>4.6125999999999996</v>
      </c>
      <c r="B245">
        <v>24.091999999999999</v>
      </c>
    </row>
    <row r="246" spans="1:2">
      <c r="A246" s="1">
        <v>4.4683999999999999</v>
      </c>
      <c r="B246">
        <v>22.143000000000001</v>
      </c>
    </row>
    <row r="247" spans="1:2">
      <c r="A247" s="1">
        <v>4.1082000000000001</v>
      </c>
      <c r="B247">
        <v>20.016999999999999</v>
      </c>
    </row>
    <row r="248" spans="1:2">
      <c r="A248" s="1">
        <v>3.9639000000000002</v>
      </c>
      <c r="B248">
        <v>18.245999999999999</v>
      </c>
    </row>
    <row r="249" spans="1:2">
      <c r="A249" s="1">
        <v>3.8199000000000001</v>
      </c>
      <c r="B249">
        <v>17.183</v>
      </c>
    </row>
    <row r="250" spans="1:2">
      <c r="A250" s="1">
        <v>3.6034999999999999</v>
      </c>
      <c r="B250">
        <v>15.412000000000001</v>
      </c>
    </row>
    <row r="251" spans="1:2">
      <c r="A251" s="1">
        <v>3.3151999999999999</v>
      </c>
      <c r="B251">
        <v>13.64</v>
      </c>
    </row>
    <row r="252" spans="1:2">
      <c r="A252" s="1">
        <v>3.1711999999999998</v>
      </c>
      <c r="B252">
        <v>12.045999999999999</v>
      </c>
    </row>
    <row r="253" spans="1:2">
      <c r="A253" s="1">
        <v>2.8828999999999998</v>
      </c>
      <c r="B253">
        <v>10.629</v>
      </c>
    </row>
    <row r="254" spans="1:2">
      <c r="A254" s="1">
        <v>2.7385999999999999</v>
      </c>
      <c r="B254">
        <v>9.2113999999999994</v>
      </c>
    </row>
    <row r="255" spans="1:2">
      <c r="A255" s="1">
        <v>2.5225</v>
      </c>
      <c r="B255">
        <v>7.4401000000000002</v>
      </c>
    </row>
    <row r="256" spans="1:2">
      <c r="A256" s="1">
        <v>2.2342</v>
      </c>
      <c r="B256">
        <v>5.4912999999999998</v>
      </c>
    </row>
    <row r="257" spans="1:2">
      <c r="A257" s="1">
        <v>2.0179999999999998</v>
      </c>
      <c r="B257">
        <v>3.8972000000000002</v>
      </c>
    </row>
    <row r="258" spans="1:2">
      <c r="A258" s="1">
        <v>1.7297</v>
      </c>
      <c r="B258">
        <v>2.6570999999999998</v>
      </c>
    </row>
    <row r="259" spans="1:2">
      <c r="A259" s="1">
        <v>1.5855999999999999</v>
      </c>
      <c r="B259">
        <v>1.24</v>
      </c>
    </row>
    <row r="260" spans="1:2">
      <c r="A260" s="1">
        <v>1.4414</v>
      </c>
      <c r="B260">
        <v>0.53142999999999996</v>
      </c>
    </row>
    <row r="261" spans="1:2">
      <c r="A261" s="1">
        <v>1.2972999999999999</v>
      </c>
      <c r="B261">
        <v>-0.35428999999999999</v>
      </c>
    </row>
    <row r="262" spans="1:2">
      <c r="A262" s="1">
        <v>1.0089999999999999</v>
      </c>
      <c r="B262">
        <v>-2.1257000000000001</v>
      </c>
    </row>
    <row r="263" spans="1:2">
      <c r="A263" s="1">
        <v>0.79278000000000004</v>
      </c>
      <c r="B263">
        <v>-3.72</v>
      </c>
    </row>
    <row r="264" spans="1:2">
      <c r="A264" s="1">
        <v>0.72072000000000003</v>
      </c>
      <c r="B264">
        <v>-5.4912999999999998</v>
      </c>
    </row>
    <row r="265" spans="1:2">
      <c r="A265" s="1">
        <v>0.36035</v>
      </c>
      <c r="B265">
        <v>-7.4401000000000002</v>
      </c>
    </row>
    <row r="266" spans="1:2">
      <c r="A266" s="1">
        <v>0.14413999999999999</v>
      </c>
      <c r="B266">
        <v>-9.0343</v>
      </c>
    </row>
    <row r="267" spans="1:2">
      <c r="A267" s="1">
        <f>-0.072072</f>
        <v>-7.2071999999999997E-2</v>
      </c>
      <c r="B267">
        <v>-10.805999999999999</v>
      </c>
    </row>
    <row r="268" spans="1:2">
      <c r="A268" s="1">
        <f>-0.21621</f>
        <v>-0.21621000000000001</v>
      </c>
      <c r="B268">
        <v>-12.754</v>
      </c>
    </row>
    <row r="269" spans="1:2">
      <c r="A269" s="1">
        <f>-0.57658</f>
        <v>-0.57657999999999998</v>
      </c>
      <c r="B269">
        <v>-14.702999999999999</v>
      </c>
    </row>
    <row r="270" spans="1:2">
      <c r="A270" s="1">
        <f>-0.86487</f>
        <v>-0.86487000000000003</v>
      </c>
      <c r="B270">
        <v>-17.006</v>
      </c>
    </row>
    <row r="271" spans="1:2">
      <c r="A271" s="1">
        <f>-1.0811</f>
        <v>-1.0810999999999999</v>
      </c>
      <c r="B271">
        <v>-18.954000000000001</v>
      </c>
    </row>
    <row r="272" spans="1:2">
      <c r="A272" s="1">
        <f>-1.4414</f>
        <v>-1.4414</v>
      </c>
      <c r="B272">
        <v>-22.143000000000001</v>
      </c>
    </row>
    <row r="273" spans="1:2">
      <c r="A273" s="1">
        <f>-1.7297</f>
        <v>-1.7297</v>
      </c>
      <c r="B273">
        <v>-24.091999999999999</v>
      </c>
    </row>
    <row r="274" spans="1:2">
      <c r="A274" s="1">
        <f>-2.2342</f>
        <v>-2.2342</v>
      </c>
      <c r="B274">
        <v>-27.103000000000002</v>
      </c>
    </row>
    <row r="275" spans="1:2">
      <c r="A275" s="1">
        <f>-2.8108</f>
        <v>-2.8108</v>
      </c>
      <c r="B275">
        <v>-29.405999999999999</v>
      </c>
    </row>
    <row r="276" spans="1:2">
      <c r="A276" s="1">
        <f>-3.1712</f>
        <v>-3.1711999999999998</v>
      </c>
      <c r="B276">
        <v>-31.885999999999999</v>
      </c>
    </row>
    <row r="277" spans="1:2">
      <c r="A277" s="1">
        <f>-3.5316</f>
        <v>-3.5316000000000001</v>
      </c>
      <c r="B277">
        <v>-34.189</v>
      </c>
    </row>
    <row r="278" spans="1:2">
      <c r="A278" s="1">
        <f>-3.6035</f>
        <v>-3.6034999999999999</v>
      </c>
      <c r="B278">
        <v>-36.491999999999997</v>
      </c>
    </row>
    <row r="279" spans="1:2">
      <c r="A279" s="1">
        <f>-3.9639</f>
        <v>-3.9639000000000002</v>
      </c>
      <c r="B279">
        <v>-39.149000000000001</v>
      </c>
    </row>
    <row r="280" spans="1:2">
      <c r="A280" s="1">
        <f>-4.3243</f>
        <v>-4.3243</v>
      </c>
      <c r="B280">
        <v>-41.805999999999997</v>
      </c>
    </row>
    <row r="281" spans="1:2">
      <c r="A281" s="1">
        <f>-4.6126</f>
        <v>-4.6125999999999996</v>
      </c>
      <c r="B281">
        <v>-43.045999999999999</v>
      </c>
    </row>
    <row r="282" spans="1:2">
      <c r="A282" s="1">
        <f>-4.7567</f>
        <v>-4.7567000000000004</v>
      </c>
      <c r="B282">
        <v>-44.463000000000001</v>
      </c>
    </row>
    <row r="283" spans="1:2">
      <c r="A283" s="1">
        <f>-5.1171</f>
        <v>-5.1170999999999998</v>
      </c>
      <c r="B283">
        <v>-46.412999999999997</v>
      </c>
    </row>
    <row r="284" spans="1:2">
      <c r="A284" s="1">
        <f>-5.3332</f>
        <v>-5.3331999999999997</v>
      </c>
      <c r="B284">
        <v>-48.183</v>
      </c>
    </row>
    <row r="285" spans="1:2">
      <c r="A285" s="1">
        <f>-5.9098</f>
        <v>-5.9097999999999997</v>
      </c>
      <c r="B285">
        <v>-50.131</v>
      </c>
    </row>
    <row r="286" spans="1:2">
      <c r="A286" s="1">
        <f>-6.1981</f>
        <v>-6.1981000000000002</v>
      </c>
      <c r="B286">
        <v>-51.728000000000002</v>
      </c>
    </row>
    <row r="287" spans="1:2">
      <c r="A287" s="1">
        <f>-6.6307</f>
        <v>-6.6307</v>
      </c>
      <c r="B287">
        <v>-53.499000000000002</v>
      </c>
    </row>
    <row r="288" spans="1:2">
      <c r="A288" s="1">
        <f>-7.1351</f>
        <v>-7.1351000000000004</v>
      </c>
      <c r="B288">
        <v>-55.268999999999998</v>
      </c>
    </row>
    <row r="289" spans="1:2">
      <c r="A289" s="1">
        <f>-7.6396</f>
        <v>-7.6395999999999997</v>
      </c>
      <c r="B289">
        <v>-57.573</v>
      </c>
    </row>
    <row r="290" spans="1:2">
      <c r="A290" s="1">
        <f>-8.1443</f>
        <v>-8.1442999999999994</v>
      </c>
      <c r="B290">
        <v>-59.521999999999998</v>
      </c>
    </row>
    <row r="291" spans="1:2">
      <c r="A291" s="1">
        <f>-8.7208</f>
        <v>-8.7208000000000006</v>
      </c>
      <c r="B291">
        <v>-61.113999999999997</v>
      </c>
    </row>
    <row r="292" spans="1:2">
      <c r="A292" s="1">
        <f>-9.2253</f>
        <v>-9.2253000000000007</v>
      </c>
      <c r="B292">
        <v>-62.884999999999998</v>
      </c>
    </row>
    <row r="293" spans="1:2">
      <c r="A293" s="1">
        <f>-9.5136</f>
        <v>-9.5136000000000003</v>
      </c>
      <c r="B293">
        <v>-63.417999999999999</v>
      </c>
    </row>
    <row r="294" spans="1:2">
      <c r="A294" s="1">
        <f>-9.7297</f>
        <v>-9.7296999999999993</v>
      </c>
      <c r="B294">
        <v>-63.948</v>
      </c>
    </row>
    <row r="295" spans="1:2">
      <c r="A295" s="1">
        <f>-9.5857</f>
        <v>-9.5856999999999992</v>
      </c>
      <c r="B295">
        <v>-62.177</v>
      </c>
    </row>
    <row r="296" spans="1:2">
      <c r="A296" s="1">
        <f>-9.5857</f>
        <v>-9.5856999999999992</v>
      </c>
      <c r="B296">
        <v>-60.762999999999998</v>
      </c>
    </row>
    <row r="297" spans="1:2">
      <c r="A297" s="1">
        <f>-9.3693</f>
        <v>-9.3693000000000008</v>
      </c>
      <c r="B297">
        <v>-59.521999999999998</v>
      </c>
    </row>
    <row r="298" spans="1:2">
      <c r="A298" s="1">
        <f>-9.2974</f>
        <v>-9.2973999999999997</v>
      </c>
      <c r="B298">
        <v>-58.103000000000002</v>
      </c>
    </row>
    <row r="299" spans="1:2">
      <c r="A299" s="1">
        <f>-9.081</f>
        <v>-9.0809999999999995</v>
      </c>
      <c r="B299">
        <v>-56.154000000000003</v>
      </c>
    </row>
    <row r="300" spans="1:2">
      <c r="A300" s="1">
        <f>-8.937</f>
        <v>-8.9369999999999994</v>
      </c>
      <c r="B300">
        <v>-54.561999999999998</v>
      </c>
    </row>
    <row r="301" spans="1:2">
      <c r="A301" s="1">
        <f>-8.7927</f>
        <v>-8.7927</v>
      </c>
      <c r="B301">
        <v>-52.613999999999997</v>
      </c>
    </row>
    <row r="302" spans="1:2">
      <c r="A302" s="1">
        <f>-8.4325</f>
        <v>-8.4324999999999992</v>
      </c>
      <c r="B302">
        <v>-50.664999999999999</v>
      </c>
    </row>
    <row r="303" spans="1:2">
      <c r="A303" s="1">
        <f>-8.2883</f>
        <v>-8.2882999999999996</v>
      </c>
      <c r="B303">
        <v>-48.716999999999999</v>
      </c>
    </row>
    <row r="304" spans="1:2">
      <c r="A304" s="1">
        <f>-7.9278</f>
        <v>-7.9278000000000004</v>
      </c>
      <c r="B304">
        <v>-46.412999999999997</v>
      </c>
    </row>
    <row r="305" spans="1:2">
      <c r="A305" s="1">
        <f>-7.7838</f>
        <v>-7.7838000000000003</v>
      </c>
      <c r="B305">
        <v>-44.642000000000003</v>
      </c>
    </row>
    <row r="306" spans="1:2">
      <c r="A306" s="1">
        <f>-7.3513</f>
        <v>-7.3513000000000002</v>
      </c>
      <c r="B306">
        <v>-42.692</v>
      </c>
    </row>
    <row r="307" spans="1:2">
      <c r="A307" s="1">
        <f>-7.1351</f>
        <v>-7.1351000000000004</v>
      </c>
      <c r="B307">
        <v>-40.743000000000002</v>
      </c>
    </row>
    <row r="308" spans="1:2">
      <c r="A308" s="1">
        <f>-6.8468</f>
        <v>-6.8468</v>
      </c>
      <c r="B308">
        <v>-39.149000000000001</v>
      </c>
    </row>
    <row r="309" spans="1:2">
      <c r="A309" s="1">
        <f>-6.6307</f>
        <v>-6.6307</v>
      </c>
      <c r="B309">
        <v>-37.731999999999999</v>
      </c>
    </row>
    <row r="310" spans="1:2">
      <c r="A310" s="1">
        <f>-6.4864</f>
        <v>-6.4863999999999997</v>
      </c>
      <c r="B310">
        <v>-36.314</v>
      </c>
    </row>
    <row r="311" spans="1:2">
      <c r="A311" s="1">
        <f>-6.1262</f>
        <v>-6.1261999999999999</v>
      </c>
      <c r="B311">
        <v>-34.898000000000003</v>
      </c>
    </row>
    <row r="312" spans="1:2">
      <c r="A312" s="1">
        <f>-5.9098</f>
        <v>-5.9097999999999997</v>
      </c>
      <c r="B312">
        <v>-33.302999999999997</v>
      </c>
    </row>
    <row r="313" spans="1:2">
      <c r="A313" s="1">
        <f>-5.8379</f>
        <v>-5.8379000000000003</v>
      </c>
      <c r="B313">
        <v>-32.063000000000002</v>
      </c>
    </row>
    <row r="314" spans="1:2">
      <c r="A314" s="1">
        <f>-5.5496</f>
        <v>-5.5495999999999999</v>
      </c>
      <c r="B314">
        <v>-30.292000000000002</v>
      </c>
    </row>
    <row r="315" spans="1:2">
      <c r="A315" s="1">
        <f>-5.1892</f>
        <v>-5.1891999999999996</v>
      </c>
      <c r="B315">
        <v>-28.343</v>
      </c>
    </row>
    <row r="316" spans="1:2">
      <c r="A316" s="1">
        <f>-4.9731</f>
        <v>-4.9730999999999996</v>
      </c>
      <c r="B316">
        <v>-26.216999999999999</v>
      </c>
    </row>
    <row r="317" spans="1:2">
      <c r="A317" s="1">
        <f>-4.6126</f>
        <v>-4.6125999999999996</v>
      </c>
      <c r="B317">
        <v>-23.914999999999999</v>
      </c>
    </row>
    <row r="318" spans="1:2">
      <c r="A318" s="1">
        <f>-4.3243</f>
        <v>-4.3243</v>
      </c>
      <c r="B318">
        <v>-22.32</v>
      </c>
    </row>
    <row r="319" spans="1:2">
      <c r="A319" s="1">
        <f>-4.0361</f>
        <v>-4.0361000000000002</v>
      </c>
      <c r="B319">
        <v>-20.372</v>
      </c>
    </row>
    <row r="320" spans="1:2">
      <c r="A320" s="1">
        <f>-3.8199</f>
        <v>-3.8199000000000001</v>
      </c>
      <c r="B320">
        <v>-18.068999999999999</v>
      </c>
    </row>
    <row r="321" spans="1:2">
      <c r="A321" s="1">
        <f>-3.6035</f>
        <v>-3.6034999999999999</v>
      </c>
      <c r="B321">
        <v>-17.36</v>
      </c>
    </row>
    <row r="322" spans="1:2">
      <c r="A322" s="1">
        <f>-3.3152</f>
        <v>-3.3151999999999999</v>
      </c>
      <c r="B322">
        <v>-15.412000000000001</v>
      </c>
    </row>
    <row r="323" spans="1:2">
      <c r="A323" s="1">
        <f>-2.8829</f>
        <v>-2.8828999999999998</v>
      </c>
      <c r="B323">
        <v>-13.462999999999999</v>
      </c>
    </row>
    <row r="324" spans="1:2">
      <c r="A324" s="1">
        <f>-2.4504</f>
        <v>-2.4504000000000001</v>
      </c>
      <c r="B324">
        <v>-11.513999999999999</v>
      </c>
    </row>
    <row r="325" spans="1:2">
      <c r="A325" s="1">
        <f>-2.2342</f>
        <v>-2.2342</v>
      </c>
      <c r="B325">
        <v>-8.6803000000000008</v>
      </c>
    </row>
    <row r="326" spans="1:2">
      <c r="A326" s="1">
        <f>-1.8018</f>
        <v>-1.8018000000000001</v>
      </c>
      <c r="B326">
        <v>-6.7314999999999996</v>
      </c>
    </row>
    <row r="327" spans="1:2">
      <c r="A327" s="1">
        <f>-1.5856</f>
        <v>-1.5855999999999999</v>
      </c>
      <c r="B327">
        <v>-4.4286000000000003</v>
      </c>
    </row>
    <row r="328" spans="1:2">
      <c r="A328" s="1">
        <f>-1.4414</f>
        <v>-1.4414</v>
      </c>
      <c r="B328">
        <v>-2.3029000000000002</v>
      </c>
    </row>
    <row r="329" spans="1:2">
      <c r="A329" s="1">
        <f>-1.2252</f>
        <v>-1.2252000000000001</v>
      </c>
      <c r="B329">
        <v>-0.53142999999999996</v>
      </c>
    </row>
    <row r="330" spans="1:2">
      <c r="A330" s="1">
        <v>-1.0089999999999999</v>
      </c>
      <c r="B330">
        <v>1.0629</v>
      </c>
    </row>
    <row r="331" spans="1:2">
      <c r="A331" s="1">
        <v>-0.64863999999999999</v>
      </c>
      <c r="B331">
        <v>3.72</v>
      </c>
    </row>
    <row r="332" spans="1:2">
      <c r="A332" s="1">
        <v>-0.43242999999999998</v>
      </c>
      <c r="B332">
        <v>5.4912999999999998</v>
      </c>
    </row>
    <row r="333" spans="1:2">
      <c r="A333" s="1">
        <v>-7.2071999999999997E-2</v>
      </c>
      <c r="B333">
        <v>7.6170999999999998</v>
      </c>
    </row>
    <row r="334" spans="1:2">
      <c r="A334" s="1">
        <v>7.2071999999999997E-2</v>
      </c>
      <c r="B334">
        <v>10.097</v>
      </c>
    </row>
    <row r="335" spans="1:2">
      <c r="A335" s="1">
        <v>0.50448999999999999</v>
      </c>
      <c r="B335">
        <v>12.4</v>
      </c>
    </row>
    <row r="336" spans="1:2">
      <c r="A336" s="1">
        <v>0.72072000000000003</v>
      </c>
      <c r="B336">
        <v>14.526</v>
      </c>
    </row>
    <row r="337" spans="1:2">
      <c r="A337" s="1">
        <v>1.2252000000000001</v>
      </c>
      <c r="B337">
        <v>16.829000000000001</v>
      </c>
    </row>
    <row r="338" spans="1:2">
      <c r="A338" s="1">
        <v>1.5135000000000001</v>
      </c>
      <c r="B338">
        <v>18.600000000000001</v>
      </c>
    </row>
    <row r="339" spans="1:2">
      <c r="A339" s="1">
        <v>1.7297</v>
      </c>
      <c r="B339">
        <v>20.725999999999999</v>
      </c>
    </row>
    <row r="340" spans="1:2">
      <c r="A340" s="1">
        <v>2.2342</v>
      </c>
      <c r="B340">
        <v>23.56</v>
      </c>
    </row>
    <row r="341" spans="1:2">
      <c r="A341" s="1">
        <v>2.4504000000000001</v>
      </c>
      <c r="B341">
        <v>25.686</v>
      </c>
    </row>
    <row r="342" spans="1:2">
      <c r="A342" s="1">
        <v>2.7385999999999999</v>
      </c>
      <c r="B342">
        <v>28.343</v>
      </c>
    </row>
    <row r="343" spans="1:2">
      <c r="A343" s="1">
        <v>3.3151999999999999</v>
      </c>
      <c r="B343">
        <v>31</v>
      </c>
    </row>
    <row r="344" spans="1:2">
      <c r="A344" s="1">
        <v>3.7477999999999998</v>
      </c>
      <c r="B344">
        <v>33.302999999999997</v>
      </c>
    </row>
    <row r="345" spans="1:2">
      <c r="A345" s="1">
        <v>4.1801000000000004</v>
      </c>
      <c r="B345">
        <v>36.314</v>
      </c>
    </row>
    <row r="346" spans="1:2">
      <c r="A346" s="1">
        <v>4.4683999999999999</v>
      </c>
      <c r="B346">
        <v>38.618000000000002</v>
      </c>
    </row>
    <row r="347" spans="1:2">
      <c r="A347" s="1">
        <v>5.1170999999999998</v>
      </c>
      <c r="B347">
        <v>41.628999999999998</v>
      </c>
    </row>
    <row r="348" spans="1:2">
      <c r="A348" s="1">
        <v>5.4054000000000002</v>
      </c>
      <c r="B348">
        <v>43.932000000000002</v>
      </c>
    </row>
    <row r="349" spans="1:2">
      <c r="A349" s="1">
        <v>5.9820000000000002</v>
      </c>
      <c r="B349">
        <v>47.12</v>
      </c>
    </row>
    <row r="350" spans="1:2">
      <c r="A350" s="1">
        <v>6.4145000000000003</v>
      </c>
      <c r="B350">
        <v>49.067999999999998</v>
      </c>
    </row>
    <row r="351" spans="1:2">
      <c r="A351" s="1">
        <v>6.9189999999999996</v>
      </c>
      <c r="B351">
        <v>51.372999999999998</v>
      </c>
    </row>
    <row r="352" spans="1:2">
      <c r="A352" s="1">
        <v>7.2793999999999999</v>
      </c>
      <c r="B352">
        <v>53.143000000000001</v>
      </c>
    </row>
    <row r="353" spans="1:2">
      <c r="A353" s="1">
        <v>7.7117000000000004</v>
      </c>
      <c r="B353">
        <v>54.912999999999997</v>
      </c>
    </row>
    <row r="354" spans="1:2">
      <c r="A354" s="1">
        <v>7.9278000000000004</v>
      </c>
      <c r="B354">
        <v>56.332000000000001</v>
      </c>
    </row>
    <row r="355" spans="1:2">
      <c r="A355" s="1">
        <v>8.2882999999999996</v>
      </c>
      <c r="B355">
        <v>57.750999999999998</v>
      </c>
    </row>
    <row r="356" spans="1:2">
      <c r="A356" s="1">
        <v>8.7927</v>
      </c>
      <c r="B356">
        <v>59.344000000000001</v>
      </c>
    </row>
    <row r="357" spans="1:2">
      <c r="A357" s="1">
        <v>9.4413999999999998</v>
      </c>
      <c r="B357">
        <v>61.113999999999997</v>
      </c>
    </row>
    <row r="358" spans="1:2">
      <c r="A358" s="1">
        <v>10.162000000000001</v>
      </c>
      <c r="B358">
        <v>62.884999999999998</v>
      </c>
    </row>
    <row r="359" spans="1:2">
      <c r="A359" s="1">
        <v>10.739000000000001</v>
      </c>
      <c r="B359">
        <v>64.126000000000005</v>
      </c>
    </row>
    <row r="360" spans="1:2">
      <c r="A360" s="1">
        <v>11.387</v>
      </c>
      <c r="B360">
        <v>65.010999999999996</v>
      </c>
    </row>
    <row r="361" spans="1:2">
      <c r="A361" s="1">
        <v>12.108000000000001</v>
      </c>
      <c r="B361">
        <v>66.073999999999998</v>
      </c>
    </row>
    <row r="362" spans="1:2">
      <c r="A362" s="1">
        <v>12.54</v>
      </c>
      <c r="B362">
        <v>66.786000000000001</v>
      </c>
    </row>
    <row r="363" spans="1:2">
      <c r="A363" s="1">
        <v>13.260999999999999</v>
      </c>
      <c r="B363">
        <v>67.671000000000006</v>
      </c>
    </row>
    <row r="364" spans="1:2">
      <c r="A364" s="1">
        <v>13.766</v>
      </c>
      <c r="B364">
        <v>68.022000000000006</v>
      </c>
    </row>
    <row r="365" spans="1:2">
      <c r="A365" s="1">
        <v>14.631</v>
      </c>
      <c r="B365">
        <v>69.263000000000005</v>
      </c>
    </row>
    <row r="366" spans="1:2">
      <c r="A366" s="1">
        <v>15.351000000000001</v>
      </c>
      <c r="B366">
        <v>70.147999999999996</v>
      </c>
    </row>
    <row r="367" spans="1:2">
      <c r="A367" s="1">
        <v>16</v>
      </c>
      <c r="B367">
        <v>70.855999999999995</v>
      </c>
    </row>
    <row r="368" spans="1:2">
      <c r="A368" s="1">
        <v>16.721</v>
      </c>
      <c r="B368">
        <v>71.212000000000003</v>
      </c>
    </row>
    <row r="369" spans="1:2">
      <c r="A369" s="1">
        <v>17.369</v>
      </c>
      <c r="B369">
        <v>71.745000000000005</v>
      </c>
    </row>
    <row r="370" spans="1:2">
      <c r="A370" s="1">
        <v>18.306000000000001</v>
      </c>
      <c r="B370">
        <v>71.745000000000005</v>
      </c>
    </row>
    <row r="371" spans="1:2">
      <c r="A371" s="1">
        <v>19.027000000000001</v>
      </c>
      <c r="B371">
        <v>71.918999999999997</v>
      </c>
    </row>
    <row r="372" spans="1:2">
      <c r="A372" s="1">
        <v>19.675999999999998</v>
      </c>
      <c r="B372">
        <v>71.918999999999997</v>
      </c>
    </row>
    <row r="373" spans="1:2">
      <c r="A373" s="1">
        <v>19.891999999999999</v>
      </c>
      <c r="B373">
        <v>71.918999999999997</v>
      </c>
    </row>
    <row r="374" spans="1:2">
      <c r="A374" s="1">
        <v>20.18</v>
      </c>
      <c r="B374">
        <v>71.918999999999997</v>
      </c>
    </row>
    <row r="375" spans="1:2">
      <c r="A375" s="1">
        <v>20.251999999999999</v>
      </c>
      <c r="B375">
        <v>71.212000000000003</v>
      </c>
    </row>
    <row r="376" spans="1:2">
      <c r="A376" s="1">
        <v>20.18</v>
      </c>
      <c r="B376">
        <v>70.504000000000005</v>
      </c>
    </row>
    <row r="377" spans="1:2">
      <c r="A377" s="1">
        <v>20.251999999999999</v>
      </c>
      <c r="B377">
        <v>69.263000000000005</v>
      </c>
    </row>
    <row r="378" spans="1:2">
      <c r="A378" s="1">
        <v>20.18</v>
      </c>
      <c r="B378">
        <v>67.843999999999994</v>
      </c>
    </row>
    <row r="379" spans="1:2">
      <c r="A379" s="1">
        <v>20.18</v>
      </c>
      <c r="B379">
        <v>66.608000000000004</v>
      </c>
    </row>
    <row r="380" spans="1:2">
      <c r="A380" s="1">
        <v>20.108000000000001</v>
      </c>
      <c r="B380">
        <v>64.832999999999998</v>
      </c>
    </row>
    <row r="381" spans="1:2">
      <c r="A381" s="1">
        <v>19.963999999999999</v>
      </c>
      <c r="B381">
        <v>62.884999999999998</v>
      </c>
    </row>
    <row r="382" spans="1:2">
      <c r="A382" s="1">
        <v>19.891999999999999</v>
      </c>
      <c r="B382">
        <v>61.292000000000002</v>
      </c>
    </row>
    <row r="383" spans="1:2">
      <c r="A383" s="1">
        <v>19.603999999999999</v>
      </c>
      <c r="B383">
        <v>59.521999999999998</v>
      </c>
    </row>
    <row r="384" spans="1:2">
      <c r="A384" s="1">
        <v>19.459</v>
      </c>
      <c r="B384">
        <v>57.750999999999998</v>
      </c>
    </row>
    <row r="385" spans="1:2">
      <c r="A385" s="1">
        <v>19.387</v>
      </c>
      <c r="B385">
        <v>55.625</v>
      </c>
    </row>
    <row r="386" spans="1:2">
      <c r="A386" s="1">
        <v>19.099</v>
      </c>
      <c r="B386">
        <v>53.320999999999998</v>
      </c>
    </row>
    <row r="387" spans="1:2">
      <c r="A387" s="1">
        <v>18.739000000000001</v>
      </c>
      <c r="B387">
        <v>51.372999999999998</v>
      </c>
    </row>
    <row r="388" spans="1:2">
      <c r="A388" s="1">
        <v>18.521999999999998</v>
      </c>
      <c r="B388">
        <v>49.423999999999999</v>
      </c>
    </row>
    <row r="389" spans="1:2">
      <c r="A389" s="1">
        <v>18.234000000000002</v>
      </c>
      <c r="B389">
        <v>48.005000000000003</v>
      </c>
    </row>
    <row r="390" spans="1:2">
      <c r="A390" s="1">
        <v>17.802</v>
      </c>
      <c r="B390">
        <v>45.701000000000001</v>
      </c>
    </row>
    <row r="391" spans="1:2">
      <c r="A391" s="1">
        <v>17.658000000000001</v>
      </c>
      <c r="B391">
        <v>44.286000000000001</v>
      </c>
    </row>
    <row r="392" spans="1:2">
      <c r="A392" s="1">
        <v>17.297000000000001</v>
      </c>
      <c r="B392">
        <v>42.16</v>
      </c>
    </row>
    <row r="393" spans="1:2">
      <c r="A393" s="1">
        <v>16.864999999999998</v>
      </c>
      <c r="B393">
        <v>39.856999999999999</v>
      </c>
    </row>
    <row r="394" spans="1:2">
      <c r="A394" s="1">
        <v>16.504000000000001</v>
      </c>
      <c r="B394">
        <v>38.085999999999999</v>
      </c>
    </row>
    <row r="395" spans="1:2">
      <c r="A395" s="1">
        <v>16.143999999999998</v>
      </c>
      <c r="B395">
        <v>35.96</v>
      </c>
    </row>
    <row r="396" spans="1:2">
      <c r="A396" s="1">
        <v>15.856</v>
      </c>
      <c r="B396">
        <v>34.189</v>
      </c>
    </row>
    <row r="397" spans="1:2">
      <c r="A397" s="1">
        <v>15.351000000000001</v>
      </c>
      <c r="B397">
        <v>32.417000000000002</v>
      </c>
    </row>
    <row r="398" spans="1:2">
      <c r="A398" s="1">
        <v>14.919</v>
      </c>
      <c r="B398">
        <v>30.646000000000001</v>
      </c>
    </row>
    <row r="399" spans="1:2">
      <c r="A399" s="1">
        <v>14.486000000000001</v>
      </c>
      <c r="B399">
        <v>28.52</v>
      </c>
    </row>
    <row r="400" spans="1:2">
      <c r="A400" s="1">
        <v>13.91</v>
      </c>
      <c r="B400">
        <v>26.393999999999998</v>
      </c>
    </row>
    <row r="401" spans="1:2">
      <c r="A401" s="1">
        <v>13.333</v>
      </c>
      <c r="B401">
        <v>23.914999999999999</v>
      </c>
    </row>
    <row r="402" spans="1:2">
      <c r="A402" s="1">
        <v>12.829000000000001</v>
      </c>
      <c r="B402">
        <v>21.966000000000001</v>
      </c>
    </row>
    <row r="403" spans="1:2">
      <c r="A403" s="1">
        <v>12.18</v>
      </c>
      <c r="B403">
        <v>19.663</v>
      </c>
    </row>
    <row r="404" spans="1:2">
      <c r="A404" s="1">
        <v>11.603</v>
      </c>
      <c r="B404">
        <v>17.891999999999999</v>
      </c>
    </row>
    <row r="405" spans="1:2">
      <c r="A405" s="1">
        <v>11.026999999999999</v>
      </c>
      <c r="B405">
        <v>15.943</v>
      </c>
    </row>
    <row r="406" spans="1:2">
      <c r="A406" s="1">
        <v>10.595000000000001</v>
      </c>
      <c r="B406">
        <v>14.702999999999999</v>
      </c>
    </row>
    <row r="407" spans="1:2">
      <c r="A407" s="1">
        <v>9.9459</v>
      </c>
      <c r="B407">
        <v>12.4</v>
      </c>
    </row>
    <row r="408" spans="1:2">
      <c r="A408" s="1">
        <v>9.2253000000000007</v>
      </c>
      <c r="B408">
        <v>10.629</v>
      </c>
    </row>
    <row r="409" spans="1:2">
      <c r="A409" s="1">
        <v>8.4324999999999992</v>
      </c>
      <c r="B409">
        <v>8.3256999999999994</v>
      </c>
    </row>
    <row r="410" spans="1:2">
      <c r="A410" s="1">
        <v>7.8559999999999999</v>
      </c>
      <c r="B410">
        <v>6.7314999999999996</v>
      </c>
    </row>
    <row r="411" spans="1:2">
      <c r="A411" s="1">
        <v>7.2793999999999999</v>
      </c>
      <c r="B411">
        <v>5.4912999999999998</v>
      </c>
    </row>
    <row r="412" spans="1:2">
      <c r="A412" s="1">
        <v>6.6307</v>
      </c>
      <c r="B412">
        <v>4.0743</v>
      </c>
    </row>
    <row r="413" spans="1:2">
      <c r="A413" s="1">
        <v>6.0541</v>
      </c>
      <c r="B413">
        <v>2.3029000000000002</v>
      </c>
    </row>
    <row r="414" spans="1:2">
      <c r="A414" s="1">
        <v>5.4054000000000002</v>
      </c>
      <c r="B414">
        <v>0.88573000000000002</v>
      </c>
    </row>
    <row r="415" spans="1:2">
      <c r="A415" s="1">
        <v>5.0449000000000002</v>
      </c>
      <c r="B415">
        <v>0.17715</v>
      </c>
    </row>
    <row r="416" spans="1:2">
      <c r="A416" s="1">
        <v>4.7567000000000004</v>
      </c>
      <c r="B416">
        <v>-0.35428999999999999</v>
      </c>
    </row>
    <row r="417" spans="1:2">
      <c r="A417" s="1">
        <v>4.2522000000000002</v>
      </c>
      <c r="B417">
        <v>-1.7715000000000001</v>
      </c>
    </row>
    <row r="418" spans="1:2">
      <c r="A418" s="1">
        <v>3.6756000000000002</v>
      </c>
      <c r="B418">
        <v>-3.1886000000000001</v>
      </c>
    </row>
    <row r="419" spans="1:2">
      <c r="A419" s="1">
        <v>3.2433000000000001</v>
      </c>
      <c r="B419">
        <v>-4.6056999999999997</v>
      </c>
    </row>
    <row r="420" spans="1:2">
      <c r="A420" s="1">
        <v>2.7385999999999999</v>
      </c>
      <c r="B420">
        <v>-6.3773999999999997</v>
      </c>
    </row>
    <row r="421" spans="1:2">
      <c r="A421" s="1">
        <v>2.3784000000000001</v>
      </c>
      <c r="B421">
        <v>-7.7942</v>
      </c>
    </row>
    <row r="422" spans="1:2">
      <c r="A422" s="1">
        <v>1.8018000000000001</v>
      </c>
      <c r="B422">
        <v>-9.5658999999999992</v>
      </c>
    </row>
    <row r="423" spans="1:2">
      <c r="A423" s="1">
        <v>1.4414</v>
      </c>
      <c r="B423">
        <v>-11.16</v>
      </c>
    </row>
    <row r="424" spans="1:2">
      <c r="A424" s="1">
        <v>1.0089999999999999</v>
      </c>
      <c r="B424">
        <v>-12.930999999999999</v>
      </c>
    </row>
    <row r="425" spans="1:2">
      <c r="A425" s="1">
        <v>0.43242999999999998</v>
      </c>
      <c r="B425">
        <v>-14.526</v>
      </c>
    </row>
    <row r="426" spans="1:2">
      <c r="A426" s="1">
        <v>0.14413999999999999</v>
      </c>
      <c r="B426">
        <v>-15.943</v>
      </c>
    </row>
    <row r="427" spans="1:2">
      <c r="A427" s="1">
        <f>-0.21621</f>
        <v>-0.21621000000000001</v>
      </c>
      <c r="B427">
        <v>-17.891999999999999</v>
      </c>
    </row>
    <row r="428" spans="1:2">
      <c r="A428" s="1">
        <f>-0.57658</f>
        <v>-0.57657999999999998</v>
      </c>
      <c r="B428">
        <v>-19.84</v>
      </c>
    </row>
    <row r="429" spans="1:2">
      <c r="A429" s="1">
        <f>-1.0811</f>
        <v>-1.0810999999999999</v>
      </c>
      <c r="B429">
        <v>-21.434999999999999</v>
      </c>
    </row>
    <row r="430" spans="1:2">
      <c r="A430" s="1">
        <f>-1.7297</f>
        <v>-1.7297</v>
      </c>
      <c r="B430">
        <v>-24.446000000000002</v>
      </c>
    </row>
    <row r="431" spans="1:2">
      <c r="A431" s="1">
        <f>-2.2342</f>
        <v>-2.2342</v>
      </c>
      <c r="B431">
        <v>-26.571000000000002</v>
      </c>
    </row>
    <row r="432" spans="1:2">
      <c r="A432" s="1">
        <f>-2.5225</f>
        <v>-2.5225</v>
      </c>
      <c r="B432">
        <v>-28.52</v>
      </c>
    </row>
    <row r="433" spans="1:2">
      <c r="A433" s="1">
        <f>-3.1712</f>
        <v>-3.1711999999999998</v>
      </c>
      <c r="B433">
        <v>-32.063000000000002</v>
      </c>
    </row>
    <row r="434" spans="1:2">
      <c r="A434" s="1">
        <f>-3.4595</f>
        <v>-3.4594999999999998</v>
      </c>
      <c r="B434">
        <v>-34.72</v>
      </c>
    </row>
    <row r="435" spans="1:2">
      <c r="A435" s="1">
        <f>-3.8199</f>
        <v>-3.8199000000000001</v>
      </c>
      <c r="B435">
        <v>-37.378</v>
      </c>
    </row>
    <row r="436" spans="1:2">
      <c r="A436" s="1">
        <f>-4.0361</f>
        <v>-4.0361000000000002</v>
      </c>
      <c r="B436">
        <v>-40.212000000000003</v>
      </c>
    </row>
    <row r="437" spans="1:2">
      <c r="A437" s="1">
        <f>-4.3243</f>
        <v>-4.3243</v>
      </c>
      <c r="B437">
        <v>-42.16</v>
      </c>
    </row>
    <row r="438" spans="1:2">
      <c r="A438" s="1">
        <f>-4.6126</f>
        <v>-4.6125999999999996</v>
      </c>
      <c r="B438">
        <v>-43.753999999999998</v>
      </c>
    </row>
    <row r="439" spans="1:2">
      <c r="A439" s="1">
        <f>-5.0449</f>
        <v>-5.0449000000000002</v>
      </c>
      <c r="B439">
        <v>-45.701000000000001</v>
      </c>
    </row>
    <row r="440" spans="1:2">
      <c r="A440" s="1">
        <f>-5.5496</f>
        <v>-5.5495999999999999</v>
      </c>
      <c r="B440">
        <v>-48.183</v>
      </c>
    </row>
    <row r="441" spans="1:2">
      <c r="A441" s="1">
        <f>-5.982</f>
        <v>-5.9820000000000002</v>
      </c>
      <c r="B441">
        <v>-50.664999999999999</v>
      </c>
    </row>
    <row r="442" spans="1:2">
      <c r="A442" s="1">
        <f>-6.6307</f>
        <v>-6.6307</v>
      </c>
      <c r="B442">
        <v>-53.320999999999998</v>
      </c>
    </row>
    <row r="443" spans="1:2">
      <c r="A443" s="1">
        <f>-7.2794</f>
        <v>-7.2793999999999999</v>
      </c>
      <c r="B443">
        <v>-55.268999999999998</v>
      </c>
    </row>
    <row r="444" spans="1:2">
      <c r="A444" s="1">
        <f>-7.6396</f>
        <v>-7.6395999999999997</v>
      </c>
      <c r="B444">
        <v>-57.04</v>
      </c>
    </row>
    <row r="445" spans="1:2">
      <c r="A445" s="1">
        <f>-8.1443</f>
        <v>-8.1442999999999994</v>
      </c>
      <c r="B445">
        <v>-58.459000000000003</v>
      </c>
    </row>
    <row r="446" spans="1:2">
      <c r="A446" s="1">
        <f>-8.4325</f>
        <v>-8.4324999999999992</v>
      </c>
      <c r="B446">
        <v>-59.7</v>
      </c>
    </row>
    <row r="447" spans="1:2">
      <c r="A447" s="1">
        <f>-8.937</f>
        <v>-8.9369999999999994</v>
      </c>
      <c r="B447">
        <v>-61.113999999999997</v>
      </c>
    </row>
    <row r="448" spans="1:2">
      <c r="A448" s="1">
        <f>-9.1531</f>
        <v>-9.1531000000000002</v>
      </c>
      <c r="B448">
        <v>-61.999000000000002</v>
      </c>
    </row>
    <row r="449" spans="1:2">
      <c r="A449" s="1">
        <f>-9.6576</f>
        <v>-9.6576000000000004</v>
      </c>
      <c r="B449">
        <v>-63.948</v>
      </c>
    </row>
    <row r="450" spans="1:2">
      <c r="A450" s="1">
        <f>-10.162</f>
        <v>-10.162000000000001</v>
      </c>
      <c r="B450">
        <v>-64.832999999999998</v>
      </c>
    </row>
    <row r="451" spans="1:2">
      <c r="A451" s="1">
        <f>-10.739</f>
        <v>-10.739000000000001</v>
      </c>
      <c r="B451">
        <v>-65.896000000000001</v>
      </c>
    </row>
    <row r="452" spans="1:2">
      <c r="A452" s="1">
        <f>-11.603</f>
        <v>-11.603</v>
      </c>
      <c r="B452">
        <v>-67.314999999999998</v>
      </c>
    </row>
    <row r="453" spans="1:2">
      <c r="A453" s="1">
        <f>-12.252</f>
        <v>-12.252000000000001</v>
      </c>
      <c r="B453">
        <v>-68.378</v>
      </c>
    </row>
    <row r="454" spans="1:2">
      <c r="A454" s="1">
        <f>-12.973</f>
        <v>-12.973000000000001</v>
      </c>
      <c r="B454">
        <v>-69.263000000000005</v>
      </c>
    </row>
    <row r="455" spans="1:2">
      <c r="A455" s="1">
        <f>-13.838</f>
        <v>-13.837999999999999</v>
      </c>
      <c r="B455">
        <v>-70.325999999999993</v>
      </c>
    </row>
    <row r="456" spans="1:2">
      <c r="A456" s="1">
        <f>-14.559</f>
        <v>-14.558999999999999</v>
      </c>
      <c r="B456">
        <v>-71.034000000000006</v>
      </c>
    </row>
    <row r="457" spans="1:2">
      <c r="A457" s="1">
        <f>-15.207</f>
        <v>-15.207000000000001</v>
      </c>
      <c r="B457">
        <v>-72.096999999999994</v>
      </c>
    </row>
    <row r="458" spans="1:2">
      <c r="A458" s="1">
        <f>-15.784</f>
        <v>-15.784000000000001</v>
      </c>
      <c r="B458">
        <v>-72.808999999999997</v>
      </c>
    </row>
    <row r="459" spans="1:2">
      <c r="A459" s="1">
        <f>-16.36</f>
        <v>-16.36</v>
      </c>
      <c r="B459">
        <v>-73.16</v>
      </c>
    </row>
    <row r="460" spans="1:2">
      <c r="A460" s="1">
        <f>-17.153</f>
        <v>-17.152999999999999</v>
      </c>
      <c r="B460">
        <v>-74.045000000000002</v>
      </c>
    </row>
    <row r="461" spans="1:2">
      <c r="A461" s="1">
        <f>-17.658</f>
        <v>-17.658000000000001</v>
      </c>
      <c r="B461">
        <v>-74.400999999999996</v>
      </c>
    </row>
    <row r="462" spans="1:2">
      <c r="A462" s="1">
        <f>-18.234</f>
        <v>-18.234000000000002</v>
      </c>
      <c r="B462">
        <v>-74.757000000000005</v>
      </c>
    </row>
    <row r="463" spans="1:2">
      <c r="A463" s="1">
        <f>-18.667</f>
        <v>-18.667000000000002</v>
      </c>
      <c r="B463">
        <v>-75.286000000000001</v>
      </c>
    </row>
    <row r="464" spans="1:2">
      <c r="A464" s="1">
        <f>-19.243</f>
        <v>-19.242999999999999</v>
      </c>
      <c r="B464">
        <v>-75.463999999999999</v>
      </c>
    </row>
    <row r="465" spans="1:2">
      <c r="A465" s="1">
        <f>-19.676</f>
        <v>-19.675999999999998</v>
      </c>
      <c r="B465">
        <v>-75.463999999999999</v>
      </c>
    </row>
    <row r="466" spans="1:2">
      <c r="A466" s="1">
        <f>-19.892</f>
        <v>-19.891999999999999</v>
      </c>
      <c r="B466">
        <v>-75.463999999999999</v>
      </c>
    </row>
    <row r="467" spans="1:2">
      <c r="A467" s="1">
        <f>-20.036</f>
        <v>-20.036000000000001</v>
      </c>
      <c r="B467">
        <v>-75.463999999999999</v>
      </c>
    </row>
    <row r="468" spans="1:2">
      <c r="A468" s="1">
        <f>-20.036</f>
        <v>-20.036000000000001</v>
      </c>
      <c r="B468">
        <v>-74.578999999999994</v>
      </c>
    </row>
    <row r="469" spans="1:2">
      <c r="A469" s="1">
        <f>-20.036</f>
        <v>-20.036000000000001</v>
      </c>
      <c r="B469">
        <v>-74.045000000000002</v>
      </c>
    </row>
    <row r="470" spans="1:2">
      <c r="A470" s="1">
        <f>-20.036</f>
        <v>-20.036000000000001</v>
      </c>
      <c r="B470">
        <v>-72.453000000000003</v>
      </c>
    </row>
    <row r="471" spans="1:2">
      <c r="A471" s="1">
        <f>-19.892</f>
        <v>-19.891999999999999</v>
      </c>
      <c r="B471">
        <v>-70.855999999999995</v>
      </c>
    </row>
    <row r="472" spans="1:2">
      <c r="A472" s="1">
        <f>-19.892</f>
        <v>-19.891999999999999</v>
      </c>
      <c r="B472">
        <v>-68.906999999999996</v>
      </c>
    </row>
    <row r="473" spans="1:2">
      <c r="A473" s="1">
        <f>-19.676</f>
        <v>-19.675999999999998</v>
      </c>
      <c r="B473">
        <v>-66.786000000000001</v>
      </c>
    </row>
    <row r="474" spans="1:2">
      <c r="A474" s="1">
        <f>-19.532</f>
        <v>-19.532</v>
      </c>
      <c r="B474">
        <v>-65.188999999999993</v>
      </c>
    </row>
    <row r="475" spans="1:2">
      <c r="A475" s="1">
        <f>-19.387</f>
        <v>-19.387</v>
      </c>
      <c r="B475">
        <v>-63.417999999999999</v>
      </c>
    </row>
    <row r="476" spans="1:2">
      <c r="A476" s="1">
        <f>-19.171</f>
        <v>-19.170999999999999</v>
      </c>
      <c r="B476">
        <v>-61.648000000000003</v>
      </c>
    </row>
    <row r="477" spans="1:2">
      <c r="A477" s="1">
        <f>-19.171</f>
        <v>-19.170999999999999</v>
      </c>
      <c r="B477">
        <v>-59.872999999999998</v>
      </c>
    </row>
    <row r="478" spans="1:2">
      <c r="A478" s="1">
        <f>-18.883</f>
        <v>-18.882999999999999</v>
      </c>
      <c r="B478">
        <v>-57.924999999999997</v>
      </c>
    </row>
    <row r="479" spans="1:2">
      <c r="A479" s="1">
        <f>-18.739</f>
        <v>-18.739000000000001</v>
      </c>
      <c r="B479">
        <v>-56.332000000000001</v>
      </c>
    </row>
    <row r="480" spans="1:2">
      <c r="A480" s="1">
        <f>-18.522</f>
        <v>-18.521999999999998</v>
      </c>
      <c r="B480">
        <v>-54.384</v>
      </c>
    </row>
    <row r="481" spans="1:2">
      <c r="A481" s="1">
        <f>-18.378</f>
        <v>-18.378</v>
      </c>
      <c r="B481">
        <v>-53.143000000000001</v>
      </c>
    </row>
    <row r="482" spans="1:2">
      <c r="A482" s="1">
        <f>-18.09</f>
        <v>-18.09</v>
      </c>
      <c r="B482">
        <v>-51.195</v>
      </c>
    </row>
    <row r="483" spans="1:2">
      <c r="A483" s="1">
        <f>-17.874</f>
        <v>-17.873999999999999</v>
      </c>
      <c r="B483">
        <v>-49.776000000000003</v>
      </c>
    </row>
    <row r="484" spans="1:2">
      <c r="A484" s="1">
        <f>-17.658</f>
        <v>-17.658000000000001</v>
      </c>
      <c r="B484">
        <v>-48.360999999999997</v>
      </c>
    </row>
    <row r="485" spans="1:2">
      <c r="A485" s="1">
        <f>-17.297</f>
        <v>-17.297000000000001</v>
      </c>
      <c r="B485">
        <v>-46.412999999999997</v>
      </c>
    </row>
    <row r="486" spans="1:2">
      <c r="A486" s="1">
        <f>-17.009</f>
        <v>-17.009</v>
      </c>
      <c r="B486">
        <v>-45.171999999999997</v>
      </c>
    </row>
    <row r="487" spans="1:2">
      <c r="A487" s="1">
        <f>-16.721</f>
        <v>-16.721</v>
      </c>
      <c r="B487">
        <v>-43.576999999999998</v>
      </c>
    </row>
    <row r="488" spans="1:2">
      <c r="A488" s="1">
        <f>-16.36</f>
        <v>-16.36</v>
      </c>
      <c r="B488">
        <v>-42.16</v>
      </c>
    </row>
    <row r="489" spans="1:2">
      <c r="A489" s="1">
        <f>-16.072</f>
        <v>-16.071999999999999</v>
      </c>
      <c r="B489">
        <v>-40.389000000000003</v>
      </c>
    </row>
    <row r="490" spans="1:2">
      <c r="A490" s="1">
        <f>-15.856</f>
        <v>-15.856</v>
      </c>
      <c r="B490">
        <v>-39.149000000000001</v>
      </c>
    </row>
    <row r="491" spans="1:2">
      <c r="A491" s="1">
        <f>-15.496</f>
        <v>-15.496</v>
      </c>
      <c r="B491">
        <v>-37.378</v>
      </c>
    </row>
    <row r="492" spans="1:2">
      <c r="A492" s="1">
        <f>-15.135</f>
        <v>-15.135</v>
      </c>
      <c r="B492">
        <v>-35.96</v>
      </c>
    </row>
    <row r="493" spans="1:2">
      <c r="A493" s="1">
        <f>-14.847</f>
        <v>-14.847</v>
      </c>
      <c r="B493">
        <v>-34.542999999999999</v>
      </c>
    </row>
    <row r="494" spans="1:2">
      <c r="A494" s="1">
        <f>-14.559</f>
        <v>-14.558999999999999</v>
      </c>
      <c r="B494">
        <v>-32.948999999999998</v>
      </c>
    </row>
    <row r="495" spans="1:2">
      <c r="A495" s="1">
        <f>-14.198</f>
        <v>-14.198</v>
      </c>
      <c r="B495">
        <v>-31.178000000000001</v>
      </c>
    </row>
    <row r="496" spans="1:2">
      <c r="A496" s="1">
        <f>-13.622</f>
        <v>-13.622</v>
      </c>
      <c r="B496">
        <v>-29.052</v>
      </c>
    </row>
    <row r="497" spans="1:2">
      <c r="A497" s="1">
        <f>-13.261</f>
        <v>-13.260999999999999</v>
      </c>
      <c r="B497">
        <v>-27.635000000000002</v>
      </c>
    </row>
    <row r="498" spans="1:2">
      <c r="A498" s="1">
        <f>-12.829</f>
        <v>-12.829000000000001</v>
      </c>
      <c r="B498">
        <v>-26.04</v>
      </c>
    </row>
    <row r="499" spans="1:2">
      <c r="A499" s="1">
        <f>-12.396</f>
        <v>-12.396000000000001</v>
      </c>
      <c r="B499">
        <v>-24.623000000000001</v>
      </c>
    </row>
    <row r="500" spans="1:2">
      <c r="A500" s="1">
        <f>-11.82</f>
        <v>-11.82</v>
      </c>
      <c r="B500">
        <v>-22.497</v>
      </c>
    </row>
    <row r="501" spans="1:2">
      <c r="A501" s="1">
        <f>-11.387</f>
        <v>-11.387</v>
      </c>
      <c r="B501">
        <v>-21.257000000000001</v>
      </c>
    </row>
    <row r="502" spans="1:2">
      <c r="A502" s="1">
        <f>-11.099</f>
        <v>-11.099</v>
      </c>
      <c r="B502">
        <v>-19.663</v>
      </c>
    </row>
    <row r="503" spans="1:2">
      <c r="A503" s="1">
        <f>-10.595</f>
        <v>-10.595000000000001</v>
      </c>
      <c r="B503">
        <v>-18.245999999999999</v>
      </c>
    </row>
    <row r="504" spans="1:2">
      <c r="A504" s="1">
        <f>-9.874</f>
        <v>-9.8740000000000006</v>
      </c>
      <c r="B504">
        <v>-16.12</v>
      </c>
    </row>
    <row r="505" spans="1:2">
      <c r="A505" s="1">
        <f>-9.5136</f>
        <v>-9.5136000000000003</v>
      </c>
      <c r="B505">
        <v>-14.526</v>
      </c>
    </row>
    <row r="506" spans="1:2">
      <c r="A506" s="1">
        <f>-9.2253</f>
        <v>-9.2253000000000007</v>
      </c>
      <c r="B506">
        <v>-13.462999999999999</v>
      </c>
    </row>
    <row r="507" spans="1:2">
      <c r="A507" s="1">
        <f>-8.7927</f>
        <v>-8.7927</v>
      </c>
      <c r="B507">
        <v>-12.4</v>
      </c>
    </row>
    <row r="508" spans="1:2">
      <c r="A508" s="1">
        <f>-8.2161</f>
        <v>-8.2161000000000008</v>
      </c>
      <c r="B508">
        <v>-10.983000000000001</v>
      </c>
    </row>
    <row r="509" spans="1:2">
      <c r="A509" s="1">
        <f>-7.6396</f>
        <v>-7.6395999999999997</v>
      </c>
      <c r="B509">
        <v>-9.2113999999999994</v>
      </c>
    </row>
    <row r="510" spans="1:2">
      <c r="A510" s="1">
        <f>-7.1351</f>
        <v>-7.1351000000000004</v>
      </c>
      <c r="B510">
        <v>-8.1486999999999998</v>
      </c>
    </row>
    <row r="511" spans="1:2">
      <c r="A511" s="1">
        <f>-6.6307</f>
        <v>-6.6307</v>
      </c>
      <c r="B511">
        <v>-6.5545</v>
      </c>
    </row>
    <row r="512" spans="1:2">
      <c r="A512" s="1">
        <f>-6.1981</f>
        <v>-6.1981000000000002</v>
      </c>
      <c r="B512">
        <v>-5.4912999999999998</v>
      </c>
    </row>
    <row r="513" spans="1:2">
      <c r="A513" s="1">
        <f>-5.5496</f>
        <v>-5.5495999999999999</v>
      </c>
      <c r="B513">
        <v>-3.72</v>
      </c>
    </row>
    <row r="514" spans="1:2">
      <c r="A514" s="1">
        <f>-5.1892</f>
        <v>-5.1891999999999996</v>
      </c>
      <c r="B514">
        <v>-2.6570999999999998</v>
      </c>
    </row>
    <row r="515" spans="1:2">
      <c r="A515" s="1">
        <f>-4.8288</f>
        <v>-4.8288000000000002</v>
      </c>
      <c r="B515">
        <v>-1.4172</v>
      </c>
    </row>
    <row r="516" spans="1:2">
      <c r="A516" s="1">
        <f>-4.6126</f>
        <v>-4.6125999999999996</v>
      </c>
      <c r="B516">
        <v>-0.88573000000000002</v>
      </c>
    </row>
    <row r="517" spans="1:2">
      <c r="A517" s="1">
        <v>-4.2522000000000002</v>
      </c>
      <c r="B517">
        <v>0</v>
      </c>
    </row>
    <row r="518" spans="1:2">
      <c r="A518" s="1">
        <v>-3.8199000000000001</v>
      </c>
      <c r="B518">
        <v>1.24</v>
      </c>
    </row>
    <row r="519" spans="1:2">
      <c r="A519" s="1">
        <v>-3.3151999999999999</v>
      </c>
      <c r="B519">
        <v>3.0114000000000001</v>
      </c>
    </row>
    <row r="520" spans="1:2">
      <c r="A520" s="1">
        <v>-2.8828999999999998</v>
      </c>
      <c r="B520">
        <v>4.6056999999999997</v>
      </c>
    </row>
    <row r="521" spans="1:2">
      <c r="A521" s="1">
        <v>-2.5225</v>
      </c>
      <c r="B521">
        <v>6.1999000000000004</v>
      </c>
    </row>
    <row r="522" spans="1:2">
      <c r="A522" s="1">
        <v>-2.0179999999999998</v>
      </c>
      <c r="B522">
        <v>7.9717000000000002</v>
      </c>
    </row>
    <row r="523" spans="1:2">
      <c r="A523" s="1">
        <v>-1.4414</v>
      </c>
      <c r="B523">
        <v>10.275</v>
      </c>
    </row>
    <row r="524" spans="1:2">
      <c r="A524" s="1">
        <v>-1.0089999999999999</v>
      </c>
      <c r="B524">
        <v>11.869</v>
      </c>
    </row>
    <row r="525" spans="1:2">
      <c r="A525" s="1">
        <v>-0.50448999999999999</v>
      </c>
      <c r="B525">
        <v>13.64</v>
      </c>
    </row>
    <row r="526" spans="1:2">
      <c r="A526" s="1">
        <v>-0.14413999999999999</v>
      </c>
      <c r="B526">
        <v>15.943</v>
      </c>
    </row>
    <row r="527" spans="1:2">
      <c r="A527" s="1">
        <v>0.28828999999999999</v>
      </c>
      <c r="B527">
        <v>17.715</v>
      </c>
    </row>
    <row r="528" spans="1:2">
      <c r="A528" s="1">
        <v>0.57657999999999998</v>
      </c>
      <c r="B528">
        <v>19.486000000000001</v>
      </c>
    </row>
    <row r="529" spans="1:2">
      <c r="A529" s="1">
        <v>0.93693000000000004</v>
      </c>
      <c r="B529">
        <v>20.902999999999999</v>
      </c>
    </row>
    <row r="530" spans="1:2">
      <c r="A530" s="1">
        <v>1.1532</v>
      </c>
      <c r="B530">
        <v>22.32</v>
      </c>
    </row>
    <row r="531" spans="1:2">
      <c r="A531" s="1">
        <v>1.4414</v>
      </c>
      <c r="B531">
        <v>23.914999999999999</v>
      </c>
    </row>
    <row r="532" spans="1:2">
      <c r="A532" s="1">
        <v>1.9459</v>
      </c>
      <c r="B532">
        <v>25.863</v>
      </c>
    </row>
    <row r="533" spans="1:2">
      <c r="A533" s="1">
        <v>2.3062999999999998</v>
      </c>
      <c r="B533">
        <v>27.812000000000001</v>
      </c>
    </row>
    <row r="534" spans="1:2">
      <c r="A534" s="1">
        <v>3.0268999999999999</v>
      </c>
      <c r="B534">
        <v>29.582999999999998</v>
      </c>
    </row>
    <row r="535" spans="1:2">
      <c r="A535" s="1">
        <v>3.3873000000000002</v>
      </c>
      <c r="B535">
        <v>31.355</v>
      </c>
    </row>
    <row r="536" spans="1:2">
      <c r="A536" s="1">
        <v>3.8917999999999999</v>
      </c>
      <c r="B536">
        <v>33.125999999999998</v>
      </c>
    </row>
    <row r="537" spans="1:2">
      <c r="A537" s="1">
        <v>4.3243</v>
      </c>
      <c r="B537">
        <v>34.898000000000003</v>
      </c>
    </row>
    <row r="538" spans="1:2">
      <c r="A538" s="1">
        <v>4.9009</v>
      </c>
      <c r="B538">
        <v>36.845999999999997</v>
      </c>
    </row>
    <row r="539" spans="1:2">
      <c r="A539" s="1">
        <v>5.2614000000000001</v>
      </c>
      <c r="B539">
        <v>38.618000000000002</v>
      </c>
    </row>
    <row r="540" spans="1:2">
      <c r="A540" s="1">
        <v>5.8379000000000003</v>
      </c>
      <c r="B540">
        <v>40.212000000000003</v>
      </c>
    </row>
    <row r="541" spans="1:2">
      <c r="A541" s="1">
        <v>6.4863999999999997</v>
      </c>
      <c r="B541">
        <v>42.337000000000003</v>
      </c>
    </row>
    <row r="542" spans="1:2">
      <c r="A542" s="1">
        <v>6.9189999999999996</v>
      </c>
      <c r="B542">
        <v>43.932000000000002</v>
      </c>
    </row>
    <row r="543" spans="1:2">
      <c r="A543" s="1">
        <v>7.7117000000000004</v>
      </c>
      <c r="B543">
        <v>46.412999999999997</v>
      </c>
    </row>
    <row r="544" spans="1:2">
      <c r="A544" s="1">
        <v>8.2161000000000008</v>
      </c>
      <c r="B544">
        <v>48.005000000000003</v>
      </c>
    </row>
    <row r="545" spans="1:2">
      <c r="A545" s="1">
        <v>8.7927</v>
      </c>
      <c r="B545">
        <v>49.776000000000003</v>
      </c>
    </row>
    <row r="546" spans="1:2">
      <c r="A546" s="1">
        <v>9.2973999999999997</v>
      </c>
      <c r="B546">
        <v>51.017000000000003</v>
      </c>
    </row>
    <row r="547" spans="1:2">
      <c r="A547" s="1">
        <v>10.234</v>
      </c>
      <c r="B547">
        <v>53.320999999999998</v>
      </c>
    </row>
    <row r="548" spans="1:2">
      <c r="A548" s="1">
        <v>10.811</v>
      </c>
      <c r="B548">
        <v>54.384</v>
      </c>
    </row>
    <row r="549" spans="1:2">
      <c r="A549" s="1">
        <v>11.243</v>
      </c>
      <c r="B549">
        <v>55.268999999999998</v>
      </c>
    </row>
    <row r="550" spans="1:2">
      <c r="A550" s="1">
        <v>11.964</v>
      </c>
      <c r="B550">
        <v>57.04</v>
      </c>
    </row>
    <row r="551" spans="1:2">
      <c r="A551" s="1">
        <v>12.685</v>
      </c>
      <c r="B551">
        <v>58.103000000000002</v>
      </c>
    </row>
    <row r="552" spans="1:2">
      <c r="A552" s="1">
        <v>13.622</v>
      </c>
      <c r="B552">
        <v>59.7</v>
      </c>
    </row>
    <row r="553" spans="1:2">
      <c r="A553" s="1">
        <v>14.342000000000001</v>
      </c>
      <c r="B553">
        <v>60.406999999999996</v>
      </c>
    </row>
    <row r="554" spans="1:2">
      <c r="A554" s="1">
        <v>14.847</v>
      </c>
      <c r="B554">
        <v>61.47</v>
      </c>
    </row>
    <row r="555" spans="1:2">
      <c r="A555" s="1">
        <v>15.64</v>
      </c>
      <c r="B555">
        <v>62.710999999999999</v>
      </c>
    </row>
    <row r="556" spans="1:2">
      <c r="A556" s="1">
        <v>16.504000000000001</v>
      </c>
      <c r="B556">
        <v>64.302999999999997</v>
      </c>
    </row>
    <row r="557" spans="1:2">
      <c r="A557" s="1">
        <v>17.225000000000001</v>
      </c>
      <c r="B557">
        <v>65.721999999999994</v>
      </c>
    </row>
    <row r="558" spans="1:2">
      <c r="A558" s="1">
        <v>18.09</v>
      </c>
      <c r="B558">
        <v>67.314999999999998</v>
      </c>
    </row>
    <row r="559" spans="1:2">
      <c r="A559" s="1">
        <v>18.882999999999999</v>
      </c>
      <c r="B559">
        <v>68.555999999999997</v>
      </c>
    </row>
    <row r="560" spans="1:2">
      <c r="A560" s="1">
        <v>19.532</v>
      </c>
      <c r="B560">
        <v>69.441000000000003</v>
      </c>
    </row>
    <row r="561" spans="1:2">
      <c r="A561" s="1">
        <v>19.891999999999999</v>
      </c>
      <c r="B561">
        <v>70.504000000000005</v>
      </c>
    </row>
    <row r="562" spans="1:2">
      <c r="A562" s="1">
        <v>19.891999999999999</v>
      </c>
      <c r="B562">
        <v>69.619</v>
      </c>
    </row>
    <row r="563" spans="1:2">
      <c r="A563" s="1">
        <v>19.891999999999999</v>
      </c>
      <c r="B563">
        <v>68.733999999999995</v>
      </c>
    </row>
    <row r="564" spans="1:2">
      <c r="A564" s="1">
        <v>19.82</v>
      </c>
      <c r="B564">
        <v>67.671000000000006</v>
      </c>
    </row>
    <row r="565" spans="1:2">
      <c r="A565" s="1">
        <v>19.748000000000001</v>
      </c>
      <c r="B565">
        <v>66.430000000000007</v>
      </c>
    </row>
    <row r="566" spans="1:2">
      <c r="A566" s="1">
        <v>19.675999999999998</v>
      </c>
      <c r="B566">
        <v>65.188999999999993</v>
      </c>
    </row>
    <row r="567" spans="1:2">
      <c r="A567" s="1">
        <v>19.603999999999999</v>
      </c>
      <c r="B567">
        <v>64.126000000000005</v>
      </c>
    </row>
    <row r="568" spans="1:2">
      <c r="A568" s="1">
        <v>19.459</v>
      </c>
      <c r="B568">
        <v>62.884999999999998</v>
      </c>
    </row>
    <row r="569" spans="1:2">
      <c r="A569" s="1">
        <v>19.315000000000001</v>
      </c>
      <c r="B569">
        <v>61.113999999999997</v>
      </c>
    </row>
    <row r="570" spans="1:2">
      <c r="A570" s="1">
        <v>19.170999999999999</v>
      </c>
      <c r="B570">
        <v>59.521999999999998</v>
      </c>
    </row>
    <row r="571" spans="1:2">
      <c r="A571" s="1">
        <v>19.027000000000001</v>
      </c>
      <c r="B571">
        <v>58.280999999999999</v>
      </c>
    </row>
    <row r="572" spans="1:2">
      <c r="A572" s="1">
        <v>18.811</v>
      </c>
      <c r="B572">
        <v>56.862000000000002</v>
      </c>
    </row>
    <row r="573" spans="1:2">
      <c r="A573" s="1">
        <v>18.667000000000002</v>
      </c>
      <c r="B573">
        <v>55.447000000000003</v>
      </c>
    </row>
    <row r="574" spans="1:2">
      <c r="A574" s="1">
        <v>18.521999999999998</v>
      </c>
      <c r="B574">
        <v>53.677</v>
      </c>
    </row>
    <row r="575" spans="1:2">
      <c r="A575" s="1">
        <v>18.306000000000001</v>
      </c>
      <c r="B575">
        <v>52.258000000000003</v>
      </c>
    </row>
    <row r="576" spans="1:2">
      <c r="A576" s="1">
        <v>17.946000000000002</v>
      </c>
      <c r="B576">
        <v>50.487000000000002</v>
      </c>
    </row>
    <row r="577" spans="1:2">
      <c r="A577" s="1">
        <v>17.73</v>
      </c>
      <c r="B577">
        <v>48.89</v>
      </c>
    </row>
    <row r="578" spans="1:2">
      <c r="A578" s="1">
        <v>17.513999999999999</v>
      </c>
      <c r="B578">
        <v>47.475999999999999</v>
      </c>
    </row>
    <row r="579" spans="1:2">
      <c r="A579" s="1">
        <v>17.297000000000001</v>
      </c>
      <c r="B579">
        <v>46.057000000000002</v>
      </c>
    </row>
    <row r="580" spans="1:2">
      <c r="A580" s="1">
        <v>16.937000000000001</v>
      </c>
      <c r="B580">
        <v>44.286000000000001</v>
      </c>
    </row>
    <row r="581" spans="1:2">
      <c r="A581" s="1">
        <v>16.792999999999999</v>
      </c>
      <c r="B581">
        <v>42.692</v>
      </c>
    </row>
    <row r="582" spans="1:2">
      <c r="A582" s="1">
        <v>16.577000000000002</v>
      </c>
      <c r="B582">
        <v>41.628999999999998</v>
      </c>
    </row>
    <row r="583" spans="1:2">
      <c r="A583" s="1">
        <v>16.216000000000001</v>
      </c>
      <c r="B583">
        <v>40.033999999999999</v>
      </c>
    </row>
    <row r="584" spans="1:2">
      <c r="A584" s="1">
        <v>16.071999999999999</v>
      </c>
      <c r="B584">
        <v>38.972000000000001</v>
      </c>
    </row>
    <row r="585" spans="1:2">
      <c r="A585" s="1">
        <v>15.784000000000001</v>
      </c>
      <c r="B585">
        <v>37.555</v>
      </c>
    </row>
    <row r="586" spans="1:2">
      <c r="A586" s="1">
        <v>15.423</v>
      </c>
      <c r="B586">
        <v>35.783000000000001</v>
      </c>
    </row>
    <row r="587" spans="1:2">
      <c r="A587" s="1">
        <v>15.135</v>
      </c>
      <c r="B587">
        <v>34.012</v>
      </c>
    </row>
    <row r="588" spans="1:2">
      <c r="A588" s="1">
        <v>14.775</v>
      </c>
      <c r="B588">
        <v>32.24</v>
      </c>
    </row>
    <row r="589" spans="1:2">
      <c r="A589" s="1">
        <v>14.342000000000001</v>
      </c>
      <c r="B589">
        <v>30.646000000000001</v>
      </c>
    </row>
    <row r="590" spans="1:2">
      <c r="A590" s="1">
        <v>13.981999999999999</v>
      </c>
      <c r="B590">
        <v>28.875</v>
      </c>
    </row>
    <row r="591" spans="1:2">
      <c r="A591" s="1">
        <v>13.622</v>
      </c>
      <c r="B591">
        <v>27.457999999999998</v>
      </c>
    </row>
    <row r="592" spans="1:2">
      <c r="A592" s="1">
        <v>13.477</v>
      </c>
      <c r="B592">
        <v>26.571000000000002</v>
      </c>
    </row>
    <row r="593" spans="1:2">
      <c r="A593" s="1">
        <v>13.117000000000001</v>
      </c>
      <c r="B593">
        <v>24.977</v>
      </c>
    </row>
    <row r="594" spans="1:2">
      <c r="A594" s="1">
        <v>12.685</v>
      </c>
      <c r="B594">
        <v>23.206</v>
      </c>
    </row>
    <row r="595" spans="1:2">
      <c r="A595" s="1">
        <v>11.964</v>
      </c>
      <c r="B595">
        <v>20.725999999999999</v>
      </c>
    </row>
    <row r="596" spans="1:2">
      <c r="A596" s="1">
        <v>11.603</v>
      </c>
      <c r="B596">
        <v>18.600000000000001</v>
      </c>
    </row>
    <row r="597" spans="1:2">
      <c r="A597" s="1">
        <v>11.170999999999999</v>
      </c>
      <c r="B597">
        <v>17.183</v>
      </c>
    </row>
    <row r="598" spans="1:2">
      <c r="A598" s="1">
        <v>10.522</v>
      </c>
      <c r="B598">
        <v>15.057</v>
      </c>
    </row>
    <row r="599" spans="1:2">
      <c r="A599" s="1">
        <v>10.018000000000001</v>
      </c>
      <c r="B599">
        <v>13.64</v>
      </c>
    </row>
    <row r="600" spans="1:2">
      <c r="A600" s="1">
        <v>9.3693000000000008</v>
      </c>
      <c r="B600">
        <v>11.513999999999999</v>
      </c>
    </row>
    <row r="601" spans="1:2">
      <c r="A601" s="1">
        <v>8.6486999999999998</v>
      </c>
      <c r="B601">
        <v>9.5658999999999992</v>
      </c>
    </row>
    <row r="602" spans="1:2">
      <c r="A602" s="1">
        <v>8</v>
      </c>
      <c r="B602">
        <v>7.7942</v>
      </c>
    </row>
    <row r="603" spans="1:2">
      <c r="A603" s="1">
        <v>7.3513000000000002</v>
      </c>
      <c r="B603">
        <v>5.8459000000000003</v>
      </c>
    </row>
    <row r="604" spans="1:2">
      <c r="A604" s="1">
        <v>6.8468</v>
      </c>
      <c r="B604">
        <v>4.4286000000000003</v>
      </c>
    </row>
    <row r="605" spans="1:2">
      <c r="A605" s="1">
        <v>6.1261999999999999</v>
      </c>
      <c r="B605">
        <v>3.0114000000000001</v>
      </c>
    </row>
    <row r="606" spans="1:2">
      <c r="A606" s="1">
        <v>5.5495999999999999</v>
      </c>
      <c r="B606">
        <v>1.7715000000000001</v>
      </c>
    </row>
    <row r="607" spans="1:2">
      <c r="A607" s="1">
        <v>5.1170999999999998</v>
      </c>
      <c r="B607">
        <v>0.53142999999999996</v>
      </c>
    </row>
    <row r="608" spans="1:2">
      <c r="A608" s="1">
        <v>4.8288000000000002</v>
      </c>
      <c r="B608">
        <v>0</v>
      </c>
    </row>
    <row r="609" spans="1:2">
      <c r="A609" s="1">
        <v>4.3964999999999996</v>
      </c>
      <c r="B609">
        <v>-1.7715000000000001</v>
      </c>
    </row>
    <row r="610" spans="1:2">
      <c r="A610" s="1">
        <v>4.0361000000000002</v>
      </c>
      <c r="B610">
        <v>-2.1257000000000001</v>
      </c>
    </row>
    <row r="611" spans="1:2">
      <c r="A611" s="1">
        <v>3.4594999999999998</v>
      </c>
      <c r="B611">
        <v>-3.8972000000000002</v>
      </c>
    </row>
    <row r="612" spans="1:2">
      <c r="A612" s="1">
        <v>2.9550000000000001</v>
      </c>
      <c r="B612">
        <v>-5.3143000000000002</v>
      </c>
    </row>
    <row r="613" spans="1:2">
      <c r="A613" s="1">
        <v>2.5945999999999998</v>
      </c>
      <c r="B613">
        <v>-6.3773999999999997</v>
      </c>
    </row>
    <row r="614" spans="1:2">
      <c r="A614" s="1">
        <v>2.2342</v>
      </c>
      <c r="B614">
        <v>-7.9717000000000002</v>
      </c>
    </row>
    <row r="615" spans="1:2">
      <c r="A615" s="1">
        <v>1.8738999999999999</v>
      </c>
      <c r="B615">
        <v>-9.0343</v>
      </c>
    </row>
    <row r="616" spans="1:2">
      <c r="A616" s="1">
        <v>1.5135000000000001</v>
      </c>
      <c r="B616">
        <v>-10.275</v>
      </c>
    </row>
    <row r="617" spans="1:2">
      <c r="A617" s="1">
        <v>1.1532</v>
      </c>
      <c r="B617">
        <v>-11.692</v>
      </c>
    </row>
    <row r="618" spans="1:2">
      <c r="A618" s="1">
        <v>0.64863999999999999</v>
      </c>
      <c r="B618">
        <v>-13.462999999999999</v>
      </c>
    </row>
    <row r="619" spans="1:2">
      <c r="A619" s="1">
        <v>0.36035</v>
      </c>
      <c r="B619">
        <v>-14.526</v>
      </c>
    </row>
    <row r="620" spans="1:2">
      <c r="A620" s="1">
        <v>7.2071999999999997E-2</v>
      </c>
      <c r="B620">
        <v>-15.589</v>
      </c>
    </row>
    <row r="621" spans="1:2">
      <c r="A621" s="1">
        <f>-0.072072</f>
        <v>-7.2071999999999997E-2</v>
      </c>
      <c r="B621">
        <v>-16.474</v>
      </c>
    </row>
    <row r="622" spans="1:2">
      <c r="A622" s="1">
        <f>-0.21621</f>
        <v>-0.21621000000000001</v>
      </c>
      <c r="B622">
        <v>-17.715</v>
      </c>
    </row>
    <row r="623" spans="1:2">
      <c r="A623" s="1">
        <f>-0.36035</f>
        <v>-0.36035</v>
      </c>
      <c r="B623">
        <v>-18.954000000000001</v>
      </c>
    </row>
    <row r="624" spans="1:2">
      <c r="A624" s="1">
        <f>-0.72072</f>
        <v>-0.72072000000000003</v>
      </c>
      <c r="B624">
        <v>-20.016999999999999</v>
      </c>
    </row>
    <row r="625" spans="1:2">
      <c r="A625" s="1">
        <f>-0.93693</f>
        <v>-0.93693000000000004</v>
      </c>
      <c r="B625">
        <v>-21.257000000000001</v>
      </c>
    </row>
    <row r="626" spans="1:2">
      <c r="A626" s="1">
        <f>-1.2973</f>
        <v>-1.2972999999999999</v>
      </c>
      <c r="B626">
        <v>-22.673999999999999</v>
      </c>
    </row>
    <row r="627" spans="1:2">
      <c r="A627" s="1">
        <f>-1.7297</f>
        <v>-1.7297</v>
      </c>
      <c r="B627">
        <v>-24.446000000000002</v>
      </c>
    </row>
    <row r="628" spans="1:2">
      <c r="A628" s="1">
        <f>-2.018</f>
        <v>-2.0179999999999998</v>
      </c>
      <c r="B628">
        <v>-26.04</v>
      </c>
    </row>
    <row r="629" spans="1:2">
      <c r="A629" s="1">
        <f>-2.3784</f>
        <v>-2.3784000000000001</v>
      </c>
      <c r="B629">
        <v>-27.635000000000002</v>
      </c>
    </row>
    <row r="630" spans="1:2">
      <c r="A630" s="1">
        <f>-2.8108</f>
        <v>-2.8108</v>
      </c>
      <c r="B630">
        <v>-29.228999999999999</v>
      </c>
    </row>
    <row r="631" spans="1:2">
      <c r="A631" s="1">
        <f>-3.2433</f>
        <v>-3.2433000000000001</v>
      </c>
      <c r="B631">
        <v>-31</v>
      </c>
    </row>
    <row r="632" spans="1:2">
      <c r="A632" s="1">
        <f>-3.6035</f>
        <v>-3.6034999999999999</v>
      </c>
      <c r="B632">
        <v>-32.948999999999998</v>
      </c>
    </row>
    <row r="633" spans="1:2">
      <c r="A633" s="1">
        <f>-3.8918</f>
        <v>-3.8917999999999999</v>
      </c>
      <c r="B633">
        <v>-34.189</v>
      </c>
    </row>
    <row r="634" spans="1:2">
      <c r="A634" s="1">
        <f>-4.2522</f>
        <v>-4.2522000000000002</v>
      </c>
      <c r="B634">
        <v>-35.783000000000001</v>
      </c>
    </row>
    <row r="635" spans="1:2">
      <c r="A635" s="1">
        <f>-4.7567</f>
        <v>-4.7567000000000004</v>
      </c>
      <c r="B635">
        <v>-38.44</v>
      </c>
    </row>
    <row r="636" spans="1:2">
      <c r="A636" s="1">
        <f>-5.2614</f>
        <v>-5.2614000000000001</v>
      </c>
      <c r="B636">
        <v>-40.033999999999999</v>
      </c>
    </row>
    <row r="637" spans="1:2">
      <c r="A637" s="1">
        <f>-5.6215</f>
        <v>-5.6215000000000002</v>
      </c>
      <c r="B637">
        <v>-41.274999999999999</v>
      </c>
    </row>
    <row r="638" spans="1:2">
      <c r="A638" s="1">
        <f>-5.982</f>
        <v>-5.9820000000000002</v>
      </c>
      <c r="B638">
        <v>-42.692</v>
      </c>
    </row>
    <row r="639" spans="1:2">
      <c r="A639" s="1">
        <f>-6.5585</f>
        <v>-6.5585000000000004</v>
      </c>
      <c r="B639">
        <v>-43.932000000000002</v>
      </c>
    </row>
    <row r="640" spans="1:2">
      <c r="A640" s="1">
        <f>-6.919</f>
        <v>-6.9189999999999996</v>
      </c>
      <c r="B640">
        <v>-45.171999999999997</v>
      </c>
    </row>
    <row r="641" spans="1:2">
      <c r="A641" s="1">
        <f>-7.2794</f>
        <v>-7.2793999999999999</v>
      </c>
      <c r="B641">
        <v>-46.591000000000001</v>
      </c>
    </row>
    <row r="642" spans="1:2">
      <c r="A642" s="1">
        <f>-7.7838</f>
        <v>-7.7838000000000003</v>
      </c>
      <c r="B642">
        <v>-48.005000000000003</v>
      </c>
    </row>
    <row r="643" spans="1:2">
      <c r="A643" s="1">
        <f>-8.5044</f>
        <v>-8.5044000000000004</v>
      </c>
      <c r="B643">
        <v>-49.776000000000003</v>
      </c>
    </row>
    <row r="644" spans="1:2">
      <c r="A644" s="1">
        <f>-9.081</f>
        <v>-9.0809999999999995</v>
      </c>
      <c r="B644">
        <v>-51.372999999999998</v>
      </c>
    </row>
    <row r="645" spans="1:2">
      <c r="A645" s="1">
        <f>-9.5136</f>
        <v>-9.5136000000000003</v>
      </c>
      <c r="B645">
        <v>-52.436</v>
      </c>
    </row>
    <row r="646" spans="1:2">
      <c r="A646" s="1">
        <f>-9.9459</f>
        <v>-9.9459</v>
      </c>
      <c r="B646">
        <v>-53.499000000000002</v>
      </c>
    </row>
    <row r="647" spans="1:2">
      <c r="A647" s="1">
        <f>-10.451</f>
        <v>-10.451000000000001</v>
      </c>
      <c r="B647">
        <v>-54.912999999999997</v>
      </c>
    </row>
    <row r="648" spans="1:2">
      <c r="A648" s="1">
        <f>-11.099</f>
        <v>-11.099</v>
      </c>
      <c r="B648">
        <v>-56.154000000000003</v>
      </c>
    </row>
    <row r="649" spans="1:2">
      <c r="A649" s="1">
        <f>-11.532</f>
        <v>-11.532</v>
      </c>
      <c r="B649">
        <v>-57.216999999999999</v>
      </c>
    </row>
    <row r="650" spans="1:2">
      <c r="A650" s="1">
        <f>-12.036</f>
        <v>-12.036</v>
      </c>
      <c r="B650">
        <v>-57.924999999999997</v>
      </c>
    </row>
    <row r="651" spans="1:2">
      <c r="A651" s="1">
        <f>-12.468</f>
        <v>-12.468</v>
      </c>
      <c r="B651">
        <v>-59.521999999999998</v>
      </c>
    </row>
    <row r="652" spans="1:2">
      <c r="A652" s="1">
        <f>-13.045</f>
        <v>-13.045</v>
      </c>
      <c r="B652">
        <v>-60.762999999999998</v>
      </c>
    </row>
    <row r="653" spans="1:2">
      <c r="A653" s="1">
        <f>-13.766</f>
        <v>-13.766</v>
      </c>
      <c r="B653">
        <v>-62.177</v>
      </c>
    </row>
    <row r="654" spans="1:2">
      <c r="A654" s="1">
        <f>-14.27</f>
        <v>-14.27</v>
      </c>
      <c r="B654">
        <v>-63.24</v>
      </c>
    </row>
    <row r="655" spans="1:2">
      <c r="A655" s="1">
        <f>-14.919</f>
        <v>-14.919</v>
      </c>
      <c r="B655">
        <v>-64.302999999999997</v>
      </c>
    </row>
    <row r="656" spans="1:2">
      <c r="A656" s="1">
        <f>-15.496</f>
        <v>-15.496</v>
      </c>
      <c r="B656">
        <v>-65.545000000000002</v>
      </c>
    </row>
    <row r="657" spans="1:2">
      <c r="A657" s="1">
        <f>-16</f>
        <v>-16</v>
      </c>
      <c r="B657">
        <v>-66.608000000000004</v>
      </c>
    </row>
    <row r="658" spans="1:2">
      <c r="A658" s="1">
        <f>-16.721</f>
        <v>-16.721</v>
      </c>
      <c r="B658">
        <v>-67.671000000000006</v>
      </c>
    </row>
    <row r="659" spans="1:2">
      <c r="A659" s="1">
        <f>-17.297</f>
        <v>-17.297000000000001</v>
      </c>
      <c r="B659">
        <v>-68.378</v>
      </c>
    </row>
    <row r="660" spans="1:2">
      <c r="A660" s="1">
        <f>-17.874</f>
        <v>-17.873999999999999</v>
      </c>
      <c r="B660">
        <v>-69.441000000000003</v>
      </c>
    </row>
    <row r="661" spans="1:2">
      <c r="A661" s="1">
        <f>-18.595</f>
        <v>-18.594999999999999</v>
      </c>
      <c r="B661">
        <v>-70.325999999999993</v>
      </c>
    </row>
    <row r="662" spans="1:2">
      <c r="A662" s="1">
        <f>-19.099</f>
        <v>-19.099</v>
      </c>
      <c r="B662">
        <v>-71.034000000000006</v>
      </c>
    </row>
    <row r="663" spans="1:2">
      <c r="A663" s="1">
        <f>-19.604</f>
        <v>-19.603999999999999</v>
      </c>
      <c r="B663">
        <v>-71.745000000000005</v>
      </c>
    </row>
    <row r="664" spans="1:2">
      <c r="A664" s="1">
        <f>-20.18</f>
        <v>-20.18</v>
      </c>
      <c r="B664">
        <v>-72.275000000000006</v>
      </c>
    </row>
    <row r="665" spans="1:2">
      <c r="A665" s="1">
        <f>-19.964</f>
        <v>-19.963999999999999</v>
      </c>
      <c r="B665">
        <v>-71.034000000000006</v>
      </c>
    </row>
    <row r="666" spans="1:2">
      <c r="A666" s="1">
        <f>-19.964</f>
        <v>-19.963999999999999</v>
      </c>
      <c r="B666">
        <v>-69.971000000000004</v>
      </c>
    </row>
    <row r="667" spans="1:2">
      <c r="A667" s="1">
        <f>-19.82</f>
        <v>-19.82</v>
      </c>
      <c r="B667">
        <v>-68.378</v>
      </c>
    </row>
    <row r="668" spans="1:2">
      <c r="A668" s="1">
        <f>-19.604</f>
        <v>-19.603999999999999</v>
      </c>
      <c r="B668">
        <v>-66.608000000000004</v>
      </c>
    </row>
    <row r="669" spans="1:2">
      <c r="A669" s="1">
        <f>-19.532</f>
        <v>-19.532</v>
      </c>
      <c r="B669">
        <v>-65.010999999999996</v>
      </c>
    </row>
    <row r="670" spans="1:2">
      <c r="A670" s="1">
        <f>-19.315</f>
        <v>-19.315000000000001</v>
      </c>
      <c r="B670">
        <v>-63.24</v>
      </c>
    </row>
    <row r="671" spans="1:2">
      <c r="A671" s="1">
        <f>-19.099</f>
        <v>-19.099</v>
      </c>
      <c r="B671">
        <v>-61.999000000000002</v>
      </c>
    </row>
    <row r="672" spans="1:2">
      <c r="A672" s="1">
        <f>-19.027</f>
        <v>-19.027000000000001</v>
      </c>
      <c r="B672">
        <v>-60.228999999999999</v>
      </c>
    </row>
    <row r="673" spans="1:2">
      <c r="A673" s="1">
        <f>-18.739</f>
        <v>-18.739000000000001</v>
      </c>
      <c r="B673">
        <v>-58.280999999999999</v>
      </c>
    </row>
    <row r="674" spans="1:2">
      <c r="A674" s="1">
        <f>-18.522</f>
        <v>-18.521999999999998</v>
      </c>
      <c r="B674">
        <v>-56.688000000000002</v>
      </c>
    </row>
    <row r="675" spans="1:2">
      <c r="A675" s="1">
        <f>-18.306</f>
        <v>-18.306000000000001</v>
      </c>
      <c r="B675">
        <v>-54.912999999999997</v>
      </c>
    </row>
    <row r="676" spans="1:2">
      <c r="A676" s="1">
        <f>-18.09</f>
        <v>-18.09</v>
      </c>
      <c r="B676">
        <v>-53.143000000000001</v>
      </c>
    </row>
    <row r="677" spans="1:2">
      <c r="A677" s="1">
        <f>-17.802</f>
        <v>-17.802</v>
      </c>
      <c r="B677">
        <v>-51.017000000000003</v>
      </c>
    </row>
    <row r="678" spans="1:2">
      <c r="A678" s="1">
        <f>-17.514</f>
        <v>-17.513999999999999</v>
      </c>
      <c r="B678">
        <v>-49.067999999999998</v>
      </c>
    </row>
    <row r="679" spans="1:2">
      <c r="A679" s="1">
        <f>-17.081</f>
        <v>-17.081</v>
      </c>
      <c r="B679">
        <v>-46.942</v>
      </c>
    </row>
    <row r="680" spans="1:2">
      <c r="A680" s="1">
        <f>-16.577</f>
        <v>-16.577000000000002</v>
      </c>
      <c r="B680">
        <v>-44.816000000000003</v>
      </c>
    </row>
    <row r="681" spans="1:2">
      <c r="A681" s="1">
        <f>-16.36</f>
        <v>-16.36</v>
      </c>
      <c r="B681">
        <v>-42.692</v>
      </c>
    </row>
    <row r="682" spans="1:2">
      <c r="A682" s="1">
        <f>-15.856</f>
        <v>-15.856</v>
      </c>
      <c r="B682">
        <v>-41.097999999999999</v>
      </c>
    </row>
    <row r="683" spans="1:2">
      <c r="A683" s="1">
        <f>-15.568</f>
        <v>-15.568</v>
      </c>
      <c r="B683">
        <v>-39.149000000000001</v>
      </c>
    </row>
    <row r="684" spans="1:2">
      <c r="A684" s="1">
        <f>-15.063</f>
        <v>-15.063000000000001</v>
      </c>
      <c r="B684">
        <v>-37.555</v>
      </c>
    </row>
    <row r="685" spans="1:2">
      <c r="A685" s="1">
        <f>-14.775</f>
        <v>-14.775</v>
      </c>
      <c r="B685">
        <v>-35.783000000000001</v>
      </c>
    </row>
    <row r="686" spans="1:2">
      <c r="A686" s="1">
        <f>-14.342</f>
        <v>-14.342000000000001</v>
      </c>
      <c r="B686">
        <v>-33.835000000000001</v>
      </c>
    </row>
    <row r="687" spans="1:2">
      <c r="A687" s="1">
        <f>-13.91</f>
        <v>-13.91</v>
      </c>
      <c r="B687">
        <v>-32.24</v>
      </c>
    </row>
    <row r="688" spans="1:2">
      <c r="A688" s="1">
        <f>-13.477</f>
        <v>-13.477</v>
      </c>
      <c r="B688">
        <v>-30.469000000000001</v>
      </c>
    </row>
    <row r="689" spans="1:2">
      <c r="A689" s="1">
        <f>-13.045</f>
        <v>-13.045</v>
      </c>
      <c r="B689">
        <v>-28.696999999999999</v>
      </c>
    </row>
    <row r="690" spans="1:2">
      <c r="A690" s="1">
        <f>-12.613</f>
        <v>-12.613</v>
      </c>
      <c r="B690">
        <v>-27.28</v>
      </c>
    </row>
    <row r="691" spans="1:2">
      <c r="A691" s="1">
        <f>-12.108</f>
        <v>-12.108000000000001</v>
      </c>
      <c r="B691">
        <v>-25.863</v>
      </c>
    </row>
    <row r="692" spans="1:2">
      <c r="A692" s="1">
        <f>-11.676</f>
        <v>-11.676</v>
      </c>
      <c r="B692">
        <v>-23.914999999999999</v>
      </c>
    </row>
    <row r="693" spans="1:2">
      <c r="A693" s="1">
        <f>-11.315</f>
        <v>-11.315</v>
      </c>
      <c r="B693">
        <v>-22.143000000000001</v>
      </c>
    </row>
    <row r="694" spans="1:2">
      <c r="A694" s="1">
        <f>-10.811</f>
        <v>-10.811</v>
      </c>
      <c r="B694">
        <v>-20.548999999999999</v>
      </c>
    </row>
    <row r="695" spans="1:2">
      <c r="A695" s="1">
        <f>-10.522</f>
        <v>-10.522</v>
      </c>
      <c r="B695">
        <v>-18.777000000000001</v>
      </c>
    </row>
    <row r="696" spans="1:2">
      <c r="A696" s="1">
        <f>-9.874</f>
        <v>-9.8740000000000006</v>
      </c>
      <c r="B696">
        <v>-17.006</v>
      </c>
    </row>
    <row r="697" spans="1:2">
      <c r="A697" s="1">
        <f>-9.4414</f>
        <v>-9.4413999999999998</v>
      </c>
      <c r="B697">
        <v>-15.412000000000001</v>
      </c>
    </row>
    <row r="698" spans="1:2">
      <c r="A698" s="1">
        <f>-8.8649</f>
        <v>-8.8649000000000004</v>
      </c>
      <c r="B698">
        <v>-13.64</v>
      </c>
    </row>
    <row r="699" spans="1:2">
      <c r="A699" s="1">
        <f>-8.3604</f>
        <v>-8.3604000000000003</v>
      </c>
      <c r="B699">
        <v>-12.4</v>
      </c>
    </row>
    <row r="700" spans="1:2">
      <c r="A700" s="1">
        <f>-7.856</f>
        <v>-7.8559999999999999</v>
      </c>
      <c r="B700">
        <v>-10.452</v>
      </c>
    </row>
    <row r="701" spans="1:2">
      <c r="A701" s="1">
        <f>-7.2072</f>
        <v>-7.2072000000000003</v>
      </c>
      <c r="B701">
        <v>-8.6803000000000008</v>
      </c>
    </row>
    <row r="702" spans="1:2">
      <c r="A702" s="1">
        <f>-6.7028</f>
        <v>-6.7027999999999999</v>
      </c>
      <c r="B702">
        <v>-7.0856000000000003</v>
      </c>
    </row>
    <row r="703" spans="1:2">
      <c r="A703" s="1">
        <f>-5.982</f>
        <v>-5.9820000000000002</v>
      </c>
      <c r="B703">
        <v>-4.9602000000000004</v>
      </c>
    </row>
    <row r="704" spans="1:2">
      <c r="A704" s="1">
        <f>-5.4775</f>
        <v>-5.4775</v>
      </c>
      <c r="B704">
        <v>-3.72</v>
      </c>
    </row>
    <row r="705" spans="1:2">
      <c r="A705" s="1">
        <f>-5.0449</f>
        <v>-5.0449000000000002</v>
      </c>
      <c r="B705">
        <v>-2.1257000000000001</v>
      </c>
    </row>
    <row r="706" spans="1:2">
      <c r="A706" s="1">
        <f>-4.6848</f>
        <v>-4.6848000000000001</v>
      </c>
      <c r="B706">
        <v>-1.24</v>
      </c>
    </row>
    <row r="707" spans="1:2">
      <c r="A707" s="1">
        <f>-4.3965</f>
        <v>-4.3964999999999996</v>
      </c>
      <c r="B707">
        <v>-0.53142999999999996</v>
      </c>
    </row>
    <row r="708" spans="1:2">
      <c r="A708" s="1">
        <v>-4.0361000000000002</v>
      </c>
      <c r="B708">
        <v>0.70855999999999997</v>
      </c>
    </row>
    <row r="709" spans="1:2">
      <c r="A709" s="1">
        <v>-3.7477999999999998</v>
      </c>
      <c r="B709">
        <v>1.5943000000000001</v>
      </c>
    </row>
    <row r="710" spans="1:2">
      <c r="A710" s="1">
        <v>-3.3873000000000002</v>
      </c>
      <c r="B710">
        <v>3.1886000000000001</v>
      </c>
    </row>
    <row r="711" spans="1:2">
      <c r="A711" s="1">
        <v>-2.8828999999999998</v>
      </c>
      <c r="B711">
        <v>4.6056999999999997</v>
      </c>
    </row>
    <row r="712" spans="1:2">
      <c r="A712" s="1">
        <v>-2.3784000000000001</v>
      </c>
      <c r="B712">
        <v>6.3773999999999997</v>
      </c>
    </row>
    <row r="713" spans="1:2">
      <c r="A713" s="1">
        <v>-1.9459</v>
      </c>
      <c r="B713">
        <v>8.1486999999999998</v>
      </c>
    </row>
    <row r="714" spans="1:2">
      <c r="A714" s="1">
        <v>-1.3694</v>
      </c>
      <c r="B714">
        <v>10.275</v>
      </c>
    </row>
    <row r="715" spans="1:2">
      <c r="A715" s="1">
        <v>-1.0810999999999999</v>
      </c>
      <c r="B715">
        <v>11.869</v>
      </c>
    </row>
    <row r="716" spans="1:2">
      <c r="A716" s="1">
        <v>-0.43242999999999998</v>
      </c>
      <c r="B716">
        <v>13.64</v>
      </c>
    </row>
    <row r="717" spans="1:2">
      <c r="A717" s="1">
        <v>-0.21621000000000001</v>
      </c>
      <c r="B717">
        <v>15.057</v>
      </c>
    </row>
    <row r="718" spans="1:2">
      <c r="A718" s="1">
        <v>0</v>
      </c>
      <c r="B718">
        <v>16.474</v>
      </c>
    </row>
    <row r="719" spans="1:2">
      <c r="A719" s="1">
        <v>0.50448999999999999</v>
      </c>
      <c r="B719">
        <v>18.068999999999999</v>
      </c>
    </row>
    <row r="720" spans="1:2">
      <c r="A720" s="1">
        <v>0.72072000000000003</v>
      </c>
      <c r="B720">
        <v>20.016999999999999</v>
      </c>
    </row>
    <row r="721" spans="1:2">
      <c r="A721" s="1">
        <v>1.0810999999999999</v>
      </c>
      <c r="B721">
        <v>21.789000000000001</v>
      </c>
    </row>
    <row r="722" spans="1:2">
      <c r="A722" s="1">
        <v>1.4414</v>
      </c>
      <c r="B722">
        <v>23.56</v>
      </c>
    </row>
    <row r="723" spans="1:2">
      <c r="A723" s="1">
        <v>1.9459</v>
      </c>
      <c r="B723">
        <v>25.332000000000001</v>
      </c>
    </row>
    <row r="724" spans="1:2">
      <c r="A724" s="1">
        <v>2.5225</v>
      </c>
      <c r="B724">
        <v>27.457999999999998</v>
      </c>
    </row>
    <row r="725" spans="1:2">
      <c r="A725" s="1">
        <v>3.0268999999999999</v>
      </c>
      <c r="B725">
        <v>29.405999999999999</v>
      </c>
    </row>
    <row r="726" spans="1:2">
      <c r="A726" s="1">
        <v>3.4594999999999998</v>
      </c>
      <c r="B726">
        <v>31.532</v>
      </c>
    </row>
    <row r="727" spans="1:2">
      <c r="A727" s="1">
        <v>4.0361000000000002</v>
      </c>
      <c r="B727">
        <v>33.302999999999997</v>
      </c>
    </row>
    <row r="728" spans="1:2">
      <c r="A728" s="1">
        <v>4.6125999999999996</v>
      </c>
      <c r="B728">
        <v>35.075000000000003</v>
      </c>
    </row>
    <row r="729" spans="1:2">
      <c r="A729" s="1">
        <v>5.2614000000000001</v>
      </c>
      <c r="B729">
        <v>37.200000000000003</v>
      </c>
    </row>
    <row r="730" spans="1:2">
      <c r="A730" s="1">
        <v>5.9820000000000002</v>
      </c>
      <c r="B730">
        <v>39.326000000000001</v>
      </c>
    </row>
    <row r="731" spans="1:2">
      <c r="A731" s="1">
        <v>6.4145000000000003</v>
      </c>
      <c r="B731">
        <v>40.743000000000002</v>
      </c>
    </row>
    <row r="732" spans="1:2">
      <c r="A732" s="1">
        <v>7.2072000000000003</v>
      </c>
      <c r="B732">
        <v>42.515000000000001</v>
      </c>
    </row>
    <row r="733" spans="1:2">
      <c r="A733" s="1">
        <v>7.7838000000000003</v>
      </c>
      <c r="B733">
        <v>44.286000000000001</v>
      </c>
    </row>
    <row r="734" spans="1:2">
      <c r="A734" s="1">
        <v>8.7927</v>
      </c>
      <c r="B734">
        <v>46.234999999999999</v>
      </c>
    </row>
    <row r="735" spans="1:2">
      <c r="A735" s="1">
        <v>9.6576000000000004</v>
      </c>
      <c r="B735">
        <v>48.183</v>
      </c>
    </row>
    <row r="736" spans="1:2">
      <c r="A736" s="1">
        <v>10.378</v>
      </c>
      <c r="B736">
        <v>50.131</v>
      </c>
    </row>
    <row r="737" spans="1:2">
      <c r="A737" s="1">
        <v>11.315</v>
      </c>
      <c r="B737">
        <v>52.258000000000003</v>
      </c>
    </row>
    <row r="738" spans="1:2">
      <c r="A738" s="1">
        <v>11.891999999999999</v>
      </c>
      <c r="B738">
        <v>53.499000000000002</v>
      </c>
    </row>
    <row r="739" spans="1:2">
      <c r="A739" s="1">
        <v>12.757</v>
      </c>
      <c r="B739">
        <v>55.975999999999999</v>
      </c>
    </row>
    <row r="740" spans="1:2">
      <c r="A740" s="1">
        <v>13.622</v>
      </c>
      <c r="B740">
        <v>57.573</v>
      </c>
    </row>
    <row r="741" spans="1:2">
      <c r="A741" s="1">
        <v>14.631</v>
      </c>
      <c r="B741">
        <v>59.521999999999998</v>
      </c>
    </row>
    <row r="742" spans="1:2">
      <c r="A742" s="1">
        <v>15.712</v>
      </c>
      <c r="B742">
        <v>61.113999999999997</v>
      </c>
    </row>
    <row r="743" spans="1:2">
      <c r="A743" s="1">
        <v>16.721</v>
      </c>
      <c r="B743">
        <v>62.884999999999998</v>
      </c>
    </row>
    <row r="744" spans="1:2">
      <c r="A744" s="1">
        <v>17.658000000000001</v>
      </c>
      <c r="B744">
        <v>64.302999999999997</v>
      </c>
    </row>
    <row r="745" spans="1:2">
      <c r="A745" s="1">
        <v>18.521999999999998</v>
      </c>
      <c r="B745">
        <v>65.721999999999994</v>
      </c>
    </row>
    <row r="746" spans="1:2">
      <c r="A746" s="1">
        <v>19.532</v>
      </c>
      <c r="B746">
        <v>66.959000000000003</v>
      </c>
    </row>
    <row r="747" spans="1:2">
      <c r="A747" s="1">
        <v>20.396000000000001</v>
      </c>
      <c r="B747">
        <v>68.2</v>
      </c>
    </row>
    <row r="748" spans="1:2">
      <c r="A748" s="1">
        <v>21.260999999999999</v>
      </c>
      <c r="B748">
        <v>69.263000000000005</v>
      </c>
    </row>
    <row r="749" spans="1:2">
      <c r="A749" s="1">
        <v>22.126000000000001</v>
      </c>
      <c r="B749">
        <v>70.147999999999996</v>
      </c>
    </row>
    <row r="750" spans="1:2">
      <c r="A750" s="1">
        <v>23.207000000000001</v>
      </c>
      <c r="B750">
        <v>71.034000000000006</v>
      </c>
    </row>
    <row r="751" spans="1:2">
      <c r="A751" s="1">
        <v>24.216000000000001</v>
      </c>
      <c r="B751">
        <v>72.275000000000006</v>
      </c>
    </row>
    <row r="752" spans="1:2">
      <c r="A752" s="1">
        <v>25.152999999999999</v>
      </c>
      <c r="B752">
        <v>72.981999999999999</v>
      </c>
    </row>
    <row r="753" spans="1:2">
      <c r="A753" s="1">
        <v>26.306999999999999</v>
      </c>
      <c r="B753">
        <v>73.694000000000003</v>
      </c>
    </row>
    <row r="754" spans="1:2">
      <c r="A754" s="1">
        <v>27.315000000000001</v>
      </c>
      <c r="B754">
        <v>74.578999999999994</v>
      </c>
    </row>
    <row r="755" spans="1:2">
      <c r="A755" s="1">
        <v>27.891999999999999</v>
      </c>
      <c r="B755">
        <v>74.578999999999994</v>
      </c>
    </row>
    <row r="756" spans="1:2">
      <c r="A756" s="1">
        <v>28.539000000000001</v>
      </c>
      <c r="B756">
        <v>75.286000000000001</v>
      </c>
    </row>
    <row r="757" spans="1:2">
      <c r="A757" s="1">
        <v>29.116</v>
      </c>
      <c r="B757">
        <v>75.286000000000001</v>
      </c>
    </row>
    <row r="758" spans="1:2">
      <c r="A758" s="1">
        <v>29.693000000000001</v>
      </c>
      <c r="B758">
        <v>75.641999999999996</v>
      </c>
    </row>
    <row r="759" spans="1:2">
      <c r="A759" s="1">
        <v>30.198</v>
      </c>
      <c r="B759">
        <v>75.641999999999996</v>
      </c>
    </row>
    <row r="760" spans="1:2">
      <c r="A760" s="1">
        <v>30.414000000000001</v>
      </c>
      <c r="B760">
        <v>75.819999999999993</v>
      </c>
    </row>
    <row r="761" spans="1:2">
      <c r="A761" s="1">
        <v>30.559000000000001</v>
      </c>
      <c r="B761">
        <v>75.819999999999993</v>
      </c>
    </row>
    <row r="762" spans="1:2">
      <c r="A762" s="1">
        <v>30.559000000000001</v>
      </c>
      <c r="B762">
        <v>74.578999999999994</v>
      </c>
    </row>
    <row r="763" spans="1:2">
      <c r="A763" s="1">
        <v>30.559000000000001</v>
      </c>
      <c r="B763">
        <v>73.337999999999994</v>
      </c>
    </row>
    <row r="764" spans="1:2">
      <c r="A764" s="1">
        <v>30.414000000000001</v>
      </c>
      <c r="B764">
        <v>72.631</v>
      </c>
    </row>
    <row r="765" spans="1:2">
      <c r="A765" s="1">
        <v>30.268999999999998</v>
      </c>
      <c r="B765">
        <v>71.034000000000006</v>
      </c>
    </row>
    <row r="766" spans="1:2">
      <c r="A766" s="1">
        <v>29.981999999999999</v>
      </c>
      <c r="B766">
        <v>69.971000000000004</v>
      </c>
    </row>
    <row r="767" spans="1:2">
      <c r="A767" s="1">
        <v>29.911000000000001</v>
      </c>
      <c r="B767">
        <v>67.843999999999994</v>
      </c>
    </row>
    <row r="768" spans="1:2">
      <c r="A768" s="1">
        <v>29.837</v>
      </c>
      <c r="B768">
        <v>66.608000000000004</v>
      </c>
    </row>
    <row r="769" spans="1:2">
      <c r="A769" s="1">
        <v>29.620999999999999</v>
      </c>
      <c r="B769">
        <v>64.659000000000006</v>
      </c>
    </row>
    <row r="770" spans="1:2">
      <c r="A770" s="1">
        <v>29.477</v>
      </c>
      <c r="B770">
        <v>62.354999999999997</v>
      </c>
    </row>
    <row r="771" spans="1:2">
      <c r="A771" s="1">
        <v>29.19</v>
      </c>
      <c r="B771">
        <v>60.936</v>
      </c>
    </row>
    <row r="772" spans="1:2">
      <c r="A772" s="1">
        <v>28.974</v>
      </c>
      <c r="B772">
        <v>58.988</v>
      </c>
    </row>
    <row r="773" spans="1:2">
      <c r="A773" s="1">
        <v>28.613</v>
      </c>
      <c r="B773">
        <v>57.04</v>
      </c>
    </row>
    <row r="774" spans="1:2">
      <c r="A774" s="1">
        <v>28.396999999999998</v>
      </c>
      <c r="B774">
        <v>54.561999999999998</v>
      </c>
    </row>
    <row r="775" spans="1:2">
      <c r="A775" s="1">
        <v>28.108000000000001</v>
      </c>
      <c r="B775">
        <v>52.613999999999997</v>
      </c>
    </row>
    <row r="776" spans="1:2">
      <c r="A776" s="1">
        <v>27.821000000000002</v>
      </c>
      <c r="B776">
        <v>51.017000000000003</v>
      </c>
    </row>
    <row r="777" spans="1:2">
      <c r="A777" s="1">
        <v>27.675999999999998</v>
      </c>
      <c r="B777">
        <v>49.601999999999997</v>
      </c>
    </row>
    <row r="778" spans="1:2">
      <c r="A778" s="1">
        <v>27.315000000000001</v>
      </c>
      <c r="B778">
        <v>47.475999999999999</v>
      </c>
    </row>
    <row r="779" spans="1:2">
      <c r="A779" s="1">
        <v>26.954000000000001</v>
      </c>
      <c r="B779">
        <v>45.701000000000001</v>
      </c>
    </row>
    <row r="780" spans="1:2">
      <c r="A780" s="1">
        <v>26.667000000000002</v>
      </c>
      <c r="B780">
        <v>43.576999999999998</v>
      </c>
    </row>
    <row r="781" spans="1:2">
      <c r="A781" s="1">
        <v>26.233000000000001</v>
      </c>
      <c r="B781">
        <v>41.628999999999998</v>
      </c>
    </row>
    <row r="782" spans="1:2">
      <c r="A782" s="1">
        <v>25.875</v>
      </c>
      <c r="B782">
        <v>39.856999999999999</v>
      </c>
    </row>
    <row r="783" spans="1:2">
      <c r="A783" s="1">
        <v>25.369</v>
      </c>
      <c r="B783">
        <v>38.085999999999999</v>
      </c>
    </row>
    <row r="784" spans="1:2">
      <c r="A784" s="1">
        <v>24.864999999999998</v>
      </c>
      <c r="B784">
        <v>35.252000000000002</v>
      </c>
    </row>
    <row r="785" spans="1:2">
      <c r="A785" s="1">
        <v>24.36</v>
      </c>
      <c r="B785">
        <v>33.302999999999997</v>
      </c>
    </row>
    <row r="786" spans="1:2">
      <c r="A786" s="1">
        <v>24</v>
      </c>
      <c r="B786">
        <v>31.885999999999999</v>
      </c>
    </row>
    <row r="787" spans="1:2">
      <c r="A787" s="1">
        <v>23.495999999999999</v>
      </c>
      <c r="B787">
        <v>30.114000000000001</v>
      </c>
    </row>
    <row r="788" spans="1:2">
      <c r="A788" s="1">
        <v>22.847000000000001</v>
      </c>
      <c r="B788">
        <v>27.812000000000001</v>
      </c>
    </row>
    <row r="789" spans="1:2">
      <c r="A789" s="1">
        <v>22.486000000000001</v>
      </c>
      <c r="B789">
        <v>26.571000000000002</v>
      </c>
    </row>
    <row r="790" spans="1:2">
      <c r="A790" s="1">
        <v>22.126000000000001</v>
      </c>
      <c r="B790">
        <v>24.977</v>
      </c>
    </row>
    <row r="791" spans="1:2">
      <c r="A791" s="1">
        <v>21.477</v>
      </c>
      <c r="B791">
        <v>23.029</v>
      </c>
    </row>
    <row r="792" spans="1:2">
      <c r="A792" s="1">
        <v>20.972999999999999</v>
      </c>
      <c r="B792">
        <v>21.789000000000001</v>
      </c>
    </row>
    <row r="793" spans="1:2">
      <c r="A793" s="1">
        <v>20.396000000000001</v>
      </c>
      <c r="B793">
        <v>19.663</v>
      </c>
    </row>
    <row r="794" spans="1:2">
      <c r="A794" s="1">
        <v>19.82</v>
      </c>
      <c r="B794">
        <v>17.891999999999999</v>
      </c>
    </row>
    <row r="795" spans="1:2">
      <c r="A795" s="1">
        <v>19.170999999999999</v>
      </c>
      <c r="B795">
        <v>16.474</v>
      </c>
    </row>
    <row r="796" spans="1:2">
      <c r="A796" s="1">
        <v>18.739000000000001</v>
      </c>
      <c r="B796">
        <v>15.057</v>
      </c>
    </row>
    <row r="797" spans="1:2">
      <c r="A797" s="1">
        <v>18.234000000000002</v>
      </c>
      <c r="B797">
        <v>13.817</v>
      </c>
    </row>
    <row r="798" spans="1:2">
      <c r="A798" s="1">
        <v>17.585999999999999</v>
      </c>
      <c r="B798">
        <v>12.223000000000001</v>
      </c>
    </row>
    <row r="799" spans="1:2">
      <c r="A799" s="1">
        <v>17.152999999999999</v>
      </c>
      <c r="B799">
        <v>11.16</v>
      </c>
    </row>
    <row r="800" spans="1:2">
      <c r="A800" s="1">
        <v>16.433</v>
      </c>
      <c r="B800">
        <v>9.7429000000000006</v>
      </c>
    </row>
    <row r="801" spans="1:2">
      <c r="A801" s="1">
        <v>15.856</v>
      </c>
      <c r="B801">
        <v>8.3256999999999994</v>
      </c>
    </row>
    <row r="802" spans="1:2">
      <c r="A802" s="1">
        <v>15.207000000000001</v>
      </c>
      <c r="B802">
        <v>7.0856000000000003</v>
      </c>
    </row>
    <row r="803" spans="1:2">
      <c r="A803" s="1">
        <v>14.486000000000001</v>
      </c>
      <c r="B803">
        <v>6.0228999999999999</v>
      </c>
    </row>
    <row r="804" spans="1:2">
      <c r="A804" s="1">
        <v>13.694000000000001</v>
      </c>
      <c r="B804">
        <v>4.6056999999999997</v>
      </c>
    </row>
    <row r="805" spans="1:2">
      <c r="A805" s="1">
        <v>12.901</v>
      </c>
      <c r="B805">
        <v>3.3656999999999999</v>
      </c>
    </row>
    <row r="806" spans="1:2">
      <c r="A806" s="1">
        <v>12.18</v>
      </c>
      <c r="B806">
        <v>2.3029000000000002</v>
      </c>
    </row>
    <row r="807" spans="1:2">
      <c r="A807" s="1">
        <v>11.459</v>
      </c>
      <c r="B807">
        <v>1.0629</v>
      </c>
    </row>
    <row r="808" spans="1:2">
      <c r="A808" s="1">
        <v>10.667</v>
      </c>
      <c r="B808">
        <v>0.35428999999999999</v>
      </c>
    </row>
    <row r="809" spans="1:2">
      <c r="A809" s="1">
        <v>9.8740000000000006</v>
      </c>
      <c r="B809">
        <v>-0.35428999999999999</v>
      </c>
    </row>
    <row r="810" spans="1:2">
      <c r="A810" s="1">
        <v>9.2973999999999997</v>
      </c>
      <c r="B810">
        <v>-1.24</v>
      </c>
    </row>
    <row r="811" spans="1:2">
      <c r="A811" s="1">
        <v>8.6486999999999998</v>
      </c>
      <c r="B811">
        <v>-2.1257000000000001</v>
      </c>
    </row>
    <row r="812" spans="1:2">
      <c r="A812" s="1">
        <v>8.0721000000000007</v>
      </c>
      <c r="B812">
        <v>-2.6570999999999998</v>
      </c>
    </row>
    <row r="813" spans="1:2">
      <c r="A813" s="1">
        <v>7.2793999999999999</v>
      </c>
      <c r="B813">
        <v>-3.72</v>
      </c>
    </row>
    <row r="814" spans="1:2">
      <c r="A814" s="1">
        <v>6.4145000000000003</v>
      </c>
      <c r="B814">
        <v>-4.9602000000000004</v>
      </c>
    </row>
    <row r="815" spans="1:2">
      <c r="A815" s="1">
        <v>5.5495999999999999</v>
      </c>
      <c r="B815">
        <v>-6.5545</v>
      </c>
    </row>
    <row r="816" spans="1:2">
      <c r="A816" s="1">
        <v>4.6125999999999996</v>
      </c>
      <c r="B816">
        <v>-7.4401000000000002</v>
      </c>
    </row>
    <row r="817" spans="1:2">
      <c r="A817" s="1">
        <v>3.8917999999999999</v>
      </c>
      <c r="B817">
        <v>-8.6803000000000008</v>
      </c>
    </row>
    <row r="818" spans="1:2">
      <c r="A818" s="1">
        <v>3.0991</v>
      </c>
      <c r="B818">
        <v>-9.92</v>
      </c>
    </row>
    <row r="819" spans="1:2">
      <c r="A819" s="1">
        <v>2.4504000000000001</v>
      </c>
      <c r="B819">
        <v>-11.869</v>
      </c>
    </row>
    <row r="820" spans="1:2">
      <c r="A820" s="1">
        <v>1.8018000000000001</v>
      </c>
      <c r="B820">
        <v>-13.64</v>
      </c>
    </row>
    <row r="821" spans="1:2">
      <c r="A821" s="1">
        <v>1.2252000000000001</v>
      </c>
      <c r="B821">
        <v>-15.412000000000001</v>
      </c>
    </row>
    <row r="822" spans="1:2">
      <c r="A822" s="1">
        <v>0.64863999999999999</v>
      </c>
      <c r="B822">
        <v>-17.006</v>
      </c>
    </row>
    <row r="823" spans="1:2">
      <c r="A823" s="1">
        <v>0.21621000000000001</v>
      </c>
      <c r="B823">
        <v>-18.777000000000001</v>
      </c>
    </row>
    <row r="824" spans="1:2">
      <c r="A824" s="1">
        <v>0</v>
      </c>
      <c r="B824">
        <v>-19.84</v>
      </c>
    </row>
    <row r="825" spans="1:2">
      <c r="A825" s="1">
        <f>-0.36035</f>
        <v>-0.36035</v>
      </c>
      <c r="B825">
        <v>-21.434999999999999</v>
      </c>
    </row>
    <row r="826" spans="1:2">
      <c r="A826" s="1">
        <f>-0.72072</f>
        <v>-0.72072000000000003</v>
      </c>
      <c r="B826">
        <v>-23.206</v>
      </c>
    </row>
    <row r="827" spans="1:2">
      <c r="A827" s="1">
        <f>-1.009</f>
        <v>-1.0089999999999999</v>
      </c>
      <c r="B827">
        <v>-24.446000000000002</v>
      </c>
    </row>
    <row r="828" spans="1:2">
      <c r="A828" s="1">
        <f>-1.8739</f>
        <v>-1.8738999999999999</v>
      </c>
      <c r="B828">
        <v>-27.812000000000001</v>
      </c>
    </row>
    <row r="829" spans="1:2">
      <c r="A829" s="1">
        <f>-2.3063</f>
        <v>-2.3062999999999998</v>
      </c>
      <c r="B829">
        <v>-29.405999999999999</v>
      </c>
    </row>
    <row r="830" spans="1:2">
      <c r="A830" s="1">
        <f>-2.8108</f>
        <v>-2.8108</v>
      </c>
      <c r="B830">
        <v>-31.178000000000001</v>
      </c>
    </row>
    <row r="831" spans="1:2">
      <c r="A831" s="1">
        <f>-3.3873</f>
        <v>-3.3873000000000002</v>
      </c>
      <c r="B831">
        <v>-33.125999999999998</v>
      </c>
    </row>
    <row r="832" spans="1:2">
      <c r="A832" s="1">
        <f>-4.0361</f>
        <v>-4.0361000000000002</v>
      </c>
      <c r="B832">
        <v>-34.72</v>
      </c>
    </row>
    <row r="833" spans="1:2">
      <c r="A833" s="1">
        <f>-4.6126</f>
        <v>-4.6125999999999996</v>
      </c>
      <c r="B833">
        <v>-36.668999999999997</v>
      </c>
    </row>
    <row r="834" spans="1:2">
      <c r="A834" s="1">
        <f>-5.5496</f>
        <v>-5.5495999999999999</v>
      </c>
      <c r="B834">
        <v>-38.618000000000002</v>
      </c>
    </row>
    <row r="835" spans="1:2">
      <c r="A835" s="1">
        <f>-6.1262</f>
        <v>-6.1261999999999999</v>
      </c>
      <c r="B835">
        <v>-40.389000000000003</v>
      </c>
    </row>
    <row r="836" spans="1:2">
      <c r="A836" s="1">
        <f>-6.9911</f>
        <v>-6.9911000000000003</v>
      </c>
      <c r="B836">
        <v>-41.982999999999997</v>
      </c>
    </row>
    <row r="837" spans="1:2">
      <c r="A837" s="1">
        <f>-7.7838</f>
        <v>-7.7838000000000003</v>
      </c>
      <c r="B837">
        <v>-43.932000000000002</v>
      </c>
    </row>
    <row r="838" spans="1:2">
      <c r="A838" s="1">
        <f>-8.2883</f>
        <v>-8.2882999999999996</v>
      </c>
      <c r="B838">
        <v>-44.816000000000003</v>
      </c>
    </row>
    <row r="839" spans="1:2">
      <c r="A839" s="1">
        <f>-8.5766</f>
        <v>-8.5765999999999991</v>
      </c>
      <c r="B839">
        <v>-46.057000000000002</v>
      </c>
    </row>
    <row r="840" spans="1:2">
      <c r="A840" s="1">
        <f>-9.7297</f>
        <v>-9.7296999999999993</v>
      </c>
      <c r="B840">
        <v>-48.005000000000003</v>
      </c>
    </row>
    <row r="841" spans="1:2">
      <c r="A841" s="1">
        <f>-10.451</f>
        <v>-10.451000000000001</v>
      </c>
      <c r="B841">
        <v>-49.954000000000001</v>
      </c>
    </row>
    <row r="842" spans="1:2">
      <c r="A842" s="1">
        <f>-11.387</f>
        <v>-11.387</v>
      </c>
      <c r="B842">
        <v>-51.55</v>
      </c>
    </row>
    <row r="843" spans="1:2">
      <c r="A843" s="1">
        <f>-12.396</f>
        <v>-12.396000000000001</v>
      </c>
      <c r="B843">
        <v>-53.143000000000001</v>
      </c>
    </row>
    <row r="844" spans="1:2">
      <c r="A844" s="1">
        <f>-13.333</f>
        <v>-13.333</v>
      </c>
      <c r="B844">
        <v>-54.561999999999998</v>
      </c>
    </row>
    <row r="845" spans="1:2">
      <c r="A845" s="1">
        <f>-14.414</f>
        <v>-14.414</v>
      </c>
      <c r="B845">
        <v>-56.332000000000001</v>
      </c>
    </row>
    <row r="846" spans="1:2">
      <c r="A846" s="1">
        <f>-15.423</f>
        <v>-15.423</v>
      </c>
      <c r="B846">
        <v>-57.750999999999998</v>
      </c>
    </row>
    <row r="847" spans="1:2">
      <c r="A847" s="1">
        <f>-16.504</f>
        <v>-16.504000000000001</v>
      </c>
      <c r="B847">
        <v>-59.165999999999997</v>
      </c>
    </row>
    <row r="848" spans="1:2">
      <c r="A848" s="1">
        <f>-17.514</f>
        <v>-17.513999999999999</v>
      </c>
      <c r="B848">
        <v>-60.762999999999998</v>
      </c>
    </row>
    <row r="849" spans="1:2">
      <c r="A849" s="1">
        <f>-18.378</f>
        <v>-18.378</v>
      </c>
      <c r="B849">
        <v>-61.999000000000002</v>
      </c>
    </row>
    <row r="850" spans="1:2">
      <c r="A850" s="1">
        <f>-19.315</f>
        <v>-19.315000000000001</v>
      </c>
      <c r="B850">
        <v>-63.061999999999998</v>
      </c>
    </row>
    <row r="851" spans="1:2">
      <c r="A851" s="1">
        <f>-20.252</f>
        <v>-20.251999999999999</v>
      </c>
      <c r="B851">
        <v>-63.774000000000001</v>
      </c>
    </row>
    <row r="852" spans="1:2">
      <c r="A852" s="1">
        <f>-20.973</f>
        <v>-20.972999999999999</v>
      </c>
      <c r="B852">
        <v>-65.188999999999993</v>
      </c>
    </row>
    <row r="853" spans="1:2">
      <c r="A853" s="1">
        <f>-21.91</f>
        <v>-21.91</v>
      </c>
      <c r="B853">
        <v>-66.251999999999995</v>
      </c>
    </row>
    <row r="854" spans="1:2">
      <c r="A854" s="1">
        <f>-22.847</f>
        <v>-22.847000000000001</v>
      </c>
      <c r="B854">
        <v>-67.314999999999998</v>
      </c>
    </row>
    <row r="855" spans="1:2">
      <c r="A855" s="1">
        <f>-23.856</f>
        <v>-23.856000000000002</v>
      </c>
      <c r="B855">
        <v>-68.2</v>
      </c>
    </row>
    <row r="856" spans="1:2">
      <c r="A856" s="1">
        <f>-24.721</f>
        <v>-24.721</v>
      </c>
      <c r="B856">
        <v>-69.263000000000005</v>
      </c>
    </row>
    <row r="857" spans="1:2">
      <c r="A857" s="1">
        <f>-25.369</f>
        <v>-25.369</v>
      </c>
      <c r="B857">
        <v>-69.971000000000004</v>
      </c>
    </row>
    <row r="858" spans="1:2">
      <c r="A858" s="1">
        <f>-26.017</f>
        <v>-26.016999999999999</v>
      </c>
      <c r="B858">
        <v>-70.504000000000005</v>
      </c>
    </row>
    <row r="859" spans="1:2">
      <c r="A859" s="1">
        <f>-26.954</f>
        <v>-26.954000000000001</v>
      </c>
      <c r="B859">
        <v>-71.39</v>
      </c>
    </row>
    <row r="860" spans="1:2">
      <c r="A860" s="1">
        <f>-27.676</f>
        <v>-27.675999999999998</v>
      </c>
      <c r="B860">
        <v>-72.096999999999994</v>
      </c>
    </row>
    <row r="861" spans="1:2">
      <c r="A861" s="1">
        <f>-28.324</f>
        <v>-28.324000000000002</v>
      </c>
      <c r="B861">
        <v>-72.631</v>
      </c>
    </row>
    <row r="862" spans="1:2">
      <c r="A862" s="1">
        <f>-29.116</f>
        <v>-29.116</v>
      </c>
      <c r="B862">
        <v>-73.16</v>
      </c>
    </row>
    <row r="863" spans="1:2">
      <c r="A863" s="1">
        <f>-29.837</f>
        <v>-29.837</v>
      </c>
      <c r="B863">
        <v>-73.867000000000004</v>
      </c>
    </row>
    <row r="864" spans="1:2">
      <c r="A864" s="1">
        <f>-30.269</f>
        <v>-30.268999999999998</v>
      </c>
      <c r="B864">
        <v>-73.867000000000004</v>
      </c>
    </row>
    <row r="865" spans="1:2">
      <c r="A865" s="1">
        <f>-30.488</f>
        <v>-30.488</v>
      </c>
      <c r="B865">
        <v>-74.045000000000002</v>
      </c>
    </row>
    <row r="866" spans="1:2">
      <c r="A866" s="1">
        <f>-30.775</f>
        <v>-30.774999999999999</v>
      </c>
      <c r="B866">
        <v>-74.222999999999999</v>
      </c>
    </row>
    <row r="867" spans="1:2">
      <c r="A867" s="1">
        <f>-30.63</f>
        <v>-30.63</v>
      </c>
      <c r="B867">
        <v>-73.516000000000005</v>
      </c>
    </row>
    <row r="868" spans="1:2">
      <c r="A868" s="1">
        <f>-30.704</f>
        <v>-30.704000000000001</v>
      </c>
      <c r="B868">
        <v>-72.631</v>
      </c>
    </row>
    <row r="869" spans="1:2">
      <c r="A869" s="1">
        <f>-30.63</f>
        <v>-30.63</v>
      </c>
      <c r="B869">
        <v>-71.918999999999997</v>
      </c>
    </row>
    <row r="870" spans="1:2">
      <c r="A870" s="1">
        <f>-30.414</f>
        <v>-30.414000000000001</v>
      </c>
      <c r="B870">
        <v>-70.325999999999993</v>
      </c>
    </row>
    <row r="871" spans="1:2">
      <c r="A871" s="1">
        <f>-30.198</f>
        <v>-30.198</v>
      </c>
      <c r="B871">
        <v>-68.733999999999995</v>
      </c>
    </row>
    <row r="872" spans="1:2">
      <c r="A872" s="1">
        <f>-30.053</f>
        <v>-30.053000000000001</v>
      </c>
      <c r="B872">
        <v>-67.314999999999998</v>
      </c>
    </row>
    <row r="873" spans="1:2">
      <c r="A873" s="1">
        <f>-29.911</f>
        <v>-29.911000000000001</v>
      </c>
      <c r="B873">
        <v>-64.832999999999998</v>
      </c>
    </row>
    <row r="874" spans="1:2">
      <c r="A874" s="1">
        <f>-29.837</f>
        <v>-29.837</v>
      </c>
      <c r="B874">
        <v>-63.24</v>
      </c>
    </row>
    <row r="875" spans="1:2">
      <c r="A875" s="1">
        <f>-29.55</f>
        <v>-29.55</v>
      </c>
      <c r="B875">
        <v>-61.47</v>
      </c>
    </row>
    <row r="876" spans="1:2">
      <c r="A876" s="1">
        <f>-29.477</f>
        <v>-29.477</v>
      </c>
      <c r="B876">
        <v>-60.228999999999999</v>
      </c>
    </row>
    <row r="877" spans="1:2">
      <c r="A877" s="1">
        <f>-29.261</f>
        <v>-29.260999999999999</v>
      </c>
      <c r="B877">
        <v>-58.103000000000002</v>
      </c>
    </row>
    <row r="878" spans="1:2">
      <c r="A878" s="1">
        <f>-29.045</f>
        <v>-29.045000000000002</v>
      </c>
      <c r="B878">
        <v>-56.51</v>
      </c>
    </row>
    <row r="879" spans="1:2">
      <c r="A879" s="1">
        <f>-28.684</f>
        <v>-28.684000000000001</v>
      </c>
      <c r="B879">
        <v>-54.912999999999997</v>
      </c>
    </row>
    <row r="880" spans="1:2">
      <c r="A880" s="1">
        <f>-28.324</f>
        <v>-28.324000000000002</v>
      </c>
      <c r="B880">
        <v>-52.436</v>
      </c>
    </row>
    <row r="881" spans="1:2">
      <c r="A881" s="1">
        <f>-27.963</f>
        <v>-27.963000000000001</v>
      </c>
      <c r="B881">
        <v>-50.838999999999999</v>
      </c>
    </row>
    <row r="882" spans="1:2">
      <c r="A882" s="1">
        <f>-27.676</f>
        <v>-27.675999999999998</v>
      </c>
      <c r="B882">
        <v>-48.89</v>
      </c>
    </row>
    <row r="883" spans="1:2">
      <c r="A883" s="1">
        <f>-27.17</f>
        <v>-27.17</v>
      </c>
      <c r="B883">
        <v>-47.12</v>
      </c>
    </row>
    <row r="884" spans="1:2">
      <c r="A884" s="1">
        <f>-26.81</f>
        <v>-26.81</v>
      </c>
      <c r="B884">
        <v>-45.171999999999997</v>
      </c>
    </row>
    <row r="885" spans="1:2">
      <c r="A885" s="1">
        <f>-26.452</f>
        <v>-26.452000000000002</v>
      </c>
      <c r="B885">
        <v>-43.576999999999998</v>
      </c>
    </row>
    <row r="886" spans="1:2">
      <c r="A886" s="1">
        <f>-26.091</f>
        <v>-26.091000000000001</v>
      </c>
      <c r="B886">
        <v>-41.805999999999997</v>
      </c>
    </row>
    <row r="887" spans="1:2">
      <c r="A887" s="1">
        <f>-25.73</f>
        <v>-25.73</v>
      </c>
      <c r="B887">
        <v>-39.856999999999999</v>
      </c>
    </row>
    <row r="888" spans="1:2">
      <c r="A888" s="1">
        <f>-25.153</f>
        <v>-25.152999999999999</v>
      </c>
      <c r="B888">
        <v>-38.085999999999999</v>
      </c>
    </row>
    <row r="889" spans="1:2">
      <c r="A889" s="1">
        <f>-24.721</f>
        <v>-24.721</v>
      </c>
      <c r="B889">
        <v>-36.137</v>
      </c>
    </row>
    <row r="890" spans="1:2">
      <c r="A890" s="1">
        <f>-24.36</f>
        <v>-24.36</v>
      </c>
      <c r="B890">
        <v>-34.542999999999999</v>
      </c>
    </row>
    <row r="891" spans="1:2">
      <c r="A891" s="1">
        <f>-24</f>
        <v>-24</v>
      </c>
      <c r="B891">
        <v>-33.125999999999998</v>
      </c>
    </row>
    <row r="892" spans="1:2">
      <c r="A892" s="1">
        <f>-23.423</f>
        <v>-23.422999999999998</v>
      </c>
      <c r="B892">
        <v>-31</v>
      </c>
    </row>
    <row r="893" spans="1:2">
      <c r="A893" s="1">
        <f>-22.775</f>
        <v>-22.774999999999999</v>
      </c>
      <c r="B893">
        <v>-28.875</v>
      </c>
    </row>
    <row r="894" spans="1:2">
      <c r="A894" s="1">
        <f>-22.342</f>
        <v>-22.341999999999999</v>
      </c>
      <c r="B894">
        <v>-27.28</v>
      </c>
    </row>
    <row r="895" spans="1:2">
      <c r="A895" s="1">
        <f>-21.621</f>
        <v>-21.620999999999999</v>
      </c>
      <c r="B895">
        <v>-25.155000000000001</v>
      </c>
    </row>
    <row r="896" spans="1:2">
      <c r="A896" s="1">
        <f>-20.613</f>
        <v>-20.613</v>
      </c>
      <c r="B896">
        <v>-22.32</v>
      </c>
    </row>
    <row r="897" spans="1:2">
      <c r="A897" s="1">
        <f>-19.604</f>
        <v>-19.603999999999999</v>
      </c>
      <c r="B897">
        <v>-19.663</v>
      </c>
    </row>
    <row r="898" spans="1:2">
      <c r="A898" s="1">
        <f>-19.027</f>
        <v>-19.027000000000001</v>
      </c>
      <c r="B898">
        <v>-18.068999999999999</v>
      </c>
    </row>
    <row r="899" spans="1:2">
      <c r="A899" s="1">
        <f>-18.306</f>
        <v>-18.306000000000001</v>
      </c>
      <c r="B899">
        <v>-16.297000000000001</v>
      </c>
    </row>
    <row r="900" spans="1:2">
      <c r="A900" s="1">
        <f>-17.586</f>
        <v>-17.585999999999999</v>
      </c>
      <c r="B900">
        <v>-14.172000000000001</v>
      </c>
    </row>
    <row r="901" spans="1:2">
      <c r="A901" s="1">
        <f>-16.504</f>
        <v>-16.504000000000001</v>
      </c>
      <c r="B901">
        <v>-12.223000000000001</v>
      </c>
    </row>
    <row r="902" spans="1:2">
      <c r="A902" s="1">
        <f>-15.568</f>
        <v>-15.568</v>
      </c>
      <c r="B902">
        <v>-10.097</v>
      </c>
    </row>
    <row r="903" spans="1:2">
      <c r="A903" s="1">
        <f>-14.414</f>
        <v>-14.414</v>
      </c>
      <c r="B903">
        <v>-8.1486999999999998</v>
      </c>
    </row>
    <row r="904" spans="1:2">
      <c r="A904" s="1">
        <f>-13.333</f>
        <v>-13.333</v>
      </c>
      <c r="B904">
        <v>-7.0856000000000003</v>
      </c>
    </row>
    <row r="905" spans="1:2">
      <c r="A905" s="1">
        <f>-12.54</f>
        <v>-12.54</v>
      </c>
      <c r="B905">
        <v>-5.6688000000000001</v>
      </c>
    </row>
    <row r="906" spans="1:2">
      <c r="A906" s="1">
        <f>-11.315</f>
        <v>-11.315</v>
      </c>
      <c r="B906">
        <v>-3.8972000000000002</v>
      </c>
    </row>
    <row r="907" spans="1:2">
      <c r="A907" s="1">
        <f>-10.451</f>
        <v>-10.451000000000001</v>
      </c>
      <c r="B907">
        <v>-2.6570999999999998</v>
      </c>
    </row>
    <row r="908" spans="1:2">
      <c r="A908" s="1">
        <f>-9.7297</f>
        <v>-9.7296999999999993</v>
      </c>
      <c r="B908">
        <v>-1.5943000000000001</v>
      </c>
    </row>
    <row r="909" spans="1:2">
      <c r="A909" s="1">
        <v>-8.7208000000000006</v>
      </c>
      <c r="B909">
        <v>0</v>
      </c>
    </row>
    <row r="910" spans="1:2">
      <c r="A910" s="1">
        <v>-8</v>
      </c>
      <c r="B910">
        <v>1.24</v>
      </c>
    </row>
    <row r="911" spans="1:2">
      <c r="A911" s="1">
        <v>-7.2072000000000003</v>
      </c>
      <c r="B911">
        <v>2.48</v>
      </c>
    </row>
    <row r="912" spans="1:2">
      <c r="A912" s="1">
        <v>-6.5585000000000004</v>
      </c>
      <c r="B912">
        <v>3.8972000000000002</v>
      </c>
    </row>
    <row r="913" spans="1:2">
      <c r="A913" s="1">
        <v>-5.7657999999999996</v>
      </c>
      <c r="B913">
        <v>5.3143000000000002</v>
      </c>
    </row>
    <row r="914" spans="1:2">
      <c r="A914" s="1">
        <v>-5.1170999999999998</v>
      </c>
      <c r="B914">
        <v>7.0856000000000003</v>
      </c>
    </row>
    <row r="915" spans="1:2">
      <c r="A915" s="1">
        <v>-4.5404999999999998</v>
      </c>
      <c r="B915">
        <v>8.3256999999999994</v>
      </c>
    </row>
    <row r="916" spans="1:2">
      <c r="A916" s="1">
        <v>-4.0361000000000002</v>
      </c>
      <c r="B916">
        <v>9.7429000000000006</v>
      </c>
    </row>
    <row r="917" spans="1:2">
      <c r="A917" s="1">
        <v>-3.2433000000000001</v>
      </c>
      <c r="B917">
        <v>11.16</v>
      </c>
    </row>
    <row r="918" spans="1:2">
      <c r="A918" s="1">
        <v>-2.5945999999999998</v>
      </c>
      <c r="B918">
        <v>12.577</v>
      </c>
    </row>
    <row r="919" spans="1:2">
      <c r="A919" s="1">
        <v>-1.8018000000000001</v>
      </c>
      <c r="B919">
        <v>14.526</v>
      </c>
    </row>
    <row r="920" spans="1:2">
      <c r="A920" s="1">
        <v>-1.0089999999999999</v>
      </c>
      <c r="B920">
        <v>16.829000000000001</v>
      </c>
    </row>
    <row r="921" spans="1:2">
      <c r="A921" s="1">
        <v>-0.50448999999999999</v>
      </c>
      <c r="B921">
        <v>18.068999999999999</v>
      </c>
    </row>
    <row r="922" spans="1:2">
      <c r="A922" s="1">
        <v>-7.2071999999999997E-2</v>
      </c>
      <c r="B922">
        <v>19.486000000000001</v>
      </c>
    </row>
    <row r="923" spans="1:2">
      <c r="A923" s="1">
        <v>0.43242999999999998</v>
      </c>
      <c r="B923">
        <v>20.725999999999999</v>
      </c>
    </row>
    <row r="924" spans="1:2">
      <c r="A924" s="1">
        <v>1.2252000000000001</v>
      </c>
      <c r="B924">
        <v>23.029</v>
      </c>
    </row>
    <row r="925" spans="1:2">
      <c r="A925" s="1">
        <v>1.5135000000000001</v>
      </c>
      <c r="B925">
        <v>24.268999999999998</v>
      </c>
    </row>
    <row r="926" spans="1:2">
      <c r="A926" s="1">
        <v>2.0179999999999998</v>
      </c>
      <c r="B926">
        <v>25.686</v>
      </c>
    </row>
    <row r="927" spans="1:2">
      <c r="A927" s="1">
        <v>2.6667000000000001</v>
      </c>
      <c r="B927">
        <v>27.635000000000002</v>
      </c>
    </row>
    <row r="928" spans="1:2">
      <c r="A928" s="1">
        <v>2.9550000000000001</v>
      </c>
      <c r="B928">
        <v>28.696999999999999</v>
      </c>
    </row>
    <row r="929" spans="1:2">
      <c r="A929" s="1">
        <v>3.5316000000000001</v>
      </c>
      <c r="B929">
        <v>29.76</v>
      </c>
    </row>
    <row r="930" spans="1:2">
      <c r="A930" s="1">
        <v>4.0361000000000002</v>
      </c>
      <c r="B930">
        <v>31.532</v>
      </c>
    </row>
    <row r="931" spans="1:2">
      <c r="A931" s="1">
        <v>4.9009</v>
      </c>
      <c r="B931">
        <v>34.012</v>
      </c>
    </row>
    <row r="932" spans="1:2">
      <c r="A932" s="1">
        <v>5.6936999999999998</v>
      </c>
      <c r="B932">
        <v>36.491999999999997</v>
      </c>
    </row>
    <row r="933" spans="1:2">
      <c r="A933" s="1">
        <v>6.6307</v>
      </c>
      <c r="B933">
        <v>38.618000000000002</v>
      </c>
    </row>
    <row r="934" spans="1:2">
      <c r="A934" s="1">
        <v>7.4234</v>
      </c>
      <c r="B934">
        <v>40.920999999999999</v>
      </c>
    </row>
    <row r="935" spans="1:2">
      <c r="A935" s="1">
        <v>8.3604000000000003</v>
      </c>
      <c r="B935">
        <v>42.692</v>
      </c>
    </row>
    <row r="936" spans="1:2">
      <c r="A936" s="1">
        <v>9.5136000000000003</v>
      </c>
      <c r="B936">
        <v>45.171999999999997</v>
      </c>
    </row>
    <row r="937" spans="1:2">
      <c r="A937" s="1">
        <v>10.305999999999999</v>
      </c>
      <c r="B937">
        <v>46.591000000000001</v>
      </c>
    </row>
    <row r="938" spans="1:2">
      <c r="A938" s="1">
        <v>11.170999999999999</v>
      </c>
      <c r="B938">
        <v>48.360999999999997</v>
      </c>
    </row>
    <row r="939" spans="1:2">
      <c r="A939" s="1">
        <v>11.82</v>
      </c>
      <c r="B939">
        <v>49.954000000000001</v>
      </c>
    </row>
    <row r="940" spans="1:2">
      <c r="A940" s="1">
        <v>12.829000000000001</v>
      </c>
      <c r="B940">
        <v>51.55</v>
      </c>
    </row>
    <row r="941" spans="1:2">
      <c r="A941" s="1">
        <v>13.766</v>
      </c>
      <c r="B941">
        <v>53.320999999999998</v>
      </c>
    </row>
    <row r="942" spans="1:2">
      <c r="A942" s="1">
        <v>14.775</v>
      </c>
      <c r="B942">
        <v>55.091000000000001</v>
      </c>
    </row>
    <row r="943" spans="1:2">
      <c r="A943" s="1">
        <v>15.712</v>
      </c>
      <c r="B943">
        <v>56.862000000000002</v>
      </c>
    </row>
    <row r="944" spans="1:2">
      <c r="A944" s="1">
        <v>16.433</v>
      </c>
      <c r="B944">
        <v>58.459000000000003</v>
      </c>
    </row>
    <row r="945" spans="1:2">
      <c r="A945" s="1">
        <v>17.440999999999999</v>
      </c>
      <c r="B945">
        <v>59.872999999999998</v>
      </c>
    </row>
    <row r="946" spans="1:2">
      <c r="A946" s="1">
        <v>18.451000000000001</v>
      </c>
      <c r="B946">
        <v>61.47</v>
      </c>
    </row>
    <row r="947" spans="1:2">
      <c r="A947" s="1">
        <v>19.242999999999999</v>
      </c>
      <c r="B947">
        <v>62.884999999999998</v>
      </c>
    </row>
    <row r="948" spans="1:2">
      <c r="A948" s="1">
        <v>20.324000000000002</v>
      </c>
      <c r="B948">
        <v>64.126000000000005</v>
      </c>
    </row>
    <row r="949" spans="1:2">
      <c r="A949" s="1">
        <v>21.405000000000001</v>
      </c>
      <c r="B949">
        <v>65.721999999999994</v>
      </c>
    </row>
    <row r="950" spans="1:2">
      <c r="A950" s="1">
        <v>22.27</v>
      </c>
      <c r="B950">
        <v>66.786000000000001</v>
      </c>
    </row>
    <row r="951" spans="1:2">
      <c r="A951" s="1">
        <v>22.919</v>
      </c>
      <c r="B951">
        <v>67.671000000000006</v>
      </c>
    </row>
    <row r="952" spans="1:2">
      <c r="A952" s="1">
        <v>23.64</v>
      </c>
      <c r="B952">
        <v>68.733999999999995</v>
      </c>
    </row>
    <row r="953" spans="1:2">
      <c r="A953" s="1">
        <v>24.504000000000001</v>
      </c>
      <c r="B953">
        <v>69.971000000000004</v>
      </c>
    </row>
    <row r="954" spans="1:2">
      <c r="A954" s="1">
        <v>25.440999999999999</v>
      </c>
      <c r="B954">
        <v>70.855999999999995</v>
      </c>
    </row>
    <row r="955" spans="1:2">
      <c r="A955" s="1">
        <v>26.161999999999999</v>
      </c>
      <c r="B955">
        <v>71.566999999999993</v>
      </c>
    </row>
    <row r="956" spans="1:2">
      <c r="A956" s="1">
        <v>27.027999999999999</v>
      </c>
      <c r="B956">
        <v>72.275000000000006</v>
      </c>
    </row>
    <row r="957" spans="1:2">
      <c r="A957" s="1">
        <v>27.821000000000002</v>
      </c>
      <c r="B957">
        <v>72.981999999999999</v>
      </c>
    </row>
    <row r="958" spans="1:2">
      <c r="A958" s="1">
        <v>28.396999999999998</v>
      </c>
      <c r="B958">
        <v>73.694000000000003</v>
      </c>
    </row>
    <row r="959" spans="1:2">
      <c r="A959" s="1">
        <v>28.9</v>
      </c>
      <c r="B959">
        <v>74.045000000000002</v>
      </c>
    </row>
    <row r="960" spans="1:2">
      <c r="A960" s="1">
        <v>29.334</v>
      </c>
      <c r="B960">
        <v>74.400999999999996</v>
      </c>
    </row>
    <row r="961" spans="1:2">
      <c r="A961" s="1">
        <v>29.765999999999998</v>
      </c>
      <c r="B961">
        <v>74.578999999999994</v>
      </c>
    </row>
    <row r="962" spans="1:2">
      <c r="A962" s="1">
        <v>29.981999999999999</v>
      </c>
      <c r="B962">
        <v>74.757000000000005</v>
      </c>
    </row>
    <row r="963" spans="1:2">
      <c r="A963" s="1">
        <v>29.911000000000001</v>
      </c>
      <c r="B963">
        <v>73.694000000000003</v>
      </c>
    </row>
    <row r="964" spans="1:2">
      <c r="A964" s="1">
        <v>29.911000000000001</v>
      </c>
      <c r="B964">
        <v>72.808999999999997</v>
      </c>
    </row>
    <row r="965" spans="1:2">
      <c r="A965" s="1">
        <v>29.765999999999998</v>
      </c>
      <c r="B965">
        <v>71.566999999999993</v>
      </c>
    </row>
    <row r="966" spans="1:2">
      <c r="A966" s="1">
        <v>29.911000000000001</v>
      </c>
      <c r="B966">
        <v>70.325999999999993</v>
      </c>
    </row>
    <row r="967" spans="1:2">
      <c r="A967" s="1">
        <v>29.620999999999999</v>
      </c>
      <c r="B967">
        <v>68.733999999999995</v>
      </c>
    </row>
    <row r="968" spans="1:2">
      <c r="A968" s="1">
        <v>29.620999999999999</v>
      </c>
      <c r="B968">
        <v>66.786000000000001</v>
      </c>
    </row>
    <row r="969" spans="1:2">
      <c r="A969" s="1">
        <v>29.405999999999999</v>
      </c>
      <c r="B969">
        <v>65.188999999999993</v>
      </c>
    </row>
    <row r="970" spans="1:2">
      <c r="A970" s="1">
        <v>29.260999999999999</v>
      </c>
      <c r="B970">
        <v>63.417999999999999</v>
      </c>
    </row>
    <row r="971" spans="1:2">
      <c r="A971" s="1">
        <v>29.116</v>
      </c>
      <c r="B971">
        <v>61.999000000000002</v>
      </c>
    </row>
    <row r="972" spans="1:2">
      <c r="A972" s="1">
        <v>28.974</v>
      </c>
      <c r="B972">
        <v>60.051000000000002</v>
      </c>
    </row>
    <row r="973" spans="1:2">
      <c r="A973" s="1">
        <v>28.9</v>
      </c>
      <c r="B973">
        <v>58.636000000000003</v>
      </c>
    </row>
    <row r="974" spans="1:2">
      <c r="A974" s="1">
        <v>28.468</v>
      </c>
      <c r="B974">
        <v>56.862000000000002</v>
      </c>
    </row>
    <row r="975" spans="1:2">
      <c r="A975" s="1">
        <v>28.396999999999998</v>
      </c>
      <c r="B975">
        <v>54.912999999999997</v>
      </c>
    </row>
    <row r="976" spans="1:2">
      <c r="A976" s="1">
        <v>28.036999999999999</v>
      </c>
      <c r="B976">
        <v>52.613999999999997</v>
      </c>
    </row>
    <row r="977" spans="1:2">
      <c r="A977" s="1">
        <v>27.963000000000001</v>
      </c>
      <c r="B977">
        <v>51.017000000000003</v>
      </c>
    </row>
    <row r="978" spans="1:2">
      <c r="A978" s="1">
        <v>27.605</v>
      </c>
      <c r="B978">
        <v>48.716999999999999</v>
      </c>
    </row>
    <row r="979" spans="1:2">
      <c r="A979" s="1">
        <v>27.17</v>
      </c>
      <c r="B979">
        <v>46.942</v>
      </c>
    </row>
    <row r="980" spans="1:2">
      <c r="A980" s="1">
        <v>26.739000000000001</v>
      </c>
      <c r="B980">
        <v>44.816000000000003</v>
      </c>
    </row>
    <row r="981" spans="1:2">
      <c r="A981" s="1">
        <v>26.452000000000002</v>
      </c>
      <c r="B981">
        <v>43.4</v>
      </c>
    </row>
    <row r="982" spans="1:2">
      <c r="A982" s="1">
        <v>26.091000000000001</v>
      </c>
      <c r="B982">
        <v>41.274999999999999</v>
      </c>
    </row>
    <row r="983" spans="1:2">
      <c r="A983" s="1">
        <v>25.800999999999998</v>
      </c>
      <c r="B983">
        <v>39.149000000000001</v>
      </c>
    </row>
    <row r="984" spans="1:2">
      <c r="A984" s="1">
        <v>25.225000000000001</v>
      </c>
      <c r="B984">
        <v>36.845999999999997</v>
      </c>
    </row>
    <row r="985" spans="1:2">
      <c r="A985" s="1">
        <v>24.792999999999999</v>
      </c>
      <c r="B985">
        <v>34.898000000000003</v>
      </c>
    </row>
    <row r="986" spans="1:2">
      <c r="A986" s="1">
        <v>24.36</v>
      </c>
      <c r="B986">
        <v>33.302999999999997</v>
      </c>
    </row>
    <row r="987" spans="1:2">
      <c r="A987" s="1">
        <v>23.712</v>
      </c>
      <c r="B987">
        <v>31.355</v>
      </c>
    </row>
    <row r="988" spans="1:2">
      <c r="A988" s="1">
        <v>23.062999999999999</v>
      </c>
      <c r="B988">
        <v>29.228999999999999</v>
      </c>
    </row>
    <row r="989" spans="1:2">
      <c r="A989" s="1">
        <v>22.414000000000001</v>
      </c>
      <c r="B989">
        <v>26.748999999999999</v>
      </c>
    </row>
    <row r="990" spans="1:2">
      <c r="A990" s="1">
        <v>21.91</v>
      </c>
      <c r="B990">
        <v>24.8</v>
      </c>
    </row>
    <row r="991" spans="1:2">
      <c r="A991" s="1">
        <v>21.405000000000001</v>
      </c>
      <c r="B991">
        <v>22.673999999999999</v>
      </c>
    </row>
    <row r="992" spans="1:2">
      <c r="A992" s="1">
        <v>20.469000000000001</v>
      </c>
      <c r="B992">
        <v>20.548999999999999</v>
      </c>
    </row>
    <row r="993" spans="1:2">
      <c r="A993" s="1">
        <v>19.891999999999999</v>
      </c>
      <c r="B993">
        <v>18.068999999999999</v>
      </c>
    </row>
    <row r="994" spans="1:2">
      <c r="A994" s="1">
        <v>19.315000000000001</v>
      </c>
      <c r="B994">
        <v>17.006</v>
      </c>
    </row>
    <row r="995" spans="1:2">
      <c r="A995" s="1">
        <v>18.594999999999999</v>
      </c>
      <c r="B995">
        <v>14.88</v>
      </c>
    </row>
    <row r="996" spans="1:2">
      <c r="A996" s="1">
        <v>17.873999999999999</v>
      </c>
      <c r="B996">
        <v>12.754</v>
      </c>
    </row>
    <row r="997" spans="1:2">
      <c r="A997" s="1">
        <v>17.369</v>
      </c>
      <c r="B997">
        <v>11.513999999999999</v>
      </c>
    </row>
    <row r="998" spans="1:2">
      <c r="A998" s="1">
        <v>16.577000000000002</v>
      </c>
      <c r="B998">
        <v>9.92</v>
      </c>
    </row>
    <row r="999" spans="1:2">
      <c r="A999" s="1">
        <v>15.64</v>
      </c>
      <c r="B999">
        <v>8.3256999999999994</v>
      </c>
    </row>
    <row r="1000" spans="1:2">
      <c r="A1000" s="1">
        <v>14.919</v>
      </c>
      <c r="B1000">
        <v>6.9085000000000001</v>
      </c>
    </row>
    <row r="1001" spans="1:2">
      <c r="A1001" s="1">
        <v>14.054</v>
      </c>
      <c r="B1001">
        <v>5.4912999999999998</v>
      </c>
    </row>
    <row r="1002" spans="1:2">
      <c r="A1002" s="1">
        <v>13.189</v>
      </c>
      <c r="B1002">
        <v>3.8972000000000002</v>
      </c>
    </row>
    <row r="1003" spans="1:2">
      <c r="A1003" s="1">
        <v>12.613</v>
      </c>
      <c r="B1003">
        <v>3.0114000000000001</v>
      </c>
    </row>
    <row r="1004" spans="1:2">
      <c r="A1004" s="1">
        <v>11.532</v>
      </c>
      <c r="B1004">
        <v>1.5943000000000001</v>
      </c>
    </row>
    <row r="1005" spans="1:2">
      <c r="A1005" s="1">
        <v>10.955</v>
      </c>
      <c r="B1005">
        <v>0.70855999999999997</v>
      </c>
    </row>
    <row r="1006" spans="1:2">
      <c r="A1006" s="1">
        <v>10.451000000000001</v>
      </c>
      <c r="B1006">
        <v>0.35428999999999999</v>
      </c>
    </row>
    <row r="1007" spans="1:2">
      <c r="A1007" s="1">
        <v>9.8740000000000006</v>
      </c>
      <c r="B1007">
        <v>-0.35428999999999999</v>
      </c>
    </row>
    <row r="1008" spans="1:2">
      <c r="A1008" s="1">
        <v>9.4413999999999998</v>
      </c>
      <c r="B1008">
        <v>-0.88573000000000002</v>
      </c>
    </row>
    <row r="1009" spans="1:2">
      <c r="A1009" s="1">
        <v>8.7208000000000006</v>
      </c>
      <c r="B1009">
        <v>-1.7715000000000001</v>
      </c>
    </row>
    <row r="1010" spans="1:2">
      <c r="A1010" s="1">
        <v>7.9278000000000004</v>
      </c>
      <c r="B1010">
        <v>-3.0114000000000001</v>
      </c>
    </row>
    <row r="1011" spans="1:2">
      <c r="A1011" s="1">
        <v>6.9911000000000003</v>
      </c>
      <c r="B1011">
        <v>-3.72</v>
      </c>
    </row>
    <row r="1012" spans="1:2">
      <c r="A1012" s="1">
        <v>6.3423999999999996</v>
      </c>
      <c r="B1012">
        <v>-4.7827000000000002</v>
      </c>
    </row>
    <row r="1013" spans="1:2">
      <c r="A1013" s="1">
        <v>5.4775</v>
      </c>
      <c r="B1013">
        <v>-5.8459000000000003</v>
      </c>
    </row>
    <row r="1014" spans="1:2">
      <c r="A1014" s="1">
        <v>4.6848000000000001</v>
      </c>
      <c r="B1014">
        <v>-6.9085000000000001</v>
      </c>
    </row>
    <row r="1015" spans="1:2">
      <c r="A1015" s="1">
        <v>3.8917999999999999</v>
      </c>
      <c r="B1015">
        <v>-8.6803000000000008</v>
      </c>
    </row>
    <row r="1016" spans="1:2">
      <c r="A1016" s="1">
        <v>3.0991</v>
      </c>
      <c r="B1016">
        <v>-10.097</v>
      </c>
    </row>
    <row r="1017" spans="1:2">
      <c r="A1017" s="1">
        <v>2.2342</v>
      </c>
      <c r="B1017">
        <v>-12.045999999999999</v>
      </c>
    </row>
    <row r="1018" spans="1:2">
      <c r="A1018" s="1">
        <v>1.6577</v>
      </c>
      <c r="B1018">
        <v>-13.817</v>
      </c>
    </row>
    <row r="1019" spans="1:2">
      <c r="A1019" s="1">
        <v>1.0810999999999999</v>
      </c>
      <c r="B1019">
        <v>-15.234</v>
      </c>
    </row>
    <row r="1020" spans="1:2">
      <c r="A1020" s="1">
        <v>0.50448999999999999</v>
      </c>
      <c r="B1020">
        <v>-17.006</v>
      </c>
    </row>
    <row r="1021" spans="1:2">
      <c r="A1021" s="1">
        <v>0.21621000000000001</v>
      </c>
      <c r="B1021">
        <v>-18.600000000000001</v>
      </c>
    </row>
    <row r="1022" spans="1:2">
      <c r="A1022" s="1">
        <f>-0.072072</f>
        <v>-7.2071999999999997E-2</v>
      </c>
      <c r="B1022">
        <v>-19.84</v>
      </c>
    </row>
    <row r="1023" spans="1:2">
      <c r="A1023" s="1">
        <f>-0.43243</f>
        <v>-0.43242999999999998</v>
      </c>
      <c r="B1023">
        <v>-21.434999999999999</v>
      </c>
    </row>
    <row r="1024" spans="1:2">
      <c r="A1024" s="1">
        <f>-0.93693</f>
        <v>-0.93693000000000004</v>
      </c>
      <c r="B1024">
        <v>-23.206</v>
      </c>
    </row>
    <row r="1025" spans="1:2">
      <c r="A1025" s="1">
        <f>-1.2252</f>
        <v>-1.2252000000000001</v>
      </c>
      <c r="B1025">
        <v>-24.977</v>
      </c>
    </row>
    <row r="1026" spans="1:2">
      <c r="A1026" s="1">
        <f>-1.5856</f>
        <v>-1.5855999999999999</v>
      </c>
      <c r="B1026">
        <v>-26.216999999999999</v>
      </c>
    </row>
    <row r="1027" spans="1:2">
      <c r="A1027" s="1">
        <f>-2.018</f>
        <v>-2.0179999999999998</v>
      </c>
      <c r="B1027">
        <v>-27.989000000000001</v>
      </c>
    </row>
    <row r="1028" spans="1:2">
      <c r="A1028" s="1">
        <f>-2.5946</f>
        <v>-2.5945999999999998</v>
      </c>
      <c r="B1028">
        <v>-29.76</v>
      </c>
    </row>
    <row r="1029" spans="1:2">
      <c r="A1029" s="1">
        <f>-2.7386</f>
        <v>-2.7385999999999999</v>
      </c>
      <c r="B1029">
        <v>-30.646000000000001</v>
      </c>
    </row>
    <row r="1030" spans="1:2">
      <c r="A1030" s="1">
        <f>-3.3873</f>
        <v>-3.3873000000000002</v>
      </c>
      <c r="B1030">
        <v>-32.417000000000002</v>
      </c>
    </row>
    <row r="1031" spans="1:2">
      <c r="A1031" s="1">
        <f>-3.9639</f>
        <v>-3.9639000000000002</v>
      </c>
      <c r="B1031">
        <v>-34.189</v>
      </c>
    </row>
    <row r="1032" spans="1:2">
      <c r="A1032" s="1">
        <f>-4.6126</f>
        <v>-4.6125999999999996</v>
      </c>
      <c r="B1032">
        <v>-35.96</v>
      </c>
    </row>
    <row r="1033" spans="1:2">
      <c r="A1033" s="1">
        <f>-5.0449</f>
        <v>-5.0449000000000002</v>
      </c>
      <c r="B1033">
        <v>-37.378</v>
      </c>
    </row>
    <row r="1034" spans="1:2">
      <c r="A1034" s="1">
        <f>-5.6937</f>
        <v>-5.6936999999999998</v>
      </c>
      <c r="B1034">
        <v>-39.149000000000001</v>
      </c>
    </row>
    <row r="1035" spans="1:2">
      <c r="A1035" s="1">
        <f>-6.4145</f>
        <v>-6.4145000000000003</v>
      </c>
      <c r="B1035">
        <v>-40.920999999999999</v>
      </c>
    </row>
    <row r="1036" spans="1:2">
      <c r="A1036" s="1">
        <f>-7.2794</f>
        <v>-7.2793999999999999</v>
      </c>
      <c r="B1036">
        <v>-42.692</v>
      </c>
    </row>
    <row r="1037" spans="1:2">
      <c r="A1037" s="1">
        <f>-7.7838</f>
        <v>-7.7838000000000003</v>
      </c>
      <c r="B1037">
        <v>-43.753999999999998</v>
      </c>
    </row>
    <row r="1038" spans="1:2">
      <c r="A1038" s="1">
        <f>-8.5044</f>
        <v>-8.5044000000000004</v>
      </c>
      <c r="B1038">
        <v>-45.527999999999999</v>
      </c>
    </row>
    <row r="1039" spans="1:2">
      <c r="A1039" s="1">
        <f>-9.1531</f>
        <v>-9.1531000000000002</v>
      </c>
      <c r="B1039">
        <v>-46.942</v>
      </c>
    </row>
    <row r="1040" spans="1:2">
      <c r="A1040" s="1">
        <f>-10.162</f>
        <v>-10.162000000000001</v>
      </c>
      <c r="B1040">
        <v>-49.067999999999998</v>
      </c>
    </row>
    <row r="1041" spans="1:2">
      <c r="A1041" s="1">
        <f>-10.955</f>
        <v>-10.955</v>
      </c>
      <c r="B1041">
        <v>-50.664999999999999</v>
      </c>
    </row>
    <row r="1042" spans="1:2">
      <c r="A1042" s="1">
        <f>-11.892</f>
        <v>-11.891999999999999</v>
      </c>
      <c r="B1042">
        <v>-52.258000000000003</v>
      </c>
    </row>
    <row r="1043" spans="1:2">
      <c r="A1043" s="1">
        <f>-12.757</f>
        <v>-12.757</v>
      </c>
      <c r="B1043">
        <v>-53.499000000000002</v>
      </c>
    </row>
    <row r="1044" spans="1:2">
      <c r="A1044" s="1">
        <f>-13.838</f>
        <v>-13.837999999999999</v>
      </c>
      <c r="B1044">
        <v>-55.447000000000003</v>
      </c>
    </row>
    <row r="1045" spans="1:2">
      <c r="A1045" s="1">
        <f>-14.847</f>
        <v>-14.847</v>
      </c>
      <c r="B1045">
        <v>-57.216999999999999</v>
      </c>
    </row>
    <row r="1046" spans="1:2">
      <c r="A1046" s="1">
        <f>-15.712</f>
        <v>-15.712</v>
      </c>
      <c r="B1046">
        <v>-58.636000000000003</v>
      </c>
    </row>
    <row r="1047" spans="1:2">
      <c r="A1047" s="1">
        <f>-16.288</f>
        <v>-16.288</v>
      </c>
      <c r="B1047">
        <v>-59.344000000000001</v>
      </c>
    </row>
    <row r="1048" spans="1:2">
      <c r="A1048" s="1">
        <f>-17.225</f>
        <v>-17.225000000000001</v>
      </c>
      <c r="B1048">
        <v>-60.585000000000001</v>
      </c>
    </row>
    <row r="1049" spans="1:2">
      <c r="A1049" s="1">
        <f>-18.162</f>
        <v>-18.161999999999999</v>
      </c>
      <c r="B1049">
        <v>-61.820999999999998</v>
      </c>
    </row>
    <row r="1050" spans="1:2">
      <c r="A1050" s="1">
        <f>-19.243</f>
        <v>-19.242999999999999</v>
      </c>
      <c r="B1050">
        <v>-63.417999999999999</v>
      </c>
    </row>
    <row r="1051" spans="1:2">
      <c r="A1051" s="1">
        <f>-19.892</f>
        <v>-19.891999999999999</v>
      </c>
      <c r="B1051">
        <v>-64.126000000000005</v>
      </c>
    </row>
    <row r="1052" spans="1:2">
      <c r="A1052" s="1">
        <f>-20.901</f>
        <v>-20.901</v>
      </c>
      <c r="B1052">
        <v>-65.545000000000002</v>
      </c>
    </row>
    <row r="1053" spans="1:2">
      <c r="A1053" s="1">
        <f>-21.694</f>
        <v>-21.693999999999999</v>
      </c>
      <c r="B1053">
        <v>-66.430000000000007</v>
      </c>
    </row>
    <row r="1054" spans="1:2">
      <c r="A1054" s="1">
        <f>-22.559</f>
        <v>-22.559000000000001</v>
      </c>
      <c r="B1054">
        <v>-67.843999999999994</v>
      </c>
    </row>
    <row r="1055" spans="1:2">
      <c r="A1055" s="1">
        <f>-23.423</f>
        <v>-23.422999999999998</v>
      </c>
      <c r="B1055">
        <v>-68.555999999999997</v>
      </c>
    </row>
    <row r="1056" spans="1:2">
      <c r="A1056" s="1">
        <f>-24.288</f>
        <v>-24.288</v>
      </c>
      <c r="B1056">
        <v>-69.619</v>
      </c>
    </row>
    <row r="1057" spans="1:2">
      <c r="A1057" s="1">
        <f>-25.297</f>
        <v>-25.297000000000001</v>
      </c>
      <c r="B1057">
        <v>-70.855999999999995</v>
      </c>
    </row>
    <row r="1058" spans="1:2">
      <c r="A1058" s="1">
        <f>-26.233</f>
        <v>-26.233000000000001</v>
      </c>
      <c r="B1058">
        <v>-71.745000000000005</v>
      </c>
    </row>
    <row r="1059" spans="1:2">
      <c r="A1059" s="1">
        <f>-27.099</f>
        <v>-27.099</v>
      </c>
      <c r="B1059">
        <v>-72.808999999999997</v>
      </c>
    </row>
    <row r="1060" spans="1:2">
      <c r="A1060" s="1">
        <f>-27.747</f>
        <v>-27.747</v>
      </c>
      <c r="B1060">
        <v>-72.981999999999999</v>
      </c>
    </row>
    <row r="1061" spans="1:2">
      <c r="A1061" s="1">
        <f>-28.539</f>
        <v>-28.539000000000001</v>
      </c>
      <c r="B1061">
        <v>-74.045000000000002</v>
      </c>
    </row>
    <row r="1062" spans="1:2">
      <c r="A1062" s="1">
        <f>-29.116</f>
        <v>-29.116</v>
      </c>
      <c r="B1062">
        <v>-74.222999999999999</v>
      </c>
    </row>
    <row r="1063" spans="1:2">
      <c r="A1063" s="1">
        <f>-29.406</f>
        <v>-29.405999999999999</v>
      </c>
      <c r="B1063">
        <v>-74.757000000000005</v>
      </c>
    </row>
    <row r="1064" spans="1:2">
      <c r="A1064" s="1">
        <f>-29.837</f>
        <v>-29.837</v>
      </c>
      <c r="B1064">
        <v>-74.757000000000005</v>
      </c>
    </row>
    <row r="1065" spans="1:2">
      <c r="A1065" s="1">
        <f>-30.198</f>
        <v>-30.198</v>
      </c>
      <c r="B1065">
        <v>-75.463999999999999</v>
      </c>
    </row>
    <row r="1066" spans="1:2">
      <c r="A1066" s="1">
        <f>-30.127</f>
        <v>-30.126999999999999</v>
      </c>
      <c r="B1066">
        <v>-74.578999999999994</v>
      </c>
    </row>
    <row r="1067" spans="1:2">
      <c r="A1067" s="1">
        <f>-30.198</f>
        <v>-30.198</v>
      </c>
      <c r="B1067">
        <v>-73.694000000000003</v>
      </c>
    </row>
    <row r="1068" spans="1:2">
      <c r="A1068" s="1">
        <f>-30.127</f>
        <v>-30.126999999999999</v>
      </c>
      <c r="B1068">
        <v>-72.096999999999994</v>
      </c>
    </row>
    <row r="1069" spans="1:2">
      <c r="A1069" s="1">
        <f>-29.911</f>
        <v>-29.911000000000001</v>
      </c>
      <c r="B1069">
        <v>-70.147999999999996</v>
      </c>
    </row>
    <row r="1070" spans="1:2">
      <c r="A1070" s="1">
        <f>-29.837</f>
        <v>-29.837</v>
      </c>
      <c r="B1070">
        <v>-68.2</v>
      </c>
    </row>
    <row r="1071" spans="1:2">
      <c r="A1071" s="1">
        <f>-29.477</f>
        <v>-29.477</v>
      </c>
      <c r="B1071">
        <v>-65.010999999999996</v>
      </c>
    </row>
    <row r="1072" spans="1:2">
      <c r="A1072" s="1">
        <f>-29.334</f>
        <v>-29.334</v>
      </c>
      <c r="B1072">
        <v>-62.884999999999998</v>
      </c>
    </row>
    <row r="1073" spans="1:2">
      <c r="A1073" s="1">
        <f>-28.9</f>
        <v>-28.9</v>
      </c>
      <c r="B1073">
        <v>-60.585000000000001</v>
      </c>
    </row>
    <row r="1074" spans="1:2">
      <c r="A1074" s="1">
        <f>-28.613</f>
        <v>-28.613</v>
      </c>
      <c r="B1074">
        <v>-58.103000000000002</v>
      </c>
    </row>
    <row r="1075" spans="1:2">
      <c r="A1075" s="1">
        <f>-28.252</f>
        <v>-28.251999999999999</v>
      </c>
      <c r="B1075">
        <v>-56.154000000000003</v>
      </c>
    </row>
    <row r="1076" spans="1:2">
      <c r="A1076" s="1">
        <f>-27.963</f>
        <v>-27.963000000000001</v>
      </c>
      <c r="B1076">
        <v>-54.561999999999998</v>
      </c>
    </row>
    <row r="1077" spans="1:2">
      <c r="A1077" s="1">
        <f>-27.676</f>
        <v>-27.675999999999998</v>
      </c>
      <c r="B1077">
        <v>-52.08</v>
      </c>
    </row>
    <row r="1078" spans="1:2">
      <c r="A1078" s="1">
        <f>-27.17</f>
        <v>-27.17</v>
      </c>
      <c r="B1078">
        <v>-49.954000000000001</v>
      </c>
    </row>
    <row r="1079" spans="1:2">
      <c r="A1079" s="1">
        <f>-26.667</f>
        <v>-26.667000000000002</v>
      </c>
      <c r="B1079">
        <v>-48.005000000000003</v>
      </c>
    </row>
    <row r="1080" spans="1:2">
      <c r="A1080" s="1">
        <f>-26.307</f>
        <v>-26.306999999999999</v>
      </c>
      <c r="B1080">
        <v>-46.412999999999997</v>
      </c>
    </row>
    <row r="1081" spans="1:2">
      <c r="A1081" s="1">
        <f>-26.091</f>
        <v>-26.091000000000001</v>
      </c>
      <c r="B1081">
        <v>-44.816000000000003</v>
      </c>
    </row>
    <row r="1082" spans="1:2">
      <c r="A1082" s="1">
        <f>-25.657</f>
        <v>-25.657</v>
      </c>
      <c r="B1082">
        <v>-42.869</v>
      </c>
    </row>
    <row r="1083" spans="1:2">
      <c r="A1083" s="1">
        <f>-25.369</f>
        <v>-25.369</v>
      </c>
      <c r="B1083">
        <v>-40.743000000000002</v>
      </c>
    </row>
    <row r="1084" spans="1:2">
      <c r="A1084" s="1">
        <f>-24.937</f>
        <v>-24.937000000000001</v>
      </c>
      <c r="B1084">
        <v>-38.972000000000001</v>
      </c>
    </row>
    <row r="1085" spans="1:2">
      <c r="A1085" s="1">
        <f>-24.433</f>
        <v>-24.433</v>
      </c>
      <c r="B1085">
        <v>-37.200000000000003</v>
      </c>
    </row>
    <row r="1086" spans="1:2">
      <c r="A1086" s="1">
        <f>-24</f>
        <v>-24</v>
      </c>
      <c r="B1086">
        <v>-34.72</v>
      </c>
    </row>
    <row r="1087" spans="1:2">
      <c r="A1087" s="1">
        <f>-23.423</f>
        <v>-23.422999999999998</v>
      </c>
      <c r="B1087">
        <v>-33.125999999999998</v>
      </c>
    </row>
    <row r="1088" spans="1:2">
      <c r="A1088" s="1">
        <f>-22.991</f>
        <v>-22.991</v>
      </c>
      <c r="B1088">
        <v>-31.355</v>
      </c>
    </row>
    <row r="1089" spans="1:2">
      <c r="A1089" s="1">
        <f>-22.703</f>
        <v>-22.702999999999999</v>
      </c>
      <c r="B1089">
        <v>-29.582999999999998</v>
      </c>
    </row>
    <row r="1090" spans="1:2">
      <c r="A1090" s="1">
        <f>-22.198</f>
        <v>-22.198</v>
      </c>
      <c r="B1090">
        <v>-27.635000000000002</v>
      </c>
    </row>
    <row r="1091" spans="1:2">
      <c r="A1091" s="1">
        <f>-21.621</f>
        <v>-21.620999999999999</v>
      </c>
      <c r="B1091">
        <v>-25.686</v>
      </c>
    </row>
    <row r="1092" spans="1:2">
      <c r="A1092" s="1">
        <f>-21.117</f>
        <v>-21.117000000000001</v>
      </c>
      <c r="B1092">
        <v>-24.446000000000002</v>
      </c>
    </row>
    <row r="1093" spans="1:2">
      <c r="A1093" s="1">
        <f>-20.469</f>
        <v>-20.469000000000001</v>
      </c>
      <c r="B1093">
        <v>-22.32</v>
      </c>
    </row>
    <row r="1094" spans="1:2">
      <c r="A1094" s="1">
        <f>-19.892</f>
        <v>-19.891999999999999</v>
      </c>
      <c r="B1094">
        <v>-20.548999999999999</v>
      </c>
    </row>
    <row r="1095" spans="1:2">
      <c r="A1095" s="1">
        <f>-19.171</f>
        <v>-19.170999999999999</v>
      </c>
      <c r="B1095">
        <v>-18.954000000000001</v>
      </c>
    </row>
    <row r="1096" spans="1:2">
      <c r="A1096" s="1">
        <f>-18.234</f>
        <v>-18.234000000000002</v>
      </c>
      <c r="B1096">
        <v>-16.651</v>
      </c>
    </row>
    <row r="1097" spans="1:2">
      <c r="A1097" s="1">
        <f>-17.514</f>
        <v>-17.513999999999999</v>
      </c>
      <c r="B1097">
        <v>-14.88</v>
      </c>
    </row>
    <row r="1098" spans="1:2">
      <c r="A1098" s="1">
        <f>-16.865</f>
        <v>-16.864999999999998</v>
      </c>
      <c r="B1098">
        <v>-13.462999999999999</v>
      </c>
    </row>
    <row r="1099" spans="1:2">
      <c r="A1099" s="1">
        <f>-16.144</f>
        <v>-16.143999999999998</v>
      </c>
      <c r="B1099">
        <v>-12.223000000000001</v>
      </c>
    </row>
    <row r="1100" spans="1:2">
      <c r="A1100" s="1">
        <f>-15.351</f>
        <v>-15.351000000000001</v>
      </c>
      <c r="B1100">
        <v>-10.629</v>
      </c>
    </row>
    <row r="1101" spans="1:2">
      <c r="A1101" s="1">
        <f>-14.631</f>
        <v>-14.631</v>
      </c>
      <c r="B1101">
        <v>-9.3888999999999996</v>
      </c>
    </row>
    <row r="1102" spans="1:2">
      <c r="A1102" s="1">
        <f>-13.766</f>
        <v>-13.766</v>
      </c>
      <c r="B1102">
        <v>-8.1486999999999998</v>
      </c>
    </row>
    <row r="1103" spans="1:2">
      <c r="A1103" s="1">
        <f>-12.901</f>
        <v>-12.901</v>
      </c>
      <c r="B1103">
        <v>-6.5545</v>
      </c>
    </row>
    <row r="1104" spans="1:2">
      <c r="A1104" s="1">
        <f>-12.108</f>
        <v>-12.108000000000001</v>
      </c>
      <c r="B1104">
        <v>-5.6688000000000001</v>
      </c>
    </row>
    <row r="1105" spans="1:2">
      <c r="A1105" s="1">
        <f>-11.315</f>
        <v>-11.315</v>
      </c>
      <c r="B1105">
        <v>-4.7827000000000002</v>
      </c>
    </row>
    <row r="1106" spans="1:2">
      <c r="A1106" s="1">
        <f>-10.451</f>
        <v>-10.451000000000001</v>
      </c>
      <c r="B1106">
        <v>-3.5428999999999999</v>
      </c>
    </row>
    <row r="1107" spans="1:2">
      <c r="A1107" s="1">
        <f>-9.8019</f>
        <v>-9.8018999999999998</v>
      </c>
      <c r="B1107">
        <v>-2.3029000000000002</v>
      </c>
    </row>
    <row r="1108" spans="1:2">
      <c r="A1108" s="1">
        <f>-9.2974</f>
        <v>-9.2973999999999997</v>
      </c>
      <c r="B1108">
        <v>-1.24</v>
      </c>
    </row>
    <row r="1109" spans="1:2">
      <c r="A1109" s="1">
        <f>-8.7927</f>
        <v>-8.7927</v>
      </c>
      <c r="B1109">
        <v>-0.53142999999999996</v>
      </c>
    </row>
    <row r="1110" spans="1:2">
      <c r="A1110" s="1">
        <v>-8</v>
      </c>
      <c r="B1110">
        <v>0.70855999999999997</v>
      </c>
    </row>
    <row r="1111" spans="1:2">
      <c r="A1111" s="1">
        <v>-7.3513000000000002</v>
      </c>
      <c r="B1111">
        <v>1.9486000000000001</v>
      </c>
    </row>
    <row r="1112" spans="1:2">
      <c r="A1112" s="1">
        <v>-6.4863999999999997</v>
      </c>
      <c r="B1112">
        <v>3.3656999999999999</v>
      </c>
    </row>
    <row r="1113" spans="1:2">
      <c r="A1113" s="1">
        <v>-5.6936999999999998</v>
      </c>
      <c r="B1113">
        <v>4.7827000000000002</v>
      </c>
    </row>
    <row r="1114" spans="1:2">
      <c r="A1114" s="1">
        <v>-4.6848000000000001</v>
      </c>
      <c r="B1114">
        <v>6.9085000000000001</v>
      </c>
    </row>
    <row r="1115" spans="1:2">
      <c r="A1115" s="1">
        <v>-3.7477999999999998</v>
      </c>
      <c r="B1115">
        <v>8.8573000000000004</v>
      </c>
    </row>
    <row r="1116" spans="1:2">
      <c r="A1116" s="1">
        <v>-3.0268999999999999</v>
      </c>
      <c r="B1116">
        <v>10.629</v>
      </c>
    </row>
    <row r="1117" spans="1:2">
      <c r="A1117" s="1">
        <v>-2.2342</v>
      </c>
      <c r="B1117">
        <v>12.4</v>
      </c>
    </row>
    <row r="1118" spans="1:2">
      <c r="A1118" s="1">
        <v>-1.6577</v>
      </c>
      <c r="B1118">
        <v>13.64</v>
      </c>
    </row>
    <row r="1119" spans="1:2">
      <c r="A1119" s="1">
        <v>-1.0089999999999999</v>
      </c>
      <c r="B1119">
        <v>15.589</v>
      </c>
    </row>
    <row r="1120" spans="1:2">
      <c r="A1120" s="1">
        <v>-0.28828999999999999</v>
      </c>
      <c r="B1120">
        <v>17.715</v>
      </c>
    </row>
    <row r="1121" spans="1:2">
      <c r="A1121" s="1">
        <v>0</v>
      </c>
      <c r="B1121">
        <v>18.954000000000001</v>
      </c>
    </row>
    <row r="1122" spans="1:2">
      <c r="A1122" s="1">
        <v>0.50448999999999999</v>
      </c>
      <c r="B1122">
        <v>20.548999999999999</v>
      </c>
    </row>
    <row r="1123" spans="1:2">
      <c r="A1123" s="1">
        <v>1.2972999999999999</v>
      </c>
      <c r="B1123">
        <v>22.32</v>
      </c>
    </row>
    <row r="1124" spans="1:2">
      <c r="A1124" s="1">
        <v>1.7297</v>
      </c>
      <c r="B1124">
        <v>24.268999999999998</v>
      </c>
    </row>
    <row r="1125" spans="1:2">
      <c r="A1125" s="1">
        <v>2.0901000000000001</v>
      </c>
      <c r="B1125">
        <v>25.863</v>
      </c>
    </row>
    <row r="1126" spans="1:2">
      <c r="A1126" s="1">
        <v>2.8108</v>
      </c>
      <c r="B1126">
        <v>27.635000000000002</v>
      </c>
    </row>
    <row r="1127" spans="1:2">
      <c r="A1127" s="1">
        <v>3.4594999999999998</v>
      </c>
      <c r="B1127">
        <v>29.405999999999999</v>
      </c>
    </row>
    <row r="1128" spans="1:2">
      <c r="A1128" s="1">
        <v>4.1082000000000001</v>
      </c>
      <c r="B1128">
        <v>31.178000000000001</v>
      </c>
    </row>
    <row r="1129" spans="1:2">
      <c r="A1129" s="1">
        <v>5.0449000000000002</v>
      </c>
      <c r="B1129">
        <v>33.656999999999996</v>
      </c>
    </row>
    <row r="1130" spans="1:2">
      <c r="A1130" s="1">
        <v>5.8379000000000003</v>
      </c>
      <c r="B1130">
        <v>34.898000000000003</v>
      </c>
    </row>
    <row r="1131" spans="1:2">
      <c r="A1131" s="1">
        <v>6.8468</v>
      </c>
      <c r="B1131">
        <v>37.200000000000003</v>
      </c>
    </row>
    <row r="1132" spans="1:2">
      <c r="A1132" s="1">
        <v>7.9278000000000004</v>
      </c>
      <c r="B1132">
        <v>39.856999999999999</v>
      </c>
    </row>
    <row r="1133" spans="1:2">
      <c r="A1133" s="1">
        <v>9.2253000000000007</v>
      </c>
      <c r="B1133">
        <v>41.628999999999998</v>
      </c>
    </row>
    <row r="1134" spans="1:2">
      <c r="A1134" s="1">
        <v>10.234</v>
      </c>
      <c r="B1134">
        <v>43.932000000000002</v>
      </c>
    </row>
    <row r="1135" spans="1:2">
      <c r="A1135" s="1">
        <v>11.82</v>
      </c>
      <c r="B1135">
        <v>46.591000000000001</v>
      </c>
    </row>
    <row r="1136" spans="1:2">
      <c r="A1136" s="1">
        <v>13.117000000000001</v>
      </c>
      <c r="B1136">
        <v>49.067999999999998</v>
      </c>
    </row>
    <row r="1137" spans="1:2">
      <c r="A1137" s="1">
        <v>13.837999999999999</v>
      </c>
      <c r="B1137">
        <v>50.838999999999999</v>
      </c>
    </row>
    <row r="1138" spans="1:2">
      <c r="A1138" s="1">
        <v>14.919</v>
      </c>
      <c r="B1138">
        <v>52.786999999999999</v>
      </c>
    </row>
    <row r="1139" spans="1:2">
      <c r="A1139" s="1">
        <v>15.928000000000001</v>
      </c>
      <c r="B1139">
        <v>54.384</v>
      </c>
    </row>
    <row r="1140" spans="1:2">
      <c r="A1140" s="1">
        <v>17.225000000000001</v>
      </c>
      <c r="B1140">
        <v>56.688000000000002</v>
      </c>
    </row>
    <row r="1141" spans="1:2">
      <c r="A1141" s="1">
        <v>18.451000000000001</v>
      </c>
      <c r="B1141">
        <v>58.459000000000003</v>
      </c>
    </row>
    <row r="1142" spans="1:2">
      <c r="A1142" s="1">
        <v>19.532</v>
      </c>
      <c r="B1142">
        <v>60.228999999999999</v>
      </c>
    </row>
    <row r="1143" spans="1:2">
      <c r="A1143" s="1">
        <v>20.901</v>
      </c>
      <c r="B1143">
        <v>61.999000000000002</v>
      </c>
    </row>
    <row r="1144" spans="1:2">
      <c r="A1144" s="1">
        <v>22.341999999999999</v>
      </c>
      <c r="B1144">
        <v>63.417999999999999</v>
      </c>
    </row>
    <row r="1145" spans="1:2">
      <c r="A1145" s="1">
        <v>23.568000000000001</v>
      </c>
      <c r="B1145">
        <v>65.188999999999993</v>
      </c>
    </row>
    <row r="1146" spans="1:2">
      <c r="A1146" s="1">
        <v>24.721</v>
      </c>
      <c r="B1146">
        <v>66.430000000000007</v>
      </c>
    </row>
    <row r="1147" spans="1:2">
      <c r="A1147" s="1">
        <v>25.73</v>
      </c>
      <c r="B1147">
        <v>67.671000000000006</v>
      </c>
    </row>
    <row r="1148" spans="1:2">
      <c r="A1148" s="1">
        <v>26.81</v>
      </c>
      <c r="B1148">
        <v>68.378</v>
      </c>
    </row>
    <row r="1149" spans="1:2">
      <c r="A1149" s="1">
        <v>27.821000000000002</v>
      </c>
      <c r="B1149">
        <v>69.441000000000003</v>
      </c>
    </row>
    <row r="1150" spans="1:2">
      <c r="A1150" s="1">
        <v>28.974</v>
      </c>
      <c r="B1150">
        <v>70.504000000000005</v>
      </c>
    </row>
    <row r="1151" spans="1:2">
      <c r="A1151" s="1">
        <v>29.981999999999999</v>
      </c>
      <c r="B1151">
        <v>71.39</v>
      </c>
    </row>
    <row r="1152" spans="1:2">
      <c r="A1152" s="1">
        <v>30.991</v>
      </c>
      <c r="B1152">
        <v>72.275000000000006</v>
      </c>
    </row>
    <row r="1153" spans="1:2">
      <c r="A1153" s="1">
        <v>32.433</v>
      </c>
      <c r="B1153">
        <v>73.16</v>
      </c>
    </row>
    <row r="1154" spans="1:2">
      <c r="A1154" s="1">
        <v>33.225999999999999</v>
      </c>
      <c r="B1154">
        <v>73.694000000000003</v>
      </c>
    </row>
    <row r="1155" spans="1:2">
      <c r="A1155" s="1">
        <v>34.378999999999998</v>
      </c>
      <c r="B1155">
        <v>74.222999999999999</v>
      </c>
    </row>
    <row r="1156" spans="1:2">
      <c r="A1156" s="1">
        <v>35.457999999999998</v>
      </c>
      <c r="B1156">
        <v>75.286000000000001</v>
      </c>
    </row>
    <row r="1157" spans="1:2">
      <c r="A1157" s="1">
        <v>36.469000000000001</v>
      </c>
      <c r="B1157">
        <v>75.641999999999996</v>
      </c>
    </row>
    <row r="1158" spans="1:2">
      <c r="A1158" s="1">
        <v>37.262</v>
      </c>
      <c r="B1158">
        <v>76.171000000000006</v>
      </c>
    </row>
    <row r="1159" spans="1:2">
      <c r="A1159" s="1">
        <v>38.414999999999999</v>
      </c>
      <c r="B1159">
        <v>76.527000000000001</v>
      </c>
    </row>
    <row r="1160" spans="1:2">
      <c r="A1160" s="1">
        <v>39.351999999999997</v>
      </c>
      <c r="B1160">
        <v>77.057000000000002</v>
      </c>
    </row>
    <row r="1161" spans="1:2">
      <c r="A1161" s="1">
        <v>40.145000000000003</v>
      </c>
      <c r="B1161">
        <v>76.704999999999998</v>
      </c>
    </row>
    <row r="1162" spans="1:2">
      <c r="A1162" s="1">
        <v>40.720999999999997</v>
      </c>
      <c r="B1162">
        <v>77.057000000000002</v>
      </c>
    </row>
    <row r="1163" spans="1:2">
      <c r="A1163" s="1">
        <v>40.648000000000003</v>
      </c>
      <c r="B1163">
        <v>75.463999999999999</v>
      </c>
    </row>
    <row r="1164" spans="1:2">
      <c r="A1164" s="1">
        <v>40.576000000000001</v>
      </c>
      <c r="B1164">
        <v>74.045000000000002</v>
      </c>
    </row>
    <row r="1165" spans="1:2">
      <c r="A1165" s="1">
        <v>40.360999999999997</v>
      </c>
      <c r="B1165">
        <v>71.918999999999997</v>
      </c>
    </row>
    <row r="1166" spans="1:2">
      <c r="A1166" s="1">
        <v>40.145000000000003</v>
      </c>
      <c r="B1166">
        <v>69.619</v>
      </c>
    </row>
    <row r="1167" spans="1:2">
      <c r="A1167" s="1">
        <v>39.854999999999997</v>
      </c>
      <c r="B1167">
        <v>67.492999999999995</v>
      </c>
    </row>
    <row r="1168" spans="1:2">
      <c r="A1168" s="1">
        <v>39.783999999999999</v>
      </c>
      <c r="B1168">
        <v>65.188999999999993</v>
      </c>
    </row>
    <row r="1169" spans="1:2">
      <c r="A1169" s="1">
        <v>39.567999999999998</v>
      </c>
      <c r="B1169">
        <v>63.061999999999998</v>
      </c>
    </row>
    <row r="1170" spans="1:2">
      <c r="A1170" s="1">
        <v>39.351999999999997</v>
      </c>
      <c r="B1170">
        <v>60.585000000000001</v>
      </c>
    </row>
    <row r="1171" spans="1:2">
      <c r="A1171" s="1">
        <v>38.847000000000001</v>
      </c>
      <c r="B1171">
        <v>58.636000000000003</v>
      </c>
    </row>
    <row r="1172" spans="1:2">
      <c r="A1172" s="1">
        <v>38.485999999999997</v>
      </c>
      <c r="B1172">
        <v>56.688000000000002</v>
      </c>
    </row>
    <row r="1173" spans="1:2">
      <c r="A1173" s="1">
        <v>38.198999999999998</v>
      </c>
      <c r="B1173">
        <v>54.206000000000003</v>
      </c>
    </row>
    <row r="1174" spans="1:2">
      <c r="A1174" s="1">
        <v>37.622</v>
      </c>
      <c r="B1174">
        <v>50.308999999999997</v>
      </c>
    </row>
    <row r="1175" spans="1:2">
      <c r="A1175" s="1">
        <v>37.262</v>
      </c>
      <c r="B1175">
        <v>48.005000000000003</v>
      </c>
    </row>
    <row r="1176" spans="1:2">
      <c r="A1176" s="1">
        <v>36.901000000000003</v>
      </c>
      <c r="B1176">
        <v>45.35</v>
      </c>
    </row>
    <row r="1177" spans="1:2">
      <c r="A1177" s="1">
        <v>36.325000000000003</v>
      </c>
      <c r="B1177">
        <v>43.222999999999999</v>
      </c>
    </row>
    <row r="1178" spans="1:2">
      <c r="A1178" s="1">
        <v>35.747999999999998</v>
      </c>
      <c r="B1178">
        <v>40.033999999999999</v>
      </c>
    </row>
    <row r="1179" spans="1:2">
      <c r="A1179" s="1">
        <v>35.027000000000001</v>
      </c>
      <c r="B1179">
        <v>37.378</v>
      </c>
    </row>
    <row r="1180" spans="1:2">
      <c r="A1180" s="1">
        <v>34.305</v>
      </c>
      <c r="B1180">
        <v>33.656999999999996</v>
      </c>
    </row>
    <row r="1181" spans="1:2">
      <c r="A1181" s="1">
        <v>33.442</v>
      </c>
      <c r="B1181">
        <v>30.469000000000001</v>
      </c>
    </row>
    <row r="1182" spans="1:2">
      <c r="A1182" s="1">
        <v>32.72</v>
      </c>
      <c r="B1182">
        <v>27.989000000000001</v>
      </c>
    </row>
    <row r="1183" spans="1:2">
      <c r="A1183" s="1">
        <v>31.712</v>
      </c>
      <c r="B1183">
        <v>25.332000000000001</v>
      </c>
    </row>
    <row r="1184" spans="1:2">
      <c r="A1184" s="1">
        <v>30.488</v>
      </c>
      <c r="B1184">
        <v>22.143000000000001</v>
      </c>
    </row>
    <row r="1185" spans="1:2">
      <c r="A1185" s="1">
        <v>29.405999999999999</v>
      </c>
      <c r="B1185">
        <v>19.309000000000001</v>
      </c>
    </row>
    <row r="1186" spans="1:2">
      <c r="A1186" s="1">
        <v>28.613</v>
      </c>
      <c r="B1186">
        <v>17.006</v>
      </c>
    </row>
    <row r="1187" spans="1:2">
      <c r="A1187" s="1">
        <v>27.315000000000001</v>
      </c>
      <c r="B1187">
        <v>13.994999999999999</v>
      </c>
    </row>
    <row r="1188" spans="1:2">
      <c r="A1188" s="1">
        <v>26.233000000000001</v>
      </c>
      <c r="B1188">
        <v>11.513999999999999</v>
      </c>
    </row>
    <row r="1189" spans="1:2">
      <c r="A1189" s="1">
        <v>25.225000000000001</v>
      </c>
      <c r="B1189">
        <v>9.92</v>
      </c>
    </row>
    <row r="1190" spans="1:2">
      <c r="A1190" s="1">
        <v>24.504000000000001</v>
      </c>
      <c r="B1190">
        <v>8.1486999999999998</v>
      </c>
    </row>
    <row r="1191" spans="1:2">
      <c r="A1191" s="1">
        <v>23.422999999999998</v>
      </c>
      <c r="B1191">
        <v>6.3773999999999997</v>
      </c>
    </row>
    <row r="1192" spans="1:2">
      <c r="A1192" s="1">
        <v>22.631</v>
      </c>
      <c r="B1192">
        <v>5.4912999999999998</v>
      </c>
    </row>
    <row r="1193" spans="1:2">
      <c r="A1193" s="1">
        <v>21.765999999999998</v>
      </c>
      <c r="B1193">
        <v>4.7827000000000002</v>
      </c>
    </row>
    <row r="1194" spans="1:2">
      <c r="A1194" s="1">
        <v>21.260999999999999</v>
      </c>
      <c r="B1194">
        <v>3.8972000000000002</v>
      </c>
    </row>
    <row r="1195" spans="1:2">
      <c r="A1195" s="1">
        <v>20.54</v>
      </c>
      <c r="B1195">
        <v>3.3656999999999999</v>
      </c>
    </row>
    <row r="1196" spans="1:2">
      <c r="A1196" s="1">
        <v>19.675999999999998</v>
      </c>
      <c r="B1196">
        <v>2.48</v>
      </c>
    </row>
    <row r="1197" spans="1:2">
      <c r="A1197" s="1">
        <v>18.739000000000001</v>
      </c>
      <c r="B1197">
        <v>1.24</v>
      </c>
    </row>
    <row r="1198" spans="1:2">
      <c r="A1198" s="1">
        <v>17.73</v>
      </c>
      <c r="B1198">
        <v>0.53142999999999996</v>
      </c>
    </row>
    <row r="1199" spans="1:2">
      <c r="A1199" s="1">
        <v>17.225000000000001</v>
      </c>
      <c r="B1199">
        <v>0</v>
      </c>
    </row>
    <row r="1200" spans="1:2">
      <c r="A1200" s="1">
        <v>16.577000000000002</v>
      </c>
      <c r="B1200">
        <v>-0.35428999999999999</v>
      </c>
    </row>
    <row r="1201" spans="1:2">
      <c r="A1201" s="1">
        <v>15.856</v>
      </c>
      <c r="B1201">
        <v>-1.0629</v>
      </c>
    </row>
    <row r="1202" spans="1:2">
      <c r="A1202" s="1">
        <v>14.702999999999999</v>
      </c>
      <c r="B1202">
        <v>-2.3029000000000002</v>
      </c>
    </row>
    <row r="1203" spans="1:2">
      <c r="A1203" s="1">
        <v>13.766</v>
      </c>
      <c r="B1203">
        <v>-3.72</v>
      </c>
    </row>
    <row r="1204" spans="1:2">
      <c r="A1204" s="1">
        <v>12.829000000000001</v>
      </c>
      <c r="B1204">
        <v>-4.2515000000000001</v>
      </c>
    </row>
    <row r="1205" spans="1:2">
      <c r="A1205" s="1">
        <v>11.964</v>
      </c>
      <c r="B1205">
        <v>-5.1372999999999998</v>
      </c>
    </row>
    <row r="1206" spans="1:2">
      <c r="A1206" s="1">
        <v>11.170999999999999</v>
      </c>
      <c r="B1206">
        <v>-5.6688000000000001</v>
      </c>
    </row>
    <row r="1207" spans="1:2">
      <c r="A1207" s="1">
        <v>10.305999999999999</v>
      </c>
      <c r="B1207">
        <v>-6.7314999999999996</v>
      </c>
    </row>
    <row r="1208" spans="1:2">
      <c r="A1208" s="1">
        <v>9.2253000000000007</v>
      </c>
      <c r="B1208">
        <v>-7.7942</v>
      </c>
    </row>
    <row r="1209" spans="1:2">
      <c r="A1209" s="1">
        <v>8.8649000000000004</v>
      </c>
      <c r="B1209">
        <v>-8.1486999999999998</v>
      </c>
    </row>
    <row r="1210" spans="1:2">
      <c r="A1210" s="1">
        <v>8.2882999999999996</v>
      </c>
      <c r="B1210">
        <v>-9.0343</v>
      </c>
    </row>
    <row r="1211" spans="1:2">
      <c r="A1211" s="1">
        <v>7.3513000000000002</v>
      </c>
      <c r="B1211">
        <v>-9.92</v>
      </c>
    </row>
    <row r="1212" spans="1:2">
      <c r="A1212" s="1">
        <v>6.9189999999999996</v>
      </c>
      <c r="B1212">
        <v>-10.629</v>
      </c>
    </row>
    <row r="1213" spans="1:2">
      <c r="A1213" s="1">
        <v>6.2702</v>
      </c>
      <c r="B1213">
        <v>-11.513999999999999</v>
      </c>
    </row>
    <row r="1214" spans="1:2">
      <c r="A1214" s="1">
        <v>5.8379000000000003</v>
      </c>
      <c r="B1214">
        <v>-12.4</v>
      </c>
    </row>
    <row r="1215" spans="1:2">
      <c r="A1215" s="1">
        <v>5.3331999999999997</v>
      </c>
      <c r="B1215">
        <v>-12.754</v>
      </c>
    </row>
    <row r="1216" spans="1:2">
      <c r="A1216" s="1">
        <v>4.9009</v>
      </c>
      <c r="B1216">
        <v>-13.817</v>
      </c>
    </row>
    <row r="1217" spans="1:2">
      <c r="A1217" s="1">
        <v>4.3243</v>
      </c>
      <c r="B1217">
        <v>-14.526</v>
      </c>
    </row>
    <row r="1218" spans="1:2">
      <c r="A1218" s="1">
        <v>3.7477999999999998</v>
      </c>
      <c r="B1218">
        <v>-15.943</v>
      </c>
    </row>
    <row r="1219" spans="1:2">
      <c r="A1219" s="1">
        <v>3.1711999999999998</v>
      </c>
      <c r="B1219">
        <v>-17.36</v>
      </c>
    </row>
    <row r="1220" spans="1:2">
      <c r="A1220" s="1">
        <v>2.7385999999999999</v>
      </c>
      <c r="B1220">
        <v>-18.422999999999998</v>
      </c>
    </row>
    <row r="1221" spans="1:2">
      <c r="A1221" s="1">
        <v>1.9459</v>
      </c>
      <c r="B1221">
        <v>-20.016999999999999</v>
      </c>
    </row>
    <row r="1222" spans="1:2">
      <c r="A1222" s="1">
        <v>1.5135000000000001</v>
      </c>
      <c r="B1222">
        <v>-21.434999999999999</v>
      </c>
    </row>
    <row r="1223" spans="1:2">
      <c r="A1223" s="1">
        <v>0.93693000000000004</v>
      </c>
      <c r="B1223">
        <v>-22.673999999999999</v>
      </c>
    </row>
    <row r="1224" spans="1:2">
      <c r="A1224" s="1">
        <v>0.43242999999999998</v>
      </c>
      <c r="B1224">
        <v>-24.091999999999999</v>
      </c>
    </row>
    <row r="1225" spans="1:2">
      <c r="A1225" s="1">
        <v>0</v>
      </c>
      <c r="B1225">
        <v>-25.155000000000001</v>
      </c>
    </row>
    <row r="1226" spans="1:2">
      <c r="A1226" s="1">
        <f>-0.36035</f>
        <v>-0.36035</v>
      </c>
      <c r="B1226">
        <v>-26.216999999999999</v>
      </c>
    </row>
    <row r="1227" spans="1:2">
      <c r="A1227" s="1">
        <f>-0.79278</f>
        <v>-0.79278000000000004</v>
      </c>
      <c r="B1227">
        <v>-27.457999999999998</v>
      </c>
    </row>
    <row r="1228" spans="1:2">
      <c r="A1228" s="1">
        <f>-1.2973</f>
        <v>-1.2972999999999999</v>
      </c>
      <c r="B1228">
        <v>-29.228999999999999</v>
      </c>
    </row>
    <row r="1229" spans="1:2">
      <c r="A1229" s="1">
        <f>-1.8739</f>
        <v>-1.8738999999999999</v>
      </c>
      <c r="B1229">
        <v>-30.646000000000001</v>
      </c>
    </row>
    <row r="1230" spans="1:2">
      <c r="A1230" s="1">
        <f>-2.5946</f>
        <v>-2.5945999999999998</v>
      </c>
      <c r="B1230">
        <v>-32.24</v>
      </c>
    </row>
    <row r="1231" spans="1:2">
      <c r="A1231" s="1">
        <f>-3.3152</f>
        <v>-3.3151999999999999</v>
      </c>
      <c r="B1231">
        <v>-34.542999999999999</v>
      </c>
    </row>
    <row r="1232" spans="1:2">
      <c r="A1232" s="1">
        <f>-4.1082</f>
        <v>-4.1082000000000001</v>
      </c>
      <c r="B1232">
        <v>-36.314</v>
      </c>
    </row>
    <row r="1233" spans="1:2">
      <c r="A1233" s="1">
        <f>-5.1171</f>
        <v>-5.1170999999999998</v>
      </c>
      <c r="B1233">
        <v>-39.149000000000001</v>
      </c>
    </row>
    <row r="1234" spans="1:2">
      <c r="A1234" s="1">
        <f>-5.6215</f>
        <v>-5.6215000000000002</v>
      </c>
      <c r="B1234">
        <v>-41.274999999999999</v>
      </c>
    </row>
    <row r="1235" spans="1:2">
      <c r="A1235" s="1">
        <f>-6.3424</f>
        <v>-6.3423999999999996</v>
      </c>
      <c r="B1235">
        <v>-43.753999999999998</v>
      </c>
    </row>
    <row r="1236" spans="1:2">
      <c r="A1236" s="1">
        <f>-7.1351</f>
        <v>-7.1351000000000004</v>
      </c>
      <c r="B1236">
        <v>-45.527999999999999</v>
      </c>
    </row>
    <row r="1237" spans="1:2">
      <c r="A1237" s="1">
        <f>-7.856</f>
        <v>-7.8559999999999999</v>
      </c>
      <c r="B1237">
        <v>-47.475999999999999</v>
      </c>
    </row>
    <row r="1238" spans="1:2">
      <c r="A1238" s="1">
        <f>-8.4325</f>
        <v>-8.4324999999999992</v>
      </c>
      <c r="B1238">
        <v>-49.601999999999997</v>
      </c>
    </row>
    <row r="1239" spans="1:2">
      <c r="A1239" s="1">
        <f>-8.937</f>
        <v>-8.9369999999999994</v>
      </c>
      <c r="B1239">
        <v>-50.664999999999999</v>
      </c>
    </row>
    <row r="1240" spans="1:2">
      <c r="A1240" s="1">
        <f>-9.5136</f>
        <v>-9.5136000000000003</v>
      </c>
      <c r="B1240">
        <v>-52.436</v>
      </c>
    </row>
    <row r="1241" spans="1:2">
      <c r="A1241" s="1">
        <f>-10.09</f>
        <v>-10.09</v>
      </c>
      <c r="B1241">
        <v>-53.677</v>
      </c>
    </row>
    <row r="1242" spans="1:2">
      <c r="A1242" s="1">
        <f>-10.522</f>
        <v>-10.522</v>
      </c>
      <c r="B1242">
        <v>-55.268999999999998</v>
      </c>
    </row>
    <row r="1243" spans="1:2">
      <c r="A1243" s="1">
        <f>-11.676</f>
        <v>-11.676</v>
      </c>
      <c r="B1243">
        <v>-57.924999999999997</v>
      </c>
    </row>
    <row r="1244" spans="1:2">
      <c r="A1244" s="1">
        <f>-12.252</f>
        <v>-12.252000000000001</v>
      </c>
      <c r="B1244">
        <v>-59.344000000000001</v>
      </c>
    </row>
    <row r="1245" spans="1:2">
      <c r="A1245" s="1">
        <f>-12.973</f>
        <v>-12.973000000000001</v>
      </c>
      <c r="B1245">
        <v>-60.762999999999998</v>
      </c>
    </row>
    <row r="1246" spans="1:2">
      <c r="A1246" s="1">
        <f>-13.838</f>
        <v>-13.837999999999999</v>
      </c>
      <c r="B1246">
        <v>-62.354999999999997</v>
      </c>
    </row>
    <row r="1247" spans="1:2">
      <c r="A1247" s="1">
        <f>-14.631</f>
        <v>-14.631</v>
      </c>
      <c r="B1247">
        <v>-63.774000000000001</v>
      </c>
    </row>
    <row r="1248" spans="1:2">
      <c r="A1248" s="1">
        <f>-15.64</f>
        <v>-15.64</v>
      </c>
      <c r="B1248">
        <v>-65.721999999999994</v>
      </c>
    </row>
    <row r="1249" spans="1:2">
      <c r="A1249" s="1">
        <f>-16.504</f>
        <v>-16.504000000000001</v>
      </c>
      <c r="B1249">
        <v>-67.492999999999995</v>
      </c>
    </row>
    <row r="1250" spans="1:2">
      <c r="A1250" s="1">
        <f>-17.441</f>
        <v>-17.440999999999999</v>
      </c>
      <c r="B1250">
        <v>-68.733999999999995</v>
      </c>
    </row>
    <row r="1251" spans="1:2">
      <c r="A1251" s="1">
        <f>-18.378</f>
        <v>-18.378</v>
      </c>
      <c r="B1251">
        <v>-69.796999999999997</v>
      </c>
    </row>
    <row r="1252" spans="1:2">
      <c r="A1252" s="1">
        <f>-19.171</f>
        <v>-19.170999999999999</v>
      </c>
      <c r="B1252">
        <v>-71.212000000000003</v>
      </c>
    </row>
    <row r="1253" spans="1:2">
      <c r="A1253" s="1">
        <f>-20.18</f>
        <v>-20.18</v>
      </c>
      <c r="B1253">
        <v>-72.631</v>
      </c>
    </row>
    <row r="1254" spans="1:2">
      <c r="A1254" s="1">
        <f>-20.469</f>
        <v>-20.469000000000001</v>
      </c>
      <c r="B1254">
        <v>-72.981999999999999</v>
      </c>
    </row>
    <row r="1255" spans="1:2">
      <c r="A1255" s="1">
        <f>-21.333</f>
        <v>-21.332999999999998</v>
      </c>
      <c r="B1255">
        <v>-73.867000000000004</v>
      </c>
    </row>
    <row r="1256" spans="1:2">
      <c r="A1256" s="1">
        <f>-22.703</f>
        <v>-22.702999999999999</v>
      </c>
      <c r="B1256">
        <v>-75.463999999999999</v>
      </c>
    </row>
    <row r="1257" spans="1:2">
      <c r="A1257" s="1">
        <f>-23.712</f>
        <v>-23.712</v>
      </c>
      <c r="B1257">
        <v>-76.171000000000006</v>
      </c>
    </row>
    <row r="1258" spans="1:2">
      <c r="A1258" s="1">
        <f>-24.721</f>
        <v>-24.721</v>
      </c>
      <c r="B1258">
        <v>-76.527000000000001</v>
      </c>
    </row>
    <row r="1259" spans="1:2">
      <c r="A1259" s="1">
        <f>-25.657</f>
        <v>-25.657</v>
      </c>
      <c r="B1259">
        <v>-77.057000000000002</v>
      </c>
    </row>
    <row r="1260" spans="1:2">
      <c r="A1260" s="1">
        <f>-26.378</f>
        <v>-26.378</v>
      </c>
      <c r="B1260">
        <v>-77.233999999999995</v>
      </c>
    </row>
    <row r="1261" spans="1:2">
      <c r="A1261" s="1">
        <f>-27.315</f>
        <v>-27.315000000000001</v>
      </c>
      <c r="B1261">
        <v>-77.412000000000006</v>
      </c>
    </row>
    <row r="1262" spans="1:2">
      <c r="A1262" s="1">
        <f>-28.324</f>
        <v>-28.324000000000002</v>
      </c>
      <c r="B1262">
        <v>-77.412000000000006</v>
      </c>
    </row>
    <row r="1263" spans="1:2">
      <c r="A1263" s="1">
        <f>-29.116</f>
        <v>-29.116</v>
      </c>
      <c r="B1263">
        <v>-77.412000000000006</v>
      </c>
    </row>
    <row r="1264" spans="1:2">
      <c r="A1264" s="1">
        <f>-29.982</f>
        <v>-29.981999999999999</v>
      </c>
      <c r="B1264">
        <v>-77.59</v>
      </c>
    </row>
    <row r="1265" spans="1:2">
      <c r="A1265" s="1">
        <f>-30.919</f>
        <v>-30.919</v>
      </c>
      <c r="B1265">
        <v>-77.59</v>
      </c>
    </row>
    <row r="1266" spans="1:2">
      <c r="A1266" s="1">
        <f>-31.783</f>
        <v>-31.783000000000001</v>
      </c>
      <c r="B1266">
        <v>-78.12</v>
      </c>
    </row>
    <row r="1267" spans="1:2">
      <c r="A1267" s="1">
        <f>-32.649</f>
        <v>-32.649000000000001</v>
      </c>
      <c r="B1267">
        <v>-77.941999999999993</v>
      </c>
    </row>
    <row r="1268" spans="1:2">
      <c r="A1268" s="1">
        <f>-33.513</f>
        <v>-33.512999999999998</v>
      </c>
      <c r="B1268">
        <v>-77.941999999999993</v>
      </c>
    </row>
    <row r="1269" spans="1:2">
      <c r="A1269" s="1">
        <f>-34.379</f>
        <v>-34.378999999999998</v>
      </c>
      <c r="B1269">
        <v>-77.941999999999993</v>
      </c>
    </row>
    <row r="1270" spans="1:2">
      <c r="A1270" s="1">
        <f>-34.955</f>
        <v>-34.954999999999998</v>
      </c>
      <c r="B1270">
        <v>-77.941999999999993</v>
      </c>
    </row>
    <row r="1271" spans="1:2">
      <c r="A1271" s="1">
        <f>-35.532</f>
        <v>-35.531999999999996</v>
      </c>
      <c r="B1271">
        <v>-77.59</v>
      </c>
    </row>
    <row r="1272" spans="1:2">
      <c r="A1272" s="1">
        <f>-36.469</f>
        <v>-36.469000000000001</v>
      </c>
      <c r="B1272">
        <v>-77.59</v>
      </c>
    </row>
    <row r="1273" spans="1:2">
      <c r="A1273" s="1">
        <f>-37.262</f>
        <v>-37.262</v>
      </c>
      <c r="B1273">
        <v>-77.941999999999993</v>
      </c>
    </row>
    <row r="1274" spans="1:2">
      <c r="A1274" s="1">
        <f>-38.199</f>
        <v>-38.198999999999998</v>
      </c>
      <c r="B1274">
        <v>-77.941999999999993</v>
      </c>
    </row>
    <row r="1275" spans="1:2">
      <c r="A1275" s="1">
        <f>-38.992</f>
        <v>-38.991999999999997</v>
      </c>
      <c r="B1275">
        <v>-77.941999999999993</v>
      </c>
    </row>
    <row r="1276" spans="1:2">
      <c r="A1276" s="1">
        <f>-39.568</f>
        <v>-39.567999999999998</v>
      </c>
      <c r="B1276">
        <v>-77.768000000000001</v>
      </c>
    </row>
    <row r="1277" spans="1:2">
      <c r="A1277" s="1">
        <f>-40</f>
        <v>-40</v>
      </c>
      <c r="B1277">
        <v>-77.941999999999993</v>
      </c>
    </row>
    <row r="1278" spans="1:2">
      <c r="A1278" s="1">
        <f>-40.361</f>
        <v>-40.360999999999997</v>
      </c>
      <c r="B1278">
        <v>-77.941999999999993</v>
      </c>
    </row>
    <row r="1279" spans="1:2">
      <c r="A1279" s="1">
        <f>-40.576</f>
        <v>-40.576000000000001</v>
      </c>
      <c r="B1279">
        <v>-78.12</v>
      </c>
    </row>
    <row r="1280" spans="1:2">
      <c r="A1280" s="1">
        <f>-40.289</f>
        <v>-40.289000000000001</v>
      </c>
      <c r="B1280">
        <v>-75.819999999999993</v>
      </c>
    </row>
    <row r="1281" spans="1:2">
      <c r="A1281" s="1">
        <f>-40.216</f>
        <v>-40.216000000000001</v>
      </c>
      <c r="B1281">
        <v>-74.400999999999996</v>
      </c>
    </row>
    <row r="1282" spans="1:2">
      <c r="A1282" s="1">
        <f>-40.216</f>
        <v>-40.216000000000001</v>
      </c>
      <c r="B1282">
        <v>-72.981999999999999</v>
      </c>
    </row>
    <row r="1283" spans="1:2">
      <c r="A1283" s="1">
        <f>-39.929</f>
        <v>-39.929000000000002</v>
      </c>
      <c r="B1283">
        <v>-71.212000000000003</v>
      </c>
    </row>
    <row r="1284" spans="1:2">
      <c r="A1284" s="1">
        <f>-39.713</f>
        <v>-39.713000000000001</v>
      </c>
      <c r="B1284">
        <v>-69.084999999999994</v>
      </c>
    </row>
    <row r="1285" spans="1:2">
      <c r="A1285" s="1">
        <f>-39.639</f>
        <v>-39.639000000000003</v>
      </c>
      <c r="B1285">
        <v>-66.959000000000003</v>
      </c>
    </row>
    <row r="1286" spans="1:2">
      <c r="A1286" s="1">
        <f>-39.352</f>
        <v>-39.351999999999997</v>
      </c>
      <c r="B1286">
        <v>-64.302999999999997</v>
      </c>
    </row>
    <row r="1287" spans="1:2">
      <c r="A1287" s="1">
        <f>-39.136</f>
        <v>-39.136000000000003</v>
      </c>
      <c r="B1287">
        <v>-62.177</v>
      </c>
    </row>
    <row r="1288" spans="1:2">
      <c r="A1288" s="1">
        <f>-38.918</f>
        <v>-38.917999999999999</v>
      </c>
      <c r="B1288">
        <v>-60.406999999999996</v>
      </c>
    </row>
    <row r="1289" spans="1:2">
      <c r="A1289" s="1">
        <f>-38.776</f>
        <v>-38.776000000000003</v>
      </c>
      <c r="B1289">
        <v>-58.459000000000003</v>
      </c>
    </row>
    <row r="1290" spans="1:2">
      <c r="A1290" s="1">
        <f>-38.486</f>
        <v>-38.485999999999997</v>
      </c>
      <c r="B1290">
        <v>-56.688000000000002</v>
      </c>
    </row>
    <row r="1291" spans="1:2">
      <c r="A1291" s="1">
        <f>-38.341</f>
        <v>-38.341000000000001</v>
      </c>
      <c r="B1291">
        <v>-54.912999999999997</v>
      </c>
    </row>
    <row r="1292" spans="1:2">
      <c r="A1292" s="1">
        <f>-37.909</f>
        <v>-37.908999999999999</v>
      </c>
      <c r="B1292">
        <v>-52.613999999999997</v>
      </c>
    </row>
    <row r="1293" spans="1:2">
      <c r="A1293" s="1">
        <f>-37.694</f>
        <v>-37.694000000000003</v>
      </c>
      <c r="B1293">
        <v>-50.664999999999999</v>
      </c>
    </row>
    <row r="1294" spans="1:2">
      <c r="A1294" s="1">
        <f>-37.188</f>
        <v>-37.188000000000002</v>
      </c>
      <c r="B1294">
        <v>-48.539000000000001</v>
      </c>
    </row>
    <row r="1295" spans="1:2">
      <c r="A1295" s="1">
        <f>-36.756</f>
        <v>-36.756</v>
      </c>
      <c r="B1295">
        <v>-46.234999999999999</v>
      </c>
    </row>
    <row r="1296" spans="1:2">
      <c r="A1296" s="1">
        <f>-36.18</f>
        <v>-36.18</v>
      </c>
      <c r="B1296">
        <v>-44.463000000000001</v>
      </c>
    </row>
    <row r="1297" spans="1:2">
      <c r="A1297" s="1">
        <f>-35.819</f>
        <v>-35.819000000000003</v>
      </c>
      <c r="B1297">
        <v>-42.337000000000003</v>
      </c>
    </row>
    <row r="1298" spans="1:2">
      <c r="A1298" s="1">
        <f>-35.243</f>
        <v>-35.243000000000002</v>
      </c>
      <c r="B1298">
        <v>-40.743000000000002</v>
      </c>
    </row>
    <row r="1299" spans="1:2">
      <c r="A1299" s="1">
        <f>-34.811</f>
        <v>-34.811</v>
      </c>
      <c r="B1299">
        <v>-38.262999999999998</v>
      </c>
    </row>
    <row r="1300" spans="1:2">
      <c r="A1300" s="1">
        <f>-34.379</f>
        <v>-34.378999999999998</v>
      </c>
      <c r="B1300">
        <v>-36.845999999999997</v>
      </c>
    </row>
    <row r="1301" spans="1:2">
      <c r="A1301" s="1">
        <f>-33.947</f>
        <v>-33.947000000000003</v>
      </c>
      <c r="B1301">
        <v>-34.898000000000003</v>
      </c>
    </row>
    <row r="1302" spans="1:2">
      <c r="A1302" s="1">
        <f>-33.297</f>
        <v>-33.296999999999997</v>
      </c>
      <c r="B1302">
        <v>-32.948999999999998</v>
      </c>
    </row>
    <row r="1303" spans="1:2">
      <c r="A1303" s="1">
        <f>-32.794</f>
        <v>-32.793999999999997</v>
      </c>
      <c r="B1303">
        <v>-31.532</v>
      </c>
    </row>
    <row r="1304" spans="1:2">
      <c r="A1304" s="1">
        <f>-32.144</f>
        <v>-32.143999999999998</v>
      </c>
      <c r="B1304">
        <v>-29.228999999999999</v>
      </c>
    </row>
    <row r="1305" spans="1:2">
      <c r="A1305" s="1">
        <f>-31.712</f>
        <v>-31.712</v>
      </c>
      <c r="B1305">
        <v>-27.457999999999998</v>
      </c>
    </row>
    <row r="1306" spans="1:2">
      <c r="A1306" s="1">
        <f>-31.135</f>
        <v>-31.135000000000002</v>
      </c>
      <c r="B1306">
        <v>-25.863</v>
      </c>
    </row>
    <row r="1307" spans="1:2">
      <c r="A1307" s="1">
        <f>-30.846</f>
        <v>-30.846</v>
      </c>
      <c r="B1307">
        <v>-24.8</v>
      </c>
    </row>
    <row r="1308" spans="1:2">
      <c r="A1308" s="1">
        <f>-30.269</f>
        <v>-30.268999999999998</v>
      </c>
      <c r="B1308">
        <v>-23.206</v>
      </c>
    </row>
    <row r="1309" spans="1:2">
      <c r="A1309" s="1">
        <f>-29.406</f>
        <v>-29.405999999999999</v>
      </c>
      <c r="B1309">
        <v>-20.902999999999999</v>
      </c>
    </row>
    <row r="1310" spans="1:2">
      <c r="A1310" s="1">
        <f>-28.758</f>
        <v>-28.757999999999999</v>
      </c>
      <c r="B1310">
        <v>-19.486000000000001</v>
      </c>
    </row>
    <row r="1311" spans="1:2">
      <c r="A1311" s="1">
        <f>-28.108</f>
        <v>-28.108000000000001</v>
      </c>
      <c r="B1311">
        <v>-18.068999999999999</v>
      </c>
    </row>
    <row r="1312" spans="1:2">
      <c r="A1312" s="1">
        <f>-27.244</f>
        <v>-27.244</v>
      </c>
      <c r="B1312">
        <v>-16.12</v>
      </c>
    </row>
    <row r="1313" spans="1:2">
      <c r="A1313" s="1">
        <f>-26.452</f>
        <v>-26.452000000000002</v>
      </c>
      <c r="B1313">
        <v>-14.349</v>
      </c>
    </row>
    <row r="1314" spans="1:2">
      <c r="A1314" s="1">
        <f>-25.585</f>
        <v>-25.585000000000001</v>
      </c>
      <c r="B1314">
        <v>-12.754</v>
      </c>
    </row>
    <row r="1315" spans="1:2">
      <c r="A1315" s="1">
        <f>-24.721</f>
        <v>-24.721</v>
      </c>
      <c r="B1315">
        <v>-11.16</v>
      </c>
    </row>
    <row r="1316" spans="1:2">
      <c r="A1316" s="1">
        <f>-23.856</f>
        <v>-23.856000000000002</v>
      </c>
      <c r="B1316">
        <v>-9.92</v>
      </c>
    </row>
    <row r="1317" spans="1:2">
      <c r="A1317" s="1">
        <f>-23.135</f>
        <v>-23.135000000000002</v>
      </c>
      <c r="B1317">
        <v>-9.0343</v>
      </c>
    </row>
    <row r="1318" spans="1:2">
      <c r="A1318" s="1">
        <f>-22.126</f>
        <v>-22.126000000000001</v>
      </c>
      <c r="B1318">
        <v>-7.2630999999999997</v>
      </c>
    </row>
    <row r="1319" spans="1:2">
      <c r="A1319" s="1">
        <f>-20.757</f>
        <v>-20.757000000000001</v>
      </c>
      <c r="B1319">
        <v>-5.8459000000000003</v>
      </c>
    </row>
    <row r="1320" spans="1:2">
      <c r="A1320" s="1">
        <f>-19.748</f>
        <v>-19.748000000000001</v>
      </c>
      <c r="B1320">
        <v>-4.7827000000000002</v>
      </c>
    </row>
    <row r="1321" spans="1:2">
      <c r="A1321" s="1">
        <f>-18.667</f>
        <v>-18.667000000000002</v>
      </c>
      <c r="B1321">
        <v>-3.72</v>
      </c>
    </row>
    <row r="1322" spans="1:2">
      <c r="A1322" s="1">
        <f>-17.946</f>
        <v>-17.946000000000002</v>
      </c>
      <c r="B1322">
        <v>-3.0114000000000001</v>
      </c>
    </row>
    <row r="1323" spans="1:2">
      <c r="A1323" s="1">
        <f>-17.081</f>
        <v>-17.081</v>
      </c>
      <c r="B1323">
        <v>-1.9486000000000001</v>
      </c>
    </row>
    <row r="1324" spans="1:2">
      <c r="A1324" s="1">
        <f>-16.433</f>
        <v>-16.433</v>
      </c>
      <c r="B1324">
        <v>-1.24</v>
      </c>
    </row>
    <row r="1325" spans="1:2">
      <c r="A1325" s="1">
        <f>-15.784</f>
        <v>-15.784000000000001</v>
      </c>
      <c r="B1325">
        <v>-0.70855999999999997</v>
      </c>
    </row>
    <row r="1326" spans="1:2">
      <c r="A1326" s="1">
        <v>-14.775</v>
      </c>
      <c r="B1326">
        <v>0.17715</v>
      </c>
    </row>
    <row r="1327" spans="1:2">
      <c r="A1327" s="1">
        <v>-14.125999999999999</v>
      </c>
      <c r="B1327">
        <v>0.70855999999999997</v>
      </c>
    </row>
    <row r="1328" spans="1:2">
      <c r="A1328" s="1">
        <v>-13.622</v>
      </c>
      <c r="B1328">
        <v>1.0629</v>
      </c>
    </row>
    <row r="1329" spans="1:2">
      <c r="A1329" s="1">
        <v>-12.901</v>
      </c>
      <c r="B1329">
        <v>1.9486000000000001</v>
      </c>
    </row>
    <row r="1330" spans="1:2">
      <c r="A1330" s="1">
        <v>-12.036</v>
      </c>
      <c r="B1330">
        <v>3.0114000000000001</v>
      </c>
    </row>
    <row r="1331" spans="1:2">
      <c r="A1331" s="1">
        <v>-11.243</v>
      </c>
      <c r="B1331">
        <v>4.0743</v>
      </c>
    </row>
    <row r="1332" spans="1:2">
      <c r="A1332" s="1">
        <v>-10.018000000000001</v>
      </c>
      <c r="B1332">
        <v>5.4912999999999998</v>
      </c>
    </row>
    <row r="1333" spans="1:2">
      <c r="A1333" s="1">
        <v>-9.2253000000000007</v>
      </c>
      <c r="B1333">
        <v>6.3773999999999997</v>
      </c>
    </row>
    <row r="1334" spans="1:2">
      <c r="A1334" s="1">
        <v>-8.0721000000000007</v>
      </c>
      <c r="B1334">
        <v>7.7942</v>
      </c>
    </row>
    <row r="1335" spans="1:2">
      <c r="A1335" s="1">
        <v>-6.9911000000000003</v>
      </c>
      <c r="B1335">
        <v>9.0343</v>
      </c>
    </row>
    <row r="1336" spans="1:2">
      <c r="A1336" s="1">
        <v>-5.8379000000000003</v>
      </c>
      <c r="B1336">
        <v>10.629</v>
      </c>
    </row>
    <row r="1337" spans="1:2">
      <c r="A1337" s="1">
        <v>-5.0449000000000002</v>
      </c>
      <c r="B1337">
        <v>12.045999999999999</v>
      </c>
    </row>
    <row r="1338" spans="1:2">
      <c r="A1338" s="1">
        <v>-4.3243</v>
      </c>
      <c r="B1338">
        <v>13.286</v>
      </c>
    </row>
    <row r="1339" spans="1:2">
      <c r="A1339" s="1">
        <v>-3.5316000000000001</v>
      </c>
      <c r="B1339">
        <v>14.526</v>
      </c>
    </row>
    <row r="1340" spans="1:2">
      <c r="A1340" s="1">
        <v>-2.6667000000000001</v>
      </c>
      <c r="B1340">
        <v>16.12</v>
      </c>
    </row>
    <row r="1341" spans="1:2">
      <c r="A1341" s="1">
        <v>-2.0179999999999998</v>
      </c>
      <c r="B1341">
        <v>17.36</v>
      </c>
    </row>
    <row r="1342" spans="1:2">
      <c r="A1342" s="1">
        <v>-1.2972999999999999</v>
      </c>
      <c r="B1342">
        <v>18.954000000000001</v>
      </c>
    </row>
    <row r="1343" spans="1:2">
      <c r="A1343" s="1">
        <v>-0.72072000000000003</v>
      </c>
      <c r="B1343">
        <v>20.372</v>
      </c>
    </row>
    <row r="1344" spans="1:2">
      <c r="A1344" s="1">
        <v>-0.14413999999999999</v>
      </c>
      <c r="B1344">
        <v>21.434999999999999</v>
      </c>
    </row>
    <row r="1345" spans="1:2">
      <c r="A1345" s="1">
        <v>0.43242999999999998</v>
      </c>
      <c r="B1345">
        <v>22.673999999999999</v>
      </c>
    </row>
    <row r="1346" spans="1:2">
      <c r="A1346" s="1">
        <v>0.93693000000000004</v>
      </c>
      <c r="B1346">
        <v>24.268999999999998</v>
      </c>
    </row>
    <row r="1347" spans="1:2">
      <c r="A1347" s="1">
        <v>1.5855999999999999</v>
      </c>
      <c r="B1347">
        <v>25.686</v>
      </c>
    </row>
    <row r="1348" spans="1:2">
      <c r="A1348" s="1">
        <v>2.5945999999999998</v>
      </c>
      <c r="B1348">
        <v>27.989000000000001</v>
      </c>
    </row>
    <row r="1349" spans="1:2">
      <c r="A1349" s="1">
        <v>3.5316000000000001</v>
      </c>
      <c r="B1349">
        <v>30.292000000000002</v>
      </c>
    </row>
    <row r="1350" spans="1:2">
      <c r="A1350" s="1">
        <v>4.2522000000000002</v>
      </c>
      <c r="B1350">
        <v>32.063000000000002</v>
      </c>
    </row>
    <row r="1351" spans="1:2">
      <c r="A1351" s="1">
        <v>5.1170999999999998</v>
      </c>
      <c r="B1351">
        <v>33.656999999999996</v>
      </c>
    </row>
    <row r="1352" spans="1:2">
      <c r="A1352" s="1">
        <v>6.0541</v>
      </c>
      <c r="B1352">
        <v>35.783000000000001</v>
      </c>
    </row>
    <row r="1353" spans="1:2">
      <c r="A1353" s="1">
        <v>6.8468</v>
      </c>
      <c r="B1353">
        <v>37.200000000000003</v>
      </c>
    </row>
    <row r="1354" spans="1:2">
      <c r="A1354" s="1">
        <v>7.8559999999999999</v>
      </c>
      <c r="B1354">
        <v>38.972000000000001</v>
      </c>
    </row>
    <row r="1355" spans="1:2">
      <c r="A1355" s="1">
        <v>9.0809999999999995</v>
      </c>
      <c r="B1355">
        <v>41.097999999999999</v>
      </c>
    </row>
    <row r="1356" spans="1:2">
      <c r="A1356" s="1">
        <v>9.8740000000000006</v>
      </c>
      <c r="B1356">
        <v>42.515000000000001</v>
      </c>
    </row>
    <row r="1357" spans="1:2">
      <c r="A1357" s="1">
        <v>11.099</v>
      </c>
      <c r="B1357">
        <v>44.109000000000002</v>
      </c>
    </row>
    <row r="1358" spans="1:2">
      <c r="A1358" s="1">
        <v>12.036</v>
      </c>
      <c r="B1358">
        <v>45.701000000000001</v>
      </c>
    </row>
    <row r="1359" spans="1:2">
      <c r="A1359" s="1">
        <v>12.973000000000001</v>
      </c>
      <c r="B1359">
        <v>47.475999999999999</v>
      </c>
    </row>
    <row r="1360" spans="1:2">
      <c r="A1360" s="1">
        <v>14.486000000000001</v>
      </c>
      <c r="B1360">
        <v>49.776000000000003</v>
      </c>
    </row>
    <row r="1361" spans="1:2">
      <c r="A1361" s="1">
        <v>15.784000000000001</v>
      </c>
      <c r="B1361">
        <v>51.372999999999998</v>
      </c>
    </row>
    <row r="1362" spans="1:2">
      <c r="A1362" s="1">
        <v>16.937000000000001</v>
      </c>
      <c r="B1362">
        <v>52.786999999999999</v>
      </c>
    </row>
    <row r="1363" spans="1:2">
      <c r="A1363" s="1">
        <v>18.234000000000002</v>
      </c>
      <c r="B1363">
        <v>54.206000000000003</v>
      </c>
    </row>
    <row r="1364" spans="1:2">
      <c r="A1364" s="1">
        <v>19.170999999999999</v>
      </c>
      <c r="B1364">
        <v>55.798000000000002</v>
      </c>
    </row>
    <row r="1365" spans="1:2">
      <c r="A1365" s="1">
        <v>20.396000000000001</v>
      </c>
      <c r="B1365">
        <v>57.216999999999999</v>
      </c>
    </row>
    <row r="1366" spans="1:2">
      <c r="A1366" s="1">
        <v>21.693999999999999</v>
      </c>
      <c r="B1366">
        <v>58.636000000000003</v>
      </c>
    </row>
    <row r="1367" spans="1:2">
      <c r="A1367" s="1">
        <v>23.135000000000002</v>
      </c>
      <c r="B1367">
        <v>60.406999999999996</v>
      </c>
    </row>
    <row r="1368" spans="1:2">
      <c r="A1368" s="1">
        <v>24.36</v>
      </c>
      <c r="B1368">
        <v>61.820999999999998</v>
      </c>
    </row>
    <row r="1369" spans="1:2">
      <c r="A1369" s="1">
        <v>25.297000000000001</v>
      </c>
      <c r="B1369">
        <v>62.884999999999998</v>
      </c>
    </row>
    <row r="1370" spans="1:2">
      <c r="A1370" s="1">
        <v>26.306999999999999</v>
      </c>
      <c r="B1370">
        <v>63.417999999999999</v>
      </c>
    </row>
    <row r="1371" spans="1:2">
      <c r="A1371" s="1">
        <v>27.530999999999999</v>
      </c>
      <c r="B1371">
        <v>65.188999999999993</v>
      </c>
    </row>
    <row r="1372" spans="1:2">
      <c r="A1372" s="1">
        <v>28.324000000000002</v>
      </c>
      <c r="B1372">
        <v>66.073999999999998</v>
      </c>
    </row>
    <row r="1373" spans="1:2">
      <c r="A1373" s="1">
        <v>29.405999999999999</v>
      </c>
      <c r="B1373">
        <v>66.959000000000003</v>
      </c>
    </row>
    <row r="1374" spans="1:2">
      <c r="A1374" s="1">
        <v>30.126999999999999</v>
      </c>
      <c r="B1374">
        <v>67.843999999999994</v>
      </c>
    </row>
    <row r="1375" spans="1:2">
      <c r="A1375" s="1">
        <v>31.350999999999999</v>
      </c>
      <c r="B1375">
        <v>68.733999999999995</v>
      </c>
    </row>
    <row r="1376" spans="1:2">
      <c r="A1376" s="1">
        <v>32.216999999999999</v>
      </c>
      <c r="B1376">
        <v>69.263000000000005</v>
      </c>
    </row>
    <row r="1377" spans="1:2">
      <c r="A1377" s="1">
        <v>33.152000000000001</v>
      </c>
      <c r="B1377">
        <v>70.325999999999993</v>
      </c>
    </row>
    <row r="1378" spans="1:2">
      <c r="A1378" s="1">
        <v>34.234000000000002</v>
      </c>
      <c r="B1378">
        <v>71.212000000000003</v>
      </c>
    </row>
    <row r="1379" spans="1:2">
      <c r="A1379" s="1">
        <v>35.531999999999996</v>
      </c>
      <c r="B1379">
        <v>72.453000000000003</v>
      </c>
    </row>
    <row r="1380" spans="1:2">
      <c r="A1380" s="1">
        <v>36.83</v>
      </c>
      <c r="B1380">
        <v>73.516000000000005</v>
      </c>
    </row>
    <row r="1381" spans="1:2">
      <c r="A1381" s="1">
        <v>37.982999999999997</v>
      </c>
      <c r="B1381">
        <v>73.867000000000004</v>
      </c>
    </row>
    <row r="1382" spans="1:2">
      <c r="A1382" s="1">
        <v>38.701999999999998</v>
      </c>
      <c r="B1382">
        <v>74.578999999999994</v>
      </c>
    </row>
    <row r="1383" spans="1:2">
      <c r="A1383" s="1">
        <v>39.423000000000002</v>
      </c>
      <c r="B1383">
        <v>74.757000000000005</v>
      </c>
    </row>
    <row r="1384" spans="1:2">
      <c r="A1384" s="1">
        <v>40.070999999999998</v>
      </c>
      <c r="B1384">
        <v>74.930000000000007</v>
      </c>
    </row>
    <row r="1385" spans="1:2">
      <c r="A1385" s="1">
        <v>40.648000000000003</v>
      </c>
      <c r="B1385">
        <v>75.108000000000004</v>
      </c>
    </row>
    <row r="1386" spans="1:2">
      <c r="A1386" s="1">
        <v>40.505000000000003</v>
      </c>
      <c r="B1386">
        <v>74.400999999999996</v>
      </c>
    </row>
    <row r="1387" spans="1:2">
      <c r="A1387" s="1">
        <v>40.432000000000002</v>
      </c>
      <c r="B1387">
        <v>73.516000000000005</v>
      </c>
    </row>
    <row r="1388" spans="1:2">
      <c r="A1388" s="1">
        <v>40.145000000000003</v>
      </c>
      <c r="B1388">
        <v>71.745000000000005</v>
      </c>
    </row>
    <row r="1389" spans="1:2">
      <c r="A1389" s="1">
        <v>40.070999999999998</v>
      </c>
      <c r="B1389">
        <v>70.855999999999995</v>
      </c>
    </row>
    <row r="1390" spans="1:2">
      <c r="A1390" s="1">
        <v>39.854999999999997</v>
      </c>
      <c r="B1390">
        <v>69.441000000000003</v>
      </c>
    </row>
    <row r="1391" spans="1:2">
      <c r="A1391" s="1">
        <v>39.783999999999999</v>
      </c>
      <c r="B1391">
        <v>67.671000000000006</v>
      </c>
    </row>
    <row r="1392" spans="1:2">
      <c r="A1392" s="1">
        <v>39.639000000000003</v>
      </c>
      <c r="B1392">
        <v>66.430000000000007</v>
      </c>
    </row>
    <row r="1393" spans="1:2">
      <c r="A1393" s="1">
        <v>39.351999999999997</v>
      </c>
      <c r="B1393">
        <v>64.659000000000006</v>
      </c>
    </row>
    <row r="1394" spans="1:2">
      <c r="A1394" s="1">
        <v>39.136000000000003</v>
      </c>
      <c r="B1394">
        <v>62.884999999999998</v>
      </c>
    </row>
    <row r="1395" spans="1:2">
      <c r="A1395" s="1">
        <v>38.701999999999998</v>
      </c>
      <c r="B1395">
        <v>60.585000000000001</v>
      </c>
    </row>
    <row r="1396" spans="1:2">
      <c r="A1396" s="1">
        <v>38.341000000000001</v>
      </c>
      <c r="B1396">
        <v>58.280999999999999</v>
      </c>
    </row>
    <row r="1397" spans="1:2">
      <c r="A1397" s="1">
        <v>38.125</v>
      </c>
      <c r="B1397">
        <v>56.51</v>
      </c>
    </row>
    <row r="1398" spans="1:2">
      <c r="A1398" s="1">
        <v>37.838000000000001</v>
      </c>
      <c r="B1398">
        <v>54.561999999999998</v>
      </c>
    </row>
    <row r="1399" spans="1:2">
      <c r="A1399" s="1">
        <v>37.478000000000002</v>
      </c>
      <c r="B1399">
        <v>51.728000000000002</v>
      </c>
    </row>
    <row r="1400" spans="1:2">
      <c r="A1400" s="1">
        <v>37.116999999999997</v>
      </c>
      <c r="B1400">
        <v>49.954000000000001</v>
      </c>
    </row>
    <row r="1401" spans="1:2">
      <c r="A1401" s="1">
        <v>36.756</v>
      </c>
      <c r="B1401">
        <v>48.005000000000003</v>
      </c>
    </row>
    <row r="1402" spans="1:2">
      <c r="A1402" s="1">
        <v>36.325000000000003</v>
      </c>
      <c r="B1402">
        <v>46.412999999999997</v>
      </c>
    </row>
    <row r="1403" spans="1:2">
      <c r="A1403" s="1">
        <v>36.034999999999997</v>
      </c>
      <c r="B1403">
        <v>44.642000000000003</v>
      </c>
    </row>
    <row r="1404" spans="1:2">
      <c r="A1404" s="1">
        <v>35.819000000000003</v>
      </c>
      <c r="B1404">
        <v>43.4</v>
      </c>
    </row>
    <row r="1405" spans="1:2">
      <c r="A1405" s="1">
        <v>35.387</v>
      </c>
      <c r="B1405">
        <v>41.274999999999999</v>
      </c>
    </row>
    <row r="1406" spans="1:2">
      <c r="A1406" s="1">
        <v>35.387</v>
      </c>
      <c r="B1406">
        <v>40.920999999999999</v>
      </c>
    </row>
    <row r="1407" spans="1:2">
      <c r="A1407" s="1">
        <v>34.954999999999998</v>
      </c>
      <c r="B1407">
        <v>39.326000000000001</v>
      </c>
    </row>
    <row r="1408" spans="1:2">
      <c r="A1408" s="1">
        <v>34.665999999999997</v>
      </c>
      <c r="B1408">
        <v>37.908999999999999</v>
      </c>
    </row>
    <row r="1409" spans="1:2">
      <c r="A1409" s="1">
        <v>34.305</v>
      </c>
      <c r="B1409">
        <v>36.314</v>
      </c>
    </row>
    <row r="1410" spans="1:2">
      <c r="A1410" s="1">
        <v>34.088999999999999</v>
      </c>
      <c r="B1410">
        <v>35.075000000000003</v>
      </c>
    </row>
    <row r="1411" spans="1:2">
      <c r="A1411" s="1">
        <v>33.658000000000001</v>
      </c>
      <c r="B1411">
        <v>32.948999999999998</v>
      </c>
    </row>
    <row r="1412" spans="1:2">
      <c r="A1412" s="1">
        <v>33.225999999999999</v>
      </c>
      <c r="B1412">
        <v>31.532</v>
      </c>
    </row>
    <row r="1413" spans="1:2">
      <c r="A1413" s="1">
        <v>32.649000000000001</v>
      </c>
      <c r="B1413">
        <v>29.582999999999998</v>
      </c>
    </row>
    <row r="1414" spans="1:2">
      <c r="A1414" s="1">
        <v>32.073</v>
      </c>
      <c r="B1414">
        <v>27.989000000000001</v>
      </c>
    </row>
    <row r="1415" spans="1:2">
      <c r="A1415" s="1">
        <v>31.567</v>
      </c>
      <c r="B1415">
        <v>26.393999999999998</v>
      </c>
    </row>
    <row r="1416" spans="1:2">
      <c r="A1416" s="1">
        <v>31.206</v>
      </c>
      <c r="B1416">
        <v>24.977</v>
      </c>
    </row>
    <row r="1417" spans="1:2">
      <c r="A1417" s="1">
        <v>30.63</v>
      </c>
      <c r="B1417">
        <v>23.56</v>
      </c>
    </row>
    <row r="1418" spans="1:2">
      <c r="A1418" s="1">
        <v>29.981999999999999</v>
      </c>
      <c r="B1418">
        <v>21.611999999999998</v>
      </c>
    </row>
    <row r="1419" spans="1:2">
      <c r="A1419" s="1">
        <v>29.405999999999999</v>
      </c>
      <c r="B1419">
        <v>20.372</v>
      </c>
    </row>
    <row r="1420" spans="1:2">
      <c r="A1420" s="1">
        <v>28.9</v>
      </c>
      <c r="B1420">
        <v>19.132000000000001</v>
      </c>
    </row>
    <row r="1421" spans="1:2">
      <c r="A1421" s="1">
        <v>28.251999999999999</v>
      </c>
      <c r="B1421">
        <v>17.715</v>
      </c>
    </row>
    <row r="1422" spans="1:2">
      <c r="A1422" s="1">
        <v>27.46</v>
      </c>
      <c r="B1422">
        <v>15.766</v>
      </c>
    </row>
    <row r="1423" spans="1:2">
      <c r="A1423" s="1">
        <v>26.739000000000001</v>
      </c>
      <c r="B1423">
        <v>14.172000000000001</v>
      </c>
    </row>
    <row r="1424" spans="1:2">
      <c r="A1424" s="1">
        <v>26.306999999999999</v>
      </c>
      <c r="B1424">
        <v>13.286</v>
      </c>
    </row>
    <row r="1425" spans="1:2">
      <c r="A1425" s="1">
        <v>25.800999999999998</v>
      </c>
      <c r="B1425">
        <v>11.869</v>
      </c>
    </row>
    <row r="1426" spans="1:2">
      <c r="A1426" s="1">
        <v>25.225000000000001</v>
      </c>
      <c r="B1426">
        <v>10.629</v>
      </c>
    </row>
    <row r="1427" spans="1:2">
      <c r="A1427" s="1">
        <v>24.577000000000002</v>
      </c>
      <c r="B1427">
        <v>9.2113999999999994</v>
      </c>
    </row>
    <row r="1428" spans="1:2">
      <c r="A1428" s="1">
        <v>23.928000000000001</v>
      </c>
      <c r="B1428">
        <v>7.9717000000000002</v>
      </c>
    </row>
    <row r="1429" spans="1:2">
      <c r="A1429" s="1">
        <v>23.062999999999999</v>
      </c>
      <c r="B1429">
        <v>6.3773999999999997</v>
      </c>
    </row>
    <row r="1430" spans="1:2">
      <c r="A1430" s="1">
        <v>22.774999999999999</v>
      </c>
      <c r="B1430">
        <v>5.4912999999999998</v>
      </c>
    </row>
    <row r="1431" spans="1:2">
      <c r="A1431" s="1">
        <v>21.838000000000001</v>
      </c>
      <c r="B1431">
        <v>4.4286000000000003</v>
      </c>
    </row>
    <row r="1432" spans="1:2">
      <c r="A1432" s="1">
        <v>20.901</v>
      </c>
      <c r="B1432">
        <v>3.5428999999999999</v>
      </c>
    </row>
    <row r="1433" spans="1:2">
      <c r="A1433" s="1">
        <v>20.036000000000001</v>
      </c>
      <c r="B1433">
        <v>2.8342999999999998</v>
      </c>
    </row>
    <row r="1434" spans="1:2">
      <c r="A1434" s="1">
        <v>19.242999999999999</v>
      </c>
      <c r="B1434">
        <v>2.1257000000000001</v>
      </c>
    </row>
    <row r="1435" spans="1:2">
      <c r="A1435" s="1">
        <v>18.521999999999998</v>
      </c>
      <c r="B1435">
        <v>1.4172</v>
      </c>
    </row>
    <row r="1436" spans="1:2">
      <c r="A1436" s="1">
        <v>17.73</v>
      </c>
      <c r="B1436">
        <v>0.53142999999999996</v>
      </c>
    </row>
    <row r="1437" spans="1:2">
      <c r="A1437" s="1">
        <v>17.009</v>
      </c>
      <c r="B1437">
        <v>0</v>
      </c>
    </row>
    <row r="1438" spans="1:2">
      <c r="A1438" s="1">
        <v>16.216000000000001</v>
      </c>
      <c r="B1438">
        <v>-0.70855999999999997</v>
      </c>
    </row>
    <row r="1439" spans="1:2">
      <c r="A1439" s="1">
        <v>15.279</v>
      </c>
      <c r="B1439">
        <v>-1.9486000000000001</v>
      </c>
    </row>
    <row r="1440" spans="1:2">
      <c r="A1440" s="1">
        <v>14.631</v>
      </c>
      <c r="B1440">
        <v>-2.3029000000000002</v>
      </c>
    </row>
    <row r="1441" spans="1:2">
      <c r="A1441" s="1">
        <v>13.837999999999999</v>
      </c>
      <c r="B1441">
        <v>-2.8342999999999998</v>
      </c>
    </row>
    <row r="1442" spans="1:2">
      <c r="A1442" s="1">
        <v>13.117000000000001</v>
      </c>
      <c r="B1442">
        <v>-3.5428999999999999</v>
      </c>
    </row>
    <row r="1443" spans="1:2">
      <c r="A1443" s="1">
        <v>12.396000000000001</v>
      </c>
      <c r="B1443">
        <v>-4.4286000000000003</v>
      </c>
    </row>
    <row r="1444" spans="1:2">
      <c r="A1444" s="1">
        <v>11.82</v>
      </c>
      <c r="B1444">
        <v>-4.7827000000000002</v>
      </c>
    </row>
    <row r="1445" spans="1:2">
      <c r="A1445" s="1">
        <v>11.243</v>
      </c>
      <c r="B1445">
        <v>-5.4912999999999998</v>
      </c>
    </row>
    <row r="1446" spans="1:2">
      <c r="A1446" s="1">
        <v>10.305999999999999</v>
      </c>
      <c r="B1446">
        <v>-6.1999000000000004</v>
      </c>
    </row>
    <row r="1447" spans="1:2">
      <c r="A1447" s="1">
        <v>9.4413999999999998</v>
      </c>
      <c r="B1447">
        <v>-7.0856000000000003</v>
      </c>
    </row>
    <row r="1448" spans="1:2">
      <c r="A1448" s="1">
        <v>8.8649000000000004</v>
      </c>
      <c r="B1448">
        <v>-7.7942</v>
      </c>
    </row>
    <row r="1449" spans="1:2">
      <c r="A1449" s="1">
        <v>8.2161000000000008</v>
      </c>
      <c r="B1449">
        <v>-8.8573000000000004</v>
      </c>
    </row>
    <row r="1450" spans="1:2">
      <c r="A1450" s="1">
        <v>7.5677000000000003</v>
      </c>
      <c r="B1450">
        <v>-9.5658999999999992</v>
      </c>
    </row>
    <row r="1451" spans="1:2">
      <c r="A1451" s="1">
        <v>6.8468</v>
      </c>
      <c r="B1451">
        <v>-10.452</v>
      </c>
    </row>
    <row r="1452" spans="1:2">
      <c r="A1452" s="1">
        <v>5.8379000000000003</v>
      </c>
      <c r="B1452">
        <v>-11.869</v>
      </c>
    </row>
    <row r="1453" spans="1:2">
      <c r="A1453" s="1">
        <v>5.0449000000000002</v>
      </c>
      <c r="B1453">
        <v>-13.286</v>
      </c>
    </row>
    <row r="1454" spans="1:2">
      <c r="A1454" s="1">
        <v>4.3243</v>
      </c>
      <c r="B1454">
        <v>-14.526</v>
      </c>
    </row>
    <row r="1455" spans="1:2">
      <c r="A1455" s="1">
        <v>3.7477999999999998</v>
      </c>
      <c r="B1455">
        <v>-15.589</v>
      </c>
    </row>
    <row r="1456" spans="1:2">
      <c r="A1456" s="1">
        <v>3.0268999999999999</v>
      </c>
      <c r="B1456">
        <v>-17.183</v>
      </c>
    </row>
    <row r="1457" spans="1:2">
      <c r="A1457" s="1">
        <v>2.4504000000000001</v>
      </c>
      <c r="B1457">
        <v>-18.954000000000001</v>
      </c>
    </row>
    <row r="1458" spans="1:2">
      <c r="A1458" s="1">
        <v>1.6577</v>
      </c>
      <c r="B1458">
        <v>-20.548999999999999</v>
      </c>
    </row>
    <row r="1459" spans="1:2">
      <c r="A1459" s="1">
        <v>1.0089999999999999</v>
      </c>
      <c r="B1459">
        <v>-22.32</v>
      </c>
    </row>
    <row r="1460" spans="1:2">
      <c r="A1460" s="1">
        <v>0.50448999999999999</v>
      </c>
      <c r="B1460">
        <v>-23.382999999999999</v>
      </c>
    </row>
    <row r="1461" spans="1:2">
      <c r="A1461" s="1">
        <f>-0.21621</f>
        <v>-0.21621000000000001</v>
      </c>
      <c r="B1461">
        <v>-25.332000000000001</v>
      </c>
    </row>
    <row r="1462" spans="1:2">
      <c r="A1462" s="1">
        <f>-0.57658</f>
        <v>-0.57657999999999998</v>
      </c>
      <c r="B1462">
        <v>-26.748999999999999</v>
      </c>
    </row>
    <row r="1463" spans="1:2">
      <c r="A1463" s="1">
        <f>-1.2252</f>
        <v>-1.2252000000000001</v>
      </c>
      <c r="B1463">
        <v>-28.52</v>
      </c>
    </row>
    <row r="1464" spans="1:2">
      <c r="A1464" s="1">
        <f>-1.8739</f>
        <v>-1.8738999999999999</v>
      </c>
      <c r="B1464">
        <v>-30.114000000000001</v>
      </c>
    </row>
    <row r="1465" spans="1:2">
      <c r="A1465" s="1">
        <f>-2.5225</f>
        <v>-2.5225</v>
      </c>
      <c r="B1465">
        <v>-31.355</v>
      </c>
    </row>
    <row r="1466" spans="1:2">
      <c r="A1466" s="1">
        <f>-3.3152</f>
        <v>-3.3151999999999999</v>
      </c>
      <c r="B1466">
        <v>-33.125999999999998</v>
      </c>
    </row>
    <row r="1467" spans="1:2">
      <c r="A1467" s="1">
        <f>-3.9639</f>
        <v>-3.9639000000000002</v>
      </c>
      <c r="B1467">
        <v>-34.542999999999999</v>
      </c>
    </row>
    <row r="1468" spans="1:2">
      <c r="A1468" s="1">
        <f>-4.4684</f>
        <v>-4.4683999999999999</v>
      </c>
      <c r="B1468">
        <v>-35.96</v>
      </c>
    </row>
    <row r="1469" spans="1:2">
      <c r="A1469" s="1">
        <f>-5.1892</f>
        <v>-5.1891999999999996</v>
      </c>
      <c r="B1469">
        <v>-37.555</v>
      </c>
    </row>
    <row r="1470" spans="1:2">
      <c r="A1470" s="1">
        <f>-5.7658</f>
        <v>-5.7657999999999996</v>
      </c>
      <c r="B1470">
        <v>-38.972000000000001</v>
      </c>
    </row>
    <row r="1471" spans="1:2">
      <c r="A1471" s="1">
        <f>-6.4145</f>
        <v>-6.4145000000000003</v>
      </c>
      <c r="B1471">
        <v>-39.856999999999999</v>
      </c>
    </row>
    <row r="1472" spans="1:2">
      <c r="A1472" s="1">
        <f>-6.919</f>
        <v>-6.9189999999999996</v>
      </c>
      <c r="B1472">
        <v>-40.920999999999999</v>
      </c>
    </row>
    <row r="1473" spans="1:2">
      <c r="A1473" s="1">
        <f>-7.6396</f>
        <v>-7.6395999999999997</v>
      </c>
      <c r="B1473">
        <v>-41.805999999999997</v>
      </c>
    </row>
    <row r="1474" spans="1:2">
      <c r="A1474" s="1">
        <f>-8.4325</f>
        <v>-8.4324999999999992</v>
      </c>
      <c r="B1474">
        <v>-43.4</v>
      </c>
    </row>
    <row r="1475" spans="1:2">
      <c r="A1475" s="1">
        <f>-9.081</f>
        <v>-9.0809999999999995</v>
      </c>
      <c r="B1475">
        <v>-44.816000000000003</v>
      </c>
    </row>
    <row r="1476" spans="1:2">
      <c r="A1476" s="1">
        <f>-9.7297</f>
        <v>-9.7296999999999993</v>
      </c>
      <c r="B1476">
        <v>-45.527999999999999</v>
      </c>
    </row>
    <row r="1477" spans="1:2">
      <c r="A1477" s="1">
        <f>-10.378</f>
        <v>-10.378</v>
      </c>
      <c r="B1477">
        <v>-46.412999999999997</v>
      </c>
    </row>
    <row r="1478" spans="1:2">
      <c r="A1478" s="1">
        <f>-10.883</f>
        <v>-10.882999999999999</v>
      </c>
      <c r="B1478">
        <v>-47.475999999999999</v>
      </c>
    </row>
    <row r="1479" spans="1:2">
      <c r="A1479" s="1">
        <f>-11.603</f>
        <v>-11.603</v>
      </c>
      <c r="B1479">
        <v>-48.360999999999997</v>
      </c>
    </row>
    <row r="1480" spans="1:2">
      <c r="A1480" s="1">
        <f>-12.252</f>
        <v>-12.252000000000001</v>
      </c>
      <c r="B1480">
        <v>-49.776000000000003</v>
      </c>
    </row>
    <row r="1481" spans="1:2">
      <c r="A1481" s="1">
        <f>-13.261</f>
        <v>-13.260999999999999</v>
      </c>
      <c r="B1481">
        <v>-50.664999999999999</v>
      </c>
    </row>
    <row r="1482" spans="1:2">
      <c r="A1482" s="1">
        <f>-13.982</f>
        <v>-13.981999999999999</v>
      </c>
      <c r="B1482">
        <v>-51.902000000000001</v>
      </c>
    </row>
    <row r="1483" spans="1:2">
      <c r="A1483" s="1">
        <f>-14.775</f>
        <v>-14.775</v>
      </c>
      <c r="B1483">
        <v>-52.786999999999999</v>
      </c>
    </row>
    <row r="1484" spans="1:2">
      <c r="A1484" s="1">
        <f>-15.496</f>
        <v>-15.496</v>
      </c>
      <c r="B1484">
        <v>-53.677</v>
      </c>
    </row>
    <row r="1485" spans="1:2">
      <c r="A1485" s="1">
        <f>-16.36</f>
        <v>-16.36</v>
      </c>
      <c r="B1485">
        <v>-55.091000000000001</v>
      </c>
    </row>
    <row r="1486" spans="1:2">
      <c r="A1486" s="1">
        <f>-17.081</f>
        <v>-17.081</v>
      </c>
      <c r="B1486">
        <v>-55.798000000000002</v>
      </c>
    </row>
    <row r="1487" spans="1:2">
      <c r="A1487" s="1">
        <f>-17.73</f>
        <v>-17.73</v>
      </c>
      <c r="B1487">
        <v>-56.332000000000001</v>
      </c>
    </row>
    <row r="1488" spans="1:2">
      <c r="A1488" s="1">
        <f>-18.595</f>
        <v>-18.594999999999999</v>
      </c>
      <c r="B1488">
        <v>-57.216999999999999</v>
      </c>
    </row>
    <row r="1489" spans="1:2">
      <c r="A1489" s="1">
        <f>-19.171</f>
        <v>-19.170999999999999</v>
      </c>
      <c r="B1489">
        <v>-57.750999999999998</v>
      </c>
    </row>
    <row r="1490" spans="1:2">
      <c r="A1490" s="1">
        <f>-20.036</f>
        <v>-20.036000000000001</v>
      </c>
      <c r="B1490">
        <v>-58.81</v>
      </c>
    </row>
    <row r="1491" spans="1:2">
      <c r="A1491" s="1">
        <f>-21.045</f>
        <v>-21.045000000000002</v>
      </c>
      <c r="B1491">
        <v>-59.344000000000001</v>
      </c>
    </row>
    <row r="1492" spans="1:2">
      <c r="A1492" s="1">
        <f>-22.27</f>
        <v>-22.27</v>
      </c>
      <c r="B1492">
        <v>-61.113999999999997</v>
      </c>
    </row>
    <row r="1493" spans="1:2">
      <c r="A1493" s="1">
        <f>-23.64</f>
        <v>-23.64</v>
      </c>
      <c r="B1493">
        <v>-62.177</v>
      </c>
    </row>
    <row r="1494" spans="1:2">
      <c r="A1494" s="1">
        <f>-24.577</f>
        <v>-24.577000000000002</v>
      </c>
      <c r="B1494">
        <v>-63.24</v>
      </c>
    </row>
    <row r="1495" spans="1:2">
      <c r="A1495" s="1">
        <f>-25.009</f>
        <v>-25.009</v>
      </c>
      <c r="B1495">
        <v>-63.774000000000001</v>
      </c>
    </row>
    <row r="1496" spans="1:2">
      <c r="A1496" s="1">
        <f>-25.801</f>
        <v>-25.800999999999998</v>
      </c>
      <c r="B1496">
        <v>-64.832999999999998</v>
      </c>
    </row>
    <row r="1497" spans="1:2">
      <c r="A1497" s="1">
        <f>-26.81</f>
        <v>-26.81</v>
      </c>
      <c r="B1497">
        <v>-65.188999999999993</v>
      </c>
    </row>
    <row r="1498" spans="1:2">
      <c r="A1498" s="1">
        <f>-27.747</f>
        <v>-27.747</v>
      </c>
      <c r="B1498">
        <v>-65.896000000000001</v>
      </c>
    </row>
    <row r="1499" spans="1:2">
      <c r="A1499" s="1">
        <f>-28.397</f>
        <v>-28.396999999999998</v>
      </c>
      <c r="B1499">
        <v>-66.608000000000004</v>
      </c>
    </row>
    <row r="1500" spans="1:2">
      <c r="A1500" s="1">
        <f>-29.334</f>
        <v>-29.334</v>
      </c>
      <c r="B1500">
        <v>-67.314999999999998</v>
      </c>
    </row>
    <row r="1501" spans="1:2">
      <c r="A1501" s="1">
        <f>-29.911</f>
        <v>-29.911000000000001</v>
      </c>
      <c r="B1501">
        <v>-68.2</v>
      </c>
    </row>
    <row r="1502" spans="1:2">
      <c r="A1502" s="1">
        <f>-30.704</f>
        <v>-30.704000000000001</v>
      </c>
      <c r="B1502">
        <v>-68.555999999999997</v>
      </c>
    </row>
    <row r="1503" spans="1:2">
      <c r="A1503" s="1">
        <f>-31.422</f>
        <v>-31.422000000000001</v>
      </c>
      <c r="B1503">
        <v>-69.441000000000003</v>
      </c>
    </row>
    <row r="1504" spans="1:2">
      <c r="A1504" s="1">
        <f>-32.288</f>
        <v>-32.287999999999997</v>
      </c>
      <c r="B1504">
        <v>-69.971000000000004</v>
      </c>
    </row>
    <row r="1505" spans="1:2">
      <c r="A1505" s="1">
        <f>-33.01</f>
        <v>-33.01</v>
      </c>
      <c r="B1505">
        <v>-70.855999999999995</v>
      </c>
    </row>
    <row r="1506" spans="1:2">
      <c r="A1506" s="1">
        <f>-33.802</f>
        <v>-33.802</v>
      </c>
      <c r="B1506">
        <v>-70.855999999999995</v>
      </c>
    </row>
    <row r="1507" spans="1:2">
      <c r="A1507" s="1">
        <f>-34.45</f>
        <v>-34.450000000000003</v>
      </c>
      <c r="B1507">
        <v>-71.918999999999997</v>
      </c>
    </row>
    <row r="1508" spans="1:2">
      <c r="A1508" s="1">
        <f>-35.387</f>
        <v>-35.387</v>
      </c>
      <c r="B1508">
        <v>-72.096999999999994</v>
      </c>
    </row>
    <row r="1509" spans="1:2">
      <c r="A1509" s="1">
        <f>-36.253</f>
        <v>-36.253</v>
      </c>
      <c r="B1509">
        <v>-72.453000000000003</v>
      </c>
    </row>
    <row r="1510" spans="1:2">
      <c r="A1510" s="1">
        <f>-36.901</f>
        <v>-36.901000000000003</v>
      </c>
      <c r="B1510">
        <v>-72.981999999999999</v>
      </c>
    </row>
    <row r="1511" spans="1:2">
      <c r="A1511" s="1">
        <f>-37.838</f>
        <v>-37.838000000000001</v>
      </c>
      <c r="B1511">
        <v>-73.516000000000005</v>
      </c>
    </row>
    <row r="1512" spans="1:2">
      <c r="A1512" s="1">
        <f>-38.486</f>
        <v>-38.485999999999997</v>
      </c>
      <c r="B1512">
        <v>-73.867000000000004</v>
      </c>
    </row>
    <row r="1513" spans="1:2">
      <c r="A1513" s="1">
        <f>-39.063</f>
        <v>-39.063000000000002</v>
      </c>
      <c r="B1513">
        <v>-74.045000000000002</v>
      </c>
    </row>
    <row r="1514" spans="1:2">
      <c r="A1514" s="1">
        <f>-39.494</f>
        <v>-39.494</v>
      </c>
      <c r="B1514">
        <v>-74.578999999999994</v>
      </c>
    </row>
    <row r="1515" spans="1:2">
      <c r="A1515" s="1">
        <f>-40</f>
        <v>-40</v>
      </c>
      <c r="B1515">
        <v>-74.578999999999994</v>
      </c>
    </row>
    <row r="1516" spans="1:2">
      <c r="A1516" s="1">
        <f>-40.361</f>
        <v>-40.360999999999997</v>
      </c>
      <c r="B1516">
        <v>-74.757000000000005</v>
      </c>
    </row>
    <row r="1517" spans="1:2">
      <c r="A1517" s="1">
        <f>-40.289</f>
        <v>-40.289000000000001</v>
      </c>
      <c r="B1517">
        <v>-74.045000000000002</v>
      </c>
    </row>
    <row r="1518" spans="1:2">
      <c r="A1518" s="1">
        <f>-40.216</f>
        <v>-40.216000000000001</v>
      </c>
      <c r="B1518">
        <v>-72.631</v>
      </c>
    </row>
    <row r="1519" spans="1:2">
      <c r="A1519" s="1">
        <f>-40.145</f>
        <v>-40.145000000000003</v>
      </c>
      <c r="B1519">
        <v>-71.212000000000003</v>
      </c>
    </row>
    <row r="1520" spans="1:2">
      <c r="A1520" s="1">
        <f>-40.145</f>
        <v>-40.145000000000003</v>
      </c>
      <c r="B1520">
        <v>-69.971000000000004</v>
      </c>
    </row>
    <row r="1521" spans="1:2">
      <c r="A1521" s="1">
        <f>-40</f>
        <v>-40</v>
      </c>
      <c r="B1521">
        <v>-68.378</v>
      </c>
    </row>
    <row r="1522" spans="1:2">
      <c r="A1522" s="1">
        <f>-39.929</f>
        <v>-39.929000000000002</v>
      </c>
      <c r="B1522">
        <v>-66.786000000000001</v>
      </c>
    </row>
    <row r="1523" spans="1:2">
      <c r="A1523" s="1">
        <f>-39.639</f>
        <v>-39.639000000000003</v>
      </c>
      <c r="B1523">
        <v>-65.188999999999993</v>
      </c>
    </row>
    <row r="1524" spans="1:2">
      <c r="A1524" s="1">
        <f>-39.279</f>
        <v>-39.279000000000003</v>
      </c>
      <c r="B1524">
        <v>-63.417999999999999</v>
      </c>
    </row>
    <row r="1525" spans="1:2">
      <c r="A1525" s="1">
        <f>-39.063</f>
        <v>-39.063000000000002</v>
      </c>
      <c r="B1525">
        <v>-61.292000000000002</v>
      </c>
    </row>
    <row r="1526" spans="1:2">
      <c r="A1526" s="1">
        <f>-38.847</f>
        <v>-38.847000000000001</v>
      </c>
      <c r="B1526">
        <v>-59.344000000000001</v>
      </c>
    </row>
    <row r="1527" spans="1:2">
      <c r="A1527" s="1">
        <f>-38.56</f>
        <v>-38.56</v>
      </c>
      <c r="B1527">
        <v>-57.04</v>
      </c>
    </row>
    <row r="1528" spans="1:2">
      <c r="A1528" s="1">
        <f>-38.415</f>
        <v>-38.414999999999999</v>
      </c>
      <c r="B1528">
        <v>-55.447000000000003</v>
      </c>
    </row>
    <row r="1529" spans="1:2">
      <c r="A1529" s="1">
        <f>-38.341</f>
        <v>-38.341000000000001</v>
      </c>
      <c r="B1529">
        <v>-54.206000000000003</v>
      </c>
    </row>
    <row r="1530" spans="1:2">
      <c r="A1530" s="1">
        <f>-37.983</f>
        <v>-37.982999999999997</v>
      </c>
      <c r="B1530">
        <v>-52.436</v>
      </c>
    </row>
    <row r="1531" spans="1:2">
      <c r="A1531" s="1">
        <f>-37.694</f>
        <v>-37.694000000000003</v>
      </c>
      <c r="B1531">
        <v>-50.664999999999999</v>
      </c>
    </row>
    <row r="1532" spans="1:2">
      <c r="A1532" s="1">
        <f>-37.407</f>
        <v>-37.406999999999996</v>
      </c>
      <c r="B1532">
        <v>-48.716999999999999</v>
      </c>
    </row>
    <row r="1533" spans="1:2">
      <c r="A1533" s="1">
        <f>-36.83</f>
        <v>-36.83</v>
      </c>
      <c r="B1533">
        <v>-46.234999999999999</v>
      </c>
    </row>
    <row r="1534" spans="1:2">
      <c r="A1534" s="1">
        <f>-36.469</f>
        <v>-36.469000000000001</v>
      </c>
      <c r="B1534">
        <v>-44.463000000000001</v>
      </c>
    </row>
    <row r="1535" spans="1:2">
      <c r="A1535" s="1">
        <f>-35.893</f>
        <v>-35.893000000000001</v>
      </c>
      <c r="B1535">
        <v>-41.982999999999997</v>
      </c>
    </row>
    <row r="1536" spans="1:2">
      <c r="A1536" s="1">
        <f>-35.387</f>
        <v>-35.387</v>
      </c>
      <c r="B1536">
        <v>-39.503</v>
      </c>
    </row>
    <row r="1537" spans="1:2">
      <c r="A1537" s="1">
        <f>-35.027</f>
        <v>-35.027000000000001</v>
      </c>
      <c r="B1537">
        <v>-37.378</v>
      </c>
    </row>
    <row r="1538" spans="1:2">
      <c r="A1538" s="1">
        <f>-34.524</f>
        <v>-34.524000000000001</v>
      </c>
      <c r="B1538">
        <v>-35.783000000000001</v>
      </c>
    </row>
    <row r="1539" spans="1:2">
      <c r="A1539" s="1">
        <f>-33.873</f>
        <v>-33.872999999999998</v>
      </c>
      <c r="B1539">
        <v>-33.125999999999998</v>
      </c>
    </row>
    <row r="1540" spans="1:2">
      <c r="A1540" s="1">
        <f>-33.513</f>
        <v>-33.512999999999998</v>
      </c>
      <c r="B1540">
        <v>-31.709</v>
      </c>
    </row>
    <row r="1541" spans="1:2">
      <c r="A1541" s="1">
        <f>-33.081</f>
        <v>-33.081000000000003</v>
      </c>
      <c r="B1541">
        <v>-30.292000000000002</v>
      </c>
    </row>
    <row r="1542" spans="1:2">
      <c r="A1542" s="1">
        <f>-32.576</f>
        <v>-32.576000000000001</v>
      </c>
      <c r="B1542">
        <v>-28.52</v>
      </c>
    </row>
    <row r="1543" spans="1:2">
      <c r="A1543" s="1">
        <f>-32.144</f>
        <v>-32.143999999999998</v>
      </c>
      <c r="B1543">
        <v>-26.925999999999998</v>
      </c>
    </row>
    <row r="1544" spans="1:2">
      <c r="A1544" s="1">
        <f>-31.351</f>
        <v>-31.350999999999999</v>
      </c>
      <c r="B1544">
        <v>-24.977</v>
      </c>
    </row>
    <row r="1545" spans="1:2">
      <c r="A1545" s="1">
        <f>-30.775</f>
        <v>-30.774999999999999</v>
      </c>
      <c r="B1545">
        <v>-23.206</v>
      </c>
    </row>
    <row r="1546" spans="1:2">
      <c r="A1546" s="1">
        <f>-30.053</f>
        <v>-30.053000000000001</v>
      </c>
      <c r="B1546">
        <v>-21.08</v>
      </c>
    </row>
    <row r="1547" spans="1:2">
      <c r="A1547" s="1">
        <f>-29.261</f>
        <v>-29.260999999999999</v>
      </c>
      <c r="B1547">
        <v>-18.954000000000001</v>
      </c>
    </row>
    <row r="1548" spans="1:2">
      <c r="A1548" s="1">
        <f>-28.684</f>
        <v>-28.684000000000001</v>
      </c>
      <c r="B1548">
        <v>-18.068999999999999</v>
      </c>
    </row>
    <row r="1549" spans="1:2">
      <c r="A1549" s="1">
        <f>-27.892</f>
        <v>-27.891999999999999</v>
      </c>
      <c r="B1549">
        <v>-16.297000000000001</v>
      </c>
    </row>
    <row r="1550" spans="1:2">
      <c r="A1550" s="1">
        <f>-27.17</f>
        <v>-27.17</v>
      </c>
      <c r="B1550">
        <v>-15.057</v>
      </c>
    </row>
    <row r="1551" spans="1:2">
      <c r="A1551" s="1">
        <f>-26.452</f>
        <v>-26.452000000000002</v>
      </c>
      <c r="B1551">
        <v>-13.64</v>
      </c>
    </row>
    <row r="1552" spans="1:2">
      <c r="A1552" s="1">
        <f>-25.657</f>
        <v>-25.657</v>
      </c>
      <c r="B1552">
        <v>-12.4</v>
      </c>
    </row>
    <row r="1553" spans="1:2">
      <c r="A1553" s="1">
        <f>-24.577</f>
        <v>-24.577000000000002</v>
      </c>
      <c r="B1553">
        <v>-10.805999999999999</v>
      </c>
    </row>
    <row r="1554" spans="1:2">
      <c r="A1554" s="1">
        <f>-23.856</f>
        <v>-23.856000000000002</v>
      </c>
      <c r="B1554">
        <v>-9.92</v>
      </c>
    </row>
    <row r="1555" spans="1:2">
      <c r="A1555" s="1">
        <f>-22.919</f>
        <v>-22.919</v>
      </c>
      <c r="B1555">
        <v>-8.3256999999999994</v>
      </c>
    </row>
    <row r="1556" spans="1:2">
      <c r="A1556" s="1">
        <f>-22.198</f>
        <v>-22.198</v>
      </c>
      <c r="B1556">
        <v>-7.4401000000000002</v>
      </c>
    </row>
    <row r="1557" spans="1:2">
      <c r="A1557" s="1">
        <f>-21.621</f>
        <v>-21.620999999999999</v>
      </c>
      <c r="B1557">
        <v>-6.7314999999999996</v>
      </c>
    </row>
    <row r="1558" spans="1:2">
      <c r="A1558" s="1">
        <f>-20.613</f>
        <v>-20.613</v>
      </c>
      <c r="B1558">
        <v>-5.6688000000000001</v>
      </c>
    </row>
    <row r="1559" spans="1:2">
      <c r="A1559" s="1">
        <f>-19.315</f>
        <v>-19.315000000000001</v>
      </c>
      <c r="B1559">
        <v>-4.4286000000000003</v>
      </c>
    </row>
    <row r="1560" spans="1:2">
      <c r="A1560" s="1">
        <f>-18.162</f>
        <v>-18.161999999999999</v>
      </c>
      <c r="B1560">
        <v>-3.72</v>
      </c>
    </row>
    <row r="1561" spans="1:2">
      <c r="A1561" s="1">
        <f>-17.153</f>
        <v>-17.152999999999999</v>
      </c>
      <c r="B1561">
        <v>-2.6570999999999998</v>
      </c>
    </row>
    <row r="1562" spans="1:2">
      <c r="A1562" s="1">
        <f>-16.144</f>
        <v>-16.143999999999998</v>
      </c>
      <c r="B1562">
        <v>-1.7715000000000001</v>
      </c>
    </row>
    <row r="1563" spans="1:2">
      <c r="A1563" s="1">
        <f>-14.919</f>
        <v>-14.919</v>
      </c>
      <c r="B1563">
        <v>-0.70855999999999997</v>
      </c>
    </row>
    <row r="1564" spans="1:2">
      <c r="A1564" s="1">
        <v>-13.91</v>
      </c>
      <c r="B1564">
        <v>0.35428999999999999</v>
      </c>
    </row>
    <row r="1565" spans="1:2">
      <c r="A1565" s="1">
        <v>-12.901</v>
      </c>
      <c r="B1565">
        <v>1.24</v>
      </c>
    </row>
    <row r="1566" spans="1:2">
      <c r="A1566" s="1">
        <v>-12.036</v>
      </c>
      <c r="B1566">
        <v>1.5943000000000001</v>
      </c>
    </row>
    <row r="1567" spans="1:2">
      <c r="A1567" s="1">
        <v>-10.882999999999999</v>
      </c>
      <c r="B1567">
        <v>2.6570999999999998</v>
      </c>
    </row>
    <row r="1568" spans="1:2">
      <c r="A1568" s="1">
        <v>-10.018000000000001</v>
      </c>
      <c r="B1568">
        <v>3.1886000000000001</v>
      </c>
    </row>
    <row r="1569" spans="1:2">
      <c r="A1569" s="1">
        <v>-9.6576000000000004</v>
      </c>
      <c r="B1569">
        <v>3.72</v>
      </c>
    </row>
    <row r="1570" spans="1:2">
      <c r="A1570" s="1">
        <v>-8.4324999999999992</v>
      </c>
      <c r="B1570">
        <v>5.1372999999999998</v>
      </c>
    </row>
    <row r="1571" spans="1:2">
      <c r="A1571" s="1">
        <v>-7.4954999999999998</v>
      </c>
      <c r="B1571">
        <v>6.3773999999999997</v>
      </c>
    </row>
    <row r="1572" spans="1:2">
      <c r="A1572" s="1">
        <v>-6.4145000000000003</v>
      </c>
      <c r="B1572">
        <v>7.4401000000000002</v>
      </c>
    </row>
    <row r="1573" spans="1:2">
      <c r="A1573" s="1">
        <v>-5.4054000000000002</v>
      </c>
      <c r="B1573">
        <v>9.3888999999999996</v>
      </c>
    </row>
    <row r="1574" spans="1:2">
      <c r="A1574" s="1">
        <v>-4.3243</v>
      </c>
      <c r="B1574">
        <v>10.983000000000001</v>
      </c>
    </row>
    <row r="1575" spans="1:2">
      <c r="A1575" s="1">
        <v>-3.6034999999999999</v>
      </c>
      <c r="B1575">
        <v>12.4</v>
      </c>
    </row>
    <row r="1576" spans="1:2">
      <c r="A1576" s="1">
        <v>-2.9550000000000001</v>
      </c>
      <c r="B1576">
        <v>14.172000000000001</v>
      </c>
    </row>
    <row r="1577" spans="1:2">
      <c r="A1577" s="1">
        <v>-2.3062999999999998</v>
      </c>
      <c r="B1577">
        <v>15.412000000000001</v>
      </c>
    </row>
    <row r="1578" spans="1:2">
      <c r="A1578" s="1">
        <v>-1.5135000000000001</v>
      </c>
      <c r="B1578">
        <v>17.891999999999999</v>
      </c>
    </row>
    <row r="1579" spans="1:2">
      <c r="A1579" s="1">
        <v>-1.0089999999999999</v>
      </c>
      <c r="B1579">
        <v>19.486000000000001</v>
      </c>
    </row>
    <row r="1580" spans="1:2">
      <c r="A1580" s="1">
        <v>-0.72072000000000003</v>
      </c>
      <c r="B1580">
        <v>19.84</v>
      </c>
    </row>
    <row r="1581" spans="1:2">
      <c r="A1581" s="1">
        <v>-0.21621000000000001</v>
      </c>
      <c r="B1581">
        <v>20.902999999999999</v>
      </c>
    </row>
    <row r="1582" spans="1:2">
      <c r="A1582" s="1">
        <v>0.86487000000000003</v>
      </c>
      <c r="B1582">
        <v>23.56</v>
      </c>
    </row>
    <row r="1583" spans="1:2">
      <c r="A1583" s="1">
        <v>1.5855999999999999</v>
      </c>
      <c r="B1583">
        <v>25.332000000000001</v>
      </c>
    </row>
    <row r="1584" spans="1:2">
      <c r="A1584" s="1">
        <v>2.5225</v>
      </c>
      <c r="B1584">
        <v>27.812000000000001</v>
      </c>
    </row>
    <row r="1585" spans="1:2">
      <c r="A1585" s="1">
        <v>3.2433000000000001</v>
      </c>
      <c r="B1585">
        <v>29.582999999999998</v>
      </c>
    </row>
    <row r="1586" spans="1:2">
      <c r="A1586" s="1">
        <v>4.2522000000000002</v>
      </c>
      <c r="B1586">
        <v>31.532</v>
      </c>
    </row>
    <row r="1587" spans="1:2">
      <c r="A1587" s="1">
        <v>5.1891999999999996</v>
      </c>
      <c r="B1587">
        <v>33.125999999999998</v>
      </c>
    </row>
    <row r="1588" spans="1:2">
      <c r="A1588" s="1">
        <v>5.9820000000000002</v>
      </c>
      <c r="B1588">
        <v>34.72</v>
      </c>
    </row>
    <row r="1589" spans="1:2">
      <c r="A1589" s="1">
        <v>6.7747000000000002</v>
      </c>
      <c r="B1589">
        <v>35.96</v>
      </c>
    </row>
    <row r="1590" spans="1:2">
      <c r="A1590" s="1">
        <v>7.7838000000000003</v>
      </c>
      <c r="B1590">
        <v>37.555</v>
      </c>
    </row>
    <row r="1591" spans="1:2">
      <c r="A1591" s="1">
        <v>8.5765999999999991</v>
      </c>
      <c r="B1591">
        <v>39.149000000000001</v>
      </c>
    </row>
    <row r="1592" spans="1:2">
      <c r="A1592" s="1">
        <v>9.5856999999999992</v>
      </c>
      <c r="B1592">
        <v>40.743000000000002</v>
      </c>
    </row>
    <row r="1593" spans="1:2">
      <c r="A1593" s="1">
        <v>10.595000000000001</v>
      </c>
      <c r="B1593">
        <v>42.16</v>
      </c>
    </row>
    <row r="1594" spans="1:2">
      <c r="A1594" s="1">
        <v>11.603</v>
      </c>
      <c r="B1594">
        <v>43.576999999999998</v>
      </c>
    </row>
    <row r="1595" spans="1:2">
      <c r="A1595" s="1">
        <v>12.324</v>
      </c>
      <c r="B1595">
        <v>44.286000000000001</v>
      </c>
    </row>
    <row r="1596" spans="1:2">
      <c r="A1596" s="1">
        <v>13.333</v>
      </c>
      <c r="B1596">
        <v>46.234999999999999</v>
      </c>
    </row>
    <row r="1597" spans="1:2">
      <c r="A1597" s="1">
        <v>13.981999999999999</v>
      </c>
      <c r="B1597">
        <v>47.12</v>
      </c>
    </row>
    <row r="1598" spans="1:2">
      <c r="A1598" s="1">
        <v>15.135</v>
      </c>
      <c r="B1598">
        <v>48.89</v>
      </c>
    </row>
    <row r="1599" spans="1:2">
      <c r="A1599" s="1">
        <v>16.216000000000001</v>
      </c>
      <c r="B1599">
        <v>50.131</v>
      </c>
    </row>
    <row r="1600" spans="1:2">
      <c r="A1600" s="1">
        <v>17.440999999999999</v>
      </c>
      <c r="B1600">
        <v>51.728000000000002</v>
      </c>
    </row>
    <row r="1601" spans="1:2">
      <c r="A1601" s="1">
        <v>18.811</v>
      </c>
      <c r="B1601">
        <v>53.320999999999998</v>
      </c>
    </row>
    <row r="1602" spans="1:2">
      <c r="A1602" s="1">
        <v>19.82</v>
      </c>
      <c r="B1602">
        <v>54.912999999999997</v>
      </c>
    </row>
    <row r="1603" spans="1:2">
      <c r="A1603" s="1">
        <v>21.045000000000002</v>
      </c>
      <c r="B1603">
        <v>56.154000000000003</v>
      </c>
    </row>
    <row r="1604" spans="1:2">
      <c r="A1604" s="1">
        <v>21.981999999999999</v>
      </c>
      <c r="B1604">
        <v>57.216999999999999</v>
      </c>
    </row>
    <row r="1605" spans="1:2">
      <c r="A1605" s="1">
        <v>22.991</v>
      </c>
      <c r="B1605">
        <v>58.636000000000003</v>
      </c>
    </row>
    <row r="1606" spans="1:2">
      <c r="A1606" s="1">
        <v>24</v>
      </c>
      <c r="B1606">
        <v>59.7</v>
      </c>
    </row>
    <row r="1607" spans="1:2">
      <c r="A1607" s="1">
        <v>24.937000000000001</v>
      </c>
      <c r="B1607">
        <v>60.585000000000001</v>
      </c>
    </row>
    <row r="1608" spans="1:2">
      <c r="A1608" s="1">
        <v>25.875</v>
      </c>
      <c r="B1608">
        <v>61.47</v>
      </c>
    </row>
    <row r="1609" spans="1:2">
      <c r="A1609" s="1">
        <v>26.882999999999999</v>
      </c>
      <c r="B1609">
        <v>62.533000000000001</v>
      </c>
    </row>
    <row r="1610" spans="1:2">
      <c r="A1610" s="1">
        <v>27.963000000000001</v>
      </c>
      <c r="B1610">
        <v>63.774000000000001</v>
      </c>
    </row>
    <row r="1611" spans="1:2">
      <c r="A1611" s="1">
        <v>29.116</v>
      </c>
      <c r="B1611">
        <v>65.010999999999996</v>
      </c>
    </row>
    <row r="1612" spans="1:2">
      <c r="A1612" s="1">
        <v>30.414000000000001</v>
      </c>
      <c r="B1612">
        <v>66.251999999999995</v>
      </c>
    </row>
    <row r="1613" spans="1:2">
      <c r="A1613" s="1">
        <v>31.495999999999999</v>
      </c>
      <c r="B1613">
        <v>66.786000000000001</v>
      </c>
    </row>
    <row r="1614" spans="1:2">
      <c r="A1614" s="1">
        <v>32.576000000000001</v>
      </c>
      <c r="B1614">
        <v>68.022000000000006</v>
      </c>
    </row>
    <row r="1615" spans="1:2">
      <c r="A1615" s="1">
        <v>33.296999999999997</v>
      </c>
      <c r="B1615">
        <v>68.733999999999995</v>
      </c>
    </row>
    <row r="1616" spans="1:2">
      <c r="A1616" s="1">
        <v>34.450000000000003</v>
      </c>
      <c r="B1616">
        <v>69.619</v>
      </c>
    </row>
    <row r="1617" spans="1:2">
      <c r="A1617" s="1">
        <v>35.316000000000003</v>
      </c>
      <c r="B1617">
        <v>70.147999999999996</v>
      </c>
    </row>
    <row r="1618" spans="1:2">
      <c r="A1618" s="1">
        <v>36.253</v>
      </c>
      <c r="B1618">
        <v>70.855999999999995</v>
      </c>
    </row>
    <row r="1619" spans="1:2">
      <c r="A1619" s="1">
        <v>37.262</v>
      </c>
      <c r="B1619">
        <v>71.034000000000006</v>
      </c>
    </row>
    <row r="1620" spans="1:2">
      <c r="A1620" s="1">
        <v>37.982999999999997</v>
      </c>
      <c r="B1620">
        <v>71.566999999999993</v>
      </c>
    </row>
    <row r="1621" spans="1:2">
      <c r="A1621" s="1">
        <v>38.56</v>
      </c>
      <c r="B1621">
        <v>71.918999999999997</v>
      </c>
    </row>
    <row r="1622" spans="1:2">
      <c r="A1622" s="1">
        <v>39.207000000000001</v>
      </c>
      <c r="B1622">
        <v>71.918999999999997</v>
      </c>
    </row>
    <row r="1623" spans="1:2">
      <c r="A1623" s="1">
        <v>39.639000000000003</v>
      </c>
      <c r="B1623">
        <v>72.096999999999994</v>
      </c>
    </row>
    <row r="1624" spans="1:2">
      <c r="A1624" s="1">
        <v>40.070999999999998</v>
      </c>
      <c r="B1624">
        <v>72.275000000000006</v>
      </c>
    </row>
    <row r="1625" spans="1:2">
      <c r="A1625" s="1">
        <v>40.216000000000001</v>
      </c>
      <c r="B1625">
        <v>71.745000000000005</v>
      </c>
    </row>
    <row r="1626" spans="1:2">
      <c r="A1626" s="1">
        <v>40</v>
      </c>
      <c r="B1626">
        <v>70.855999999999995</v>
      </c>
    </row>
    <row r="1627" spans="1:2">
      <c r="A1627" s="1">
        <v>39.783999999999999</v>
      </c>
      <c r="B1627">
        <v>69.441000000000003</v>
      </c>
    </row>
    <row r="1628" spans="1:2">
      <c r="A1628" s="1">
        <v>39.639000000000003</v>
      </c>
      <c r="B1628">
        <v>68.2</v>
      </c>
    </row>
    <row r="1629" spans="1:2">
      <c r="A1629" s="1">
        <v>39.423000000000002</v>
      </c>
      <c r="B1629">
        <v>66.959000000000003</v>
      </c>
    </row>
    <row r="1630" spans="1:2">
      <c r="A1630" s="1">
        <v>39.423000000000002</v>
      </c>
      <c r="B1630">
        <v>65.188999999999993</v>
      </c>
    </row>
    <row r="1631" spans="1:2">
      <c r="A1631" s="1">
        <v>39.136000000000003</v>
      </c>
      <c r="B1631">
        <v>63.774000000000001</v>
      </c>
    </row>
    <row r="1632" spans="1:2">
      <c r="A1632" s="1">
        <v>38.917999999999999</v>
      </c>
      <c r="B1632">
        <v>62.177</v>
      </c>
    </row>
    <row r="1633" spans="1:2">
      <c r="A1633" s="1">
        <v>38.847000000000001</v>
      </c>
      <c r="B1633">
        <v>59.7</v>
      </c>
    </row>
    <row r="1634" spans="1:2">
      <c r="A1634" s="1">
        <v>38.414999999999999</v>
      </c>
      <c r="B1634">
        <v>57.924999999999997</v>
      </c>
    </row>
    <row r="1635" spans="1:2">
      <c r="A1635" s="1">
        <v>38.054000000000002</v>
      </c>
      <c r="B1635">
        <v>55.798000000000002</v>
      </c>
    </row>
    <row r="1636" spans="1:2">
      <c r="A1636" s="1">
        <v>37.694000000000003</v>
      </c>
      <c r="B1636">
        <v>53.320999999999998</v>
      </c>
    </row>
    <row r="1637" spans="1:2">
      <c r="A1637" s="1">
        <v>37.332999999999998</v>
      </c>
      <c r="B1637">
        <v>51.55</v>
      </c>
    </row>
    <row r="1638" spans="1:2">
      <c r="A1638" s="1">
        <v>37.116999999999997</v>
      </c>
      <c r="B1638">
        <v>49.954000000000001</v>
      </c>
    </row>
    <row r="1639" spans="1:2">
      <c r="A1639" s="1">
        <v>36.756</v>
      </c>
      <c r="B1639">
        <v>47.12</v>
      </c>
    </row>
    <row r="1640" spans="1:2">
      <c r="A1640" s="1">
        <v>36.109000000000002</v>
      </c>
      <c r="B1640">
        <v>44.463000000000001</v>
      </c>
    </row>
    <row r="1641" spans="1:2">
      <c r="A1641" s="1">
        <v>35.603000000000002</v>
      </c>
      <c r="B1641">
        <v>41.982999999999997</v>
      </c>
    </row>
    <row r="1642" spans="1:2">
      <c r="A1642" s="1">
        <v>35.1</v>
      </c>
      <c r="B1642">
        <v>39.856999999999999</v>
      </c>
    </row>
    <row r="1643" spans="1:2">
      <c r="A1643" s="1">
        <v>34.524000000000001</v>
      </c>
      <c r="B1643">
        <v>37.378</v>
      </c>
    </row>
    <row r="1644" spans="1:2">
      <c r="A1644" s="1">
        <v>33.872999999999998</v>
      </c>
      <c r="B1644">
        <v>34.542999999999999</v>
      </c>
    </row>
    <row r="1645" spans="1:2">
      <c r="A1645" s="1">
        <v>33.225999999999999</v>
      </c>
      <c r="B1645">
        <v>32.063000000000002</v>
      </c>
    </row>
    <row r="1646" spans="1:2">
      <c r="A1646" s="1">
        <v>32.36</v>
      </c>
      <c r="B1646">
        <v>29.228999999999999</v>
      </c>
    </row>
    <row r="1647" spans="1:2">
      <c r="A1647" s="1">
        <v>31.495999999999999</v>
      </c>
      <c r="B1647">
        <v>26.748999999999999</v>
      </c>
    </row>
    <row r="1648" spans="1:2">
      <c r="A1648" s="1">
        <v>30.414000000000001</v>
      </c>
      <c r="B1648">
        <v>24.091999999999999</v>
      </c>
    </row>
    <row r="1649" spans="1:2">
      <c r="A1649" s="1">
        <v>29.620999999999999</v>
      </c>
      <c r="B1649">
        <v>20.902999999999999</v>
      </c>
    </row>
    <row r="1650" spans="1:2">
      <c r="A1650" s="1">
        <v>28.757999999999999</v>
      </c>
      <c r="B1650">
        <v>18.068999999999999</v>
      </c>
    </row>
    <row r="1651" spans="1:2">
      <c r="A1651" s="1">
        <v>28.036999999999999</v>
      </c>
      <c r="B1651">
        <v>16.297000000000001</v>
      </c>
    </row>
    <row r="1652" spans="1:2">
      <c r="A1652" s="1">
        <v>27.027999999999999</v>
      </c>
      <c r="B1652">
        <v>14.172000000000001</v>
      </c>
    </row>
    <row r="1653" spans="1:2">
      <c r="A1653" s="1">
        <v>26.016999999999999</v>
      </c>
      <c r="B1653">
        <v>12.045999999999999</v>
      </c>
    </row>
    <row r="1654" spans="1:2">
      <c r="A1654" s="1">
        <v>25.369</v>
      </c>
      <c r="B1654">
        <v>10.452</v>
      </c>
    </row>
    <row r="1655" spans="1:2">
      <c r="A1655" s="1">
        <v>24.504000000000001</v>
      </c>
      <c r="B1655">
        <v>8.6803000000000008</v>
      </c>
    </row>
    <row r="1656" spans="1:2">
      <c r="A1656" s="1">
        <v>23.64</v>
      </c>
      <c r="B1656">
        <v>7.4401000000000002</v>
      </c>
    </row>
    <row r="1657" spans="1:2">
      <c r="A1657" s="1">
        <v>22.702999999999999</v>
      </c>
      <c r="B1657">
        <v>6.3773999999999997</v>
      </c>
    </row>
    <row r="1658" spans="1:2">
      <c r="A1658" s="1">
        <v>21.765999999999998</v>
      </c>
      <c r="B1658">
        <v>5.3143000000000002</v>
      </c>
    </row>
    <row r="1659" spans="1:2">
      <c r="A1659" s="1">
        <v>20.829000000000001</v>
      </c>
      <c r="B1659">
        <v>4.6056999999999997</v>
      </c>
    </row>
    <row r="1660" spans="1:2">
      <c r="A1660" s="1">
        <v>19.891999999999999</v>
      </c>
      <c r="B1660">
        <v>3.5428999999999999</v>
      </c>
    </row>
    <row r="1661" spans="1:2">
      <c r="A1661" s="1">
        <v>18.667000000000002</v>
      </c>
      <c r="B1661">
        <v>2.48</v>
      </c>
    </row>
    <row r="1662" spans="1:2">
      <c r="A1662" s="1">
        <v>18.161999999999999</v>
      </c>
      <c r="B1662">
        <v>2.1257000000000001</v>
      </c>
    </row>
    <row r="1663" spans="1:2">
      <c r="A1663" s="1">
        <v>17.369</v>
      </c>
      <c r="B1663">
        <v>1.24</v>
      </c>
    </row>
    <row r="1664" spans="1:2">
      <c r="A1664" s="1">
        <v>16.36</v>
      </c>
      <c r="B1664">
        <v>0.53142999999999996</v>
      </c>
    </row>
    <row r="1665" spans="1:2">
      <c r="A1665" s="1">
        <v>15.568</v>
      </c>
      <c r="B1665">
        <v>-0.17715</v>
      </c>
    </row>
    <row r="1666" spans="1:2">
      <c r="A1666" s="1">
        <v>14.486000000000001</v>
      </c>
      <c r="B1666">
        <v>-1.0629</v>
      </c>
    </row>
    <row r="1667" spans="1:2">
      <c r="A1667" s="1">
        <v>13.333</v>
      </c>
      <c r="B1667">
        <v>-1.9486000000000001</v>
      </c>
    </row>
    <row r="1668" spans="1:2">
      <c r="A1668" s="1">
        <v>12.324</v>
      </c>
      <c r="B1668">
        <v>-2.6570999999999998</v>
      </c>
    </row>
    <row r="1669" spans="1:2">
      <c r="A1669" s="1">
        <v>11.243</v>
      </c>
      <c r="B1669">
        <v>-4.4286000000000003</v>
      </c>
    </row>
    <row r="1670" spans="1:2">
      <c r="A1670" s="1">
        <v>9.6576000000000004</v>
      </c>
      <c r="B1670">
        <v>-5.6688000000000001</v>
      </c>
    </row>
    <row r="1671" spans="1:2">
      <c r="A1671" s="1">
        <v>8.7208000000000006</v>
      </c>
      <c r="B1671">
        <v>-6.3773999999999997</v>
      </c>
    </row>
    <row r="1672" spans="1:2">
      <c r="A1672" s="1">
        <v>8.1442999999999994</v>
      </c>
      <c r="B1672">
        <v>-7.9717000000000002</v>
      </c>
    </row>
    <row r="1673" spans="1:2">
      <c r="A1673" s="1">
        <v>7.2793999999999999</v>
      </c>
      <c r="B1673">
        <v>-9.3888999999999996</v>
      </c>
    </row>
    <row r="1674" spans="1:2">
      <c r="A1674" s="1">
        <v>6.1981000000000002</v>
      </c>
      <c r="B1674">
        <v>-10.983000000000001</v>
      </c>
    </row>
    <row r="1675" spans="1:2">
      <c r="A1675" s="1">
        <v>5.1170999999999998</v>
      </c>
      <c r="B1675">
        <v>-12.754</v>
      </c>
    </row>
    <row r="1676" spans="1:2">
      <c r="A1676" s="1">
        <v>4.6125999999999996</v>
      </c>
      <c r="B1676">
        <v>-14.172000000000001</v>
      </c>
    </row>
    <row r="1677" spans="1:2">
      <c r="A1677" s="1">
        <v>3.9639000000000002</v>
      </c>
      <c r="B1677">
        <v>-15.412000000000001</v>
      </c>
    </row>
    <row r="1678" spans="1:2">
      <c r="A1678" s="1">
        <v>3.3873000000000002</v>
      </c>
      <c r="B1678">
        <v>-17.006</v>
      </c>
    </row>
    <row r="1679" spans="1:2">
      <c r="A1679" s="1">
        <v>2.7385999999999999</v>
      </c>
      <c r="B1679">
        <v>-18.068999999999999</v>
      </c>
    </row>
    <row r="1680" spans="1:2">
      <c r="A1680" s="1">
        <v>2.1621999999999999</v>
      </c>
      <c r="B1680">
        <v>-19.663</v>
      </c>
    </row>
    <row r="1681" spans="1:2">
      <c r="A1681" s="1">
        <v>1.5135000000000001</v>
      </c>
      <c r="B1681">
        <v>-21.257000000000001</v>
      </c>
    </row>
    <row r="1682" spans="1:2">
      <c r="A1682" s="1">
        <v>1.0089999999999999</v>
      </c>
      <c r="B1682">
        <v>-22.497</v>
      </c>
    </row>
    <row r="1683" spans="1:2">
      <c r="A1683" s="1">
        <v>0.21621000000000001</v>
      </c>
      <c r="B1683">
        <v>-24.268999999999998</v>
      </c>
    </row>
    <row r="1684" spans="1:2">
      <c r="A1684" s="1">
        <v>0</v>
      </c>
      <c r="B1684">
        <v>-24.977</v>
      </c>
    </row>
    <row r="1685" spans="1:2">
      <c r="A1685" s="1">
        <f>-0.50449</f>
        <v>-0.50448999999999999</v>
      </c>
      <c r="B1685">
        <v>-26.571000000000002</v>
      </c>
    </row>
    <row r="1686" spans="1:2">
      <c r="A1686" s="1">
        <f>-1.1532</f>
        <v>-1.1532</v>
      </c>
      <c r="B1686">
        <v>-28.343</v>
      </c>
    </row>
    <row r="1687" spans="1:2">
      <c r="A1687" s="1">
        <f>-1.7297</f>
        <v>-1.7297</v>
      </c>
      <c r="B1687">
        <v>-29.76</v>
      </c>
    </row>
    <row r="1688" spans="1:2">
      <c r="A1688" s="1">
        <f>-2.5225</f>
        <v>-2.5225</v>
      </c>
      <c r="B1688">
        <v>-31.355</v>
      </c>
    </row>
    <row r="1689" spans="1:2">
      <c r="A1689" s="1">
        <f>-3.1712</f>
        <v>-3.1711999999999998</v>
      </c>
      <c r="B1689">
        <v>-32.771999999999998</v>
      </c>
    </row>
    <row r="1690" spans="1:2">
      <c r="A1690" s="1">
        <f>-3.9639</f>
        <v>-3.9639000000000002</v>
      </c>
      <c r="B1690">
        <v>-34.542999999999999</v>
      </c>
    </row>
    <row r="1691" spans="1:2">
      <c r="A1691" s="1">
        <f>-4.3243</f>
        <v>-4.3243</v>
      </c>
      <c r="B1691">
        <v>-35.075000000000003</v>
      </c>
    </row>
    <row r="1692" spans="1:2">
      <c r="A1692" s="1">
        <f>-5.0449</f>
        <v>-5.0449000000000002</v>
      </c>
      <c r="B1692">
        <v>-36.314</v>
      </c>
    </row>
    <row r="1693" spans="1:2">
      <c r="A1693" s="1">
        <f>-5.6937</f>
        <v>-5.6936999999999998</v>
      </c>
      <c r="B1693">
        <v>-37.731999999999999</v>
      </c>
    </row>
    <row r="1694" spans="1:2">
      <c r="A1694" s="1">
        <f>-6.2702</f>
        <v>-6.2702</v>
      </c>
      <c r="B1694">
        <v>-38.972000000000001</v>
      </c>
    </row>
    <row r="1695" spans="1:2">
      <c r="A1695" s="1">
        <f>-6.919</f>
        <v>-6.9189999999999996</v>
      </c>
      <c r="B1695">
        <v>-40.033999999999999</v>
      </c>
    </row>
    <row r="1696" spans="1:2">
      <c r="A1696" s="1">
        <f>-7.3513</f>
        <v>-7.3513000000000002</v>
      </c>
      <c r="B1696">
        <v>-40.743000000000002</v>
      </c>
    </row>
    <row r="1697" spans="1:2">
      <c r="A1697" s="1">
        <f>-7.856</f>
        <v>-7.8559999999999999</v>
      </c>
      <c r="B1697">
        <v>-41.628999999999998</v>
      </c>
    </row>
    <row r="1698" spans="1:2">
      <c r="A1698" s="1">
        <f>-8.3604</f>
        <v>-8.3604000000000003</v>
      </c>
      <c r="B1698">
        <v>-42.16</v>
      </c>
    </row>
    <row r="1699" spans="1:2">
      <c r="A1699" s="1">
        <f>-8.8649</f>
        <v>-8.8649000000000004</v>
      </c>
      <c r="B1699">
        <v>-43.4</v>
      </c>
    </row>
    <row r="1700" spans="1:2">
      <c r="A1700" s="1">
        <f>-9.7297</f>
        <v>-9.7296999999999993</v>
      </c>
      <c r="B1700">
        <v>-44.642000000000003</v>
      </c>
    </row>
    <row r="1701" spans="1:2">
      <c r="A1701" s="1">
        <f>-10.451</f>
        <v>-10.451000000000001</v>
      </c>
      <c r="B1701">
        <v>-45.527999999999999</v>
      </c>
    </row>
    <row r="1702" spans="1:2">
      <c r="A1702" s="1">
        <f>-11.027</f>
        <v>-11.026999999999999</v>
      </c>
      <c r="B1702">
        <v>-46.234999999999999</v>
      </c>
    </row>
    <row r="1703" spans="1:2">
      <c r="A1703" s="1">
        <f>-11.676</f>
        <v>-11.676</v>
      </c>
      <c r="B1703">
        <v>-47.475999999999999</v>
      </c>
    </row>
    <row r="1704" spans="1:2">
      <c r="A1704" s="1">
        <f>-12.54</f>
        <v>-12.54</v>
      </c>
      <c r="B1704">
        <v>-48.360999999999997</v>
      </c>
    </row>
    <row r="1705" spans="1:2">
      <c r="A1705" s="1">
        <f>-13.405</f>
        <v>-13.404999999999999</v>
      </c>
      <c r="B1705">
        <v>-49.601999999999997</v>
      </c>
    </row>
    <row r="1706" spans="1:2">
      <c r="A1706" s="1">
        <f>-14.414</f>
        <v>-14.414</v>
      </c>
      <c r="B1706">
        <v>-50.664999999999999</v>
      </c>
    </row>
    <row r="1707" spans="1:2">
      <c r="A1707" s="1">
        <f>-15.568</f>
        <v>-15.568</v>
      </c>
      <c r="B1707">
        <v>-52.258000000000003</v>
      </c>
    </row>
    <row r="1708" spans="1:2">
      <c r="A1708" s="1">
        <f>-16.216</f>
        <v>-16.216000000000001</v>
      </c>
      <c r="B1708">
        <v>-52.786999999999999</v>
      </c>
    </row>
    <row r="1709" spans="1:2">
      <c r="A1709" s="1">
        <f>-17.153</f>
        <v>-17.152999999999999</v>
      </c>
      <c r="B1709">
        <v>-53.499000000000002</v>
      </c>
    </row>
    <row r="1710" spans="1:2">
      <c r="A1710" s="1">
        <f>-17.874</f>
        <v>-17.873999999999999</v>
      </c>
      <c r="B1710">
        <v>-54.912999999999997</v>
      </c>
    </row>
    <row r="1711" spans="1:2">
      <c r="A1711" s="1">
        <f>-18.522</f>
        <v>-18.521999999999998</v>
      </c>
      <c r="B1711">
        <v>-55.447000000000003</v>
      </c>
    </row>
    <row r="1712" spans="1:2">
      <c r="A1712" s="1">
        <f>-19.171</f>
        <v>-19.170999999999999</v>
      </c>
      <c r="B1712">
        <v>-55.975999999999999</v>
      </c>
    </row>
    <row r="1713" spans="1:2">
      <c r="A1713" s="1">
        <f>-20.036</f>
        <v>-20.036000000000001</v>
      </c>
      <c r="B1713">
        <v>-57.04</v>
      </c>
    </row>
    <row r="1714" spans="1:2">
      <c r="A1714" s="1">
        <f>-20.757</f>
        <v>-20.757000000000001</v>
      </c>
      <c r="B1714">
        <v>-57.573</v>
      </c>
    </row>
    <row r="1715" spans="1:2">
      <c r="A1715" s="1">
        <f>-21.477</f>
        <v>-21.477</v>
      </c>
      <c r="B1715">
        <v>-57.924999999999997</v>
      </c>
    </row>
    <row r="1716" spans="1:2">
      <c r="A1716" s="1">
        <f>-22.198</f>
        <v>-22.198</v>
      </c>
      <c r="B1716">
        <v>-59.344000000000001</v>
      </c>
    </row>
    <row r="1717" spans="1:2">
      <c r="A1717" s="1">
        <f>-22.991</f>
        <v>-22.991</v>
      </c>
      <c r="B1717">
        <v>-59.7</v>
      </c>
    </row>
    <row r="1718" spans="1:2">
      <c r="A1718" s="1">
        <f>-23.64</f>
        <v>-23.64</v>
      </c>
      <c r="B1718">
        <v>-60.585000000000001</v>
      </c>
    </row>
    <row r="1719" spans="1:2">
      <c r="A1719" s="1">
        <f>-24.216</f>
        <v>-24.216000000000001</v>
      </c>
      <c r="B1719">
        <v>-60.762999999999998</v>
      </c>
    </row>
    <row r="1720" spans="1:2">
      <c r="A1720" s="1">
        <f>-25.009</f>
        <v>-25.009</v>
      </c>
      <c r="B1720">
        <v>-61.47</v>
      </c>
    </row>
    <row r="1721" spans="1:2">
      <c r="A1721" s="1">
        <f>-25.514</f>
        <v>-25.513999999999999</v>
      </c>
      <c r="B1721">
        <v>-62.354999999999997</v>
      </c>
    </row>
    <row r="1722" spans="1:2">
      <c r="A1722" s="1">
        <f>-26.307</f>
        <v>-26.306999999999999</v>
      </c>
      <c r="B1722">
        <v>-62.354999999999997</v>
      </c>
    </row>
    <row r="1723" spans="1:2">
      <c r="A1723" s="1">
        <f>-26.883</f>
        <v>-26.882999999999999</v>
      </c>
      <c r="B1723">
        <v>-63.24</v>
      </c>
    </row>
    <row r="1724" spans="1:2">
      <c r="A1724" s="1">
        <f>-27.315</f>
        <v>-27.315000000000001</v>
      </c>
      <c r="B1724">
        <v>-63.417999999999999</v>
      </c>
    </row>
    <row r="1725" spans="1:2">
      <c r="A1725" s="1">
        <f>-28.324</f>
        <v>-28.324000000000002</v>
      </c>
      <c r="B1725">
        <v>-64.832999999999998</v>
      </c>
    </row>
    <row r="1726" spans="1:2">
      <c r="A1726" s="1">
        <f>-29.19</f>
        <v>-29.19</v>
      </c>
      <c r="B1726">
        <v>-65.545000000000002</v>
      </c>
    </row>
    <row r="1727" spans="1:2">
      <c r="A1727" s="1">
        <f>-30.269</f>
        <v>-30.268999999999998</v>
      </c>
      <c r="B1727">
        <v>-66.608000000000004</v>
      </c>
    </row>
    <row r="1728" spans="1:2">
      <c r="A1728" s="1">
        <f>-31.206</f>
        <v>-31.206</v>
      </c>
      <c r="B1728">
        <v>-66.786000000000001</v>
      </c>
    </row>
    <row r="1729" spans="1:2">
      <c r="A1729" s="1">
        <f>-32.144</f>
        <v>-32.143999999999998</v>
      </c>
      <c r="B1729">
        <v>-67.843999999999994</v>
      </c>
    </row>
    <row r="1730" spans="1:2">
      <c r="A1730" s="1">
        <f>-33.152</f>
        <v>-33.152000000000001</v>
      </c>
      <c r="B1730">
        <v>-68.555999999999997</v>
      </c>
    </row>
    <row r="1731" spans="1:2">
      <c r="A1731" s="1">
        <f>-33.802</f>
        <v>-33.802</v>
      </c>
      <c r="B1731">
        <v>-69.084999999999994</v>
      </c>
    </row>
    <row r="1732" spans="1:2">
      <c r="A1732" s="1">
        <f>-34.45</f>
        <v>-34.450000000000003</v>
      </c>
      <c r="B1732">
        <v>-69.263000000000005</v>
      </c>
    </row>
    <row r="1733" spans="1:2">
      <c r="A1733" s="1">
        <f>-35.027</f>
        <v>-35.027000000000001</v>
      </c>
      <c r="B1733">
        <v>-69.619</v>
      </c>
    </row>
    <row r="1734" spans="1:2">
      <c r="A1734" s="1">
        <f>-35.819</f>
        <v>-35.819000000000003</v>
      </c>
      <c r="B1734">
        <v>-70.504000000000005</v>
      </c>
    </row>
    <row r="1735" spans="1:2">
      <c r="A1735" s="1">
        <f>-36.685</f>
        <v>-36.685000000000002</v>
      </c>
      <c r="B1735">
        <v>-71.034000000000006</v>
      </c>
    </row>
    <row r="1736" spans="1:2">
      <c r="A1736" s="1">
        <f>-37.549</f>
        <v>-37.548999999999999</v>
      </c>
      <c r="B1736">
        <v>-71.39</v>
      </c>
    </row>
    <row r="1737" spans="1:2">
      <c r="A1737" s="1">
        <f>-38.27</f>
        <v>-38.270000000000003</v>
      </c>
      <c r="B1737">
        <v>-71.918999999999997</v>
      </c>
    </row>
    <row r="1738" spans="1:2">
      <c r="A1738" s="1">
        <f>-38.776</f>
        <v>-38.776000000000003</v>
      </c>
      <c r="B1738">
        <v>-72.096999999999994</v>
      </c>
    </row>
    <row r="1739" spans="1:2">
      <c r="A1739" s="1">
        <f>-39.207</f>
        <v>-39.207000000000001</v>
      </c>
      <c r="B1739">
        <v>-72.631</v>
      </c>
    </row>
    <row r="1740" spans="1:2">
      <c r="A1740" s="1">
        <f>-39.639</f>
        <v>-39.639000000000003</v>
      </c>
      <c r="B1740">
        <v>-72.631</v>
      </c>
    </row>
    <row r="1741" spans="1:2">
      <c r="A1741" s="1">
        <f>-40.216</f>
        <v>-40.216000000000001</v>
      </c>
      <c r="B1741">
        <v>-72.631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7"/>
  <sheetViews>
    <sheetView topLeftCell="A16" workbookViewId="0">
      <selection sqref="A1:A1987"/>
    </sheetView>
  </sheetViews>
  <sheetFormatPr defaultRowHeight="13.5"/>
  <sheetData>
    <row r="1" spans="1:2">
      <c r="A1" s="1">
        <v>0</v>
      </c>
      <c r="B1">
        <v>0</v>
      </c>
    </row>
    <row r="2" spans="1:2">
      <c r="A2" s="1">
        <v>0.10291</v>
      </c>
      <c r="B2">
        <v>4.3217999999999996</v>
      </c>
    </row>
    <row r="3" spans="1:2">
      <c r="A3" s="1">
        <v>0.20582</v>
      </c>
      <c r="B3">
        <v>6.3164999999999996</v>
      </c>
    </row>
    <row r="4" spans="1:2">
      <c r="A4" s="1">
        <v>0.30874000000000001</v>
      </c>
      <c r="B4">
        <v>9.6410999999999998</v>
      </c>
    </row>
    <row r="5" spans="1:2">
      <c r="A5" s="1">
        <v>0.30874000000000001</v>
      </c>
      <c r="B5">
        <v>12.301</v>
      </c>
    </row>
    <row r="6" spans="1:2">
      <c r="A6" s="1">
        <v>0.51454999999999995</v>
      </c>
      <c r="B6">
        <v>14.295</v>
      </c>
    </row>
    <row r="7" spans="1:2">
      <c r="A7" s="1">
        <v>0.51454999999999995</v>
      </c>
      <c r="B7">
        <v>16.954999999999998</v>
      </c>
    </row>
    <row r="8" spans="1:2">
      <c r="A8" s="1">
        <v>0.61746999999999996</v>
      </c>
      <c r="B8">
        <v>19.946999999999999</v>
      </c>
    </row>
    <row r="9" spans="1:2">
      <c r="A9" s="1">
        <v>0.82328999999999997</v>
      </c>
      <c r="B9">
        <v>23.271000000000001</v>
      </c>
    </row>
    <row r="10" spans="1:2">
      <c r="A10" s="1">
        <v>0.92620999999999998</v>
      </c>
      <c r="B10">
        <v>25.599</v>
      </c>
    </row>
    <row r="11" spans="1:2">
      <c r="A11" s="1">
        <v>1.0290999999999999</v>
      </c>
      <c r="B11">
        <v>28.591000000000001</v>
      </c>
    </row>
    <row r="12" spans="1:2">
      <c r="A12" s="1">
        <v>1.0290999999999999</v>
      </c>
      <c r="B12">
        <v>30.917999999999999</v>
      </c>
    </row>
    <row r="13" spans="1:2">
      <c r="A13" s="1">
        <v>1.2349000000000001</v>
      </c>
      <c r="B13">
        <v>33.909999999999997</v>
      </c>
    </row>
    <row r="14" spans="1:2">
      <c r="A14" s="1">
        <v>1.4408000000000001</v>
      </c>
      <c r="B14">
        <v>37.234000000000002</v>
      </c>
    </row>
    <row r="15" spans="1:2">
      <c r="A15" s="1">
        <v>1.4408000000000001</v>
      </c>
      <c r="B15">
        <v>39.228999999999999</v>
      </c>
    </row>
    <row r="16" spans="1:2">
      <c r="A16" s="1">
        <v>1.5437000000000001</v>
      </c>
      <c r="B16">
        <v>42.220999999999997</v>
      </c>
    </row>
    <row r="17" spans="1:2">
      <c r="A17" s="1">
        <v>1.6466000000000001</v>
      </c>
      <c r="B17">
        <v>45.212000000000003</v>
      </c>
    </row>
    <row r="18" spans="1:2">
      <c r="A18" s="1">
        <v>1.7495000000000001</v>
      </c>
      <c r="B18">
        <v>47.537999999999997</v>
      </c>
    </row>
    <row r="19" spans="1:2">
      <c r="A19" s="1">
        <v>1.9553</v>
      </c>
      <c r="B19">
        <v>50.531999999999996</v>
      </c>
    </row>
    <row r="20" spans="1:2">
      <c r="A20" s="1">
        <v>2.1612</v>
      </c>
      <c r="B20">
        <v>53.192</v>
      </c>
    </row>
    <row r="21" spans="1:2">
      <c r="A21" s="1">
        <v>2.2641</v>
      </c>
      <c r="B21">
        <v>55.851999999999997</v>
      </c>
    </row>
    <row r="22" spans="1:2">
      <c r="A22" s="1">
        <v>2.367</v>
      </c>
      <c r="B22">
        <v>57.515999999999998</v>
      </c>
    </row>
    <row r="23" spans="1:2">
      <c r="A23" s="1">
        <v>2.5728</v>
      </c>
      <c r="B23">
        <v>60.170999999999999</v>
      </c>
    </row>
    <row r="24" spans="1:2">
      <c r="A24" s="1">
        <v>2.8816000000000002</v>
      </c>
      <c r="B24">
        <v>63.497999999999998</v>
      </c>
    </row>
    <row r="25" spans="1:2">
      <c r="A25" s="1">
        <v>3.0874000000000001</v>
      </c>
      <c r="B25">
        <v>67.155000000000001</v>
      </c>
    </row>
    <row r="26" spans="1:2">
      <c r="A26" s="1">
        <v>3.3959999999999999</v>
      </c>
      <c r="B26">
        <v>71.808000000000007</v>
      </c>
    </row>
    <row r="27" spans="1:2">
      <c r="A27" s="1">
        <v>3.6019999999999999</v>
      </c>
      <c r="B27">
        <v>75.135000000000005</v>
      </c>
    </row>
    <row r="28" spans="1:2">
      <c r="A28" s="1">
        <v>3.7048000000000001</v>
      </c>
      <c r="B28">
        <v>77.460999999999999</v>
      </c>
    </row>
    <row r="29" spans="1:2">
      <c r="A29" s="1">
        <v>3.9106000000000001</v>
      </c>
      <c r="B29">
        <v>80.120999999999995</v>
      </c>
    </row>
    <row r="30" spans="1:2">
      <c r="A30" s="1">
        <v>4.2194000000000003</v>
      </c>
      <c r="B30">
        <v>83.111000000000004</v>
      </c>
    </row>
    <row r="31" spans="1:2">
      <c r="A31" s="1">
        <v>4.4252000000000002</v>
      </c>
      <c r="B31">
        <v>85.108000000000004</v>
      </c>
    </row>
    <row r="32" spans="1:2">
      <c r="A32" s="1">
        <v>4.5281000000000002</v>
      </c>
      <c r="B32">
        <v>86.766999999999996</v>
      </c>
    </row>
    <row r="33" spans="1:2">
      <c r="A33" s="1">
        <v>4.7340999999999998</v>
      </c>
      <c r="B33">
        <v>89.097999999999999</v>
      </c>
    </row>
    <row r="34" spans="1:2">
      <c r="A34" s="1">
        <v>4.9398</v>
      </c>
      <c r="B34">
        <v>90.757000000000005</v>
      </c>
    </row>
    <row r="35" spans="1:2">
      <c r="A35" s="1">
        <v>5.0427</v>
      </c>
      <c r="B35">
        <v>89.760999999999996</v>
      </c>
    </row>
    <row r="36" spans="1:2">
      <c r="A36" s="1">
        <v>4.9398</v>
      </c>
      <c r="B36">
        <v>87.100999999999999</v>
      </c>
    </row>
    <row r="37" spans="1:2">
      <c r="A37" s="1">
        <v>4.8369</v>
      </c>
      <c r="B37">
        <v>84.774000000000001</v>
      </c>
    </row>
    <row r="38" spans="1:2">
      <c r="A38" s="1">
        <v>4.7340999999999998</v>
      </c>
      <c r="B38">
        <v>81.781000000000006</v>
      </c>
    </row>
    <row r="39" spans="1:2">
      <c r="A39" s="1">
        <v>4.6308999999999996</v>
      </c>
      <c r="B39">
        <v>78.790999999999997</v>
      </c>
    </row>
    <row r="40" spans="1:2">
      <c r="A40" s="1">
        <v>4.7340999999999998</v>
      </c>
      <c r="B40">
        <v>76.465000000000003</v>
      </c>
    </row>
    <row r="41" spans="1:2">
      <c r="A41" s="1">
        <v>4.4252000000000002</v>
      </c>
      <c r="B41">
        <v>72.474999999999994</v>
      </c>
    </row>
    <row r="42" spans="1:2">
      <c r="A42" s="1">
        <v>4.3223000000000003</v>
      </c>
      <c r="B42">
        <v>69.147999999999996</v>
      </c>
    </row>
    <row r="43" spans="1:2">
      <c r="A43" s="1">
        <v>4.1166</v>
      </c>
      <c r="B43">
        <v>64.828000000000003</v>
      </c>
    </row>
    <row r="44" spans="1:2">
      <c r="A44" s="1">
        <v>4.0134999999999996</v>
      </c>
      <c r="B44">
        <v>60.505000000000003</v>
      </c>
    </row>
    <row r="45" spans="1:2">
      <c r="A45" s="1">
        <v>3.8077000000000001</v>
      </c>
      <c r="B45">
        <v>55.518000000000001</v>
      </c>
    </row>
    <row r="46" spans="1:2">
      <c r="A46" s="1">
        <v>3.4990999999999999</v>
      </c>
      <c r="B46">
        <v>51.527999999999999</v>
      </c>
    </row>
    <row r="47" spans="1:2">
      <c r="A47" s="1">
        <v>3.3959999999999999</v>
      </c>
      <c r="B47">
        <v>47.209000000000003</v>
      </c>
    </row>
    <row r="48" spans="1:2">
      <c r="A48" s="1">
        <v>3.2930999999999999</v>
      </c>
      <c r="B48">
        <v>43.883000000000003</v>
      </c>
    </row>
    <row r="49" spans="1:2">
      <c r="A49" s="1">
        <v>2.8816000000000002</v>
      </c>
      <c r="B49">
        <v>39.228999999999999</v>
      </c>
    </row>
    <row r="50" spans="1:2">
      <c r="A50" s="1">
        <v>2.7785000000000002</v>
      </c>
      <c r="B50">
        <v>34.906999999999996</v>
      </c>
    </row>
    <row r="51" spans="1:2">
      <c r="A51" s="1">
        <v>2.5728</v>
      </c>
      <c r="B51">
        <v>30.585999999999999</v>
      </c>
    </row>
    <row r="52" spans="1:2">
      <c r="A52" s="1">
        <v>2.367</v>
      </c>
      <c r="B52">
        <v>27.260999999999999</v>
      </c>
    </row>
    <row r="53" spans="1:2">
      <c r="A53" s="1">
        <v>2.0581999999999998</v>
      </c>
      <c r="B53">
        <v>23.271000000000001</v>
      </c>
    </row>
    <row r="54" spans="1:2">
      <c r="A54" s="1">
        <v>1.9553</v>
      </c>
      <c r="B54">
        <v>18.617000000000001</v>
      </c>
    </row>
    <row r="55" spans="1:2">
      <c r="A55" s="1">
        <v>1.8524</v>
      </c>
      <c r="B55">
        <v>15.958</v>
      </c>
    </row>
    <row r="56" spans="1:2">
      <c r="A56" s="1">
        <v>1.6466000000000001</v>
      </c>
      <c r="B56">
        <v>13.298</v>
      </c>
    </row>
    <row r="57" spans="1:2">
      <c r="A57" s="1">
        <v>1.5437000000000001</v>
      </c>
      <c r="B57">
        <v>10.638</v>
      </c>
    </row>
    <row r="58" spans="1:2">
      <c r="A58" s="1">
        <v>1.3379000000000001</v>
      </c>
      <c r="B58">
        <v>6.3164999999999996</v>
      </c>
    </row>
    <row r="59" spans="1:2">
      <c r="A59" s="1">
        <v>1.1319999999999999</v>
      </c>
      <c r="B59">
        <v>3.9893999999999998</v>
      </c>
    </row>
    <row r="60" spans="1:2">
      <c r="A60" s="1">
        <v>1.0290999999999999</v>
      </c>
      <c r="B60">
        <v>1.6623000000000001</v>
      </c>
    </row>
    <row r="61" spans="1:2">
      <c r="A61" s="1">
        <v>1.0290999999999999</v>
      </c>
      <c r="B61">
        <v>-0.66491999999999996</v>
      </c>
    </row>
    <row r="62" spans="1:2">
      <c r="A62" s="1">
        <v>0.92620999999999998</v>
      </c>
      <c r="B62">
        <v>-1.9946999999999999</v>
      </c>
    </row>
    <row r="63" spans="1:2">
      <c r="A63" s="1">
        <v>0.82328999999999997</v>
      </c>
      <c r="B63">
        <v>-3.9893999999999998</v>
      </c>
    </row>
    <row r="64" spans="1:2">
      <c r="A64" s="1">
        <v>0.61746999999999996</v>
      </c>
      <c r="B64">
        <v>-6.9814999999999996</v>
      </c>
    </row>
    <row r="65" spans="1:2">
      <c r="A65" s="1">
        <v>0.30874000000000001</v>
      </c>
      <c r="B65">
        <v>-10.638</v>
      </c>
    </row>
    <row r="66" spans="1:2">
      <c r="A66" s="1">
        <v>0.20582</v>
      </c>
      <c r="B66">
        <v>-13.298</v>
      </c>
    </row>
    <row r="67" spans="1:2">
      <c r="A67" s="1">
        <v>0</v>
      </c>
      <c r="B67">
        <v>-16.29</v>
      </c>
    </row>
    <row r="68" spans="1:2">
      <c r="A68" s="1">
        <f>-0.20582</f>
        <v>-0.20582</v>
      </c>
      <c r="B68">
        <v>-20.611999999999998</v>
      </c>
    </row>
    <row r="69" spans="1:2">
      <c r="A69" s="1">
        <f>-0.41166</f>
        <v>-0.41166000000000003</v>
      </c>
      <c r="B69">
        <v>-23.603999999999999</v>
      </c>
    </row>
    <row r="70" spans="1:2">
      <c r="A70" s="1">
        <f>-0.61747</f>
        <v>-0.61746999999999996</v>
      </c>
      <c r="B70">
        <v>-26.596</v>
      </c>
    </row>
    <row r="71" spans="1:2">
      <c r="A71" s="1">
        <f>-0.82329</f>
        <v>-0.82328999999999997</v>
      </c>
      <c r="B71">
        <v>-30.585999999999999</v>
      </c>
    </row>
    <row r="72" spans="1:2">
      <c r="A72" s="1">
        <f>-1.0291</f>
        <v>-1.0290999999999999</v>
      </c>
      <c r="B72">
        <v>-33.576999999999998</v>
      </c>
    </row>
    <row r="73" spans="1:2">
      <c r="A73" s="1">
        <f>-1.3379</f>
        <v>-1.3379000000000001</v>
      </c>
      <c r="B73">
        <v>-36.569000000000003</v>
      </c>
    </row>
    <row r="74" spans="1:2">
      <c r="A74" s="1">
        <f>-1.3379</f>
        <v>-1.3379000000000001</v>
      </c>
      <c r="B74">
        <v>-39.228999999999999</v>
      </c>
    </row>
    <row r="75" spans="1:2">
      <c r="A75" s="1">
        <f>-1.3379</f>
        <v>-1.3379000000000001</v>
      </c>
      <c r="B75">
        <v>-42.552999999999997</v>
      </c>
    </row>
    <row r="76" spans="1:2">
      <c r="A76" s="1">
        <f>-1.6466</f>
        <v>-1.6466000000000001</v>
      </c>
      <c r="B76">
        <v>-45.212000000000003</v>
      </c>
    </row>
    <row r="77" spans="1:2">
      <c r="A77" s="1">
        <f>-1.7495</f>
        <v>-1.7495000000000001</v>
      </c>
      <c r="B77">
        <v>-48.204999999999998</v>
      </c>
    </row>
    <row r="78" spans="1:2">
      <c r="A78" s="1">
        <f>-1.9553</f>
        <v>-1.9553</v>
      </c>
      <c r="B78">
        <v>-50.865000000000002</v>
      </c>
    </row>
    <row r="79" spans="1:2">
      <c r="A79" s="1">
        <f>-2.2641</f>
        <v>-2.2641</v>
      </c>
      <c r="B79">
        <v>-54.188000000000002</v>
      </c>
    </row>
    <row r="80" spans="1:2">
      <c r="A80" s="1">
        <f>-2.6756</f>
        <v>-2.6756000000000002</v>
      </c>
      <c r="B80">
        <v>-58.512</v>
      </c>
    </row>
    <row r="81" spans="1:2">
      <c r="A81" s="1">
        <f>-2.9845</f>
        <v>-2.9845000000000002</v>
      </c>
      <c r="B81">
        <v>-62.167999999999999</v>
      </c>
    </row>
    <row r="82" spans="1:2">
      <c r="A82" s="1">
        <f>-3.1902</f>
        <v>-3.1901999999999999</v>
      </c>
      <c r="B82">
        <v>-65.491</v>
      </c>
    </row>
    <row r="83" spans="1:2">
      <c r="A83" s="1">
        <f>-3.602</f>
        <v>-3.6019999999999999</v>
      </c>
      <c r="B83">
        <v>-69.147999999999996</v>
      </c>
    </row>
    <row r="84" spans="1:2">
      <c r="A84" s="1">
        <f>-4.0135</f>
        <v>-4.0134999999999996</v>
      </c>
      <c r="B84">
        <v>-72.474999999999994</v>
      </c>
    </row>
    <row r="85" spans="1:2">
      <c r="A85" s="1">
        <f>-4.3223</f>
        <v>-4.3223000000000003</v>
      </c>
      <c r="B85">
        <v>-75.463999999999999</v>
      </c>
    </row>
    <row r="86" spans="1:2">
      <c r="A86" s="1">
        <f>-4.6309</f>
        <v>-4.6308999999999996</v>
      </c>
      <c r="B86">
        <v>-79.125</v>
      </c>
    </row>
    <row r="87" spans="1:2">
      <c r="A87" s="1">
        <f>-4.8369</f>
        <v>-4.8369</v>
      </c>
      <c r="B87">
        <v>-80.784000000000006</v>
      </c>
    </row>
    <row r="88" spans="1:2">
      <c r="A88" s="1">
        <f>-5.1455</f>
        <v>-5.1455000000000002</v>
      </c>
      <c r="B88">
        <v>-83.444000000000003</v>
      </c>
    </row>
    <row r="89" spans="1:2">
      <c r="A89" s="1">
        <f>-5.5573</f>
        <v>-5.5572999999999997</v>
      </c>
      <c r="B89">
        <v>-85.441000000000003</v>
      </c>
    </row>
    <row r="90" spans="1:2">
      <c r="A90" s="1">
        <f>-5.763</f>
        <v>-5.7629999999999999</v>
      </c>
      <c r="B90">
        <v>-86.766999999999996</v>
      </c>
    </row>
    <row r="91" spans="1:2">
      <c r="A91" s="1">
        <f>-6.1747</f>
        <v>-6.1746999999999996</v>
      </c>
      <c r="B91">
        <v>-88.096999999999994</v>
      </c>
    </row>
    <row r="92" spans="1:2">
      <c r="A92" s="1">
        <f>-5.969</f>
        <v>-5.9690000000000003</v>
      </c>
      <c r="B92">
        <v>-85.771000000000001</v>
      </c>
    </row>
    <row r="93" spans="1:2">
      <c r="A93" s="1">
        <f>-5.969</f>
        <v>-5.9690000000000003</v>
      </c>
      <c r="B93">
        <v>-84.774000000000001</v>
      </c>
    </row>
    <row r="94" spans="1:2">
      <c r="A94" s="1">
        <f>-5.969</f>
        <v>-5.9690000000000003</v>
      </c>
      <c r="B94">
        <v>-83.111000000000004</v>
      </c>
    </row>
    <row r="95" spans="1:2">
      <c r="A95" s="1">
        <f>-5.8659</f>
        <v>-5.8658999999999999</v>
      </c>
      <c r="B95">
        <v>-80.120999999999995</v>
      </c>
    </row>
    <row r="96" spans="1:2">
      <c r="A96" s="1">
        <f>-5.8659</f>
        <v>-5.8658999999999999</v>
      </c>
      <c r="B96">
        <v>-77.128</v>
      </c>
    </row>
    <row r="97" spans="1:2">
      <c r="A97" s="1">
        <f>-5.6601</f>
        <v>-5.6600999999999999</v>
      </c>
      <c r="B97">
        <v>-73.471000000000004</v>
      </c>
    </row>
    <row r="98" spans="1:2">
      <c r="A98" s="1">
        <f>-5.4544</f>
        <v>-5.4543999999999997</v>
      </c>
      <c r="B98">
        <v>-69.814999999999998</v>
      </c>
    </row>
    <row r="99" spans="1:2">
      <c r="A99" s="1">
        <f>-5.2484</f>
        <v>-5.2484000000000002</v>
      </c>
      <c r="B99">
        <v>-66.820999999999998</v>
      </c>
    </row>
    <row r="100" spans="1:2">
      <c r="A100" s="1">
        <f>-5.0427</f>
        <v>-5.0427</v>
      </c>
      <c r="B100">
        <v>-62.502000000000002</v>
      </c>
    </row>
    <row r="101" spans="1:2">
      <c r="A101" s="1">
        <f>-4.8369</f>
        <v>-4.8369</v>
      </c>
      <c r="B101">
        <v>-58.512</v>
      </c>
    </row>
    <row r="102" spans="1:2">
      <c r="A102" s="1">
        <f>-4.7341</f>
        <v>-4.7340999999999998</v>
      </c>
      <c r="B102">
        <v>-55.518000000000001</v>
      </c>
    </row>
    <row r="103" spans="1:2">
      <c r="A103" s="1">
        <f>-4.4252</f>
        <v>-4.4252000000000002</v>
      </c>
      <c r="B103">
        <v>-53.854999999999997</v>
      </c>
    </row>
    <row r="104" spans="1:2">
      <c r="A104" s="1">
        <f>-4.2194</f>
        <v>-4.2194000000000003</v>
      </c>
      <c r="B104">
        <v>-49.869</v>
      </c>
    </row>
    <row r="105" spans="1:2">
      <c r="A105" s="1">
        <f>-4.0135</f>
        <v>-4.0134999999999996</v>
      </c>
      <c r="B105">
        <v>-45.878999999999998</v>
      </c>
    </row>
    <row r="106" spans="1:2">
      <c r="A106" s="1">
        <f>-3.7048</f>
        <v>-3.7048000000000001</v>
      </c>
      <c r="B106">
        <v>-42.552999999999997</v>
      </c>
    </row>
    <row r="107" spans="1:2">
      <c r="A107" s="1">
        <f>-3.396</f>
        <v>-3.3959999999999999</v>
      </c>
      <c r="B107">
        <v>-38.896999999999998</v>
      </c>
    </row>
    <row r="108" spans="1:2">
      <c r="A108" s="1">
        <f>-3.396</f>
        <v>-3.3959999999999999</v>
      </c>
      <c r="B108">
        <v>-35.572000000000003</v>
      </c>
    </row>
    <row r="109" spans="1:2">
      <c r="A109" s="1">
        <f>-3.0874</f>
        <v>-3.0874000000000001</v>
      </c>
      <c r="B109">
        <v>-32.247</v>
      </c>
    </row>
    <row r="110" spans="1:2">
      <c r="A110" s="1">
        <f>-2.9845</f>
        <v>-2.9845000000000002</v>
      </c>
      <c r="B110">
        <v>-29.256</v>
      </c>
    </row>
    <row r="111" spans="1:2">
      <c r="A111" s="1">
        <f>-2.7785</f>
        <v>-2.7785000000000002</v>
      </c>
      <c r="B111">
        <v>-25.931000000000001</v>
      </c>
    </row>
    <row r="112" spans="1:2">
      <c r="A112" s="1">
        <f>-2.5728</f>
        <v>-2.5728</v>
      </c>
      <c r="B112">
        <v>-22.606999999999999</v>
      </c>
    </row>
    <row r="113" spans="1:2">
      <c r="A113" s="1">
        <f>-2.1612</f>
        <v>-2.1612</v>
      </c>
      <c r="B113">
        <v>-17.62</v>
      </c>
    </row>
    <row r="114" spans="1:2">
      <c r="A114" s="1">
        <f>-1.8524</f>
        <v>-1.8524</v>
      </c>
      <c r="B114">
        <v>-14.96</v>
      </c>
    </row>
    <row r="115" spans="1:2">
      <c r="A115" s="1">
        <f>-1.6466</f>
        <v>-1.6466000000000001</v>
      </c>
      <c r="B115">
        <v>-11.635999999999999</v>
      </c>
    </row>
    <row r="116" spans="1:2">
      <c r="A116" s="1">
        <f>-1.4408</f>
        <v>-1.4408000000000001</v>
      </c>
      <c r="B116">
        <v>-8.3110999999999997</v>
      </c>
    </row>
    <row r="117" spans="1:2">
      <c r="A117" s="1">
        <f>-1.132</f>
        <v>-1.1319999999999999</v>
      </c>
      <c r="B117">
        <v>-3.9893999999999998</v>
      </c>
    </row>
    <row r="118" spans="1:2">
      <c r="A118" s="1">
        <v>-0.72038999999999997</v>
      </c>
      <c r="B118">
        <v>0</v>
      </c>
    </row>
    <row r="119" spans="1:2">
      <c r="A119" s="1">
        <v>-0.72038999999999997</v>
      </c>
      <c r="B119">
        <v>2.6596000000000002</v>
      </c>
    </row>
    <row r="120" spans="1:2">
      <c r="A120" s="1">
        <v>-0.51454999999999995</v>
      </c>
      <c r="B120">
        <v>5.9842000000000004</v>
      </c>
    </row>
    <row r="121" spans="1:2">
      <c r="A121" s="1">
        <v>-0.20582</v>
      </c>
      <c r="B121">
        <v>8.9761000000000006</v>
      </c>
    </row>
    <row r="122" spans="1:2">
      <c r="A122" s="1">
        <v>0</v>
      </c>
      <c r="B122">
        <v>14.96</v>
      </c>
    </row>
    <row r="123" spans="1:2">
      <c r="A123" s="1">
        <v>0.30874000000000001</v>
      </c>
      <c r="B123">
        <v>19.946999999999999</v>
      </c>
    </row>
    <row r="124" spans="1:2">
      <c r="A124" s="1">
        <v>0.61746999999999996</v>
      </c>
      <c r="B124">
        <v>25.599</v>
      </c>
    </row>
    <row r="125" spans="1:2">
      <c r="A125" s="1">
        <v>0.92620999999999998</v>
      </c>
      <c r="B125">
        <v>29.920999999999999</v>
      </c>
    </row>
    <row r="126" spans="1:2">
      <c r="A126" s="1">
        <v>1.2349000000000001</v>
      </c>
      <c r="B126">
        <v>35.572000000000003</v>
      </c>
    </row>
    <row r="127" spans="1:2">
      <c r="A127" s="1">
        <v>1.2349000000000001</v>
      </c>
      <c r="B127">
        <v>39.893999999999998</v>
      </c>
    </row>
    <row r="128" spans="1:2">
      <c r="A128" s="1">
        <v>1.5437000000000001</v>
      </c>
      <c r="B128">
        <v>42.552999999999997</v>
      </c>
    </row>
    <row r="129" spans="1:2">
      <c r="A129" s="1">
        <v>1.8524</v>
      </c>
      <c r="B129">
        <v>45.878999999999998</v>
      </c>
    </row>
    <row r="130" spans="1:2">
      <c r="A130" s="1">
        <v>1.9553</v>
      </c>
      <c r="B130">
        <v>49.869</v>
      </c>
    </row>
    <row r="131" spans="1:2">
      <c r="A131" s="1">
        <v>2.1612</v>
      </c>
      <c r="B131">
        <v>53.854999999999997</v>
      </c>
    </row>
    <row r="132" spans="1:2">
      <c r="A132" s="1">
        <v>2.367</v>
      </c>
      <c r="B132">
        <v>57.182000000000002</v>
      </c>
    </row>
    <row r="133" spans="1:2">
      <c r="A133" s="1">
        <v>2.5728</v>
      </c>
      <c r="B133">
        <v>60.505000000000003</v>
      </c>
    </row>
    <row r="134" spans="1:2">
      <c r="A134" s="1">
        <v>2.7785000000000002</v>
      </c>
      <c r="B134">
        <v>63.832000000000001</v>
      </c>
    </row>
    <row r="135" spans="1:2">
      <c r="A135" s="1">
        <v>2.9845000000000002</v>
      </c>
      <c r="B135">
        <v>67.155000000000001</v>
      </c>
    </row>
    <row r="136" spans="1:2">
      <c r="A136" s="1">
        <v>3.2930999999999999</v>
      </c>
      <c r="B136">
        <v>70.477999999999994</v>
      </c>
    </row>
    <row r="137" spans="1:2">
      <c r="A137" s="1">
        <v>3.4990999999999999</v>
      </c>
      <c r="B137">
        <v>73.471000000000004</v>
      </c>
    </row>
    <row r="138" spans="1:2">
      <c r="A138" s="1">
        <v>3.7048000000000001</v>
      </c>
      <c r="B138">
        <v>76.465000000000003</v>
      </c>
    </row>
    <row r="139" spans="1:2">
      <c r="A139" s="1">
        <v>3.9106000000000001</v>
      </c>
      <c r="B139">
        <v>80.120999999999995</v>
      </c>
    </row>
    <row r="140" spans="1:2">
      <c r="A140" s="1">
        <v>4.1166</v>
      </c>
      <c r="B140">
        <v>83.111000000000004</v>
      </c>
    </row>
    <row r="141" spans="1:2">
      <c r="A141" s="1">
        <v>4.3223000000000003</v>
      </c>
      <c r="B141">
        <v>85.441000000000003</v>
      </c>
    </row>
    <row r="142" spans="1:2">
      <c r="A142" s="1">
        <v>4.5281000000000002</v>
      </c>
      <c r="B142">
        <v>87.100999999999999</v>
      </c>
    </row>
    <row r="143" spans="1:2">
      <c r="A143" s="1">
        <v>4.7340999999999998</v>
      </c>
      <c r="B143">
        <v>88.763999999999996</v>
      </c>
    </row>
    <row r="144" spans="1:2">
      <c r="A144" s="1">
        <v>5.4543999999999997</v>
      </c>
      <c r="B144">
        <v>93.751000000000005</v>
      </c>
    </row>
    <row r="145" spans="1:2">
      <c r="A145" s="1">
        <v>6.0719000000000003</v>
      </c>
      <c r="B145">
        <v>98.736999999999995</v>
      </c>
    </row>
    <row r="146" spans="1:2">
      <c r="A146" s="1">
        <v>6.6893000000000002</v>
      </c>
      <c r="B146">
        <v>103.39</v>
      </c>
    </row>
    <row r="147" spans="1:2">
      <c r="A147" s="1">
        <v>7.3068</v>
      </c>
      <c r="B147">
        <v>108.05</v>
      </c>
    </row>
    <row r="148" spans="1:2">
      <c r="A148" s="1">
        <v>8.0272000000000006</v>
      </c>
      <c r="B148">
        <v>113.03</v>
      </c>
    </row>
    <row r="149" spans="1:2">
      <c r="A149" s="1">
        <v>8.6446000000000005</v>
      </c>
      <c r="B149">
        <v>118.02</v>
      </c>
    </row>
    <row r="150" spans="1:2">
      <c r="A150" s="1">
        <v>9.1592000000000002</v>
      </c>
      <c r="B150">
        <v>120.35</v>
      </c>
    </row>
    <row r="151" spans="1:2">
      <c r="A151" s="1">
        <v>9.8795999999999999</v>
      </c>
      <c r="B151">
        <v>124</v>
      </c>
    </row>
    <row r="152" spans="1:2">
      <c r="A152" s="1">
        <v>10.6</v>
      </c>
      <c r="B152">
        <v>127.33</v>
      </c>
    </row>
    <row r="153" spans="1:2">
      <c r="A153" s="1">
        <v>11.217000000000001</v>
      </c>
      <c r="B153">
        <v>129.99</v>
      </c>
    </row>
    <row r="154" spans="1:2">
      <c r="A154" s="1">
        <v>11.938000000000001</v>
      </c>
      <c r="B154">
        <v>132.65</v>
      </c>
    </row>
    <row r="155" spans="1:2">
      <c r="A155" s="1">
        <v>12.760999999999999</v>
      </c>
      <c r="B155">
        <v>134.31</v>
      </c>
    </row>
    <row r="156" spans="1:2">
      <c r="A156" s="1">
        <v>13.379</v>
      </c>
      <c r="B156">
        <v>135.63999999999999</v>
      </c>
    </row>
    <row r="157" spans="1:2">
      <c r="A157" s="1">
        <v>14.202</v>
      </c>
      <c r="B157">
        <v>135.97</v>
      </c>
    </row>
    <row r="158" spans="1:2">
      <c r="A158" s="1">
        <v>14.922000000000001</v>
      </c>
      <c r="B158">
        <v>135.63999999999999</v>
      </c>
    </row>
    <row r="159" spans="1:2">
      <c r="A159" s="1">
        <v>15.128</v>
      </c>
      <c r="B159">
        <v>133.63999999999999</v>
      </c>
    </row>
    <row r="160" spans="1:2">
      <c r="A160" s="1">
        <v>15.128</v>
      </c>
      <c r="B160">
        <v>130.99</v>
      </c>
    </row>
    <row r="161" spans="1:2">
      <c r="A161" s="1">
        <v>15.128</v>
      </c>
      <c r="B161">
        <v>128.66</v>
      </c>
    </row>
    <row r="162" spans="1:2">
      <c r="A162" s="1">
        <v>15.025</v>
      </c>
      <c r="B162">
        <v>125.67</v>
      </c>
    </row>
    <row r="163" spans="1:2">
      <c r="A163" s="1">
        <v>14.922000000000001</v>
      </c>
      <c r="B163">
        <v>122.67</v>
      </c>
    </row>
    <row r="164" spans="1:2">
      <c r="A164" s="1">
        <v>14.717000000000001</v>
      </c>
      <c r="B164">
        <v>120.01</v>
      </c>
    </row>
    <row r="165" spans="1:2">
      <c r="A165" s="1">
        <v>14.614000000000001</v>
      </c>
      <c r="B165">
        <v>116.69</v>
      </c>
    </row>
    <row r="166" spans="1:2">
      <c r="A166" s="1">
        <v>14.305</v>
      </c>
      <c r="B166">
        <v>113.36</v>
      </c>
    </row>
    <row r="167" spans="1:2">
      <c r="A167" s="1">
        <v>14.202</v>
      </c>
      <c r="B167">
        <v>110.71</v>
      </c>
    </row>
    <row r="168" spans="1:2">
      <c r="A168" s="1">
        <v>13.686999999999999</v>
      </c>
      <c r="B168">
        <v>106.05</v>
      </c>
    </row>
    <row r="169" spans="1:2">
      <c r="A169" s="1">
        <v>13.481999999999999</v>
      </c>
      <c r="B169">
        <v>102.73</v>
      </c>
    </row>
    <row r="170" spans="1:2">
      <c r="A170" s="1">
        <v>13.07</v>
      </c>
      <c r="B170">
        <v>99.403999999999996</v>
      </c>
    </row>
    <row r="171" spans="1:2">
      <c r="A171" s="1">
        <v>12.657999999999999</v>
      </c>
      <c r="B171">
        <v>95.414000000000001</v>
      </c>
    </row>
    <row r="172" spans="1:2">
      <c r="A172" s="1">
        <v>12.349</v>
      </c>
      <c r="B172">
        <v>92.754000000000005</v>
      </c>
    </row>
    <row r="173" spans="1:2">
      <c r="A173" s="1">
        <v>11.938000000000001</v>
      </c>
      <c r="B173">
        <v>89.097999999999999</v>
      </c>
    </row>
    <row r="174" spans="1:2">
      <c r="A174" s="1">
        <v>11.629</v>
      </c>
      <c r="B174">
        <v>85.108000000000004</v>
      </c>
    </row>
    <row r="175" spans="1:2">
      <c r="A175" s="1">
        <v>11.217000000000001</v>
      </c>
      <c r="B175">
        <v>80.450999999999993</v>
      </c>
    </row>
    <row r="176" spans="1:2">
      <c r="A176" s="1">
        <v>10.909000000000001</v>
      </c>
      <c r="B176">
        <v>75.798000000000002</v>
      </c>
    </row>
    <row r="177" spans="1:2">
      <c r="A177" s="1">
        <v>10.394</v>
      </c>
      <c r="B177">
        <v>71.808000000000007</v>
      </c>
    </row>
    <row r="178" spans="1:2">
      <c r="A178" s="1">
        <v>9.9824999999999999</v>
      </c>
      <c r="B178">
        <v>67.488</v>
      </c>
    </row>
    <row r="179" spans="1:2">
      <c r="A179" s="1">
        <v>9.6738</v>
      </c>
      <c r="B179">
        <v>65.162000000000006</v>
      </c>
    </row>
    <row r="180" spans="1:2">
      <c r="A180" s="1">
        <v>9.2621000000000002</v>
      </c>
      <c r="B180">
        <v>60.838000000000001</v>
      </c>
    </row>
    <row r="181" spans="1:2">
      <c r="A181" s="1">
        <v>9.0564</v>
      </c>
      <c r="B181">
        <v>58.845999999999997</v>
      </c>
    </row>
    <row r="182" spans="1:2">
      <c r="A182" s="1">
        <v>8.7475000000000005</v>
      </c>
      <c r="B182">
        <v>55.851999999999997</v>
      </c>
    </row>
    <row r="183" spans="1:2">
      <c r="A183" s="1">
        <v>8.3358000000000008</v>
      </c>
      <c r="B183">
        <v>53.524999999999999</v>
      </c>
    </row>
    <row r="184" spans="1:2">
      <c r="A184" s="1">
        <v>8.2329000000000008</v>
      </c>
      <c r="B184">
        <v>51.527999999999999</v>
      </c>
    </row>
    <row r="185" spans="1:2">
      <c r="A185" s="1">
        <v>7.8213999999999997</v>
      </c>
      <c r="B185">
        <v>47.209000000000003</v>
      </c>
    </row>
    <row r="186" spans="1:2">
      <c r="A186" s="1">
        <v>7.4097</v>
      </c>
      <c r="B186">
        <v>42.552999999999997</v>
      </c>
    </row>
    <row r="187" spans="1:2">
      <c r="A187" s="1">
        <v>7.1007999999999996</v>
      </c>
      <c r="B187">
        <v>40.225999999999999</v>
      </c>
    </row>
    <row r="188" spans="1:2">
      <c r="A188" s="1">
        <v>6.9980000000000002</v>
      </c>
      <c r="B188">
        <v>36.902000000000001</v>
      </c>
    </row>
    <row r="189" spans="1:2">
      <c r="A189" s="1">
        <v>6.6893000000000002</v>
      </c>
      <c r="B189">
        <v>33.244999999999997</v>
      </c>
    </row>
    <row r="190" spans="1:2">
      <c r="A190" s="1">
        <v>6.3804999999999996</v>
      </c>
      <c r="B190">
        <v>29.920999999999999</v>
      </c>
    </row>
    <row r="191" spans="1:2">
      <c r="A191" s="1">
        <v>6.0719000000000003</v>
      </c>
      <c r="B191">
        <v>26.928000000000001</v>
      </c>
    </row>
    <row r="192" spans="1:2">
      <c r="A192" s="1">
        <v>5.6600999999999999</v>
      </c>
      <c r="B192">
        <v>23.603999999999999</v>
      </c>
    </row>
    <row r="193" spans="1:2">
      <c r="A193" s="1">
        <v>5.3514999999999997</v>
      </c>
      <c r="B193">
        <v>20.943999999999999</v>
      </c>
    </row>
    <row r="194" spans="1:2">
      <c r="A194" s="1">
        <v>5.0427</v>
      </c>
      <c r="B194">
        <v>17.62</v>
      </c>
    </row>
    <row r="195" spans="1:2">
      <c r="A195" s="1">
        <v>4.7340999999999998</v>
      </c>
      <c r="B195">
        <v>15.292999999999999</v>
      </c>
    </row>
    <row r="196" spans="1:2">
      <c r="A196" s="1">
        <v>4.4252000000000002</v>
      </c>
      <c r="B196">
        <v>12.632999999999999</v>
      </c>
    </row>
    <row r="197" spans="1:2">
      <c r="A197" s="1">
        <v>4.1166</v>
      </c>
      <c r="B197">
        <v>9.9733999999999998</v>
      </c>
    </row>
    <row r="198" spans="1:2">
      <c r="A198" s="1">
        <v>3.9106000000000001</v>
      </c>
      <c r="B198">
        <v>7.9787999999999997</v>
      </c>
    </row>
    <row r="199" spans="1:2">
      <c r="A199" s="1">
        <v>3.4990999999999999</v>
      </c>
      <c r="B199">
        <v>4.6542000000000003</v>
      </c>
    </row>
    <row r="200" spans="1:2">
      <c r="A200" s="1">
        <v>3.1901999999999999</v>
      </c>
      <c r="B200">
        <v>2.3271000000000002</v>
      </c>
    </row>
    <row r="201" spans="1:2">
      <c r="A201" s="1">
        <v>3.0874000000000001</v>
      </c>
      <c r="B201">
        <v>0</v>
      </c>
    </row>
    <row r="202" spans="1:2">
      <c r="A202" s="1">
        <v>2.8816000000000002</v>
      </c>
      <c r="B202">
        <v>-2.9921000000000002</v>
      </c>
    </row>
    <row r="203" spans="1:2">
      <c r="A203" s="1">
        <v>2.6756000000000002</v>
      </c>
      <c r="B203">
        <v>-5.3192000000000004</v>
      </c>
    </row>
    <row r="204" spans="1:2">
      <c r="A204" s="1">
        <v>2.4699</v>
      </c>
      <c r="B204">
        <v>-8.3110999999999997</v>
      </c>
    </row>
    <row r="205" spans="1:2">
      <c r="A205" s="1">
        <v>1.8524</v>
      </c>
      <c r="B205">
        <v>-12.301</v>
      </c>
    </row>
    <row r="206" spans="1:2">
      <c r="A206" s="1">
        <v>1.5437000000000001</v>
      </c>
      <c r="B206">
        <v>-15.625</v>
      </c>
    </row>
    <row r="207" spans="1:2">
      <c r="A207" s="1">
        <v>1.3379000000000001</v>
      </c>
      <c r="B207">
        <v>-18.949000000000002</v>
      </c>
    </row>
    <row r="208" spans="1:2">
      <c r="A208" s="1">
        <v>1.0290999999999999</v>
      </c>
      <c r="B208">
        <v>-21.942</v>
      </c>
    </row>
    <row r="209" spans="1:2">
      <c r="A209" s="1">
        <v>0.61746999999999996</v>
      </c>
      <c r="B209">
        <v>-25.265999999999998</v>
      </c>
    </row>
    <row r="210" spans="1:2">
      <c r="A210" s="1">
        <v>0.30874000000000001</v>
      </c>
      <c r="B210">
        <v>-28.257999999999999</v>
      </c>
    </row>
    <row r="211" spans="1:2">
      <c r="A211" s="1">
        <v>0</v>
      </c>
      <c r="B211">
        <v>-31.25</v>
      </c>
    </row>
    <row r="212" spans="1:2">
      <c r="A212" s="1">
        <f>-0.10291</f>
        <v>-0.10291</v>
      </c>
      <c r="B212">
        <v>-34.241999999999997</v>
      </c>
    </row>
    <row r="213" spans="1:2">
      <c r="A213" s="1">
        <f>-0.41166</f>
        <v>-0.41166000000000003</v>
      </c>
      <c r="B213">
        <v>-36.902000000000001</v>
      </c>
    </row>
    <row r="214" spans="1:2">
      <c r="A214" s="1">
        <f>-0.72039</f>
        <v>-0.72038999999999997</v>
      </c>
      <c r="B214">
        <v>-40.225999999999999</v>
      </c>
    </row>
    <row r="215" spans="1:2">
      <c r="A215" s="1">
        <f>-0.92621</f>
        <v>-0.92620999999999998</v>
      </c>
      <c r="B215">
        <v>-42.220999999999997</v>
      </c>
    </row>
    <row r="216" spans="1:2">
      <c r="A216" s="1">
        <f>-1.3379</f>
        <v>-1.3379000000000001</v>
      </c>
      <c r="B216">
        <v>-44.883000000000003</v>
      </c>
    </row>
    <row r="217" spans="1:2">
      <c r="A217" s="1">
        <f>-1.3379</f>
        <v>-1.3379000000000001</v>
      </c>
      <c r="B217">
        <v>-46.542000000000002</v>
      </c>
    </row>
    <row r="218" spans="1:2">
      <c r="A218" s="1">
        <f>-1.7495</f>
        <v>-1.7495000000000001</v>
      </c>
      <c r="B218">
        <v>-49.869</v>
      </c>
    </row>
    <row r="219" spans="1:2">
      <c r="A219" s="1">
        <f>-2.0582</f>
        <v>-2.0581999999999998</v>
      </c>
      <c r="B219">
        <v>-53.192</v>
      </c>
    </row>
    <row r="220" spans="1:2">
      <c r="A220" s="1">
        <f>-2.1612</f>
        <v>-2.1612</v>
      </c>
      <c r="B220">
        <v>-55.185000000000002</v>
      </c>
    </row>
    <row r="221" spans="1:2">
      <c r="A221" s="1">
        <f>-2.367</f>
        <v>-2.367</v>
      </c>
      <c r="B221">
        <v>-58.177999999999997</v>
      </c>
    </row>
    <row r="222" spans="1:2">
      <c r="A222" s="1">
        <f>-2.6756</f>
        <v>-2.6756000000000002</v>
      </c>
      <c r="B222">
        <v>-61.500999999999998</v>
      </c>
    </row>
    <row r="223" spans="1:2">
      <c r="A223" s="1">
        <f>-2.8816</f>
        <v>-2.8816000000000002</v>
      </c>
      <c r="B223">
        <v>-63.832000000000001</v>
      </c>
    </row>
    <row r="224" spans="1:2">
      <c r="A224" s="1">
        <f>-3.1902</f>
        <v>-3.1901999999999999</v>
      </c>
      <c r="B224">
        <v>-67.155000000000001</v>
      </c>
    </row>
    <row r="225" spans="1:2">
      <c r="A225" s="1">
        <f>-3.4991</f>
        <v>-3.4990999999999999</v>
      </c>
      <c r="B225">
        <v>-70.811000000000007</v>
      </c>
    </row>
    <row r="226" spans="1:2">
      <c r="A226" s="1">
        <f>-3.9106</f>
        <v>-3.9106000000000001</v>
      </c>
      <c r="B226">
        <v>-74.801000000000002</v>
      </c>
    </row>
    <row r="227" spans="1:2">
      <c r="A227" s="1">
        <f>-4.0135</f>
        <v>-4.0134999999999996</v>
      </c>
      <c r="B227">
        <v>-78.790999999999997</v>
      </c>
    </row>
    <row r="228" spans="1:2">
      <c r="A228" s="1">
        <f>-4.4252</f>
        <v>-4.4252000000000002</v>
      </c>
      <c r="B228">
        <v>-83.111000000000004</v>
      </c>
    </row>
    <row r="229" spans="1:2">
      <c r="A229" s="1">
        <f>-4.7341</f>
        <v>-4.7340999999999998</v>
      </c>
      <c r="B229">
        <v>-85.771000000000001</v>
      </c>
    </row>
    <row r="230" spans="1:2">
      <c r="A230" s="1">
        <f>-5.2484</f>
        <v>-5.2484000000000002</v>
      </c>
      <c r="B230">
        <v>-89.097999999999999</v>
      </c>
    </row>
    <row r="231" spans="1:2">
      <c r="A231" s="1">
        <f>-5.6601</f>
        <v>-5.6600999999999999</v>
      </c>
      <c r="B231">
        <v>-92.421000000000006</v>
      </c>
    </row>
    <row r="232" spans="1:2">
      <c r="A232" s="1">
        <f>-6.0719</f>
        <v>-6.0719000000000003</v>
      </c>
      <c r="B232">
        <v>-95.414000000000001</v>
      </c>
    </row>
    <row r="233" spans="1:2">
      <c r="A233" s="1">
        <f>-6.4834</f>
        <v>-6.4833999999999996</v>
      </c>
      <c r="B233">
        <v>-99.070999999999998</v>
      </c>
    </row>
    <row r="234" spans="1:2">
      <c r="A234" s="1">
        <f>-6.7922</f>
        <v>-6.7922000000000002</v>
      </c>
      <c r="B234">
        <v>-101.73</v>
      </c>
    </row>
    <row r="235" spans="1:2">
      <c r="A235" s="1">
        <f>-7.3068</f>
        <v>-7.3068</v>
      </c>
      <c r="B235">
        <v>-104.06</v>
      </c>
    </row>
    <row r="236" spans="1:2">
      <c r="A236" s="1">
        <f>-7.7183</f>
        <v>-7.7183000000000002</v>
      </c>
      <c r="B236">
        <v>-108.38</v>
      </c>
    </row>
    <row r="237" spans="1:2">
      <c r="A237" s="1">
        <f>-8.4389</f>
        <v>-8.4389000000000003</v>
      </c>
      <c r="B237">
        <v>-111.37</v>
      </c>
    </row>
    <row r="238" spans="1:2">
      <c r="A238" s="1">
        <f>-8.9532</f>
        <v>-8.9532000000000007</v>
      </c>
      <c r="B238">
        <v>-114.03</v>
      </c>
    </row>
    <row r="239" spans="1:2">
      <c r="A239" s="1">
        <f>-9.4679</f>
        <v>-9.4679000000000002</v>
      </c>
      <c r="B239">
        <v>-116.36</v>
      </c>
    </row>
    <row r="240" spans="1:2">
      <c r="A240" s="1">
        <f>-9.9825</f>
        <v>-9.9824999999999999</v>
      </c>
      <c r="B240">
        <v>-118.68</v>
      </c>
    </row>
    <row r="241" spans="1:2">
      <c r="A241" s="1">
        <f>-10.703</f>
        <v>-10.702999999999999</v>
      </c>
      <c r="B241">
        <v>-121.34</v>
      </c>
    </row>
    <row r="242" spans="1:2">
      <c r="A242" s="1">
        <f>-11.32</f>
        <v>-11.32</v>
      </c>
      <c r="B242">
        <v>-123.67</v>
      </c>
    </row>
    <row r="243" spans="1:2">
      <c r="A243" s="1">
        <f>-12.041</f>
        <v>-12.041</v>
      </c>
      <c r="B243">
        <v>-126</v>
      </c>
    </row>
    <row r="244" spans="1:2">
      <c r="A244" s="1">
        <f>-12.761</f>
        <v>-12.760999999999999</v>
      </c>
      <c r="B244">
        <v>-128.33000000000001</v>
      </c>
    </row>
    <row r="245" spans="1:2">
      <c r="A245" s="1">
        <f>-13.173</f>
        <v>-13.173</v>
      </c>
      <c r="B245">
        <v>-129.32</v>
      </c>
    </row>
    <row r="246" spans="1:2">
      <c r="A246" s="1">
        <f>-13.687</f>
        <v>-13.686999999999999</v>
      </c>
      <c r="B246">
        <v>-130.65</v>
      </c>
    </row>
    <row r="247" spans="1:2">
      <c r="A247" s="1">
        <f>-14.202</f>
        <v>-14.202</v>
      </c>
      <c r="B247">
        <v>-132.32</v>
      </c>
    </row>
    <row r="248" spans="1:2">
      <c r="A248" s="1">
        <f>-14.408</f>
        <v>-14.407999999999999</v>
      </c>
      <c r="B248">
        <v>-132.65</v>
      </c>
    </row>
    <row r="249" spans="1:2">
      <c r="A249" s="1">
        <f>-14.819</f>
        <v>-14.819000000000001</v>
      </c>
      <c r="B249">
        <v>-133.63999999999999</v>
      </c>
    </row>
    <row r="250" spans="1:2">
      <c r="A250" s="1">
        <f>-14.922</f>
        <v>-14.922000000000001</v>
      </c>
      <c r="B250">
        <v>-131.65</v>
      </c>
    </row>
    <row r="251" spans="1:2">
      <c r="A251" s="1">
        <f>-14.717</f>
        <v>-14.717000000000001</v>
      </c>
      <c r="B251">
        <v>-128.99</v>
      </c>
    </row>
    <row r="252" spans="1:2">
      <c r="A252" s="1">
        <f>-14.717</f>
        <v>-14.717000000000001</v>
      </c>
      <c r="B252">
        <v>-127.33</v>
      </c>
    </row>
    <row r="253" spans="1:2">
      <c r="A253" s="1">
        <f>-14.922</f>
        <v>-14.922000000000001</v>
      </c>
      <c r="B253">
        <v>-124.34</v>
      </c>
    </row>
    <row r="254" spans="1:2">
      <c r="A254" s="1">
        <f>-14.922</f>
        <v>-14.922000000000001</v>
      </c>
      <c r="B254">
        <v>-121.68</v>
      </c>
    </row>
    <row r="255" spans="1:2">
      <c r="A255" s="1">
        <f>-15.025</f>
        <v>-15.025</v>
      </c>
      <c r="B255">
        <v>-119.02</v>
      </c>
    </row>
    <row r="256" spans="1:2">
      <c r="A256" s="1">
        <f>-15.025</f>
        <v>-15.025</v>
      </c>
      <c r="B256">
        <v>-115.69</v>
      </c>
    </row>
    <row r="257" spans="1:2">
      <c r="A257" s="1">
        <f>-14.922</f>
        <v>-14.922000000000001</v>
      </c>
      <c r="B257">
        <v>-112.37</v>
      </c>
    </row>
    <row r="258" spans="1:2">
      <c r="A258" s="1">
        <f>-14.717</f>
        <v>-14.717000000000001</v>
      </c>
      <c r="B258">
        <v>-108.71</v>
      </c>
    </row>
    <row r="259" spans="1:2">
      <c r="A259" s="1">
        <f>-14.408</f>
        <v>-14.407999999999999</v>
      </c>
      <c r="B259">
        <v>-103.72</v>
      </c>
    </row>
    <row r="260" spans="1:2">
      <c r="A260" s="1">
        <f>-13.996</f>
        <v>-13.996</v>
      </c>
      <c r="B260">
        <v>-99.070999999999998</v>
      </c>
    </row>
    <row r="261" spans="1:2">
      <c r="A261" s="1">
        <f>-13.687</f>
        <v>-13.686999999999999</v>
      </c>
      <c r="B261">
        <v>-94.084000000000003</v>
      </c>
    </row>
    <row r="262" spans="1:2">
      <c r="A262" s="1">
        <f>-13.379</f>
        <v>-13.379</v>
      </c>
      <c r="B262">
        <v>-90.427999999999997</v>
      </c>
    </row>
    <row r="263" spans="1:2">
      <c r="A263" s="1">
        <f>-12.967</f>
        <v>-12.967000000000001</v>
      </c>
      <c r="B263">
        <v>-87.100999999999999</v>
      </c>
    </row>
    <row r="264" spans="1:2">
      <c r="A264" s="1">
        <f>-12.555</f>
        <v>-12.555</v>
      </c>
      <c r="B264">
        <v>-81.781000000000006</v>
      </c>
    </row>
    <row r="265" spans="1:2">
      <c r="A265" s="1">
        <f>-12.144</f>
        <v>-12.144</v>
      </c>
      <c r="B265">
        <v>-76.793999999999997</v>
      </c>
    </row>
    <row r="266" spans="1:2">
      <c r="A266" s="1">
        <f>-11.526</f>
        <v>-11.526</v>
      </c>
      <c r="B266">
        <v>-72.474999999999994</v>
      </c>
    </row>
    <row r="267" spans="1:2">
      <c r="A267" s="1">
        <f>-11.012</f>
        <v>-11.012</v>
      </c>
      <c r="B267">
        <v>-68.484999999999999</v>
      </c>
    </row>
    <row r="268" spans="1:2">
      <c r="A268" s="1">
        <f>-10.703</f>
        <v>-10.702999999999999</v>
      </c>
      <c r="B268">
        <v>-65.491</v>
      </c>
    </row>
    <row r="269" spans="1:2">
      <c r="A269" s="1">
        <f>-10.394</f>
        <v>-10.394</v>
      </c>
      <c r="B269">
        <v>-63.164999999999999</v>
      </c>
    </row>
    <row r="270" spans="1:2">
      <c r="A270" s="1">
        <f>-10.085</f>
        <v>-10.085000000000001</v>
      </c>
      <c r="B270">
        <v>-60.838000000000001</v>
      </c>
    </row>
    <row r="271" spans="1:2">
      <c r="A271" s="1">
        <f>-9.7767</f>
        <v>-9.7766999999999999</v>
      </c>
      <c r="B271">
        <v>-58.845999999999997</v>
      </c>
    </row>
    <row r="272" spans="1:2">
      <c r="A272" s="1">
        <f>-9.5707</f>
        <v>-9.5707000000000004</v>
      </c>
      <c r="B272">
        <v>-57.182000000000002</v>
      </c>
    </row>
    <row r="273" spans="1:2">
      <c r="A273" s="1">
        <f>-9.365</f>
        <v>-9.3650000000000002</v>
      </c>
      <c r="B273">
        <v>-54.854999999999997</v>
      </c>
    </row>
    <row r="274" spans="1:2">
      <c r="A274" s="1">
        <f>-9.0564</f>
        <v>-9.0564</v>
      </c>
      <c r="B274">
        <v>-52.529000000000003</v>
      </c>
    </row>
    <row r="275" spans="1:2">
      <c r="A275" s="1">
        <f>-8.8504</f>
        <v>-8.8504000000000005</v>
      </c>
      <c r="B275">
        <v>-48.539000000000001</v>
      </c>
    </row>
    <row r="276" spans="1:2">
      <c r="A276" s="1">
        <f>-8.4389</f>
        <v>-8.4389000000000003</v>
      </c>
      <c r="B276">
        <v>-45.545000000000002</v>
      </c>
    </row>
    <row r="277" spans="1:2">
      <c r="A277" s="1">
        <f>-7.9243</f>
        <v>-7.9242999999999997</v>
      </c>
      <c r="B277">
        <v>-41.555999999999997</v>
      </c>
    </row>
    <row r="278" spans="1:2">
      <c r="A278" s="1">
        <f>-7.6154</f>
        <v>-7.6154000000000002</v>
      </c>
      <c r="B278">
        <v>-37.567</v>
      </c>
    </row>
    <row r="279" spans="1:2">
      <c r="A279" s="1">
        <f>-7.2039</f>
        <v>-7.2039</v>
      </c>
      <c r="B279">
        <v>-33.909999999999997</v>
      </c>
    </row>
    <row r="280" spans="1:2">
      <c r="A280" s="1">
        <f>-6.6893</f>
        <v>-6.6893000000000002</v>
      </c>
      <c r="B280">
        <v>-29.920999999999999</v>
      </c>
    </row>
    <row r="281" spans="1:2">
      <c r="A281" s="1">
        <f>-6.3805</f>
        <v>-6.3804999999999996</v>
      </c>
      <c r="B281">
        <v>-26.596</v>
      </c>
    </row>
    <row r="282" spans="1:2">
      <c r="A282" s="1">
        <f>-6.0719</f>
        <v>-6.0719000000000003</v>
      </c>
      <c r="B282">
        <v>-24.268999999999998</v>
      </c>
    </row>
    <row r="283" spans="1:2">
      <c r="A283" s="1">
        <f>-5.6601</f>
        <v>-5.6600999999999999</v>
      </c>
      <c r="B283">
        <v>-20.611999999999998</v>
      </c>
    </row>
    <row r="284" spans="1:2">
      <c r="A284" s="1">
        <f>-5.2484</f>
        <v>-5.2484000000000002</v>
      </c>
      <c r="B284">
        <v>-17.288</v>
      </c>
    </row>
    <row r="285" spans="1:2">
      <c r="A285" s="1">
        <f>-4.9398</f>
        <v>-4.9398</v>
      </c>
      <c r="B285">
        <v>-14.96</v>
      </c>
    </row>
    <row r="286" spans="1:2">
      <c r="A286" s="1">
        <f>-4.6309</f>
        <v>-4.6308999999999996</v>
      </c>
      <c r="B286">
        <v>-11.968</v>
      </c>
    </row>
    <row r="287" spans="1:2">
      <c r="A287" s="1">
        <f>-4.2194</f>
        <v>-4.2194000000000003</v>
      </c>
      <c r="B287">
        <v>-8.9761000000000006</v>
      </c>
    </row>
    <row r="288" spans="1:2">
      <c r="A288" s="1">
        <f>-4.0135</f>
        <v>-4.0134999999999996</v>
      </c>
      <c r="B288">
        <v>-5.9842000000000004</v>
      </c>
    </row>
    <row r="289" spans="1:2">
      <c r="A289" s="1">
        <f>-3.602</f>
        <v>-3.6019999999999999</v>
      </c>
      <c r="B289">
        <v>-3.6568999999999998</v>
      </c>
    </row>
    <row r="290" spans="1:2">
      <c r="A290" s="1">
        <f>-3.1902</f>
        <v>-3.1901999999999999</v>
      </c>
      <c r="B290">
        <v>-0.66491999999999996</v>
      </c>
    </row>
    <row r="291" spans="1:2">
      <c r="A291" s="1">
        <v>-2.9845000000000002</v>
      </c>
      <c r="B291">
        <v>1.3298000000000001</v>
      </c>
    </row>
    <row r="292" spans="1:2">
      <c r="A292" s="1">
        <v>-2.5728</v>
      </c>
      <c r="B292">
        <v>5.3192000000000004</v>
      </c>
    </row>
    <row r="293" spans="1:2">
      <c r="A293" s="1">
        <v>-2.2641</v>
      </c>
      <c r="B293">
        <v>8.6438000000000006</v>
      </c>
    </row>
    <row r="294" spans="1:2">
      <c r="A294" s="1">
        <v>-1.7495000000000001</v>
      </c>
      <c r="B294">
        <v>11.968</v>
      </c>
    </row>
    <row r="295" spans="1:2">
      <c r="A295" s="1">
        <v>-1.3379000000000001</v>
      </c>
      <c r="B295">
        <v>16.29</v>
      </c>
    </row>
    <row r="296" spans="1:2">
      <c r="A296" s="1">
        <v>-0.92620999999999998</v>
      </c>
      <c r="B296">
        <v>20.279</v>
      </c>
    </row>
    <row r="297" spans="1:2">
      <c r="A297" s="1">
        <v>-0.30874000000000001</v>
      </c>
      <c r="B297">
        <v>24.600999999999999</v>
      </c>
    </row>
    <row r="298" spans="1:2">
      <c r="A298" s="1">
        <v>0</v>
      </c>
      <c r="B298">
        <v>27.593</v>
      </c>
    </row>
    <row r="299" spans="1:2">
      <c r="A299" s="1">
        <v>0.72038999999999997</v>
      </c>
      <c r="B299">
        <v>33.244999999999997</v>
      </c>
    </row>
    <row r="300" spans="1:2">
      <c r="A300" s="1">
        <v>1.2349000000000001</v>
      </c>
      <c r="B300">
        <v>37.567</v>
      </c>
    </row>
    <row r="301" spans="1:2">
      <c r="A301" s="1">
        <v>1.7495000000000001</v>
      </c>
      <c r="B301">
        <v>43.218000000000004</v>
      </c>
    </row>
    <row r="302" spans="1:2">
      <c r="A302" s="1">
        <v>2.2641</v>
      </c>
      <c r="B302">
        <v>47.209000000000003</v>
      </c>
    </row>
    <row r="303" spans="1:2">
      <c r="A303" s="1">
        <v>2.6756000000000002</v>
      </c>
      <c r="B303">
        <v>50.531999999999996</v>
      </c>
    </row>
    <row r="304" spans="1:2">
      <c r="A304" s="1">
        <v>3.1901999999999999</v>
      </c>
      <c r="B304">
        <v>55.851999999999997</v>
      </c>
    </row>
    <row r="305" spans="1:2">
      <c r="A305" s="1">
        <v>3.8077000000000001</v>
      </c>
      <c r="B305">
        <v>61.835000000000001</v>
      </c>
    </row>
    <row r="306" spans="1:2">
      <c r="A306" s="1">
        <v>4.4252000000000002</v>
      </c>
      <c r="B306">
        <v>65.825000000000003</v>
      </c>
    </row>
    <row r="307" spans="1:2">
      <c r="A307" s="1">
        <v>4.8369</v>
      </c>
      <c r="B307">
        <v>69.814999999999998</v>
      </c>
    </row>
    <row r="308" spans="1:2">
      <c r="A308" s="1">
        <v>5.2484000000000002</v>
      </c>
      <c r="B308">
        <v>73.471000000000004</v>
      </c>
    </row>
    <row r="309" spans="1:2">
      <c r="A309" s="1">
        <v>5.7629999999999999</v>
      </c>
      <c r="B309">
        <v>77.460999999999999</v>
      </c>
    </row>
    <row r="310" spans="1:2">
      <c r="A310" s="1">
        <v>6.1746999999999996</v>
      </c>
      <c r="B310">
        <v>81.781000000000006</v>
      </c>
    </row>
    <row r="311" spans="1:2">
      <c r="A311" s="1">
        <v>6.6893000000000002</v>
      </c>
      <c r="B311">
        <v>85.108000000000004</v>
      </c>
    </row>
    <row r="312" spans="1:2">
      <c r="A312" s="1">
        <v>7.3068</v>
      </c>
      <c r="B312">
        <v>88.763999999999996</v>
      </c>
    </row>
    <row r="313" spans="1:2">
      <c r="A313" s="1">
        <v>7.7183000000000002</v>
      </c>
      <c r="B313">
        <v>91.757999999999996</v>
      </c>
    </row>
    <row r="314" spans="1:2">
      <c r="A314" s="1">
        <v>8.3358000000000008</v>
      </c>
      <c r="B314">
        <v>95.414000000000001</v>
      </c>
    </row>
    <row r="315" spans="1:2">
      <c r="A315" s="1">
        <v>8.8504000000000005</v>
      </c>
      <c r="B315">
        <v>99.733999999999995</v>
      </c>
    </row>
    <row r="316" spans="1:2">
      <c r="A316" s="1">
        <v>9.3650000000000002</v>
      </c>
      <c r="B316">
        <v>103.06</v>
      </c>
    </row>
    <row r="317" spans="1:2">
      <c r="A317" s="1">
        <v>9.6738</v>
      </c>
      <c r="B317">
        <v>105.39</v>
      </c>
    </row>
    <row r="318" spans="1:2">
      <c r="A318" s="1">
        <v>10.188000000000001</v>
      </c>
      <c r="B318">
        <v>108.05</v>
      </c>
    </row>
    <row r="319" spans="1:2">
      <c r="A319" s="1">
        <v>10.6</v>
      </c>
      <c r="B319">
        <v>110.37</v>
      </c>
    </row>
    <row r="320" spans="1:2">
      <c r="A320" s="1">
        <v>11.115</v>
      </c>
      <c r="B320">
        <v>113.7</v>
      </c>
    </row>
    <row r="321" spans="1:2">
      <c r="A321" s="1">
        <v>11.629</v>
      </c>
      <c r="B321">
        <v>117.02</v>
      </c>
    </row>
    <row r="322" spans="1:2">
      <c r="A322" s="1">
        <v>12.144</v>
      </c>
      <c r="B322">
        <v>120.35</v>
      </c>
    </row>
    <row r="323" spans="1:2">
      <c r="A323" s="1">
        <v>12.657999999999999</v>
      </c>
      <c r="B323">
        <v>122.67</v>
      </c>
    </row>
    <row r="324" spans="1:2">
      <c r="A324" s="1">
        <v>13.276</v>
      </c>
      <c r="B324">
        <v>125.67</v>
      </c>
    </row>
    <row r="325" spans="1:2">
      <c r="A325" s="1">
        <v>14.099</v>
      </c>
      <c r="B325">
        <v>128.66</v>
      </c>
    </row>
    <row r="326" spans="1:2">
      <c r="A326" s="1">
        <v>14.717000000000001</v>
      </c>
      <c r="B326">
        <v>130.99</v>
      </c>
    </row>
    <row r="327" spans="1:2">
      <c r="A327" s="1">
        <v>15.231</v>
      </c>
      <c r="B327">
        <v>132.32</v>
      </c>
    </row>
    <row r="328" spans="1:2">
      <c r="A328" s="1">
        <v>15.54</v>
      </c>
      <c r="B328">
        <v>132.65</v>
      </c>
    </row>
    <row r="329" spans="1:2">
      <c r="A329" s="1">
        <v>15.436999999999999</v>
      </c>
      <c r="B329">
        <v>130.32</v>
      </c>
    </row>
    <row r="330" spans="1:2">
      <c r="A330" s="1">
        <v>15.334</v>
      </c>
      <c r="B330">
        <v>127.66</v>
      </c>
    </row>
    <row r="331" spans="1:2">
      <c r="A331" s="1">
        <v>15.231</v>
      </c>
      <c r="B331">
        <v>125.33</v>
      </c>
    </row>
    <row r="332" spans="1:2">
      <c r="A332" s="1">
        <v>14.922000000000001</v>
      </c>
      <c r="B332">
        <v>121.68</v>
      </c>
    </row>
    <row r="333" spans="1:2">
      <c r="A333" s="1">
        <v>14.614000000000001</v>
      </c>
      <c r="B333">
        <v>119.02</v>
      </c>
    </row>
    <row r="334" spans="1:2">
      <c r="A334" s="1">
        <v>14.510999999999999</v>
      </c>
      <c r="B334">
        <v>116.69</v>
      </c>
    </row>
    <row r="335" spans="1:2">
      <c r="A335" s="1">
        <v>14.510999999999999</v>
      </c>
      <c r="B335">
        <v>114.36</v>
      </c>
    </row>
    <row r="336" spans="1:2">
      <c r="A336" s="1">
        <v>14.305</v>
      </c>
      <c r="B336">
        <v>112.04</v>
      </c>
    </row>
    <row r="337" spans="1:2">
      <c r="A337" s="1">
        <v>14.099</v>
      </c>
      <c r="B337">
        <v>109.38</v>
      </c>
    </row>
    <row r="338" spans="1:2">
      <c r="A338" s="1">
        <v>13.79</v>
      </c>
      <c r="B338">
        <v>107.05</v>
      </c>
    </row>
    <row r="339" spans="1:2">
      <c r="A339" s="1">
        <v>13.481999999999999</v>
      </c>
      <c r="B339">
        <v>103.39</v>
      </c>
    </row>
    <row r="340" spans="1:2">
      <c r="A340" s="1">
        <v>13.07</v>
      </c>
      <c r="B340">
        <v>100.4</v>
      </c>
    </row>
    <row r="341" spans="1:2">
      <c r="A341" s="1">
        <v>12.760999999999999</v>
      </c>
      <c r="B341">
        <v>96.744</v>
      </c>
    </row>
    <row r="342" spans="1:2">
      <c r="A342" s="1">
        <v>12.247</v>
      </c>
      <c r="B342">
        <v>92.421000000000006</v>
      </c>
    </row>
    <row r="343" spans="1:2">
      <c r="A343" s="1">
        <v>11.938000000000001</v>
      </c>
      <c r="B343">
        <v>88.763999999999996</v>
      </c>
    </row>
    <row r="344" spans="1:2">
      <c r="A344" s="1">
        <v>11.731999999999999</v>
      </c>
      <c r="B344">
        <v>85.108000000000004</v>
      </c>
    </row>
    <row r="345" spans="1:2">
      <c r="A345" s="1">
        <v>11.32</v>
      </c>
      <c r="B345">
        <v>82.114000000000004</v>
      </c>
    </row>
    <row r="346" spans="1:2">
      <c r="A346" s="1">
        <v>11.217000000000001</v>
      </c>
      <c r="B346">
        <v>79.125</v>
      </c>
    </row>
    <row r="347" spans="1:2">
      <c r="A347" s="1">
        <v>10.909000000000001</v>
      </c>
      <c r="B347">
        <v>76.465000000000003</v>
      </c>
    </row>
    <row r="348" spans="1:2">
      <c r="A348" s="1">
        <v>10.6</v>
      </c>
      <c r="B348">
        <v>73.138000000000005</v>
      </c>
    </row>
    <row r="349" spans="1:2">
      <c r="A349" s="1">
        <v>10.291</v>
      </c>
      <c r="B349">
        <v>69.147999999999996</v>
      </c>
    </row>
    <row r="350" spans="1:2">
      <c r="A350" s="1">
        <v>9.8795999999999999</v>
      </c>
      <c r="B350">
        <v>66.492000000000004</v>
      </c>
    </row>
    <row r="351" spans="1:2">
      <c r="A351" s="1">
        <v>9.5707000000000004</v>
      </c>
      <c r="B351">
        <v>63.164999999999999</v>
      </c>
    </row>
    <row r="352" spans="1:2">
      <c r="A352" s="1">
        <v>9.0564</v>
      </c>
      <c r="B352">
        <v>59.841999999999999</v>
      </c>
    </row>
    <row r="353" spans="1:2">
      <c r="A353" s="1">
        <v>9.1592000000000002</v>
      </c>
      <c r="B353">
        <v>58.845999999999997</v>
      </c>
    </row>
    <row r="354" spans="1:2">
      <c r="A354" s="1">
        <v>8.8504000000000005</v>
      </c>
      <c r="B354">
        <v>56.515000000000001</v>
      </c>
    </row>
    <row r="355" spans="1:2">
      <c r="A355" s="1">
        <v>8.4389000000000003</v>
      </c>
      <c r="B355">
        <v>52.529000000000003</v>
      </c>
    </row>
    <row r="356" spans="1:2">
      <c r="A356" s="1">
        <v>8.3358000000000008</v>
      </c>
      <c r="B356">
        <v>50.865000000000002</v>
      </c>
    </row>
    <row r="357" spans="1:2">
      <c r="A357" s="1">
        <v>8.1300000000000008</v>
      </c>
      <c r="B357">
        <v>49.201999999999998</v>
      </c>
    </row>
    <row r="358" spans="1:2">
      <c r="A358" s="1">
        <v>7.7183000000000002</v>
      </c>
      <c r="B358">
        <v>46.542000000000002</v>
      </c>
    </row>
    <row r="359" spans="1:2">
      <c r="A359" s="1">
        <v>7.4097</v>
      </c>
      <c r="B359">
        <v>44.883000000000003</v>
      </c>
    </row>
    <row r="360" spans="1:2">
      <c r="A360" s="1">
        <v>6.9980000000000002</v>
      </c>
      <c r="B360">
        <v>42.220999999999997</v>
      </c>
    </row>
    <row r="361" spans="1:2">
      <c r="A361" s="1">
        <v>6.6893000000000002</v>
      </c>
      <c r="B361">
        <v>39.228999999999999</v>
      </c>
    </row>
    <row r="362" spans="1:2">
      <c r="A362" s="1">
        <v>6.3804999999999996</v>
      </c>
      <c r="B362">
        <v>36.569000000000003</v>
      </c>
    </row>
    <row r="363" spans="1:2">
      <c r="A363" s="1">
        <v>6.0719000000000003</v>
      </c>
      <c r="B363">
        <v>34.241999999999997</v>
      </c>
    </row>
    <row r="364" spans="1:2">
      <c r="A364" s="1">
        <v>5.7629999999999999</v>
      </c>
      <c r="B364">
        <v>30.917999999999999</v>
      </c>
    </row>
    <row r="365" spans="1:2">
      <c r="A365" s="1">
        <v>5.3514999999999997</v>
      </c>
      <c r="B365">
        <v>27.260999999999999</v>
      </c>
    </row>
    <row r="366" spans="1:2">
      <c r="A366" s="1">
        <v>5.0427</v>
      </c>
      <c r="B366">
        <v>24.934000000000001</v>
      </c>
    </row>
    <row r="367" spans="1:2">
      <c r="A367" s="1">
        <v>4.5281000000000002</v>
      </c>
      <c r="B367">
        <v>20.943999999999999</v>
      </c>
    </row>
    <row r="368" spans="1:2">
      <c r="A368" s="1">
        <v>4.5281000000000002</v>
      </c>
      <c r="B368">
        <v>18.949000000000002</v>
      </c>
    </row>
    <row r="369" spans="1:2">
      <c r="A369" s="1">
        <v>4.0134999999999996</v>
      </c>
      <c r="B369">
        <v>15.625</v>
      </c>
    </row>
    <row r="370" spans="1:2">
      <c r="A370" s="1">
        <v>3.8077000000000001</v>
      </c>
      <c r="B370">
        <v>13.298</v>
      </c>
    </row>
    <row r="371" spans="1:2">
      <c r="A371" s="1">
        <v>3.6019999999999999</v>
      </c>
      <c r="B371">
        <v>10.971</v>
      </c>
    </row>
    <row r="372" spans="1:2">
      <c r="A372" s="1">
        <v>3.2930999999999999</v>
      </c>
      <c r="B372">
        <v>8.3110999999999997</v>
      </c>
    </row>
    <row r="373" spans="1:2">
      <c r="A373" s="1">
        <v>2.8816000000000002</v>
      </c>
      <c r="B373">
        <v>5.6515000000000004</v>
      </c>
    </row>
    <row r="374" spans="1:2">
      <c r="A374" s="1">
        <v>2.6756000000000002</v>
      </c>
      <c r="B374">
        <v>2.6596000000000002</v>
      </c>
    </row>
    <row r="375" spans="1:2">
      <c r="A375" s="1">
        <v>2.367</v>
      </c>
      <c r="B375">
        <v>-0.33245000000000002</v>
      </c>
    </row>
    <row r="376" spans="1:2">
      <c r="A376" s="1">
        <v>2.0581999999999998</v>
      </c>
      <c r="B376">
        <v>-3.3245</v>
      </c>
    </row>
    <row r="377" spans="1:2">
      <c r="A377" s="1">
        <v>1.7495000000000001</v>
      </c>
      <c r="B377">
        <v>-5.6515000000000004</v>
      </c>
    </row>
    <row r="378" spans="1:2">
      <c r="A378" s="1">
        <v>1.5437000000000001</v>
      </c>
      <c r="B378">
        <v>-8.6438000000000006</v>
      </c>
    </row>
    <row r="379" spans="1:2">
      <c r="A379" s="1">
        <v>1.1319999999999999</v>
      </c>
      <c r="B379">
        <v>-11.303000000000001</v>
      </c>
    </row>
    <row r="380" spans="1:2">
      <c r="A380" s="1">
        <v>0.82328999999999997</v>
      </c>
      <c r="B380">
        <v>-13.962999999999999</v>
      </c>
    </row>
    <row r="381" spans="1:2">
      <c r="A381" s="1">
        <v>0.61746999999999996</v>
      </c>
      <c r="B381">
        <v>-16.623000000000001</v>
      </c>
    </row>
    <row r="382" spans="1:2">
      <c r="A382" s="1">
        <v>0.10291</v>
      </c>
      <c r="B382">
        <v>-19.614000000000001</v>
      </c>
    </row>
    <row r="383" spans="1:2">
      <c r="A383" s="1">
        <f>-0.61747</f>
        <v>-0.61746999999999996</v>
      </c>
      <c r="B383">
        <v>-26.928000000000001</v>
      </c>
    </row>
    <row r="384" spans="1:2">
      <c r="A384" s="1">
        <f>-1.2349</f>
        <v>-1.2349000000000001</v>
      </c>
      <c r="B384">
        <v>-30.585999999999999</v>
      </c>
    </row>
    <row r="385" spans="1:2">
      <c r="A385" s="1">
        <f>-1.5437</f>
        <v>-1.5437000000000001</v>
      </c>
      <c r="B385">
        <v>-33.244999999999997</v>
      </c>
    </row>
    <row r="386" spans="1:2">
      <c r="A386" s="1">
        <f>-2.0582</f>
        <v>-2.0581999999999998</v>
      </c>
      <c r="B386">
        <v>-36.902000000000001</v>
      </c>
    </row>
    <row r="387" spans="1:2">
      <c r="A387" s="1">
        <f>-2.1612</f>
        <v>-2.1612</v>
      </c>
      <c r="B387">
        <v>-40.225999999999999</v>
      </c>
    </row>
    <row r="388" spans="1:2">
      <c r="A388" s="1">
        <f>-2.7785</f>
        <v>-2.7785000000000002</v>
      </c>
      <c r="B388">
        <v>-44.216000000000001</v>
      </c>
    </row>
    <row r="389" spans="1:2">
      <c r="A389" s="1">
        <f>-3.0874</f>
        <v>-3.0874000000000001</v>
      </c>
      <c r="B389">
        <v>-47.537999999999997</v>
      </c>
    </row>
    <row r="390" spans="1:2">
      <c r="A390" s="1">
        <f>-3.602</f>
        <v>-3.6019999999999999</v>
      </c>
      <c r="B390">
        <v>-53.192</v>
      </c>
    </row>
    <row r="391" spans="1:2">
      <c r="A391" s="1">
        <f>-4.0135</f>
        <v>-4.0134999999999996</v>
      </c>
      <c r="B391">
        <v>-57.182000000000002</v>
      </c>
    </row>
    <row r="392" spans="1:2">
      <c r="A392" s="1">
        <f>-4.4252</f>
        <v>-4.4252000000000002</v>
      </c>
      <c r="B392">
        <v>-60.505000000000003</v>
      </c>
    </row>
    <row r="393" spans="1:2">
      <c r="A393" s="1">
        <f>-4.9398</f>
        <v>-4.9398</v>
      </c>
      <c r="B393">
        <v>-64.828000000000003</v>
      </c>
    </row>
    <row r="394" spans="1:2">
      <c r="A394" s="1">
        <f>-5.4544</f>
        <v>-5.4543999999999997</v>
      </c>
      <c r="B394">
        <v>-68.484999999999999</v>
      </c>
    </row>
    <row r="395" spans="1:2">
      <c r="A395" s="1">
        <f>-6.1747</f>
        <v>-6.1746999999999996</v>
      </c>
      <c r="B395">
        <v>-71.477999999999994</v>
      </c>
    </row>
    <row r="396" spans="1:2">
      <c r="A396" s="1">
        <f>-6.1747</f>
        <v>-6.1746999999999996</v>
      </c>
      <c r="B396">
        <v>-74.134</v>
      </c>
    </row>
    <row r="397" spans="1:2">
      <c r="A397" s="1">
        <f>-6.7922</f>
        <v>-6.7922000000000002</v>
      </c>
      <c r="B397">
        <v>-78.790999999999997</v>
      </c>
    </row>
    <row r="398" spans="1:2">
      <c r="A398" s="1">
        <f>-7.4097</f>
        <v>-7.4097</v>
      </c>
      <c r="B398">
        <v>-83.444000000000003</v>
      </c>
    </row>
    <row r="399" spans="1:2">
      <c r="A399" s="1">
        <f>-7.9243</f>
        <v>-7.9242999999999997</v>
      </c>
      <c r="B399">
        <v>-87.100999999999999</v>
      </c>
    </row>
    <row r="400" spans="1:2">
      <c r="A400" s="1">
        <f>-8.6446</f>
        <v>-8.6446000000000005</v>
      </c>
      <c r="B400">
        <v>-91.757999999999996</v>
      </c>
    </row>
    <row r="401" spans="1:2">
      <c r="A401" s="1">
        <f>-9.1592</f>
        <v>-9.1592000000000002</v>
      </c>
      <c r="B401">
        <v>-95.744</v>
      </c>
    </row>
    <row r="402" spans="1:2">
      <c r="A402" s="1">
        <f>-9.9825</f>
        <v>-9.9824999999999999</v>
      </c>
      <c r="B402">
        <v>-100.07</v>
      </c>
    </row>
    <row r="403" spans="1:2">
      <c r="A403" s="1">
        <f>-10.6</f>
        <v>-10.6</v>
      </c>
      <c r="B403">
        <v>-105.39</v>
      </c>
    </row>
    <row r="404" spans="1:2">
      <c r="A404" s="1">
        <f>-11.217</f>
        <v>-11.217000000000001</v>
      </c>
      <c r="B404">
        <v>-108.71</v>
      </c>
    </row>
    <row r="405" spans="1:2">
      <c r="A405" s="1">
        <f>-11.835</f>
        <v>-11.835000000000001</v>
      </c>
      <c r="B405">
        <v>-112.37</v>
      </c>
    </row>
    <row r="406" spans="1:2">
      <c r="A406" s="1">
        <f>-12.452</f>
        <v>-12.452</v>
      </c>
      <c r="B406">
        <v>-115.36</v>
      </c>
    </row>
    <row r="407" spans="1:2">
      <c r="A407" s="1">
        <f>-12.864</f>
        <v>-12.864000000000001</v>
      </c>
      <c r="B407">
        <v>-118.35</v>
      </c>
    </row>
    <row r="408" spans="1:2">
      <c r="A408" s="1">
        <f>-13.173</f>
        <v>-13.173</v>
      </c>
      <c r="B408">
        <v>-120.01</v>
      </c>
    </row>
    <row r="409" spans="1:2">
      <c r="A409" s="1">
        <f>-13.584</f>
        <v>-13.584</v>
      </c>
      <c r="B409">
        <v>-122.01</v>
      </c>
    </row>
    <row r="410" spans="1:2">
      <c r="A410" s="1">
        <f>-13.893</f>
        <v>-13.893000000000001</v>
      </c>
      <c r="B410">
        <v>-123.34</v>
      </c>
    </row>
    <row r="411" spans="1:2">
      <c r="A411" s="1">
        <f>-14.408</f>
        <v>-14.407999999999999</v>
      </c>
      <c r="B411">
        <v>-124.34</v>
      </c>
    </row>
    <row r="412" spans="1:2">
      <c r="A412" s="1">
        <f>-14.408</f>
        <v>-14.407999999999999</v>
      </c>
      <c r="B412">
        <v>-122.34</v>
      </c>
    </row>
    <row r="413" spans="1:2">
      <c r="A413" s="1">
        <f>-14.408</f>
        <v>-14.407999999999999</v>
      </c>
      <c r="B413">
        <v>-120.68</v>
      </c>
    </row>
    <row r="414" spans="1:2">
      <c r="A414" s="1">
        <f>-14.305</f>
        <v>-14.305</v>
      </c>
      <c r="B414">
        <v>-118.68</v>
      </c>
    </row>
    <row r="415" spans="1:2">
      <c r="A415" s="1">
        <f>-14.408</f>
        <v>-14.407999999999999</v>
      </c>
      <c r="B415">
        <v>-116.02</v>
      </c>
    </row>
    <row r="416" spans="1:2">
      <c r="A416" s="1">
        <f>-14.408</f>
        <v>-14.407999999999999</v>
      </c>
      <c r="B416">
        <v>-112.7</v>
      </c>
    </row>
    <row r="417" spans="1:2">
      <c r="A417" s="1">
        <f>-14.408</f>
        <v>-14.407999999999999</v>
      </c>
      <c r="B417">
        <v>-109.04</v>
      </c>
    </row>
    <row r="418" spans="1:2">
      <c r="A418" s="1">
        <f>-14.099</f>
        <v>-14.099</v>
      </c>
      <c r="B418">
        <v>-105.39</v>
      </c>
    </row>
    <row r="419" spans="1:2">
      <c r="A419" s="1">
        <f>-13.996</f>
        <v>-13.996</v>
      </c>
      <c r="B419">
        <v>-102.39</v>
      </c>
    </row>
    <row r="420" spans="1:2">
      <c r="A420" s="1">
        <f>-13.79</f>
        <v>-13.79</v>
      </c>
      <c r="B420">
        <v>-98.736999999999995</v>
      </c>
    </row>
    <row r="421" spans="1:2">
      <c r="A421" s="1">
        <f>-13.893</f>
        <v>-13.893000000000001</v>
      </c>
      <c r="B421">
        <v>-96.076999999999998</v>
      </c>
    </row>
    <row r="422" spans="1:2">
      <c r="A422" s="1">
        <f>-13.584</f>
        <v>-13.584</v>
      </c>
      <c r="B422">
        <v>-92.754000000000005</v>
      </c>
    </row>
    <row r="423" spans="1:2">
      <c r="A423" s="1">
        <f>-13.276</f>
        <v>-13.276</v>
      </c>
      <c r="B423">
        <v>-89.427000000000007</v>
      </c>
    </row>
    <row r="424" spans="1:2">
      <c r="A424" s="1">
        <f>-12.967</f>
        <v>-12.967000000000001</v>
      </c>
      <c r="B424">
        <v>-86.766999999999996</v>
      </c>
    </row>
    <row r="425" spans="1:2">
      <c r="A425" s="1">
        <f>-12.555</f>
        <v>-12.555</v>
      </c>
      <c r="B425">
        <v>-83.444000000000003</v>
      </c>
    </row>
    <row r="426" spans="1:2">
      <c r="A426" s="1">
        <f>-12.144</f>
        <v>-12.144</v>
      </c>
      <c r="B426">
        <v>-79.453999999999994</v>
      </c>
    </row>
    <row r="427" spans="1:2">
      <c r="A427" s="1">
        <f>-11.835</f>
        <v>-11.835000000000001</v>
      </c>
      <c r="B427">
        <v>-75.798000000000002</v>
      </c>
    </row>
    <row r="428" spans="1:2">
      <c r="A428" s="1">
        <f>-11.526</f>
        <v>-11.526</v>
      </c>
      <c r="B428">
        <v>-72.474999999999994</v>
      </c>
    </row>
    <row r="429" spans="1:2">
      <c r="A429" s="1">
        <f>-11.115</f>
        <v>-11.115</v>
      </c>
      <c r="B429">
        <v>-69.147999999999996</v>
      </c>
    </row>
    <row r="430" spans="1:2">
      <c r="A430" s="1">
        <f>-10.703</f>
        <v>-10.702999999999999</v>
      </c>
      <c r="B430">
        <v>-67.155000000000001</v>
      </c>
    </row>
    <row r="431" spans="1:2">
      <c r="A431" s="1">
        <f>-10.497</f>
        <v>-10.497</v>
      </c>
      <c r="B431">
        <v>-65.162000000000006</v>
      </c>
    </row>
    <row r="432" spans="1:2">
      <c r="A432" s="1">
        <f>-10.085</f>
        <v>-10.085000000000001</v>
      </c>
      <c r="B432">
        <v>-61.835000000000001</v>
      </c>
    </row>
    <row r="433" spans="1:2">
      <c r="A433" s="1">
        <f>-9.9825</f>
        <v>-9.9824999999999999</v>
      </c>
      <c r="B433">
        <v>-59.841999999999999</v>
      </c>
    </row>
    <row r="434" spans="1:2">
      <c r="A434" s="1">
        <f>-9.6738</f>
        <v>-9.6738</v>
      </c>
      <c r="B434">
        <v>-57.515999999999998</v>
      </c>
    </row>
    <row r="435" spans="1:2">
      <c r="A435" s="1">
        <f>-9.2621</f>
        <v>-9.2621000000000002</v>
      </c>
      <c r="B435">
        <v>-55.518000000000001</v>
      </c>
    </row>
    <row r="436" spans="1:2">
      <c r="A436" s="1">
        <f>-8.9532</f>
        <v>-8.9532000000000007</v>
      </c>
      <c r="B436">
        <v>-52.195</v>
      </c>
    </row>
    <row r="437" spans="1:2">
      <c r="A437" s="1">
        <f>-8.5418</f>
        <v>-8.5418000000000003</v>
      </c>
      <c r="B437">
        <v>-49.869</v>
      </c>
    </row>
    <row r="438" spans="1:2">
      <c r="A438" s="1">
        <f>-8.0272</f>
        <v>-8.0272000000000006</v>
      </c>
      <c r="B438">
        <v>-46.542000000000002</v>
      </c>
    </row>
    <row r="439" spans="1:2">
      <c r="A439" s="1">
        <f>-7.5126</f>
        <v>-7.5125999999999999</v>
      </c>
      <c r="B439">
        <v>-42.552999999999997</v>
      </c>
    </row>
    <row r="440" spans="1:2">
      <c r="A440" s="1">
        <f>-7.2039</f>
        <v>-7.2039</v>
      </c>
      <c r="B440">
        <v>-39.228999999999999</v>
      </c>
    </row>
    <row r="441" spans="1:2">
      <c r="A441" s="1">
        <f>-6.998</f>
        <v>-6.9980000000000002</v>
      </c>
      <c r="B441">
        <v>-36.569000000000003</v>
      </c>
    </row>
    <row r="442" spans="1:2">
      <c r="A442" s="1">
        <f>-6.6893</f>
        <v>-6.6893000000000002</v>
      </c>
      <c r="B442">
        <v>-32.58</v>
      </c>
    </row>
    <row r="443" spans="1:2">
      <c r="A443" s="1">
        <f>-6.2776</f>
        <v>-6.2775999999999996</v>
      </c>
      <c r="B443">
        <v>-30.253</v>
      </c>
    </row>
    <row r="444" spans="1:2">
      <c r="A444" s="1">
        <f>-5.8659</f>
        <v>-5.8658999999999999</v>
      </c>
      <c r="B444">
        <v>-26.928000000000001</v>
      </c>
    </row>
    <row r="445" spans="1:2">
      <c r="A445" s="1">
        <f>-5.4544</f>
        <v>-5.4543999999999997</v>
      </c>
      <c r="B445">
        <v>-22.606999999999999</v>
      </c>
    </row>
    <row r="446" spans="1:2">
      <c r="A446" s="1">
        <f>-5.1455</f>
        <v>-5.1455000000000002</v>
      </c>
      <c r="B446">
        <v>-20.279</v>
      </c>
    </row>
    <row r="447" spans="1:2">
      <c r="A447" s="1">
        <f>-4.8369</f>
        <v>-4.8369</v>
      </c>
      <c r="B447">
        <v>-17.62</v>
      </c>
    </row>
    <row r="448" spans="1:2">
      <c r="A448" s="1">
        <f>-4.5281</f>
        <v>-4.5281000000000002</v>
      </c>
      <c r="B448">
        <v>-15.292999999999999</v>
      </c>
    </row>
    <row r="449" spans="1:2">
      <c r="A449" s="1">
        <f>-4.2194</f>
        <v>-4.2194000000000003</v>
      </c>
      <c r="B449">
        <v>-13.298</v>
      </c>
    </row>
    <row r="450" spans="1:2">
      <c r="A450" s="1">
        <f>-3.8077</f>
        <v>-3.8077000000000001</v>
      </c>
      <c r="B450">
        <v>-10.305999999999999</v>
      </c>
    </row>
    <row r="451" spans="1:2">
      <c r="A451" s="1">
        <f>-3.4991</f>
        <v>-3.4990999999999999</v>
      </c>
      <c r="B451">
        <v>-8.3110999999999997</v>
      </c>
    </row>
    <row r="452" spans="1:2">
      <c r="A452" s="1">
        <f>-3.2931</f>
        <v>-3.2930999999999999</v>
      </c>
      <c r="B452">
        <v>-5.6515000000000004</v>
      </c>
    </row>
    <row r="453" spans="1:2">
      <c r="A453" s="1">
        <f>-2.9845</f>
        <v>-2.9845000000000002</v>
      </c>
      <c r="B453">
        <v>-3.6568999999999998</v>
      </c>
    </row>
    <row r="454" spans="1:2">
      <c r="A454" s="1">
        <f>-2.5728</f>
        <v>-2.5728</v>
      </c>
      <c r="B454">
        <v>-0.66491999999999996</v>
      </c>
    </row>
    <row r="455" spans="1:2">
      <c r="A455" s="1">
        <v>-2.367</v>
      </c>
      <c r="B455">
        <v>1.3298000000000001</v>
      </c>
    </row>
    <row r="456" spans="1:2">
      <c r="A456" s="1">
        <v>-1.9553</v>
      </c>
      <c r="B456">
        <v>3.9893999999999998</v>
      </c>
    </row>
    <row r="457" spans="1:2">
      <c r="A457" s="1">
        <v>-1.7495000000000001</v>
      </c>
      <c r="B457">
        <v>6.9814999999999996</v>
      </c>
    </row>
    <row r="458" spans="1:2">
      <c r="A458" s="1">
        <v>-1.3379000000000001</v>
      </c>
      <c r="B458">
        <v>10.305999999999999</v>
      </c>
    </row>
    <row r="459" spans="1:2">
      <c r="A459" s="1">
        <v>-0.92620999999999998</v>
      </c>
      <c r="B459">
        <v>12.965999999999999</v>
      </c>
    </row>
    <row r="460" spans="1:2">
      <c r="A460" s="1">
        <v>-0.51454999999999995</v>
      </c>
      <c r="B460">
        <v>16.29</v>
      </c>
    </row>
    <row r="461" spans="1:2">
      <c r="A461" s="1">
        <v>-0.10291</v>
      </c>
      <c r="B461">
        <v>18.949000000000002</v>
      </c>
    </row>
    <row r="462" spans="1:2">
      <c r="A462" s="1">
        <v>0.10291</v>
      </c>
      <c r="B462">
        <v>21.942</v>
      </c>
    </row>
    <row r="463" spans="1:2">
      <c r="A463" s="1">
        <v>0.61746999999999996</v>
      </c>
      <c r="B463">
        <v>26.596</v>
      </c>
    </row>
    <row r="464" spans="1:2">
      <c r="A464" s="1">
        <v>0.92620999999999998</v>
      </c>
      <c r="B464">
        <v>29.256</v>
      </c>
    </row>
    <row r="465" spans="1:2">
      <c r="A465" s="1">
        <v>1.6466000000000001</v>
      </c>
      <c r="B465">
        <v>34.906999999999996</v>
      </c>
    </row>
    <row r="466" spans="1:2">
      <c r="A466" s="1">
        <v>1.9553</v>
      </c>
      <c r="B466">
        <v>39.893999999999998</v>
      </c>
    </row>
    <row r="467" spans="1:2">
      <c r="A467" s="1">
        <v>2.367</v>
      </c>
      <c r="B467">
        <v>44.216000000000001</v>
      </c>
    </row>
    <row r="468" spans="1:2">
      <c r="A468" s="1">
        <v>2.7785000000000002</v>
      </c>
      <c r="B468">
        <v>47.537999999999997</v>
      </c>
    </row>
    <row r="469" spans="1:2">
      <c r="A469" s="1">
        <v>3.2930999999999999</v>
      </c>
      <c r="B469">
        <v>50.865000000000002</v>
      </c>
    </row>
    <row r="470" spans="1:2">
      <c r="A470" s="1">
        <v>3.4990999999999999</v>
      </c>
      <c r="B470">
        <v>54.854999999999997</v>
      </c>
    </row>
    <row r="471" spans="1:2">
      <c r="A471" s="1">
        <v>3.7048000000000001</v>
      </c>
      <c r="B471">
        <v>58.845999999999997</v>
      </c>
    </row>
    <row r="472" spans="1:2">
      <c r="A472" s="1">
        <v>4.1166</v>
      </c>
      <c r="B472">
        <v>63.164999999999999</v>
      </c>
    </row>
    <row r="473" spans="1:2">
      <c r="A473" s="1">
        <v>4.4252000000000002</v>
      </c>
      <c r="B473">
        <v>65.491</v>
      </c>
    </row>
    <row r="474" spans="1:2">
      <c r="A474" s="1">
        <v>4.8369</v>
      </c>
      <c r="B474">
        <v>68.484999999999999</v>
      </c>
    </row>
    <row r="475" spans="1:2">
      <c r="A475" s="1">
        <v>5.0427</v>
      </c>
      <c r="B475">
        <v>71.808000000000007</v>
      </c>
    </row>
    <row r="476" spans="1:2">
      <c r="A476" s="1">
        <v>5.6600999999999999</v>
      </c>
      <c r="B476">
        <v>75.463999999999999</v>
      </c>
    </row>
    <row r="477" spans="1:2">
      <c r="A477" s="1">
        <v>5.7629999999999999</v>
      </c>
      <c r="B477">
        <v>78.457999999999998</v>
      </c>
    </row>
    <row r="478" spans="1:2">
      <c r="A478" s="1">
        <v>6.3804999999999996</v>
      </c>
      <c r="B478">
        <v>81.781000000000006</v>
      </c>
    </row>
    <row r="479" spans="1:2">
      <c r="A479" s="1">
        <v>6.7922000000000002</v>
      </c>
      <c r="B479">
        <v>84.111000000000004</v>
      </c>
    </row>
    <row r="480" spans="1:2">
      <c r="A480" s="1">
        <v>7.2039</v>
      </c>
      <c r="B480">
        <v>87.433999999999997</v>
      </c>
    </row>
    <row r="481" spans="1:2">
      <c r="A481" s="1">
        <v>7.6154000000000002</v>
      </c>
      <c r="B481">
        <v>90.757000000000005</v>
      </c>
    </row>
    <row r="482" spans="1:2">
      <c r="A482" s="1">
        <v>8.0272000000000006</v>
      </c>
      <c r="B482">
        <v>93.751000000000005</v>
      </c>
    </row>
    <row r="483" spans="1:2">
      <c r="A483" s="1">
        <v>8.4389000000000003</v>
      </c>
      <c r="B483">
        <v>96.744</v>
      </c>
    </row>
    <row r="484" spans="1:2">
      <c r="A484" s="1">
        <v>9.1592000000000002</v>
      </c>
      <c r="B484">
        <v>100.4</v>
      </c>
    </row>
    <row r="485" spans="1:2">
      <c r="A485" s="1">
        <v>9.7766999999999999</v>
      </c>
      <c r="B485">
        <v>104.72</v>
      </c>
    </row>
    <row r="486" spans="1:2">
      <c r="A486" s="1">
        <v>10.188000000000001</v>
      </c>
      <c r="B486">
        <v>107.05</v>
      </c>
    </row>
    <row r="487" spans="1:2">
      <c r="A487" s="1">
        <v>10.6</v>
      </c>
      <c r="B487">
        <v>110.04</v>
      </c>
    </row>
    <row r="488" spans="1:2">
      <c r="A488" s="1">
        <v>11.012</v>
      </c>
      <c r="B488">
        <v>112.37</v>
      </c>
    </row>
    <row r="489" spans="1:2">
      <c r="A489" s="1">
        <v>11.526</v>
      </c>
      <c r="B489">
        <v>116.36</v>
      </c>
    </row>
    <row r="490" spans="1:2">
      <c r="A490" s="1">
        <v>12.041</v>
      </c>
      <c r="B490">
        <v>119.35</v>
      </c>
    </row>
    <row r="491" spans="1:2">
      <c r="A491" s="1">
        <v>12.555</v>
      </c>
      <c r="B491">
        <v>122.67</v>
      </c>
    </row>
    <row r="492" spans="1:2">
      <c r="A492" s="1">
        <v>13.07</v>
      </c>
      <c r="B492">
        <v>125</v>
      </c>
    </row>
    <row r="493" spans="1:2">
      <c r="A493" s="1">
        <v>13.893000000000001</v>
      </c>
      <c r="B493">
        <v>127.66</v>
      </c>
    </row>
    <row r="494" spans="1:2">
      <c r="A494" s="1">
        <v>14.614000000000001</v>
      </c>
      <c r="B494">
        <v>130.65</v>
      </c>
    </row>
    <row r="495" spans="1:2">
      <c r="A495" s="1">
        <v>15.54</v>
      </c>
      <c r="B495">
        <v>133.63999999999999</v>
      </c>
    </row>
    <row r="496" spans="1:2">
      <c r="A496" s="1">
        <v>16.363</v>
      </c>
      <c r="B496">
        <v>135.63999999999999</v>
      </c>
    </row>
    <row r="497" spans="1:2">
      <c r="A497" s="1">
        <v>17.597999999999999</v>
      </c>
      <c r="B497">
        <v>137.30000000000001</v>
      </c>
    </row>
    <row r="498" spans="1:2">
      <c r="A498" s="1">
        <v>18.832999999999998</v>
      </c>
      <c r="B498">
        <v>138.63</v>
      </c>
    </row>
    <row r="499" spans="1:2">
      <c r="A499" s="1">
        <v>19.861999999999998</v>
      </c>
      <c r="B499">
        <v>139.30000000000001</v>
      </c>
    </row>
    <row r="500" spans="1:2">
      <c r="A500" s="1">
        <v>20.684999999999999</v>
      </c>
      <c r="B500">
        <v>138.96</v>
      </c>
    </row>
    <row r="501" spans="1:2">
      <c r="A501" s="1">
        <v>21.817</v>
      </c>
      <c r="B501">
        <v>138.30000000000001</v>
      </c>
    </row>
    <row r="502" spans="1:2">
      <c r="A502" s="1">
        <v>22.847000000000001</v>
      </c>
      <c r="B502">
        <v>136.97</v>
      </c>
    </row>
    <row r="503" spans="1:2">
      <c r="A503" s="1">
        <v>23.876000000000001</v>
      </c>
      <c r="B503">
        <v>136.97</v>
      </c>
    </row>
    <row r="504" spans="1:2">
      <c r="A504" s="1">
        <v>24.905000000000001</v>
      </c>
      <c r="B504">
        <v>135.63999999999999</v>
      </c>
    </row>
    <row r="505" spans="1:2">
      <c r="A505" s="1">
        <v>25.933</v>
      </c>
      <c r="B505">
        <v>134.63999999999999</v>
      </c>
    </row>
    <row r="506" spans="1:2">
      <c r="A506" s="1">
        <v>26.962</v>
      </c>
      <c r="B506">
        <v>134.31</v>
      </c>
    </row>
    <row r="507" spans="1:2">
      <c r="A507" s="1">
        <v>27.785</v>
      </c>
      <c r="B507">
        <v>134.63999999999999</v>
      </c>
    </row>
    <row r="508" spans="1:2">
      <c r="A508" s="1">
        <v>28.300999999999998</v>
      </c>
      <c r="B508">
        <v>134.63999999999999</v>
      </c>
    </row>
    <row r="509" spans="1:2">
      <c r="A509" s="1">
        <v>28.712</v>
      </c>
      <c r="B509">
        <v>135.31</v>
      </c>
    </row>
    <row r="510" spans="1:2">
      <c r="A510" s="1">
        <v>29.021999999999998</v>
      </c>
      <c r="B510">
        <v>135.97</v>
      </c>
    </row>
    <row r="511" spans="1:2">
      <c r="A511" s="1">
        <v>28.917999999999999</v>
      </c>
      <c r="B511">
        <v>133.63999999999999</v>
      </c>
    </row>
    <row r="512" spans="1:2">
      <c r="A512" s="1">
        <v>28.712</v>
      </c>
      <c r="B512">
        <v>131.32</v>
      </c>
    </row>
    <row r="513" spans="1:2">
      <c r="A513" s="1">
        <v>28.712</v>
      </c>
      <c r="B513">
        <v>128.99</v>
      </c>
    </row>
    <row r="514" spans="1:2">
      <c r="A514" s="1">
        <v>28.611000000000001</v>
      </c>
      <c r="B514">
        <v>127</v>
      </c>
    </row>
    <row r="515" spans="1:2">
      <c r="A515" s="1">
        <v>28.712</v>
      </c>
      <c r="B515">
        <v>124.67</v>
      </c>
    </row>
    <row r="516" spans="1:2">
      <c r="A516" s="1">
        <v>28.611000000000001</v>
      </c>
      <c r="B516">
        <v>122.67</v>
      </c>
    </row>
    <row r="517" spans="1:2">
      <c r="A517" s="1">
        <v>28.611000000000001</v>
      </c>
      <c r="B517">
        <v>120.35</v>
      </c>
    </row>
    <row r="518" spans="1:2">
      <c r="A518" s="1">
        <v>28.405000000000001</v>
      </c>
      <c r="B518">
        <v>117.69</v>
      </c>
    </row>
    <row r="519" spans="1:2">
      <c r="A519" s="1">
        <v>28.405000000000001</v>
      </c>
      <c r="B519">
        <v>115.36</v>
      </c>
    </row>
    <row r="520" spans="1:2">
      <c r="A520" s="1">
        <v>28.199000000000002</v>
      </c>
      <c r="B520">
        <v>112.7</v>
      </c>
    </row>
    <row r="521" spans="1:2">
      <c r="A521" s="1">
        <v>28.094999999999999</v>
      </c>
      <c r="B521">
        <v>110.37</v>
      </c>
    </row>
    <row r="522" spans="1:2">
      <c r="A522" s="1">
        <v>27.992999999999999</v>
      </c>
      <c r="B522">
        <v>107.71</v>
      </c>
    </row>
    <row r="523" spans="1:2">
      <c r="A523" s="1">
        <v>27.888999999999999</v>
      </c>
      <c r="B523">
        <v>105.39</v>
      </c>
    </row>
    <row r="524" spans="1:2">
      <c r="A524" s="1">
        <v>27.579000000000001</v>
      </c>
      <c r="B524">
        <v>103.72</v>
      </c>
    </row>
    <row r="525" spans="1:2">
      <c r="A525" s="1">
        <v>27.478000000000002</v>
      </c>
      <c r="B525">
        <v>102.06</v>
      </c>
    </row>
    <row r="526" spans="1:2">
      <c r="A526" s="1">
        <v>27.373999999999999</v>
      </c>
      <c r="B526">
        <v>99.733999999999995</v>
      </c>
    </row>
    <row r="527" spans="1:2">
      <c r="A527" s="1">
        <v>27.167999999999999</v>
      </c>
      <c r="B527">
        <v>97.406999999999996</v>
      </c>
    </row>
    <row r="528" spans="1:2">
      <c r="A528" s="1">
        <v>26.962</v>
      </c>
      <c r="B528">
        <v>94.747</v>
      </c>
    </row>
    <row r="529" spans="1:2">
      <c r="A529" s="1">
        <v>26.550999999999998</v>
      </c>
      <c r="B529">
        <v>92.421000000000006</v>
      </c>
    </row>
    <row r="530" spans="1:2">
      <c r="A530" s="1">
        <v>26.344999999999999</v>
      </c>
      <c r="B530">
        <v>89.760999999999996</v>
      </c>
    </row>
    <row r="531" spans="1:2">
      <c r="A531" s="1">
        <v>26.138999999999999</v>
      </c>
      <c r="B531">
        <v>86.103999999999999</v>
      </c>
    </row>
    <row r="532" spans="1:2">
      <c r="A532" s="1">
        <v>25.521999999999998</v>
      </c>
      <c r="B532">
        <v>83.778000000000006</v>
      </c>
    </row>
    <row r="533" spans="1:2">
      <c r="A533" s="1">
        <v>25.42</v>
      </c>
      <c r="B533">
        <v>80.784000000000006</v>
      </c>
    </row>
    <row r="534" spans="1:2">
      <c r="A534" s="1">
        <v>25.007999999999999</v>
      </c>
      <c r="B534">
        <v>77.460999999999999</v>
      </c>
    </row>
    <row r="535" spans="1:2">
      <c r="A535" s="1">
        <v>24.596</v>
      </c>
      <c r="B535">
        <v>73.805000000000007</v>
      </c>
    </row>
    <row r="536" spans="1:2">
      <c r="A536" s="1">
        <v>24.081</v>
      </c>
      <c r="B536">
        <v>70.477999999999994</v>
      </c>
    </row>
    <row r="537" spans="1:2">
      <c r="A537" s="1">
        <v>23.567</v>
      </c>
      <c r="B537">
        <v>66.820999999999998</v>
      </c>
    </row>
    <row r="538" spans="1:2">
      <c r="A538" s="1">
        <v>23.155000000000001</v>
      </c>
      <c r="B538">
        <v>63.497999999999998</v>
      </c>
    </row>
    <row r="539" spans="1:2">
      <c r="A539" s="1">
        <v>22.744</v>
      </c>
      <c r="B539">
        <v>60.170999999999999</v>
      </c>
    </row>
    <row r="540" spans="1:2">
      <c r="A540" s="1">
        <v>22.434999999999999</v>
      </c>
      <c r="B540">
        <v>57.515999999999998</v>
      </c>
    </row>
    <row r="541" spans="1:2">
      <c r="A541" s="1">
        <v>22.023</v>
      </c>
      <c r="B541">
        <v>54.521999999999998</v>
      </c>
    </row>
    <row r="542" spans="1:2">
      <c r="A542" s="1">
        <v>21.713999999999999</v>
      </c>
      <c r="B542">
        <v>52.195</v>
      </c>
    </row>
    <row r="543" spans="1:2">
      <c r="A543" s="1">
        <v>21.303000000000001</v>
      </c>
      <c r="B543">
        <v>49.201999999999998</v>
      </c>
    </row>
    <row r="544" spans="1:2">
      <c r="A544" s="1">
        <v>20.994</v>
      </c>
      <c r="B544">
        <v>46.213000000000001</v>
      </c>
    </row>
    <row r="545" spans="1:2">
      <c r="A545" s="1">
        <v>20.788</v>
      </c>
      <c r="B545">
        <v>44.216000000000001</v>
      </c>
    </row>
    <row r="546" spans="1:2">
      <c r="A546" s="1">
        <v>20.582000000000001</v>
      </c>
      <c r="B546">
        <v>41.223999999999997</v>
      </c>
    </row>
    <row r="547" spans="1:2">
      <c r="A547" s="1">
        <v>20.170999999999999</v>
      </c>
      <c r="B547">
        <v>38.564</v>
      </c>
    </row>
    <row r="548" spans="1:2">
      <c r="A548" s="1">
        <v>19.965</v>
      </c>
      <c r="B548">
        <v>35.572000000000003</v>
      </c>
    </row>
    <row r="549" spans="1:2">
      <c r="A549" s="1">
        <v>19.45</v>
      </c>
      <c r="B549">
        <v>33.576999999999998</v>
      </c>
    </row>
    <row r="550" spans="1:2">
      <c r="A550" s="1">
        <v>19.141999999999999</v>
      </c>
      <c r="B550">
        <v>31.25</v>
      </c>
    </row>
    <row r="551" spans="1:2">
      <c r="A551" s="1">
        <v>18.832999999999998</v>
      </c>
      <c r="B551">
        <v>27.925999999999998</v>
      </c>
    </row>
    <row r="552" spans="1:2">
      <c r="A552" s="1">
        <v>18.318000000000001</v>
      </c>
      <c r="B552">
        <v>24.600999999999999</v>
      </c>
    </row>
    <row r="553" spans="1:2">
      <c r="A553" s="1">
        <v>17.803999999999998</v>
      </c>
      <c r="B553">
        <v>21.942</v>
      </c>
    </row>
    <row r="554" spans="1:2">
      <c r="A554" s="1">
        <v>17.391999999999999</v>
      </c>
      <c r="B554">
        <v>18.949000000000002</v>
      </c>
    </row>
    <row r="555" spans="1:2">
      <c r="A555" s="1">
        <v>16.98</v>
      </c>
      <c r="B555">
        <v>16.29</v>
      </c>
    </row>
    <row r="556" spans="1:2">
      <c r="A556" s="1">
        <v>16.672000000000001</v>
      </c>
      <c r="B556">
        <v>13.962999999999999</v>
      </c>
    </row>
    <row r="557" spans="1:2">
      <c r="A557" s="1">
        <v>16.260000000000002</v>
      </c>
      <c r="B557">
        <v>11.635999999999999</v>
      </c>
    </row>
    <row r="558" spans="1:2">
      <c r="A558" s="1">
        <v>15.849</v>
      </c>
      <c r="B558">
        <v>9.3087999999999997</v>
      </c>
    </row>
    <row r="559" spans="1:2">
      <c r="A559" s="1">
        <v>15.54</v>
      </c>
      <c r="B559">
        <v>7.6464999999999996</v>
      </c>
    </row>
    <row r="560" spans="1:2">
      <c r="A560" s="1">
        <v>15.231</v>
      </c>
      <c r="B560">
        <v>4.3217999999999996</v>
      </c>
    </row>
    <row r="561" spans="1:2">
      <c r="A561" s="1">
        <v>14.819000000000001</v>
      </c>
      <c r="B561">
        <v>1.6623000000000001</v>
      </c>
    </row>
    <row r="562" spans="1:2">
      <c r="A562" s="1">
        <v>14.305</v>
      </c>
      <c r="B562">
        <v>-1.3298000000000001</v>
      </c>
    </row>
    <row r="563" spans="1:2">
      <c r="A563" s="1">
        <v>13.584</v>
      </c>
      <c r="B563">
        <v>-4.9869000000000003</v>
      </c>
    </row>
    <row r="564" spans="1:2">
      <c r="A564" s="1">
        <v>12.967000000000001</v>
      </c>
      <c r="B564">
        <v>-8.3110999999999997</v>
      </c>
    </row>
    <row r="565" spans="1:2">
      <c r="A565" s="1">
        <v>12.657999999999999</v>
      </c>
      <c r="B565">
        <v>-10.305999999999999</v>
      </c>
    </row>
    <row r="566" spans="1:2">
      <c r="A566" s="1">
        <v>12.247</v>
      </c>
      <c r="B566">
        <v>-12.632999999999999</v>
      </c>
    </row>
    <row r="567" spans="1:2">
      <c r="A567" s="1">
        <v>11.526</v>
      </c>
      <c r="B567">
        <v>-15.625</v>
      </c>
    </row>
    <row r="568" spans="1:2">
      <c r="A568" s="1">
        <v>10.909000000000001</v>
      </c>
      <c r="B568">
        <v>-18.949000000000002</v>
      </c>
    </row>
    <row r="569" spans="1:2">
      <c r="A569" s="1">
        <v>10.291</v>
      </c>
      <c r="B569">
        <v>-21.942</v>
      </c>
    </row>
    <row r="570" spans="1:2">
      <c r="A570" s="1">
        <v>9.7766999999999999</v>
      </c>
      <c r="B570">
        <v>-23.603999999999999</v>
      </c>
    </row>
    <row r="571" spans="1:2">
      <c r="A571" s="1">
        <v>8.9532000000000007</v>
      </c>
      <c r="B571">
        <v>-27.260999999999999</v>
      </c>
    </row>
    <row r="572" spans="1:2">
      <c r="A572" s="1">
        <v>8.0272000000000006</v>
      </c>
      <c r="B572">
        <v>-29.920999999999999</v>
      </c>
    </row>
    <row r="573" spans="1:2">
      <c r="A573" s="1">
        <v>7.2039</v>
      </c>
      <c r="B573">
        <v>-32.911999999999999</v>
      </c>
    </row>
    <row r="574" spans="1:2">
      <c r="A574" s="1">
        <v>6.4833999999999996</v>
      </c>
      <c r="B574">
        <v>-34.906999999999996</v>
      </c>
    </row>
    <row r="575" spans="1:2">
      <c r="A575" s="1">
        <v>5.5572999999999997</v>
      </c>
      <c r="B575">
        <v>-36.902000000000001</v>
      </c>
    </row>
    <row r="576" spans="1:2">
      <c r="A576" s="1">
        <v>4.8369</v>
      </c>
      <c r="B576">
        <v>-39.561999999999998</v>
      </c>
    </row>
    <row r="577" spans="1:2">
      <c r="A577" s="1">
        <v>4.1166</v>
      </c>
      <c r="B577">
        <v>-41.555999999999997</v>
      </c>
    </row>
    <row r="578" spans="1:2">
      <c r="A578" s="1">
        <v>3.3959999999999999</v>
      </c>
      <c r="B578">
        <v>-43.551000000000002</v>
      </c>
    </row>
    <row r="579" spans="1:2">
      <c r="A579" s="1">
        <v>2.7785000000000002</v>
      </c>
      <c r="B579">
        <v>-45.545000000000002</v>
      </c>
    </row>
    <row r="580" spans="1:2">
      <c r="A580" s="1">
        <v>2.1612</v>
      </c>
      <c r="B580">
        <v>-46.875</v>
      </c>
    </row>
    <row r="581" spans="1:2">
      <c r="A581" s="1">
        <v>1.4408000000000001</v>
      </c>
      <c r="B581">
        <v>-48.868000000000002</v>
      </c>
    </row>
    <row r="582" spans="1:2">
      <c r="A582" s="1">
        <v>0.82328999999999997</v>
      </c>
      <c r="B582">
        <v>-50.531999999999996</v>
      </c>
    </row>
    <row r="583" spans="1:2">
      <c r="A583" s="1">
        <v>0.10291</v>
      </c>
      <c r="B583">
        <v>-53.192</v>
      </c>
    </row>
    <row r="584" spans="1:2">
      <c r="A584" s="1">
        <f>-0.51455</f>
        <v>-0.51454999999999995</v>
      </c>
      <c r="B584">
        <v>-55.851999999999997</v>
      </c>
    </row>
    <row r="585" spans="1:2">
      <c r="A585" s="1">
        <f>-1.3379</f>
        <v>-1.3379000000000001</v>
      </c>
      <c r="B585">
        <v>-59.174999999999997</v>
      </c>
    </row>
    <row r="586" spans="1:2">
      <c r="A586" s="1">
        <f>-1.9553</f>
        <v>-1.9553</v>
      </c>
      <c r="B586">
        <v>-61.500999999999998</v>
      </c>
    </row>
    <row r="587" spans="1:2">
      <c r="A587" s="1">
        <f>-2.367</f>
        <v>-2.367</v>
      </c>
      <c r="B587">
        <v>-63.164999999999999</v>
      </c>
    </row>
    <row r="588" spans="1:2">
      <c r="A588" s="1">
        <f>-3.0874</f>
        <v>-3.0874000000000001</v>
      </c>
      <c r="B588">
        <v>-66.820999999999998</v>
      </c>
    </row>
    <row r="589" spans="1:2">
      <c r="A589" s="1">
        <f>-3.8077</f>
        <v>-3.8077000000000001</v>
      </c>
      <c r="B589">
        <v>-69.814999999999998</v>
      </c>
    </row>
    <row r="590" spans="1:2">
      <c r="A590" s="1">
        <f>-4.2194</f>
        <v>-4.2194000000000003</v>
      </c>
      <c r="B590">
        <v>-72.474999999999994</v>
      </c>
    </row>
    <row r="591" spans="1:2">
      <c r="A591" s="1">
        <f>-4.6309</f>
        <v>-4.6308999999999996</v>
      </c>
      <c r="B591">
        <v>-75.135000000000005</v>
      </c>
    </row>
    <row r="592" spans="1:2">
      <c r="A592" s="1">
        <f>-5.1455</f>
        <v>-5.1455000000000002</v>
      </c>
      <c r="B592">
        <v>-77.460999999999999</v>
      </c>
    </row>
    <row r="593" spans="1:2">
      <c r="A593" s="1">
        <f>-5.5573</f>
        <v>-5.5572999999999997</v>
      </c>
      <c r="B593">
        <v>-80.450999999999993</v>
      </c>
    </row>
    <row r="594" spans="1:2">
      <c r="A594" s="1">
        <f>-6.2776</f>
        <v>-6.2775999999999996</v>
      </c>
      <c r="B594">
        <v>-83.111000000000004</v>
      </c>
    </row>
    <row r="595" spans="1:2">
      <c r="A595" s="1">
        <f>-6.6893</f>
        <v>-6.6893000000000002</v>
      </c>
      <c r="B595">
        <v>-85.771000000000001</v>
      </c>
    </row>
    <row r="596" spans="1:2">
      <c r="A596" s="1">
        <f>-7.2039</f>
        <v>-7.2039</v>
      </c>
      <c r="B596">
        <v>-88.763999999999996</v>
      </c>
    </row>
    <row r="597" spans="1:2">
      <c r="A597" s="1">
        <f>-7.8214</f>
        <v>-7.8213999999999997</v>
      </c>
      <c r="B597">
        <v>-91.757999999999996</v>
      </c>
    </row>
    <row r="598" spans="1:2">
      <c r="A598" s="1">
        <f>-8.5418</f>
        <v>-8.5418000000000003</v>
      </c>
      <c r="B598">
        <v>-95.414000000000001</v>
      </c>
    </row>
    <row r="599" spans="1:2">
      <c r="A599" s="1">
        <f>-8.8504</f>
        <v>-8.8504000000000005</v>
      </c>
      <c r="B599">
        <v>-96.744</v>
      </c>
    </row>
    <row r="600" spans="1:2">
      <c r="A600" s="1">
        <f>-9.5707</f>
        <v>-9.5707000000000004</v>
      </c>
      <c r="B600">
        <v>-99.733999999999995</v>
      </c>
    </row>
    <row r="601" spans="1:2">
      <c r="A601" s="1">
        <f>-10.291</f>
        <v>-10.291</v>
      </c>
      <c r="B601">
        <v>-103.72</v>
      </c>
    </row>
    <row r="602" spans="1:2">
      <c r="A602" s="1">
        <f>-11.32</f>
        <v>-11.32</v>
      </c>
      <c r="B602">
        <v>-108.71</v>
      </c>
    </row>
    <row r="603" spans="1:2">
      <c r="A603" s="1">
        <f>-12.041</f>
        <v>-12.041</v>
      </c>
      <c r="B603">
        <v>-112.37</v>
      </c>
    </row>
    <row r="604" spans="1:2">
      <c r="A604" s="1">
        <f>-12.761</f>
        <v>-12.760999999999999</v>
      </c>
      <c r="B604">
        <v>-115.36</v>
      </c>
    </row>
    <row r="605" spans="1:2">
      <c r="A605" s="1">
        <f>-13.379</f>
        <v>-13.379</v>
      </c>
      <c r="B605">
        <v>-117.69</v>
      </c>
    </row>
    <row r="606" spans="1:2">
      <c r="A606" s="1">
        <f>-14.099</f>
        <v>-14.099</v>
      </c>
      <c r="B606">
        <v>-120.01</v>
      </c>
    </row>
    <row r="607" spans="1:2">
      <c r="A607" s="1">
        <f>-14.614</f>
        <v>-14.614000000000001</v>
      </c>
      <c r="B607">
        <v>-121.01</v>
      </c>
    </row>
    <row r="608" spans="1:2">
      <c r="A608" s="1">
        <f>-15.025</f>
        <v>-15.025</v>
      </c>
      <c r="B608">
        <v>-122.67</v>
      </c>
    </row>
    <row r="609" spans="1:2">
      <c r="A609" s="1">
        <f>-15.643</f>
        <v>-15.643000000000001</v>
      </c>
      <c r="B609">
        <v>-124.34</v>
      </c>
    </row>
    <row r="610" spans="1:2">
      <c r="A610" s="1">
        <f>-16.672</f>
        <v>-16.672000000000001</v>
      </c>
      <c r="B610">
        <v>-126.66</v>
      </c>
    </row>
    <row r="611" spans="1:2">
      <c r="A611" s="1">
        <f>-17.804</f>
        <v>-17.803999999999998</v>
      </c>
      <c r="B611">
        <v>-127.66</v>
      </c>
    </row>
    <row r="612" spans="1:2">
      <c r="A612" s="1">
        <f>-18.73</f>
        <v>-18.73</v>
      </c>
      <c r="B612">
        <v>-129.32</v>
      </c>
    </row>
    <row r="613" spans="1:2">
      <c r="A613" s="1">
        <f>-19.862</f>
        <v>-19.861999999999998</v>
      </c>
      <c r="B613">
        <v>-130.32</v>
      </c>
    </row>
    <row r="614" spans="1:2">
      <c r="A614" s="1">
        <f>-21.097</f>
        <v>-21.097000000000001</v>
      </c>
      <c r="B614">
        <v>-131.65</v>
      </c>
    </row>
    <row r="615" spans="1:2">
      <c r="A615" s="1">
        <f>-21.92</f>
        <v>-21.92</v>
      </c>
      <c r="B615">
        <v>-131.97999999999999</v>
      </c>
    </row>
    <row r="616" spans="1:2">
      <c r="A616" s="1">
        <f>-23.052</f>
        <v>-23.052</v>
      </c>
      <c r="B616">
        <v>-132.32</v>
      </c>
    </row>
    <row r="617" spans="1:2">
      <c r="A617" s="1">
        <f>-24.184</f>
        <v>-24.184000000000001</v>
      </c>
      <c r="B617">
        <v>-133.63999999999999</v>
      </c>
    </row>
    <row r="618" spans="1:2">
      <c r="A618" s="1">
        <f>-25.316</f>
        <v>-25.315999999999999</v>
      </c>
      <c r="B618">
        <v>-132.97999999999999</v>
      </c>
    </row>
    <row r="619" spans="1:2">
      <c r="A619" s="1">
        <f>-26.655</f>
        <v>-26.655000000000001</v>
      </c>
      <c r="B619">
        <v>-132.97999999999999</v>
      </c>
    </row>
    <row r="620" spans="1:2">
      <c r="A620" s="1">
        <f>-27.579</f>
        <v>-27.579000000000001</v>
      </c>
      <c r="B620">
        <v>-132.32</v>
      </c>
    </row>
    <row r="621" spans="1:2">
      <c r="A621" s="1">
        <f>-28.405</f>
        <v>-28.405000000000001</v>
      </c>
      <c r="B621">
        <v>-132.32</v>
      </c>
    </row>
    <row r="622" spans="1:2">
      <c r="A622" s="1">
        <f>-29.124</f>
        <v>-29.123999999999999</v>
      </c>
      <c r="B622">
        <v>-131.97999999999999</v>
      </c>
    </row>
    <row r="623" spans="1:2">
      <c r="A623" s="1">
        <f>-29.434</f>
        <v>-29.434000000000001</v>
      </c>
      <c r="B623">
        <v>-131.32</v>
      </c>
    </row>
    <row r="624" spans="1:2">
      <c r="A624" s="1">
        <f>-29.947</f>
        <v>-29.946999999999999</v>
      </c>
      <c r="B624">
        <v>-131.32</v>
      </c>
    </row>
    <row r="625" spans="1:2">
      <c r="A625" s="1">
        <f>-29.947</f>
        <v>-29.946999999999999</v>
      </c>
      <c r="B625">
        <v>-129.32</v>
      </c>
    </row>
    <row r="626" spans="1:2">
      <c r="A626" s="1">
        <f>-29.947</f>
        <v>-29.946999999999999</v>
      </c>
      <c r="B626">
        <v>-126</v>
      </c>
    </row>
    <row r="627" spans="1:2">
      <c r="A627" s="1">
        <f>-30.051</f>
        <v>-30.050999999999998</v>
      </c>
      <c r="B627">
        <v>-122.34</v>
      </c>
    </row>
    <row r="628" spans="1:2">
      <c r="A628" s="1">
        <f>-30.051</f>
        <v>-30.050999999999998</v>
      </c>
      <c r="B628">
        <v>-118.68</v>
      </c>
    </row>
    <row r="629" spans="1:2">
      <c r="A629" s="1">
        <f>-30.051</f>
        <v>-30.050999999999998</v>
      </c>
      <c r="B629">
        <v>-114.36</v>
      </c>
    </row>
    <row r="630" spans="1:2">
      <c r="A630" s="1">
        <f>-29.947</f>
        <v>-29.946999999999999</v>
      </c>
      <c r="B630">
        <v>-111.04</v>
      </c>
    </row>
    <row r="631" spans="1:2">
      <c r="A631" s="1">
        <f>-29.741</f>
        <v>-29.741</v>
      </c>
      <c r="B631">
        <v>-107.05</v>
      </c>
    </row>
    <row r="632" spans="1:2">
      <c r="A632" s="1">
        <f>-29.434</f>
        <v>-29.434000000000001</v>
      </c>
      <c r="B632">
        <v>-103.06</v>
      </c>
    </row>
    <row r="633" spans="1:2">
      <c r="A633" s="1">
        <f>-29.329</f>
        <v>-29.329000000000001</v>
      </c>
      <c r="B633">
        <v>-99.070999999999998</v>
      </c>
    </row>
    <row r="634" spans="1:2">
      <c r="A634" s="1">
        <f>-28.816</f>
        <v>-28.815999999999999</v>
      </c>
      <c r="B634">
        <v>-95.414000000000001</v>
      </c>
    </row>
    <row r="635" spans="1:2">
      <c r="A635" s="1">
        <f>-28.405</f>
        <v>-28.405000000000001</v>
      </c>
      <c r="B635">
        <v>-91.090999999999994</v>
      </c>
    </row>
    <row r="636" spans="1:2">
      <c r="A636" s="1">
        <f>-28.095</f>
        <v>-28.094999999999999</v>
      </c>
      <c r="B636">
        <v>-87.768000000000001</v>
      </c>
    </row>
    <row r="637" spans="1:2">
      <c r="A637" s="1">
        <f>-27.683</f>
        <v>-27.683</v>
      </c>
      <c r="B637">
        <v>-84.111000000000004</v>
      </c>
    </row>
    <row r="638" spans="1:2">
      <c r="A638" s="1">
        <f>-27.168</f>
        <v>-27.167999999999999</v>
      </c>
      <c r="B638">
        <v>-80.784000000000006</v>
      </c>
    </row>
    <row r="639" spans="1:2">
      <c r="A639" s="1">
        <f>-26.962</f>
        <v>-26.962</v>
      </c>
      <c r="B639">
        <v>-77.460999999999999</v>
      </c>
    </row>
    <row r="640" spans="1:2">
      <c r="A640" s="1">
        <f>-26.449</f>
        <v>-26.449000000000002</v>
      </c>
      <c r="B640">
        <v>-73.805000000000007</v>
      </c>
    </row>
    <row r="641" spans="1:2">
      <c r="A641" s="1">
        <f>-26.038</f>
        <v>-26.038</v>
      </c>
      <c r="B641">
        <v>-70.811000000000007</v>
      </c>
    </row>
    <row r="642" spans="1:2">
      <c r="A642" s="1">
        <f>-25.933</f>
        <v>-25.933</v>
      </c>
      <c r="B642">
        <v>-69.814999999999998</v>
      </c>
    </row>
    <row r="643" spans="1:2">
      <c r="A643" s="1">
        <f>-25.522</f>
        <v>-25.521999999999998</v>
      </c>
      <c r="B643">
        <v>-67.817999999999998</v>
      </c>
    </row>
    <row r="644" spans="1:2">
      <c r="A644" s="1">
        <f>-24.905</f>
        <v>-24.905000000000001</v>
      </c>
      <c r="B644">
        <v>-63.164999999999999</v>
      </c>
    </row>
    <row r="645" spans="1:2">
      <c r="A645" s="1">
        <f>-24.493</f>
        <v>-24.492999999999999</v>
      </c>
      <c r="B645">
        <v>-60.838000000000001</v>
      </c>
    </row>
    <row r="646" spans="1:2">
      <c r="A646" s="1">
        <f>-24.081</f>
        <v>-24.081</v>
      </c>
      <c r="B646">
        <v>-57.844999999999999</v>
      </c>
    </row>
    <row r="647" spans="1:2">
      <c r="A647" s="1">
        <f>-23.567</f>
        <v>-23.567</v>
      </c>
      <c r="B647">
        <v>-53.524999999999999</v>
      </c>
    </row>
    <row r="648" spans="1:2">
      <c r="A648" s="1">
        <f>-23.155</f>
        <v>-23.155000000000001</v>
      </c>
      <c r="B648">
        <v>-50.531999999999996</v>
      </c>
    </row>
    <row r="649" spans="1:2">
      <c r="A649" s="1">
        <f>-22.744</f>
        <v>-22.744</v>
      </c>
      <c r="B649">
        <v>-46.875</v>
      </c>
    </row>
    <row r="650" spans="1:2">
      <c r="A650" s="1">
        <f>-22.538</f>
        <v>-22.538</v>
      </c>
      <c r="B650">
        <v>-43.551000000000002</v>
      </c>
    </row>
    <row r="651" spans="1:2">
      <c r="A651" s="1">
        <f>-22.023</f>
        <v>-22.023</v>
      </c>
      <c r="B651">
        <v>-40.225999999999999</v>
      </c>
    </row>
    <row r="652" spans="1:2">
      <c r="A652" s="1">
        <f>-21.406</f>
        <v>-21.405999999999999</v>
      </c>
      <c r="B652">
        <v>-35.905000000000001</v>
      </c>
    </row>
    <row r="653" spans="1:2">
      <c r="A653" s="1">
        <f>-20.685</f>
        <v>-20.684999999999999</v>
      </c>
      <c r="B653">
        <v>-31.914999999999999</v>
      </c>
    </row>
    <row r="654" spans="1:2">
      <c r="A654" s="1">
        <f>-19.862</f>
        <v>-19.861999999999998</v>
      </c>
      <c r="B654">
        <v>-26.928000000000001</v>
      </c>
    </row>
    <row r="655" spans="1:2">
      <c r="A655" s="1">
        <f>-19.245</f>
        <v>-19.245000000000001</v>
      </c>
      <c r="B655">
        <v>-23.936</v>
      </c>
    </row>
    <row r="656" spans="1:2">
      <c r="A656" s="1">
        <f>-18.627</f>
        <v>-18.626999999999999</v>
      </c>
      <c r="B656">
        <v>-18.949000000000002</v>
      </c>
    </row>
    <row r="657" spans="1:2">
      <c r="A657" s="1">
        <f>-18.112</f>
        <v>-18.111999999999998</v>
      </c>
      <c r="B657">
        <v>-15.292999999999999</v>
      </c>
    </row>
    <row r="658" spans="1:2">
      <c r="A658" s="1">
        <f>-17.701</f>
        <v>-17.701000000000001</v>
      </c>
      <c r="B658">
        <v>-12.301</v>
      </c>
    </row>
    <row r="659" spans="1:2">
      <c r="A659" s="1">
        <f>-16.878</f>
        <v>-16.878</v>
      </c>
      <c r="B659">
        <v>-8.9761000000000006</v>
      </c>
    </row>
    <row r="660" spans="1:2">
      <c r="A660" s="1">
        <f>-16.26</f>
        <v>-16.260000000000002</v>
      </c>
      <c r="B660">
        <v>-5.6515000000000004</v>
      </c>
    </row>
    <row r="661" spans="1:2">
      <c r="A661" s="1">
        <f>-15.745</f>
        <v>-15.744999999999999</v>
      </c>
      <c r="B661">
        <v>-2.6596000000000002</v>
      </c>
    </row>
    <row r="662" spans="1:2">
      <c r="A662" s="1">
        <v>-15.334</v>
      </c>
      <c r="B662">
        <v>0</v>
      </c>
    </row>
    <row r="663" spans="1:2">
      <c r="A663" s="1">
        <v>-14.614000000000001</v>
      </c>
      <c r="B663">
        <v>2.6596000000000002</v>
      </c>
    </row>
    <row r="664" spans="1:2">
      <c r="A664" s="1">
        <v>-13.893000000000001</v>
      </c>
      <c r="B664">
        <v>5.6515000000000004</v>
      </c>
    </row>
    <row r="665" spans="1:2">
      <c r="A665" s="1">
        <v>-13.173</v>
      </c>
      <c r="B665">
        <v>8.9761000000000006</v>
      </c>
    </row>
    <row r="666" spans="1:2">
      <c r="A666" s="1">
        <v>-12.247</v>
      </c>
      <c r="B666">
        <v>11.968</v>
      </c>
    </row>
    <row r="667" spans="1:2">
      <c r="A667" s="1">
        <v>-11.32</v>
      </c>
      <c r="B667">
        <v>15.625</v>
      </c>
    </row>
    <row r="668" spans="1:2">
      <c r="A668" s="1">
        <v>-10.394</v>
      </c>
      <c r="B668">
        <v>18.285</v>
      </c>
    </row>
    <row r="669" spans="1:2">
      <c r="A669" s="1">
        <v>-9.5707000000000004</v>
      </c>
      <c r="B669">
        <v>20.611999999999998</v>
      </c>
    </row>
    <row r="670" spans="1:2">
      <c r="A670" s="1">
        <v>-8.7475000000000005</v>
      </c>
      <c r="B670">
        <v>23.271000000000001</v>
      </c>
    </row>
    <row r="671" spans="1:2">
      <c r="A671" s="1">
        <v>-8.1300000000000008</v>
      </c>
      <c r="B671">
        <v>25.265999999999998</v>
      </c>
    </row>
    <row r="672" spans="1:2">
      <c r="A672" s="1">
        <v>-7.5125999999999999</v>
      </c>
      <c r="B672">
        <v>26.928000000000001</v>
      </c>
    </row>
    <row r="673" spans="1:2">
      <c r="A673" s="1">
        <v>-6.7922000000000002</v>
      </c>
      <c r="B673">
        <v>28.922999999999998</v>
      </c>
    </row>
    <row r="674" spans="1:2">
      <c r="A674" s="1">
        <v>-5.7629999999999999</v>
      </c>
      <c r="B674">
        <v>31.582999999999998</v>
      </c>
    </row>
    <row r="675" spans="1:2">
      <c r="A675" s="1">
        <v>-4.8369</v>
      </c>
      <c r="B675">
        <v>34.575000000000003</v>
      </c>
    </row>
    <row r="676" spans="1:2">
      <c r="A676" s="1">
        <v>-4.1166</v>
      </c>
      <c r="B676">
        <v>36.902000000000001</v>
      </c>
    </row>
    <row r="677" spans="1:2">
      <c r="A677" s="1">
        <v>-3.3959999999999999</v>
      </c>
      <c r="B677">
        <v>39.561999999999998</v>
      </c>
    </row>
    <row r="678" spans="1:2">
      <c r="A678" s="1">
        <v>-2.367</v>
      </c>
      <c r="B678">
        <v>41.887999999999998</v>
      </c>
    </row>
    <row r="679" spans="1:2">
      <c r="A679" s="1">
        <v>-1.2349000000000001</v>
      </c>
      <c r="B679">
        <v>44.548999999999999</v>
      </c>
    </row>
    <row r="680" spans="1:2">
      <c r="A680" s="1">
        <v>-0.20582</v>
      </c>
      <c r="B680">
        <v>46.542000000000002</v>
      </c>
    </row>
    <row r="681" spans="1:2">
      <c r="A681" s="1">
        <v>0.51454999999999995</v>
      </c>
      <c r="B681">
        <v>48.868000000000002</v>
      </c>
    </row>
    <row r="682" spans="1:2">
      <c r="A682" s="1">
        <v>0</v>
      </c>
      <c r="B682">
        <v>48.868000000000002</v>
      </c>
    </row>
    <row r="683" spans="1:2">
      <c r="A683" s="1">
        <v>0.41166000000000003</v>
      </c>
      <c r="B683">
        <v>51.527999999999999</v>
      </c>
    </row>
    <row r="684" spans="1:2">
      <c r="A684" s="1">
        <v>1.2349000000000001</v>
      </c>
      <c r="B684">
        <v>54.188000000000002</v>
      </c>
    </row>
    <row r="685" spans="1:2">
      <c r="A685" s="1">
        <v>2.1612</v>
      </c>
      <c r="B685">
        <v>57.515999999999998</v>
      </c>
    </row>
    <row r="686" spans="1:2">
      <c r="A686" s="1">
        <v>3.0874000000000001</v>
      </c>
      <c r="B686">
        <v>60.505000000000003</v>
      </c>
    </row>
    <row r="687" spans="1:2">
      <c r="A687" s="1">
        <v>3.8077000000000001</v>
      </c>
      <c r="B687">
        <v>63.164999999999999</v>
      </c>
    </row>
    <row r="688" spans="1:2">
      <c r="A688" s="1">
        <v>4.4252000000000002</v>
      </c>
      <c r="B688">
        <v>65.491</v>
      </c>
    </row>
    <row r="689" spans="1:2">
      <c r="A689" s="1">
        <v>4.9398</v>
      </c>
      <c r="B689">
        <v>68.150999999999996</v>
      </c>
    </row>
    <row r="690" spans="1:2">
      <c r="A690" s="1">
        <v>5.5572999999999997</v>
      </c>
      <c r="B690">
        <v>71.808000000000007</v>
      </c>
    </row>
    <row r="691" spans="1:2">
      <c r="A691" s="1">
        <v>6.5865</v>
      </c>
      <c r="B691">
        <v>75.463999999999999</v>
      </c>
    </row>
    <row r="692" spans="1:2">
      <c r="A692" s="1">
        <v>7.3068</v>
      </c>
      <c r="B692">
        <v>78.790999999999997</v>
      </c>
    </row>
    <row r="693" spans="1:2">
      <c r="A693" s="1">
        <v>8.0272000000000006</v>
      </c>
      <c r="B693">
        <v>82.114000000000004</v>
      </c>
    </row>
    <row r="694" spans="1:2">
      <c r="A694" s="1">
        <v>9.0564</v>
      </c>
      <c r="B694">
        <v>86.438000000000002</v>
      </c>
    </row>
    <row r="695" spans="1:2">
      <c r="A695" s="1">
        <v>10.085000000000001</v>
      </c>
      <c r="B695">
        <v>90.427999999999997</v>
      </c>
    </row>
    <row r="696" spans="1:2">
      <c r="A696" s="1">
        <v>10.909000000000001</v>
      </c>
      <c r="B696">
        <v>93.751000000000005</v>
      </c>
    </row>
    <row r="697" spans="1:2">
      <c r="A697" s="1">
        <v>11.629</v>
      </c>
      <c r="B697">
        <v>96.744</v>
      </c>
    </row>
    <row r="698" spans="1:2">
      <c r="A698" s="1">
        <v>12.349</v>
      </c>
      <c r="B698">
        <v>99.070999999999998</v>
      </c>
    </row>
    <row r="699" spans="1:2">
      <c r="A699" s="1">
        <v>13.173</v>
      </c>
      <c r="B699">
        <v>101.06</v>
      </c>
    </row>
    <row r="700" spans="1:2">
      <c r="A700" s="1">
        <v>14.202</v>
      </c>
      <c r="B700">
        <v>104.06</v>
      </c>
    </row>
    <row r="701" spans="1:2">
      <c r="A701" s="1">
        <v>15.128</v>
      </c>
      <c r="B701">
        <v>107.05</v>
      </c>
    </row>
    <row r="702" spans="1:2">
      <c r="A702" s="1">
        <v>16.053999999999998</v>
      </c>
      <c r="B702">
        <v>109.38</v>
      </c>
    </row>
    <row r="703" spans="1:2">
      <c r="A703" s="1">
        <v>16.466000000000001</v>
      </c>
      <c r="B703">
        <v>111.7</v>
      </c>
    </row>
    <row r="704" spans="1:2">
      <c r="A704" s="1">
        <v>16.98</v>
      </c>
      <c r="B704">
        <v>112.7</v>
      </c>
    </row>
    <row r="705" spans="1:2">
      <c r="A705" s="1">
        <v>18.111999999999998</v>
      </c>
      <c r="B705">
        <v>115.36</v>
      </c>
    </row>
    <row r="706" spans="1:2">
      <c r="A706" s="1">
        <v>18.73</v>
      </c>
      <c r="B706">
        <v>117.35</v>
      </c>
    </row>
    <row r="707" spans="1:2">
      <c r="A707" s="1">
        <v>19.553000000000001</v>
      </c>
      <c r="B707">
        <v>119.35</v>
      </c>
    </row>
    <row r="708" spans="1:2">
      <c r="A708" s="1">
        <v>20.48</v>
      </c>
      <c r="B708">
        <v>121.01</v>
      </c>
    </row>
    <row r="709" spans="1:2">
      <c r="A709" s="1">
        <v>21.713999999999999</v>
      </c>
      <c r="B709">
        <v>123.67</v>
      </c>
    </row>
    <row r="710" spans="1:2">
      <c r="A710" s="1">
        <v>22.538</v>
      </c>
      <c r="B710">
        <v>125.33</v>
      </c>
    </row>
    <row r="711" spans="1:2">
      <c r="A711" s="1">
        <v>23.463999999999999</v>
      </c>
      <c r="B711">
        <v>127</v>
      </c>
    </row>
    <row r="712" spans="1:2">
      <c r="A712" s="1">
        <v>24.286999999999999</v>
      </c>
      <c r="B712">
        <v>128.66</v>
      </c>
    </row>
    <row r="713" spans="1:2">
      <c r="A713" s="1">
        <v>25.007999999999999</v>
      </c>
      <c r="B713">
        <v>129.32</v>
      </c>
    </row>
    <row r="714" spans="1:2">
      <c r="A714" s="1">
        <v>25.42</v>
      </c>
      <c r="B714">
        <v>130.65</v>
      </c>
    </row>
    <row r="715" spans="1:2">
      <c r="A715" s="1">
        <v>26.449000000000002</v>
      </c>
      <c r="B715">
        <v>131.97999999999999</v>
      </c>
    </row>
    <row r="716" spans="1:2">
      <c r="A716" s="1">
        <v>27.579000000000001</v>
      </c>
      <c r="B716">
        <v>133.63999999999999</v>
      </c>
    </row>
    <row r="717" spans="1:2">
      <c r="A717" s="1">
        <v>28.300999999999998</v>
      </c>
      <c r="B717">
        <v>134.31</v>
      </c>
    </row>
    <row r="718" spans="1:2">
      <c r="A718" s="1">
        <v>28.815999999999999</v>
      </c>
      <c r="B718">
        <v>134.31</v>
      </c>
    </row>
    <row r="719" spans="1:2">
      <c r="A719" s="1">
        <v>29.021999999999998</v>
      </c>
      <c r="B719">
        <v>134.63999999999999</v>
      </c>
    </row>
    <row r="720" spans="1:2">
      <c r="A720" s="1">
        <v>28.815999999999999</v>
      </c>
      <c r="B720">
        <v>132.32</v>
      </c>
    </row>
    <row r="721" spans="1:2">
      <c r="A721" s="1">
        <v>28.815999999999999</v>
      </c>
      <c r="B721">
        <v>129.32</v>
      </c>
    </row>
    <row r="722" spans="1:2">
      <c r="A722" s="1">
        <v>28.712</v>
      </c>
      <c r="B722">
        <v>126</v>
      </c>
    </row>
    <row r="723" spans="1:2">
      <c r="A723" s="1">
        <v>28.611000000000001</v>
      </c>
      <c r="B723">
        <v>122.01</v>
      </c>
    </row>
    <row r="724" spans="1:2">
      <c r="A724" s="1">
        <v>28.405000000000001</v>
      </c>
      <c r="B724">
        <v>119.02</v>
      </c>
    </row>
    <row r="725" spans="1:2">
      <c r="A725" s="1">
        <v>28.405000000000001</v>
      </c>
      <c r="B725">
        <v>116.02</v>
      </c>
    </row>
    <row r="726" spans="1:2">
      <c r="A726" s="1">
        <v>28.199000000000002</v>
      </c>
      <c r="B726">
        <v>112.37</v>
      </c>
    </row>
    <row r="727" spans="1:2">
      <c r="A727" s="1">
        <v>27.992999999999999</v>
      </c>
      <c r="B727">
        <v>108.71</v>
      </c>
    </row>
    <row r="728" spans="1:2">
      <c r="A728" s="1">
        <v>27.683</v>
      </c>
      <c r="B728">
        <v>105.39</v>
      </c>
    </row>
    <row r="729" spans="1:2">
      <c r="A729" s="1">
        <v>27.579000000000001</v>
      </c>
      <c r="B729">
        <v>102.06</v>
      </c>
    </row>
    <row r="730" spans="1:2">
      <c r="A730" s="1">
        <v>27.271999999999998</v>
      </c>
      <c r="B730">
        <v>97.741</v>
      </c>
    </row>
    <row r="731" spans="1:2">
      <c r="A731" s="1">
        <v>26.756</v>
      </c>
      <c r="B731">
        <v>94.084000000000003</v>
      </c>
    </row>
    <row r="732" spans="1:2">
      <c r="A732" s="1">
        <v>26.344999999999999</v>
      </c>
      <c r="B732">
        <v>89.760999999999996</v>
      </c>
    </row>
    <row r="733" spans="1:2">
      <c r="A733" s="1">
        <v>26.038</v>
      </c>
      <c r="B733">
        <v>85.771000000000001</v>
      </c>
    </row>
    <row r="734" spans="1:2">
      <c r="A734" s="1">
        <v>25.832000000000001</v>
      </c>
      <c r="B734">
        <v>83.111000000000004</v>
      </c>
    </row>
    <row r="735" spans="1:2">
      <c r="A735" s="1">
        <v>25.315999999999999</v>
      </c>
      <c r="B735">
        <v>79.453999999999994</v>
      </c>
    </row>
    <row r="736" spans="1:2">
      <c r="A736" s="1">
        <v>24.905000000000001</v>
      </c>
      <c r="B736">
        <v>75.463999999999999</v>
      </c>
    </row>
    <row r="737" spans="1:2">
      <c r="A737" s="1">
        <v>24.286999999999999</v>
      </c>
      <c r="B737">
        <v>71.144999999999996</v>
      </c>
    </row>
    <row r="738" spans="1:2">
      <c r="A738" s="1">
        <v>23.876000000000001</v>
      </c>
      <c r="B738">
        <v>67.155000000000001</v>
      </c>
    </row>
    <row r="739" spans="1:2">
      <c r="A739" s="1">
        <v>23.463999999999999</v>
      </c>
      <c r="B739">
        <v>62.831000000000003</v>
      </c>
    </row>
    <row r="740" spans="1:2">
      <c r="A740" s="1">
        <v>23.052</v>
      </c>
      <c r="B740">
        <v>60.505000000000003</v>
      </c>
    </row>
    <row r="741" spans="1:2">
      <c r="A741" s="1">
        <v>22.434999999999999</v>
      </c>
      <c r="B741">
        <v>56.185000000000002</v>
      </c>
    </row>
    <row r="742" spans="1:2">
      <c r="A742" s="1">
        <v>22.023</v>
      </c>
      <c r="B742">
        <v>52.857999999999997</v>
      </c>
    </row>
    <row r="743" spans="1:2">
      <c r="A743" s="1">
        <v>21.611999999999998</v>
      </c>
      <c r="B743">
        <v>50.198</v>
      </c>
    </row>
    <row r="744" spans="1:2">
      <c r="A744" s="1">
        <v>21.303000000000001</v>
      </c>
      <c r="B744">
        <v>47.209000000000003</v>
      </c>
    </row>
    <row r="745" spans="1:2">
      <c r="A745" s="1">
        <v>20.994</v>
      </c>
      <c r="B745">
        <v>43.883000000000003</v>
      </c>
    </row>
    <row r="746" spans="1:2">
      <c r="A746" s="1">
        <v>20.48</v>
      </c>
      <c r="B746">
        <v>40.558999999999997</v>
      </c>
    </row>
    <row r="747" spans="1:2">
      <c r="A747" s="1">
        <v>19.965</v>
      </c>
      <c r="B747">
        <v>36.237000000000002</v>
      </c>
    </row>
    <row r="748" spans="1:2">
      <c r="A748" s="1">
        <v>19.45</v>
      </c>
      <c r="B748">
        <v>32.247</v>
      </c>
    </row>
    <row r="749" spans="1:2">
      <c r="A749" s="1">
        <v>18.626999999999999</v>
      </c>
      <c r="B749">
        <v>27.260999999999999</v>
      </c>
    </row>
    <row r="750" spans="1:2">
      <c r="A750" s="1">
        <v>18.215</v>
      </c>
      <c r="B750">
        <v>23.936</v>
      </c>
    </row>
    <row r="751" spans="1:2">
      <c r="A751" s="1">
        <v>17.701000000000001</v>
      </c>
      <c r="B751">
        <v>20.943999999999999</v>
      </c>
    </row>
    <row r="752" spans="1:2">
      <c r="A752" s="1">
        <v>17.084</v>
      </c>
      <c r="B752">
        <v>16.29</v>
      </c>
    </row>
    <row r="753" spans="1:2">
      <c r="A753" s="1">
        <v>16.568999999999999</v>
      </c>
      <c r="B753">
        <v>12.632999999999999</v>
      </c>
    </row>
    <row r="754" spans="1:2">
      <c r="A754" s="1">
        <v>15.951000000000001</v>
      </c>
      <c r="B754">
        <v>8.6438000000000006</v>
      </c>
    </row>
    <row r="755" spans="1:2">
      <c r="A755" s="1">
        <v>15.436999999999999</v>
      </c>
      <c r="B755">
        <v>4.9869000000000003</v>
      </c>
    </row>
    <row r="756" spans="1:2">
      <c r="A756" s="1">
        <v>14.922000000000001</v>
      </c>
      <c r="B756">
        <v>1.6623000000000001</v>
      </c>
    </row>
    <row r="757" spans="1:2">
      <c r="A757" s="1">
        <v>14.614000000000001</v>
      </c>
      <c r="B757">
        <v>0</v>
      </c>
    </row>
    <row r="758" spans="1:2">
      <c r="A758" s="1">
        <v>13.996</v>
      </c>
      <c r="B758">
        <v>-2.9921000000000002</v>
      </c>
    </row>
    <row r="759" spans="1:2">
      <c r="A759" s="1">
        <v>13.173</v>
      </c>
      <c r="B759">
        <v>-6.3164999999999996</v>
      </c>
    </row>
    <row r="760" spans="1:2">
      <c r="A760" s="1">
        <v>12.452</v>
      </c>
      <c r="B760">
        <v>-10.305999999999999</v>
      </c>
    </row>
    <row r="761" spans="1:2">
      <c r="A761" s="1">
        <v>11.731999999999999</v>
      </c>
      <c r="B761">
        <v>-13.962999999999999</v>
      </c>
    </row>
    <row r="762" spans="1:2">
      <c r="A762" s="1">
        <v>11.012</v>
      </c>
      <c r="B762">
        <v>-17.288</v>
      </c>
    </row>
    <row r="763" spans="1:2">
      <c r="A763" s="1">
        <v>10.394</v>
      </c>
      <c r="B763">
        <v>-20.279</v>
      </c>
    </row>
    <row r="764" spans="1:2">
      <c r="A764" s="1">
        <v>9.6738</v>
      </c>
      <c r="B764">
        <v>-23.271000000000001</v>
      </c>
    </row>
    <row r="765" spans="1:2">
      <c r="A765" s="1">
        <v>8.9532000000000007</v>
      </c>
      <c r="B765">
        <v>-26.596</v>
      </c>
    </row>
    <row r="766" spans="1:2">
      <c r="A766" s="1">
        <v>7.8213999999999997</v>
      </c>
      <c r="B766">
        <v>-30.585999999999999</v>
      </c>
    </row>
    <row r="767" spans="1:2">
      <c r="A767" s="1">
        <v>6.7922000000000002</v>
      </c>
      <c r="B767">
        <v>-33.576999999999998</v>
      </c>
    </row>
    <row r="768" spans="1:2">
      <c r="A768" s="1">
        <v>5.8658999999999999</v>
      </c>
      <c r="B768">
        <v>-36.237000000000002</v>
      </c>
    </row>
    <row r="769" spans="1:2">
      <c r="A769" s="1">
        <v>4.9398</v>
      </c>
      <c r="B769">
        <v>-38.896999999999998</v>
      </c>
    </row>
    <row r="770" spans="1:2">
      <c r="A770" s="1">
        <v>3.8077000000000001</v>
      </c>
      <c r="B770">
        <v>-41.887999999999998</v>
      </c>
    </row>
    <row r="771" spans="1:2">
      <c r="A771" s="1">
        <v>2.4699</v>
      </c>
      <c r="B771">
        <v>-44.548999999999999</v>
      </c>
    </row>
    <row r="772" spans="1:2">
      <c r="A772" s="1">
        <v>1.5437000000000001</v>
      </c>
      <c r="B772">
        <v>-47.209000000000003</v>
      </c>
    </row>
    <row r="773" spans="1:2">
      <c r="A773" s="1">
        <v>0.72038999999999997</v>
      </c>
      <c r="B773">
        <v>-49.534999999999997</v>
      </c>
    </row>
    <row r="774" spans="1:2">
      <c r="A774" s="1">
        <v>0</v>
      </c>
      <c r="B774">
        <v>-51.527999999999999</v>
      </c>
    </row>
    <row r="775" spans="1:2">
      <c r="A775" s="1">
        <f>-0.41166</f>
        <v>-0.41166000000000003</v>
      </c>
      <c r="B775">
        <v>-53.192</v>
      </c>
    </row>
    <row r="776" spans="1:2">
      <c r="A776" s="1">
        <f>-1.2349</f>
        <v>-1.2349000000000001</v>
      </c>
      <c r="B776">
        <v>-55.185000000000002</v>
      </c>
    </row>
    <row r="777" spans="1:2">
      <c r="A777" s="1">
        <f>-1.9553</f>
        <v>-1.9553</v>
      </c>
      <c r="B777">
        <v>-57.515999999999998</v>
      </c>
    </row>
    <row r="778" spans="1:2">
      <c r="A778" s="1">
        <f>-2.9845</f>
        <v>-2.9845000000000002</v>
      </c>
      <c r="B778">
        <v>-60.838000000000001</v>
      </c>
    </row>
    <row r="779" spans="1:2">
      <c r="A779" s="1">
        <f>-3.9106</f>
        <v>-3.9106000000000001</v>
      </c>
      <c r="B779">
        <v>-63.832000000000001</v>
      </c>
    </row>
    <row r="780" spans="1:2">
      <c r="A780" s="1">
        <f>-4.6309</f>
        <v>-4.6308999999999996</v>
      </c>
      <c r="B780">
        <v>-66.820999999999998</v>
      </c>
    </row>
    <row r="781" spans="1:2">
      <c r="A781" s="1">
        <f>-5.3515</f>
        <v>-5.3514999999999997</v>
      </c>
      <c r="B781">
        <v>-69.147999999999996</v>
      </c>
    </row>
    <row r="782" spans="1:2">
      <c r="A782" s="1">
        <f>-5.969</f>
        <v>-5.9690000000000003</v>
      </c>
      <c r="B782">
        <v>-71.808000000000007</v>
      </c>
    </row>
    <row r="783" spans="1:2">
      <c r="A783" s="1">
        <f>-6.6893</f>
        <v>-6.6893000000000002</v>
      </c>
      <c r="B783">
        <v>-73.471000000000004</v>
      </c>
    </row>
    <row r="784" spans="1:2">
      <c r="A784" s="1">
        <f>-7.6154</f>
        <v>-7.6154000000000002</v>
      </c>
      <c r="B784">
        <v>-76.793999999999997</v>
      </c>
    </row>
    <row r="785" spans="1:2">
      <c r="A785" s="1">
        <f>-8.3358</f>
        <v>-8.3358000000000008</v>
      </c>
      <c r="B785">
        <v>-80.120999999999995</v>
      </c>
    </row>
    <row r="786" spans="1:2">
      <c r="A786" s="1">
        <f>-9.365</f>
        <v>-9.3650000000000002</v>
      </c>
      <c r="B786">
        <v>-83.111000000000004</v>
      </c>
    </row>
    <row r="787" spans="1:2">
      <c r="A787" s="1">
        <f>-10.291</f>
        <v>-10.291</v>
      </c>
      <c r="B787">
        <v>-85.441000000000003</v>
      </c>
    </row>
    <row r="788" spans="1:2">
      <c r="A788" s="1">
        <f>-11.115</f>
        <v>-11.115</v>
      </c>
      <c r="B788">
        <v>-87.100999999999999</v>
      </c>
    </row>
    <row r="789" spans="1:2">
      <c r="A789" s="1">
        <f>-11.938</f>
        <v>-11.938000000000001</v>
      </c>
      <c r="B789">
        <v>-91.090999999999994</v>
      </c>
    </row>
    <row r="790" spans="1:2">
      <c r="A790" s="1">
        <f>-12.864</f>
        <v>-12.864000000000001</v>
      </c>
      <c r="B790">
        <v>-94.084000000000003</v>
      </c>
    </row>
    <row r="791" spans="1:2">
      <c r="A791" s="1">
        <f>-13.893</f>
        <v>-13.893000000000001</v>
      </c>
      <c r="B791">
        <v>-96.744</v>
      </c>
    </row>
    <row r="792" spans="1:2">
      <c r="A792" s="1">
        <f>-14.614</f>
        <v>-14.614000000000001</v>
      </c>
      <c r="B792">
        <v>-99.403999999999996</v>
      </c>
    </row>
    <row r="793" spans="1:2">
      <c r="A793" s="1">
        <f>-15.437</f>
        <v>-15.436999999999999</v>
      </c>
      <c r="B793">
        <v>-102.39</v>
      </c>
    </row>
    <row r="794" spans="1:2">
      <c r="A794" s="1">
        <f>-16.26</f>
        <v>-16.260000000000002</v>
      </c>
      <c r="B794">
        <v>-104.39</v>
      </c>
    </row>
    <row r="795" spans="1:2">
      <c r="A795" s="1">
        <f>-16.878</f>
        <v>-16.878</v>
      </c>
      <c r="B795">
        <v>-107.05</v>
      </c>
    </row>
    <row r="796" spans="1:2">
      <c r="A796" s="1">
        <f>-17.804</f>
        <v>-17.803999999999998</v>
      </c>
      <c r="B796">
        <v>-109.04</v>
      </c>
    </row>
    <row r="797" spans="1:2">
      <c r="A797" s="1">
        <f>-18.627</f>
        <v>-18.626999999999999</v>
      </c>
      <c r="B797">
        <v>-111.04</v>
      </c>
    </row>
    <row r="798" spans="1:2">
      <c r="A798" s="1">
        <f>-19.245</f>
        <v>-19.245000000000001</v>
      </c>
      <c r="B798">
        <v>-112.7</v>
      </c>
    </row>
    <row r="799" spans="1:2">
      <c r="A799" s="1">
        <f>-20.171</f>
        <v>-20.170999999999999</v>
      </c>
      <c r="B799">
        <v>-115.36</v>
      </c>
    </row>
    <row r="800" spans="1:2">
      <c r="A800" s="1">
        <f>-21.303</f>
        <v>-21.303000000000001</v>
      </c>
      <c r="B800">
        <v>-117.69</v>
      </c>
    </row>
    <row r="801" spans="1:2">
      <c r="A801" s="1">
        <f>-22.332</f>
        <v>-22.332000000000001</v>
      </c>
      <c r="B801">
        <v>-119.35</v>
      </c>
    </row>
    <row r="802" spans="1:2">
      <c r="A802" s="1">
        <f>-23.464</f>
        <v>-23.463999999999999</v>
      </c>
      <c r="B802">
        <v>-122.01</v>
      </c>
    </row>
    <row r="803" spans="1:2">
      <c r="A803" s="1">
        <f>-24.493</f>
        <v>-24.492999999999999</v>
      </c>
      <c r="B803">
        <v>-123.67</v>
      </c>
    </row>
    <row r="804" spans="1:2">
      <c r="A804" s="1">
        <f>-25.42</f>
        <v>-25.42</v>
      </c>
      <c r="B804">
        <v>-125.33</v>
      </c>
    </row>
    <row r="805" spans="1:2">
      <c r="A805" s="1">
        <f>-26.139</f>
        <v>-26.138999999999999</v>
      </c>
      <c r="B805">
        <v>-125.67</v>
      </c>
    </row>
    <row r="806" spans="1:2">
      <c r="A806" s="1">
        <f>-27.374</f>
        <v>-27.373999999999999</v>
      </c>
      <c r="B806">
        <v>-127</v>
      </c>
    </row>
    <row r="807" spans="1:2">
      <c r="A807" s="1">
        <f>-28.095</f>
        <v>-28.094999999999999</v>
      </c>
      <c r="B807">
        <v>-127.66</v>
      </c>
    </row>
    <row r="808" spans="1:2">
      <c r="A808" s="1">
        <f>-28.816</f>
        <v>-28.815999999999999</v>
      </c>
      <c r="B808">
        <v>-128.66</v>
      </c>
    </row>
    <row r="809" spans="1:2">
      <c r="A809" s="1">
        <f>-29.434</f>
        <v>-29.434000000000001</v>
      </c>
      <c r="B809">
        <v>-128.66</v>
      </c>
    </row>
    <row r="810" spans="1:2">
      <c r="A810" s="1">
        <f>-29.741</f>
        <v>-29.741</v>
      </c>
      <c r="B810">
        <v>-128.66</v>
      </c>
    </row>
    <row r="811" spans="1:2">
      <c r="A811" s="1">
        <f>-29.741</f>
        <v>-29.741</v>
      </c>
      <c r="B811">
        <v>-126</v>
      </c>
    </row>
    <row r="812" spans="1:2">
      <c r="A812" s="1">
        <f>-29.947</f>
        <v>-29.946999999999999</v>
      </c>
      <c r="B812">
        <v>-124</v>
      </c>
    </row>
    <row r="813" spans="1:2">
      <c r="A813" s="1">
        <f>-29.845</f>
        <v>-29.844999999999999</v>
      </c>
      <c r="B813">
        <v>-122.01</v>
      </c>
    </row>
    <row r="814" spans="1:2">
      <c r="A814" s="1">
        <f>-29.741</f>
        <v>-29.741</v>
      </c>
      <c r="B814">
        <v>-119.02</v>
      </c>
    </row>
    <row r="815" spans="1:2">
      <c r="A815" s="1">
        <f>-29.845</f>
        <v>-29.844999999999999</v>
      </c>
      <c r="B815">
        <v>-115.36</v>
      </c>
    </row>
    <row r="816" spans="1:2">
      <c r="A816" s="1">
        <f>-29.639</f>
        <v>-29.638999999999999</v>
      </c>
      <c r="B816">
        <v>-111.37</v>
      </c>
    </row>
    <row r="817" spans="1:2">
      <c r="A817" s="1">
        <f>-29.535</f>
        <v>-29.535</v>
      </c>
      <c r="B817">
        <v>-108.71</v>
      </c>
    </row>
    <row r="818" spans="1:2">
      <c r="A818" s="1">
        <f>-29.329</f>
        <v>-29.329000000000001</v>
      </c>
      <c r="B818">
        <v>-105.39</v>
      </c>
    </row>
    <row r="819" spans="1:2">
      <c r="A819" s="1">
        <f>-29.022</f>
        <v>-29.021999999999998</v>
      </c>
      <c r="B819">
        <v>-101.4</v>
      </c>
    </row>
    <row r="820" spans="1:2">
      <c r="A820" s="1">
        <f>-28.712</f>
        <v>-28.712</v>
      </c>
      <c r="B820">
        <v>-97.406999999999996</v>
      </c>
    </row>
    <row r="821" spans="1:2">
      <c r="A821" s="1">
        <f>-28.405</f>
        <v>-28.405000000000001</v>
      </c>
      <c r="B821">
        <v>-94.414000000000001</v>
      </c>
    </row>
    <row r="822" spans="1:2">
      <c r="A822" s="1">
        <f>-28.095</f>
        <v>-28.094999999999999</v>
      </c>
      <c r="B822">
        <v>-90.427999999999997</v>
      </c>
    </row>
    <row r="823" spans="1:2">
      <c r="A823" s="1">
        <f>-27.579</f>
        <v>-27.579000000000001</v>
      </c>
      <c r="B823">
        <v>-87.100999999999999</v>
      </c>
    </row>
    <row r="824" spans="1:2">
      <c r="A824" s="1">
        <f>-27.579</f>
        <v>-27.579000000000001</v>
      </c>
      <c r="B824">
        <v>-85.441000000000003</v>
      </c>
    </row>
    <row r="825" spans="1:2">
      <c r="A825" s="1">
        <f>-27.272</f>
        <v>-27.271999999999998</v>
      </c>
      <c r="B825">
        <v>-82.781000000000006</v>
      </c>
    </row>
    <row r="826" spans="1:2">
      <c r="A826" s="1">
        <f>-26.655</f>
        <v>-26.655000000000001</v>
      </c>
      <c r="B826">
        <v>-78.790999999999997</v>
      </c>
    </row>
    <row r="827" spans="1:2">
      <c r="A827" s="1">
        <f>-26.345</f>
        <v>-26.344999999999999</v>
      </c>
      <c r="B827">
        <v>-75.798000000000002</v>
      </c>
    </row>
    <row r="828" spans="1:2">
      <c r="A828" s="1">
        <f>-25.933</f>
        <v>-25.933</v>
      </c>
      <c r="B828">
        <v>-72.808999999999997</v>
      </c>
    </row>
    <row r="829" spans="1:2">
      <c r="A829" s="1">
        <f>-25.111</f>
        <v>-25.111000000000001</v>
      </c>
      <c r="B829">
        <v>-67.817999999999998</v>
      </c>
    </row>
    <row r="830" spans="1:2">
      <c r="A830" s="1">
        <f>-24.39</f>
        <v>-24.39</v>
      </c>
      <c r="B830">
        <v>-64.495000000000005</v>
      </c>
    </row>
    <row r="831" spans="1:2">
      <c r="A831" s="1">
        <f>-23.979</f>
        <v>-23.978999999999999</v>
      </c>
      <c r="B831">
        <v>-61.171999999999997</v>
      </c>
    </row>
    <row r="832" spans="1:2">
      <c r="A832" s="1">
        <f>-23.361</f>
        <v>-23.361000000000001</v>
      </c>
      <c r="B832">
        <v>-57.182000000000002</v>
      </c>
    </row>
    <row r="833" spans="1:2">
      <c r="A833" s="1">
        <f>-22.949</f>
        <v>-22.949000000000002</v>
      </c>
      <c r="B833">
        <v>-53.524999999999999</v>
      </c>
    </row>
    <row r="834" spans="1:2">
      <c r="A834" s="1">
        <f>-22.538</f>
        <v>-22.538</v>
      </c>
      <c r="B834">
        <v>-48.868000000000002</v>
      </c>
    </row>
    <row r="835" spans="1:2">
      <c r="A835" s="1">
        <f>-22.229</f>
        <v>-22.228999999999999</v>
      </c>
      <c r="B835">
        <v>-46.213000000000001</v>
      </c>
    </row>
    <row r="836" spans="1:2">
      <c r="A836" s="1">
        <f>-21.612</f>
        <v>-21.611999999999998</v>
      </c>
      <c r="B836">
        <v>-42.220999999999997</v>
      </c>
    </row>
    <row r="837" spans="1:2">
      <c r="A837" s="1">
        <f>-21.2</f>
        <v>-21.2</v>
      </c>
      <c r="B837">
        <v>-37.567</v>
      </c>
    </row>
    <row r="838" spans="1:2">
      <c r="A838" s="1">
        <f>-20.891</f>
        <v>-20.890999999999998</v>
      </c>
      <c r="B838">
        <v>-34.241999999999997</v>
      </c>
    </row>
    <row r="839" spans="1:2">
      <c r="A839" s="1">
        <f>-20.274</f>
        <v>-20.274000000000001</v>
      </c>
      <c r="B839">
        <v>-30.585999999999999</v>
      </c>
    </row>
    <row r="840" spans="1:2">
      <c r="A840" s="1">
        <f>-19.656</f>
        <v>-19.655999999999999</v>
      </c>
      <c r="B840">
        <v>-25.931000000000001</v>
      </c>
    </row>
    <row r="841" spans="1:2">
      <c r="A841" s="1">
        <f>-18.936</f>
        <v>-18.936</v>
      </c>
      <c r="B841">
        <v>-21.277000000000001</v>
      </c>
    </row>
    <row r="842" spans="1:2">
      <c r="A842" s="1">
        <f>-18.318</f>
        <v>-18.318000000000001</v>
      </c>
      <c r="B842">
        <v>-17.62</v>
      </c>
    </row>
    <row r="843" spans="1:2">
      <c r="A843" s="1">
        <f>-17.804</f>
        <v>-17.803999999999998</v>
      </c>
      <c r="B843">
        <v>-14.628</v>
      </c>
    </row>
    <row r="844" spans="1:2">
      <c r="A844" s="1">
        <f>-17.186</f>
        <v>-17.186</v>
      </c>
      <c r="B844">
        <v>-10.971</v>
      </c>
    </row>
    <row r="845" spans="1:2">
      <c r="A845" s="1">
        <f>-16.775</f>
        <v>-16.774999999999999</v>
      </c>
      <c r="B845">
        <v>-7.6464999999999996</v>
      </c>
    </row>
    <row r="846" spans="1:2">
      <c r="A846" s="1">
        <f>-16.054</f>
        <v>-16.053999999999998</v>
      </c>
      <c r="B846">
        <v>-4.3217999999999996</v>
      </c>
    </row>
    <row r="847" spans="1:2">
      <c r="A847" s="1">
        <f>-15.334</f>
        <v>-15.334</v>
      </c>
      <c r="B847">
        <v>-1.3298000000000001</v>
      </c>
    </row>
    <row r="848" spans="1:2">
      <c r="A848" s="1">
        <f>-14.922</f>
        <v>-14.922000000000001</v>
      </c>
      <c r="B848">
        <v>-0.33245000000000002</v>
      </c>
    </row>
    <row r="849" spans="1:2">
      <c r="A849" s="1">
        <v>-14.614000000000001</v>
      </c>
      <c r="B849">
        <v>1.9946999999999999</v>
      </c>
    </row>
    <row r="850" spans="1:2">
      <c r="A850" s="1">
        <v>-13.686999999999999</v>
      </c>
      <c r="B850">
        <v>5.9842000000000004</v>
      </c>
    </row>
    <row r="851" spans="1:2">
      <c r="A851" s="1">
        <v>-12.864000000000001</v>
      </c>
      <c r="B851">
        <v>9.3087999999999997</v>
      </c>
    </row>
    <row r="852" spans="1:2">
      <c r="A852" s="1">
        <v>-11.731999999999999</v>
      </c>
      <c r="B852">
        <v>12.965999999999999</v>
      </c>
    </row>
    <row r="853" spans="1:2">
      <c r="A853" s="1">
        <v>-10.909000000000001</v>
      </c>
      <c r="B853">
        <v>15.625</v>
      </c>
    </row>
    <row r="854" spans="1:2">
      <c r="A854" s="1">
        <v>-10.085000000000001</v>
      </c>
      <c r="B854">
        <v>18.285</v>
      </c>
    </row>
    <row r="855" spans="1:2">
      <c r="A855" s="1">
        <v>-9.1592000000000002</v>
      </c>
      <c r="B855">
        <v>20.611999999999998</v>
      </c>
    </row>
    <row r="856" spans="1:2">
      <c r="A856" s="1">
        <v>-8.2329000000000008</v>
      </c>
      <c r="B856">
        <v>23.603999999999999</v>
      </c>
    </row>
    <row r="857" spans="1:2">
      <c r="A857" s="1">
        <v>-7.3068</v>
      </c>
      <c r="B857">
        <v>25.599</v>
      </c>
    </row>
    <row r="858" spans="1:2">
      <c r="A858" s="1">
        <v>-6.5865</v>
      </c>
      <c r="B858">
        <v>28.591000000000001</v>
      </c>
    </row>
    <row r="859" spans="1:2">
      <c r="A859" s="1">
        <v>-5.6600999999999999</v>
      </c>
      <c r="B859">
        <v>31.582999999999998</v>
      </c>
    </row>
    <row r="860" spans="1:2">
      <c r="A860" s="1">
        <v>-4.5281000000000002</v>
      </c>
      <c r="B860">
        <v>34.906999999999996</v>
      </c>
    </row>
    <row r="861" spans="1:2">
      <c r="A861" s="1">
        <v>-3.4990999999999999</v>
      </c>
      <c r="B861">
        <v>37.234000000000002</v>
      </c>
    </row>
    <row r="862" spans="1:2">
      <c r="A862" s="1">
        <v>-2.6756000000000002</v>
      </c>
      <c r="B862">
        <v>40.225999999999999</v>
      </c>
    </row>
    <row r="863" spans="1:2">
      <c r="A863" s="1">
        <v>-1.6466000000000001</v>
      </c>
      <c r="B863">
        <v>43.218000000000004</v>
      </c>
    </row>
    <row r="864" spans="1:2">
      <c r="A864" s="1">
        <v>-1.0290999999999999</v>
      </c>
      <c r="B864">
        <v>45.212000000000003</v>
      </c>
    </row>
    <row r="865" spans="1:2">
      <c r="A865" s="1">
        <v>0</v>
      </c>
      <c r="B865">
        <v>48.539000000000001</v>
      </c>
    </row>
    <row r="866" spans="1:2">
      <c r="A866" s="1">
        <v>1.0290999999999999</v>
      </c>
      <c r="B866">
        <v>50.865000000000002</v>
      </c>
    </row>
    <row r="867" spans="1:2">
      <c r="A867" s="1">
        <v>1.8524</v>
      </c>
      <c r="B867">
        <v>53.524999999999999</v>
      </c>
    </row>
    <row r="868" spans="1:2">
      <c r="A868" s="1">
        <v>2.4699</v>
      </c>
      <c r="B868">
        <v>55.518000000000001</v>
      </c>
    </row>
    <row r="869" spans="1:2">
      <c r="A869" s="1">
        <v>3.2930999999999999</v>
      </c>
      <c r="B869">
        <v>58.845999999999997</v>
      </c>
    </row>
    <row r="870" spans="1:2">
      <c r="A870" s="1">
        <v>3.9106000000000001</v>
      </c>
      <c r="B870">
        <v>61.835000000000001</v>
      </c>
    </row>
    <row r="871" spans="1:2">
      <c r="A871" s="1">
        <v>4.6308999999999996</v>
      </c>
      <c r="B871">
        <v>64.161000000000001</v>
      </c>
    </row>
    <row r="872" spans="1:2">
      <c r="A872" s="1">
        <v>5.1455000000000002</v>
      </c>
      <c r="B872">
        <v>67.155000000000001</v>
      </c>
    </row>
    <row r="873" spans="1:2">
      <c r="A873" s="1">
        <v>5.8658999999999999</v>
      </c>
      <c r="B873">
        <v>69.814999999999998</v>
      </c>
    </row>
    <row r="874" spans="1:2">
      <c r="A874" s="1">
        <v>6.6893000000000002</v>
      </c>
      <c r="B874">
        <v>72.474999999999994</v>
      </c>
    </row>
    <row r="875" spans="1:2">
      <c r="A875" s="1">
        <v>7.4097</v>
      </c>
      <c r="B875">
        <v>75.798000000000002</v>
      </c>
    </row>
    <row r="876" spans="1:2">
      <c r="A876" s="1">
        <v>7.9242999999999997</v>
      </c>
      <c r="B876">
        <v>78.457999999999998</v>
      </c>
    </row>
    <row r="877" spans="1:2">
      <c r="A877" s="1">
        <v>8.6446000000000005</v>
      </c>
      <c r="B877">
        <v>81.450999999999993</v>
      </c>
    </row>
    <row r="878" spans="1:2">
      <c r="A878" s="1">
        <v>9.5707000000000004</v>
      </c>
      <c r="B878">
        <v>84.111000000000004</v>
      </c>
    </row>
    <row r="879" spans="1:2">
      <c r="A879" s="1">
        <v>10.291</v>
      </c>
      <c r="B879">
        <v>86.766999999999996</v>
      </c>
    </row>
    <row r="880" spans="1:2">
      <c r="A880" s="1">
        <v>10.909000000000001</v>
      </c>
      <c r="B880">
        <v>89.097999999999999</v>
      </c>
    </row>
    <row r="881" spans="1:2">
      <c r="A881" s="1">
        <v>11.731999999999999</v>
      </c>
      <c r="B881">
        <v>92.087000000000003</v>
      </c>
    </row>
    <row r="882" spans="1:2">
      <c r="A882" s="1">
        <v>12.349</v>
      </c>
      <c r="B882">
        <v>94.414000000000001</v>
      </c>
    </row>
    <row r="883" spans="1:2">
      <c r="A883" s="1">
        <v>13.379</v>
      </c>
      <c r="B883">
        <v>97.741</v>
      </c>
    </row>
    <row r="884" spans="1:2">
      <c r="A884" s="1">
        <v>14.614000000000001</v>
      </c>
      <c r="B884">
        <v>101.06</v>
      </c>
    </row>
    <row r="885" spans="1:2">
      <c r="A885" s="1">
        <v>15.744999999999999</v>
      </c>
      <c r="B885">
        <v>104.39</v>
      </c>
    </row>
    <row r="886" spans="1:2">
      <c r="A886" s="1">
        <v>16.672000000000001</v>
      </c>
      <c r="B886">
        <v>106.72</v>
      </c>
    </row>
    <row r="887" spans="1:2">
      <c r="A887" s="1">
        <v>17.495000000000001</v>
      </c>
      <c r="B887">
        <v>109.38</v>
      </c>
    </row>
    <row r="888" spans="1:2">
      <c r="A888" s="1">
        <v>18.73</v>
      </c>
      <c r="B888">
        <v>112.37</v>
      </c>
    </row>
    <row r="889" spans="1:2">
      <c r="A889" s="1">
        <v>19.965</v>
      </c>
      <c r="B889">
        <v>115.36</v>
      </c>
    </row>
    <row r="890" spans="1:2">
      <c r="A890" s="1">
        <v>21.097000000000001</v>
      </c>
      <c r="B890">
        <v>117.69</v>
      </c>
    </row>
    <row r="891" spans="1:2">
      <c r="A891" s="1">
        <v>22.228999999999999</v>
      </c>
      <c r="B891">
        <v>120.35</v>
      </c>
    </row>
    <row r="892" spans="1:2">
      <c r="A892" s="1">
        <v>23.361000000000001</v>
      </c>
      <c r="B892">
        <v>122.67</v>
      </c>
    </row>
    <row r="893" spans="1:2">
      <c r="A893" s="1">
        <v>24.39</v>
      </c>
      <c r="B893">
        <v>124.67</v>
      </c>
    </row>
    <row r="894" spans="1:2">
      <c r="A894" s="1">
        <v>25.521999999999998</v>
      </c>
      <c r="B894">
        <v>127</v>
      </c>
    </row>
    <row r="895" spans="1:2">
      <c r="A895" s="1">
        <v>26.861000000000001</v>
      </c>
      <c r="B895">
        <v>129.32</v>
      </c>
    </row>
    <row r="896" spans="1:2">
      <c r="A896" s="1">
        <v>27.992999999999999</v>
      </c>
      <c r="B896">
        <v>130.99</v>
      </c>
    </row>
    <row r="897" spans="1:2">
      <c r="A897" s="1">
        <v>29.329000000000001</v>
      </c>
      <c r="B897">
        <v>132.65</v>
      </c>
    </row>
    <row r="898" spans="1:2">
      <c r="A898" s="1">
        <v>31.184000000000001</v>
      </c>
      <c r="B898">
        <v>134.63999999999999</v>
      </c>
    </row>
    <row r="899" spans="1:2">
      <c r="A899" s="1">
        <v>33.034999999999997</v>
      </c>
      <c r="B899">
        <v>135.97</v>
      </c>
    </row>
    <row r="900" spans="1:2">
      <c r="A900" s="1">
        <v>34.167999999999999</v>
      </c>
      <c r="B900">
        <v>136.30000000000001</v>
      </c>
    </row>
    <row r="901" spans="1:2">
      <c r="A901" s="1">
        <v>35.197000000000003</v>
      </c>
      <c r="B901">
        <v>136.97</v>
      </c>
    </row>
    <row r="902" spans="1:2">
      <c r="A902" s="1">
        <v>36.225000000000001</v>
      </c>
      <c r="B902">
        <v>137.30000000000001</v>
      </c>
    </row>
    <row r="903" spans="1:2">
      <c r="A903" s="1">
        <v>37.770000000000003</v>
      </c>
      <c r="B903">
        <v>137.97</v>
      </c>
    </row>
    <row r="904" spans="1:2">
      <c r="A904" s="1">
        <v>38.798999999999999</v>
      </c>
      <c r="B904">
        <v>137.97</v>
      </c>
    </row>
    <row r="905" spans="1:2">
      <c r="A905" s="1">
        <v>40.033000000000001</v>
      </c>
      <c r="B905">
        <v>137.97</v>
      </c>
    </row>
    <row r="906" spans="1:2">
      <c r="A906" s="1">
        <v>41.165999999999997</v>
      </c>
      <c r="B906">
        <v>137.30000000000001</v>
      </c>
    </row>
    <row r="907" spans="1:2">
      <c r="A907" s="1">
        <v>42.194000000000003</v>
      </c>
      <c r="B907">
        <v>137.30000000000001</v>
      </c>
    </row>
    <row r="908" spans="1:2">
      <c r="A908" s="1">
        <v>43.119</v>
      </c>
      <c r="B908">
        <v>137.30000000000001</v>
      </c>
    </row>
    <row r="909" spans="1:2">
      <c r="A909" s="1">
        <v>44.045999999999999</v>
      </c>
      <c r="B909">
        <v>137.30000000000001</v>
      </c>
    </row>
    <row r="910" spans="1:2">
      <c r="A910" s="1">
        <v>44.662999999999997</v>
      </c>
      <c r="B910">
        <v>136.30000000000001</v>
      </c>
    </row>
    <row r="911" spans="1:2">
      <c r="A911" s="1">
        <v>45.075000000000003</v>
      </c>
      <c r="B911">
        <v>136.30000000000001</v>
      </c>
    </row>
    <row r="912" spans="1:2">
      <c r="A912" s="1">
        <v>45.179000000000002</v>
      </c>
      <c r="B912">
        <v>135.63999999999999</v>
      </c>
    </row>
    <row r="913" spans="1:2">
      <c r="A913" s="1">
        <v>44.972999999999999</v>
      </c>
      <c r="B913">
        <v>132.65</v>
      </c>
    </row>
    <row r="914" spans="1:2">
      <c r="A914" s="1">
        <v>44.972999999999999</v>
      </c>
      <c r="B914">
        <v>130.65</v>
      </c>
    </row>
    <row r="915" spans="1:2">
      <c r="A915" s="1">
        <v>45.075000000000003</v>
      </c>
      <c r="B915">
        <v>128.33000000000001</v>
      </c>
    </row>
    <row r="916" spans="1:2">
      <c r="A916" s="1">
        <v>44.768000000000001</v>
      </c>
      <c r="B916">
        <v>126</v>
      </c>
    </row>
    <row r="917" spans="1:2">
      <c r="A917" s="1">
        <v>44.768000000000001</v>
      </c>
      <c r="B917">
        <v>124</v>
      </c>
    </row>
    <row r="918" spans="1:2">
      <c r="A918" s="1">
        <v>44.662999999999997</v>
      </c>
      <c r="B918">
        <v>121.34</v>
      </c>
    </row>
    <row r="919" spans="1:2">
      <c r="A919" s="1">
        <v>44.356000000000002</v>
      </c>
      <c r="B919">
        <v>119.35</v>
      </c>
    </row>
    <row r="920" spans="1:2">
      <c r="A920" s="1">
        <v>44.356000000000002</v>
      </c>
      <c r="B920">
        <v>116.36</v>
      </c>
    </row>
    <row r="921" spans="1:2">
      <c r="A921" s="1">
        <v>44.15</v>
      </c>
      <c r="B921">
        <v>113.36</v>
      </c>
    </row>
    <row r="922" spans="1:2">
      <c r="A922" s="1">
        <v>43.945</v>
      </c>
      <c r="B922">
        <v>110.71</v>
      </c>
    </row>
    <row r="923" spans="1:2">
      <c r="A923" s="1">
        <v>43.634999999999998</v>
      </c>
      <c r="B923">
        <v>106.72</v>
      </c>
    </row>
    <row r="924" spans="1:2">
      <c r="A924" s="1">
        <v>43.222999999999999</v>
      </c>
      <c r="B924">
        <v>102.39</v>
      </c>
    </row>
    <row r="925" spans="1:2">
      <c r="A925" s="1">
        <v>42.912999999999997</v>
      </c>
      <c r="B925">
        <v>99.403999999999996</v>
      </c>
    </row>
    <row r="926" spans="1:2">
      <c r="A926" s="1">
        <v>42.4</v>
      </c>
      <c r="B926">
        <v>95.744</v>
      </c>
    </row>
    <row r="927" spans="1:2">
      <c r="A927" s="1">
        <v>42.09</v>
      </c>
      <c r="B927">
        <v>91.424000000000007</v>
      </c>
    </row>
    <row r="928" spans="1:2">
      <c r="A928" s="1">
        <v>41.576999999999998</v>
      </c>
      <c r="B928">
        <v>86.766999999999996</v>
      </c>
    </row>
    <row r="929" spans="1:2">
      <c r="A929" s="1">
        <v>41.267000000000003</v>
      </c>
      <c r="B929">
        <v>83.111000000000004</v>
      </c>
    </row>
    <row r="930" spans="1:2">
      <c r="A930" s="1">
        <v>40.65</v>
      </c>
      <c r="B930">
        <v>77.795000000000002</v>
      </c>
    </row>
    <row r="931" spans="1:2">
      <c r="A931" s="1">
        <v>40.134999999999998</v>
      </c>
      <c r="B931">
        <v>73.471000000000004</v>
      </c>
    </row>
    <row r="932" spans="1:2">
      <c r="A932" s="1">
        <v>39.826999999999998</v>
      </c>
      <c r="B932">
        <v>70.811000000000007</v>
      </c>
    </row>
    <row r="933" spans="1:2">
      <c r="A933" s="1">
        <v>39.311999999999998</v>
      </c>
      <c r="B933">
        <v>66.492000000000004</v>
      </c>
    </row>
    <row r="934" spans="1:2">
      <c r="A934" s="1">
        <v>38.694000000000003</v>
      </c>
      <c r="B934">
        <v>62.502000000000002</v>
      </c>
    </row>
    <row r="935" spans="1:2">
      <c r="A935" s="1">
        <v>38.180999999999997</v>
      </c>
      <c r="B935">
        <v>57.844999999999999</v>
      </c>
    </row>
    <row r="936" spans="1:2">
      <c r="A936" s="1">
        <v>37.564</v>
      </c>
      <c r="B936">
        <v>54.188000000000002</v>
      </c>
    </row>
    <row r="937" spans="1:2">
      <c r="A937" s="1">
        <v>37.15</v>
      </c>
      <c r="B937">
        <v>51.198999999999998</v>
      </c>
    </row>
    <row r="938" spans="1:2">
      <c r="A938" s="1">
        <v>36.637</v>
      </c>
      <c r="B938">
        <v>46.542000000000002</v>
      </c>
    </row>
    <row r="939" spans="1:2">
      <c r="A939" s="1">
        <v>36.225000000000001</v>
      </c>
      <c r="B939">
        <v>44.216000000000001</v>
      </c>
    </row>
    <row r="940" spans="1:2">
      <c r="A940" s="1">
        <v>35.915999999999997</v>
      </c>
      <c r="B940">
        <v>41.223999999999997</v>
      </c>
    </row>
    <row r="941" spans="1:2">
      <c r="A941" s="1">
        <v>35.71</v>
      </c>
      <c r="B941">
        <v>37.899000000000001</v>
      </c>
    </row>
    <row r="942" spans="1:2">
      <c r="A942" s="1">
        <v>35.197000000000003</v>
      </c>
      <c r="B942">
        <v>34.241999999999997</v>
      </c>
    </row>
    <row r="943" spans="1:2">
      <c r="A943" s="1">
        <v>34.784999999999997</v>
      </c>
      <c r="B943">
        <v>31.25</v>
      </c>
    </row>
    <row r="944" spans="1:2">
      <c r="A944" s="1">
        <v>34.475000000000001</v>
      </c>
      <c r="B944">
        <v>28.257999999999999</v>
      </c>
    </row>
    <row r="945" spans="1:2">
      <c r="A945" s="1">
        <v>33.96</v>
      </c>
      <c r="B945">
        <v>25.931000000000001</v>
      </c>
    </row>
    <row r="946" spans="1:2">
      <c r="A946" s="1">
        <v>33.447000000000003</v>
      </c>
      <c r="B946">
        <v>22.939</v>
      </c>
    </row>
    <row r="947" spans="1:2">
      <c r="A947" s="1">
        <v>33.034999999999997</v>
      </c>
      <c r="B947">
        <v>20.611999999999998</v>
      </c>
    </row>
    <row r="948" spans="1:2">
      <c r="A948" s="1">
        <v>32.624000000000002</v>
      </c>
      <c r="B948">
        <v>17.62</v>
      </c>
    </row>
    <row r="949" spans="1:2">
      <c r="A949" s="1">
        <v>32.212000000000003</v>
      </c>
      <c r="B949">
        <v>15.958</v>
      </c>
    </row>
    <row r="950" spans="1:2">
      <c r="A950" s="1">
        <v>31.902000000000001</v>
      </c>
      <c r="B950">
        <v>12.965999999999999</v>
      </c>
    </row>
    <row r="951" spans="1:2">
      <c r="A951" s="1">
        <v>31.388999999999999</v>
      </c>
      <c r="B951">
        <v>10.638</v>
      </c>
    </row>
    <row r="952" spans="1:2">
      <c r="A952" s="1">
        <v>30.975000000000001</v>
      </c>
      <c r="B952">
        <v>8.3110999999999997</v>
      </c>
    </row>
    <row r="953" spans="1:2">
      <c r="A953" s="1">
        <v>30.462</v>
      </c>
      <c r="B953">
        <v>5.3192000000000004</v>
      </c>
    </row>
    <row r="954" spans="1:2">
      <c r="A954" s="1">
        <v>30.152000000000001</v>
      </c>
      <c r="B954">
        <v>3.6568999999999998</v>
      </c>
    </row>
    <row r="955" spans="1:2">
      <c r="A955" s="1">
        <v>29.741</v>
      </c>
      <c r="B955">
        <v>1.6623000000000001</v>
      </c>
    </row>
    <row r="956" spans="1:2">
      <c r="A956" s="1">
        <v>29.228000000000002</v>
      </c>
      <c r="B956">
        <v>0</v>
      </c>
    </row>
    <row r="957" spans="1:2">
      <c r="A957" s="1">
        <v>28.815999999999999</v>
      </c>
      <c r="B957">
        <v>-2.6596000000000002</v>
      </c>
    </row>
    <row r="958" spans="1:2">
      <c r="A958" s="1">
        <v>28.094999999999999</v>
      </c>
      <c r="B958">
        <v>-5.9842000000000004</v>
      </c>
    </row>
    <row r="959" spans="1:2">
      <c r="A959" s="1">
        <v>27.373999999999999</v>
      </c>
      <c r="B959">
        <v>-9.3087999999999997</v>
      </c>
    </row>
    <row r="960" spans="1:2">
      <c r="A960" s="1">
        <v>26.756</v>
      </c>
      <c r="B960">
        <v>-12.301</v>
      </c>
    </row>
    <row r="961" spans="1:2">
      <c r="A961" s="1">
        <v>26.344999999999999</v>
      </c>
      <c r="B961">
        <v>-14.628</v>
      </c>
    </row>
    <row r="962" spans="1:2">
      <c r="A962" s="1">
        <v>25.521999999999998</v>
      </c>
      <c r="B962">
        <v>-16.623000000000001</v>
      </c>
    </row>
    <row r="963" spans="1:2">
      <c r="A963" s="1">
        <v>24.699000000000002</v>
      </c>
      <c r="B963">
        <v>-19.946999999999999</v>
      </c>
    </row>
    <row r="964" spans="1:2">
      <c r="A964" s="1">
        <v>23.773</v>
      </c>
      <c r="B964">
        <v>-23.271000000000001</v>
      </c>
    </row>
    <row r="965" spans="1:2">
      <c r="A965" s="1">
        <v>22.949000000000002</v>
      </c>
      <c r="B965">
        <v>-25.931000000000001</v>
      </c>
    </row>
    <row r="966" spans="1:2">
      <c r="A966" s="1">
        <v>22.228999999999999</v>
      </c>
      <c r="B966">
        <v>-28.257999999999999</v>
      </c>
    </row>
    <row r="967" spans="1:2">
      <c r="A967" s="1">
        <v>21.2</v>
      </c>
      <c r="B967">
        <v>-30.253</v>
      </c>
    </row>
    <row r="968" spans="1:2">
      <c r="A968" s="1">
        <v>19.861999999999998</v>
      </c>
      <c r="B968">
        <v>-33.244999999999997</v>
      </c>
    </row>
    <row r="969" spans="1:2">
      <c r="A969" s="1">
        <v>18.626999999999999</v>
      </c>
      <c r="B969">
        <v>-35.24</v>
      </c>
    </row>
    <row r="970" spans="1:2">
      <c r="A970" s="1">
        <v>17.391999999999999</v>
      </c>
      <c r="B970">
        <v>-37.899000000000001</v>
      </c>
    </row>
    <row r="971" spans="1:2">
      <c r="A971" s="1">
        <v>16.053999999999998</v>
      </c>
      <c r="B971">
        <v>-39.893999999999998</v>
      </c>
    </row>
    <row r="972" spans="1:2">
      <c r="A972" s="1">
        <v>14.717000000000001</v>
      </c>
      <c r="B972">
        <v>-42.552999999999997</v>
      </c>
    </row>
    <row r="973" spans="1:2">
      <c r="A973" s="1">
        <v>13.173</v>
      </c>
      <c r="B973">
        <v>-44.548999999999999</v>
      </c>
    </row>
    <row r="974" spans="1:2">
      <c r="A974" s="1">
        <v>12.041</v>
      </c>
      <c r="B974">
        <v>-47.209000000000003</v>
      </c>
    </row>
    <row r="975" spans="1:2">
      <c r="A975" s="1">
        <v>10.702999999999999</v>
      </c>
      <c r="B975">
        <v>-48.868000000000002</v>
      </c>
    </row>
    <row r="976" spans="1:2">
      <c r="A976" s="1">
        <v>9.7766999999999999</v>
      </c>
      <c r="B976">
        <v>-50.531999999999996</v>
      </c>
    </row>
    <row r="977" spans="1:2">
      <c r="A977" s="1">
        <v>8.8504000000000005</v>
      </c>
      <c r="B977">
        <v>-53.192</v>
      </c>
    </row>
    <row r="978" spans="1:2">
      <c r="A978" s="1">
        <v>7.6154000000000002</v>
      </c>
      <c r="B978">
        <v>-54.854999999999997</v>
      </c>
    </row>
    <row r="979" spans="1:2">
      <c r="A979" s="1">
        <v>6.5865</v>
      </c>
      <c r="B979">
        <v>-56.185000000000002</v>
      </c>
    </row>
    <row r="980" spans="1:2">
      <c r="A980" s="1">
        <v>5.2484000000000002</v>
      </c>
      <c r="B980">
        <v>-58.512</v>
      </c>
    </row>
    <row r="981" spans="1:2">
      <c r="A981" s="1">
        <v>3.9106000000000001</v>
      </c>
      <c r="B981">
        <v>-60.170999999999999</v>
      </c>
    </row>
    <row r="982" spans="1:2">
      <c r="A982" s="1">
        <v>2.9845000000000002</v>
      </c>
      <c r="B982">
        <v>-61.835000000000001</v>
      </c>
    </row>
    <row r="983" spans="1:2">
      <c r="A983" s="1">
        <v>2.1612</v>
      </c>
      <c r="B983">
        <v>-63.497999999999998</v>
      </c>
    </row>
    <row r="984" spans="1:2">
      <c r="A984" s="1">
        <v>1.4408000000000001</v>
      </c>
      <c r="B984">
        <v>-64.828000000000003</v>
      </c>
    </row>
    <row r="985" spans="1:2">
      <c r="A985" s="1">
        <v>0.51454999999999995</v>
      </c>
      <c r="B985">
        <v>-66.492000000000004</v>
      </c>
    </row>
    <row r="986" spans="1:2">
      <c r="A986" s="1">
        <v>0</v>
      </c>
      <c r="B986">
        <v>-67.488</v>
      </c>
    </row>
    <row r="987" spans="1:2">
      <c r="A987" s="1">
        <f>-0.61747</f>
        <v>-0.61746999999999996</v>
      </c>
      <c r="B987">
        <v>-68.817999999999998</v>
      </c>
    </row>
    <row r="988" spans="1:2">
      <c r="A988" s="1">
        <f>-1.3379</f>
        <v>-1.3379000000000001</v>
      </c>
      <c r="B988">
        <v>-70.147999999999996</v>
      </c>
    </row>
    <row r="989" spans="1:2">
      <c r="A989" s="1">
        <f>-2.1612</f>
        <v>-2.1612</v>
      </c>
      <c r="B989">
        <v>-71.808000000000007</v>
      </c>
    </row>
    <row r="990" spans="1:2">
      <c r="A990" s="1">
        <f>-2.9845</f>
        <v>-2.9845000000000002</v>
      </c>
      <c r="B990">
        <v>-73.471000000000004</v>
      </c>
    </row>
    <row r="991" spans="1:2">
      <c r="A991" s="1">
        <f>-3.8077</f>
        <v>-3.8077000000000001</v>
      </c>
      <c r="B991">
        <v>-74.801000000000002</v>
      </c>
    </row>
    <row r="992" spans="1:2">
      <c r="A992" s="1">
        <f>-4.3223</f>
        <v>-4.3223000000000003</v>
      </c>
      <c r="B992">
        <v>-75.463999999999999</v>
      </c>
    </row>
    <row r="993" spans="1:2">
      <c r="A993" s="1">
        <f>-5.1455</f>
        <v>-5.1455000000000002</v>
      </c>
      <c r="B993">
        <v>-77.128</v>
      </c>
    </row>
    <row r="994" spans="1:2">
      <c r="A994" s="1">
        <f>-5.6601</f>
        <v>-5.6600999999999999</v>
      </c>
      <c r="B994">
        <v>-78.123999999999995</v>
      </c>
    </row>
    <row r="995" spans="1:2">
      <c r="A995" s="1">
        <f>-6.2776</f>
        <v>-6.2775999999999996</v>
      </c>
      <c r="B995">
        <v>-79.125</v>
      </c>
    </row>
    <row r="996" spans="1:2">
      <c r="A996" s="1">
        <f>-6.7922</f>
        <v>-6.7922000000000002</v>
      </c>
      <c r="B996">
        <v>-80.450999999999993</v>
      </c>
    </row>
    <row r="997" spans="1:2">
      <c r="A997" s="1">
        <f>-7.4097</f>
        <v>-7.4097</v>
      </c>
      <c r="B997">
        <v>-80.784000000000006</v>
      </c>
    </row>
    <row r="998" spans="1:2">
      <c r="A998" s="1">
        <f>-8.7475</f>
        <v>-8.7475000000000005</v>
      </c>
      <c r="B998">
        <v>-83.778000000000006</v>
      </c>
    </row>
    <row r="999" spans="1:2">
      <c r="A999" s="1">
        <f>-9.5707</f>
        <v>-9.5707000000000004</v>
      </c>
      <c r="B999">
        <v>-85.771000000000001</v>
      </c>
    </row>
    <row r="1000" spans="1:2">
      <c r="A1000" s="1">
        <f>-10.6</f>
        <v>-10.6</v>
      </c>
      <c r="B1000">
        <v>-88.430999999999997</v>
      </c>
    </row>
    <row r="1001" spans="1:2">
      <c r="A1001" s="1">
        <f>-11.423</f>
        <v>-11.423</v>
      </c>
      <c r="B1001">
        <v>-90.757000000000005</v>
      </c>
    </row>
    <row r="1002" spans="1:2">
      <c r="A1002" s="1">
        <f>-12.349</f>
        <v>-12.349</v>
      </c>
      <c r="B1002">
        <v>-93.417000000000002</v>
      </c>
    </row>
    <row r="1003" spans="1:2">
      <c r="A1003" s="1">
        <f>-13.173</f>
        <v>-13.173</v>
      </c>
      <c r="B1003">
        <v>-95.414000000000001</v>
      </c>
    </row>
    <row r="1004" spans="1:2">
      <c r="A1004" s="1">
        <f>-13.893</f>
        <v>-13.893000000000001</v>
      </c>
      <c r="B1004">
        <v>-97.406999999999996</v>
      </c>
    </row>
    <row r="1005" spans="1:2">
      <c r="A1005" s="1">
        <f>-14.922</f>
        <v>-14.922000000000001</v>
      </c>
      <c r="B1005">
        <v>-100.07</v>
      </c>
    </row>
    <row r="1006" spans="1:2">
      <c r="A1006" s="1">
        <f>-15.849</f>
        <v>-15.849</v>
      </c>
      <c r="B1006">
        <v>-102.73</v>
      </c>
    </row>
    <row r="1007" spans="1:2">
      <c r="A1007" s="1">
        <f>-16.98</f>
        <v>-16.98</v>
      </c>
      <c r="B1007">
        <v>-105.05</v>
      </c>
    </row>
    <row r="1008" spans="1:2">
      <c r="A1008" s="1">
        <f>-18.318</f>
        <v>-18.318000000000001</v>
      </c>
      <c r="B1008">
        <v>-107.71</v>
      </c>
    </row>
    <row r="1009" spans="1:2">
      <c r="A1009" s="1">
        <f>-19.142</f>
        <v>-19.141999999999999</v>
      </c>
      <c r="B1009">
        <v>-110.04</v>
      </c>
    </row>
    <row r="1010" spans="1:2">
      <c r="A1010" s="1">
        <f>-20.274</f>
        <v>-20.274000000000001</v>
      </c>
      <c r="B1010">
        <v>-111.7</v>
      </c>
    </row>
    <row r="1011" spans="1:2">
      <c r="A1011" s="1">
        <f>-21.406</f>
        <v>-21.405999999999999</v>
      </c>
      <c r="B1011">
        <v>-113.7</v>
      </c>
    </row>
    <row r="1012" spans="1:2">
      <c r="A1012" s="1">
        <f>-22.641</f>
        <v>-22.640999999999998</v>
      </c>
      <c r="B1012">
        <v>-115.69</v>
      </c>
    </row>
    <row r="1013" spans="1:2">
      <c r="A1013" s="1">
        <f>-23.773</f>
        <v>-23.773</v>
      </c>
      <c r="B1013">
        <v>-117.69</v>
      </c>
    </row>
    <row r="1014" spans="1:2">
      <c r="A1014" s="1">
        <f>-24.802</f>
        <v>-24.802</v>
      </c>
      <c r="B1014">
        <v>-119.35</v>
      </c>
    </row>
    <row r="1015" spans="1:2">
      <c r="A1015" s="1">
        <f>-25.626</f>
        <v>-25.626000000000001</v>
      </c>
      <c r="B1015">
        <v>-120.68</v>
      </c>
    </row>
    <row r="1016" spans="1:2">
      <c r="A1016" s="1">
        <f>-26.655</f>
        <v>-26.655000000000001</v>
      </c>
      <c r="B1016">
        <v>-122.34</v>
      </c>
    </row>
    <row r="1017" spans="1:2">
      <c r="A1017" s="1">
        <f>-27.785</f>
        <v>-27.785</v>
      </c>
      <c r="B1017">
        <v>-123.67</v>
      </c>
    </row>
    <row r="1018" spans="1:2">
      <c r="A1018" s="1">
        <f>-28.918</f>
        <v>-28.917999999999999</v>
      </c>
      <c r="B1018">
        <v>-124.67</v>
      </c>
    </row>
    <row r="1019" spans="1:2">
      <c r="A1019" s="1">
        <f>-29.845</f>
        <v>-29.844999999999999</v>
      </c>
      <c r="B1019">
        <v>-126</v>
      </c>
    </row>
    <row r="1020" spans="1:2">
      <c r="A1020" s="1">
        <f>-30.668</f>
        <v>-30.667999999999999</v>
      </c>
      <c r="B1020">
        <v>-126.33</v>
      </c>
    </row>
    <row r="1021" spans="1:2">
      <c r="A1021" s="1">
        <f>-31.697</f>
        <v>-31.696999999999999</v>
      </c>
      <c r="B1021">
        <v>-127.33</v>
      </c>
    </row>
    <row r="1022" spans="1:2">
      <c r="A1022" s="1">
        <f>-33.035</f>
        <v>-33.034999999999997</v>
      </c>
      <c r="B1022">
        <v>-127.99</v>
      </c>
    </row>
    <row r="1023" spans="1:2">
      <c r="A1023" s="1">
        <f>-34.168</f>
        <v>-34.167999999999999</v>
      </c>
      <c r="B1023">
        <v>-128.66</v>
      </c>
    </row>
    <row r="1024" spans="1:2">
      <c r="A1024" s="1">
        <f>-34.991</f>
        <v>-34.991</v>
      </c>
      <c r="B1024">
        <v>-128.99</v>
      </c>
    </row>
    <row r="1025" spans="1:2">
      <c r="A1025" s="1">
        <f>-36.121</f>
        <v>-36.121000000000002</v>
      </c>
      <c r="B1025">
        <v>-129.66</v>
      </c>
    </row>
    <row r="1026" spans="1:2">
      <c r="A1026" s="1">
        <f>-37.254</f>
        <v>-37.253999999999998</v>
      </c>
      <c r="B1026">
        <v>-129.99</v>
      </c>
    </row>
    <row r="1027" spans="1:2">
      <c r="A1027" s="1">
        <f>-38.387</f>
        <v>-38.387</v>
      </c>
      <c r="B1027">
        <v>-130.99</v>
      </c>
    </row>
    <row r="1028" spans="1:2">
      <c r="A1028" s="1">
        <f>-39.517</f>
        <v>-39.517000000000003</v>
      </c>
      <c r="B1028">
        <v>-130.99</v>
      </c>
    </row>
    <row r="1029" spans="1:2">
      <c r="A1029" s="1">
        <f>-40.343</f>
        <v>-40.343000000000004</v>
      </c>
      <c r="B1029">
        <v>-130.99</v>
      </c>
    </row>
    <row r="1030" spans="1:2">
      <c r="A1030" s="1">
        <f>-40.96</f>
        <v>-40.96</v>
      </c>
      <c r="B1030">
        <v>-130.99</v>
      </c>
    </row>
    <row r="1031" spans="1:2">
      <c r="A1031" s="1">
        <f>-41.783</f>
        <v>-41.783000000000001</v>
      </c>
      <c r="B1031">
        <v>-130.99</v>
      </c>
    </row>
    <row r="1032" spans="1:2">
      <c r="A1032" s="1">
        <f>-42.502</f>
        <v>-42.502000000000002</v>
      </c>
      <c r="B1032">
        <v>-131.32</v>
      </c>
    </row>
    <row r="1033" spans="1:2">
      <c r="A1033" s="1">
        <f>-43.017</f>
        <v>-43.017000000000003</v>
      </c>
      <c r="B1033">
        <v>-130.99</v>
      </c>
    </row>
    <row r="1034" spans="1:2">
      <c r="A1034" s="1">
        <f>-43.325</f>
        <v>-43.325000000000003</v>
      </c>
      <c r="B1034">
        <v>-130.99</v>
      </c>
    </row>
    <row r="1035" spans="1:2">
      <c r="A1035" s="1">
        <f>-43.325</f>
        <v>-43.325000000000003</v>
      </c>
      <c r="B1035">
        <v>-129.32</v>
      </c>
    </row>
    <row r="1036" spans="1:2">
      <c r="A1036" s="1">
        <f>-43.429</f>
        <v>-43.429000000000002</v>
      </c>
      <c r="B1036">
        <v>-127.99</v>
      </c>
    </row>
    <row r="1037" spans="1:2">
      <c r="A1037" s="1">
        <f>-43.325</f>
        <v>-43.325000000000003</v>
      </c>
      <c r="B1037">
        <v>-126</v>
      </c>
    </row>
    <row r="1038" spans="1:2">
      <c r="A1038" s="1">
        <f>-43.325</f>
        <v>-43.325000000000003</v>
      </c>
      <c r="B1038">
        <v>-124.34</v>
      </c>
    </row>
    <row r="1039" spans="1:2">
      <c r="A1039" s="1">
        <f>-43.325</f>
        <v>-43.325000000000003</v>
      </c>
      <c r="B1039">
        <v>-121.01</v>
      </c>
    </row>
    <row r="1040" spans="1:2">
      <c r="A1040" s="1">
        <f>-43.325</f>
        <v>-43.325000000000003</v>
      </c>
      <c r="B1040">
        <v>-118.02</v>
      </c>
    </row>
    <row r="1041" spans="1:2">
      <c r="A1041" s="1">
        <f>-43.223</f>
        <v>-43.222999999999999</v>
      </c>
      <c r="B1041">
        <v>-115.03</v>
      </c>
    </row>
    <row r="1042" spans="1:2">
      <c r="A1042" s="1">
        <f>-43.119</f>
        <v>-43.119</v>
      </c>
      <c r="B1042">
        <v>-112.37</v>
      </c>
    </row>
    <row r="1043" spans="1:2">
      <c r="A1043" s="1">
        <f>-43.223</f>
        <v>-43.222999999999999</v>
      </c>
      <c r="B1043">
        <v>-109.71</v>
      </c>
    </row>
    <row r="1044" spans="1:2">
      <c r="A1044" s="1">
        <f>-43.119</f>
        <v>-43.119</v>
      </c>
      <c r="B1044">
        <v>-107.38</v>
      </c>
    </row>
    <row r="1045" spans="1:2">
      <c r="A1045" s="1">
        <f>-43.119</f>
        <v>-43.119</v>
      </c>
      <c r="B1045">
        <v>-105.05</v>
      </c>
    </row>
    <row r="1046" spans="1:2">
      <c r="A1046" s="1">
        <f>-42.812</f>
        <v>-42.811999999999998</v>
      </c>
      <c r="B1046">
        <v>-102.39</v>
      </c>
    </row>
    <row r="1047" spans="1:2">
      <c r="A1047" s="1">
        <f>-42.502</f>
        <v>-42.502000000000002</v>
      </c>
      <c r="B1047">
        <v>-99.070999999999998</v>
      </c>
    </row>
    <row r="1048" spans="1:2">
      <c r="A1048" s="1">
        <f>-42.194</f>
        <v>-42.194000000000003</v>
      </c>
      <c r="B1048">
        <v>-95.744</v>
      </c>
    </row>
    <row r="1049" spans="1:2">
      <c r="A1049" s="1">
        <f>-42.09</f>
        <v>-42.09</v>
      </c>
      <c r="B1049">
        <v>-92.421000000000006</v>
      </c>
    </row>
    <row r="1050" spans="1:2">
      <c r="A1050" s="1">
        <f>-41.989</f>
        <v>-41.988999999999997</v>
      </c>
      <c r="B1050">
        <v>-88.430999999999997</v>
      </c>
    </row>
    <row r="1051" spans="1:2">
      <c r="A1051" s="1">
        <f>-41.679</f>
        <v>-41.679000000000002</v>
      </c>
      <c r="B1051">
        <v>-86.103999999999999</v>
      </c>
    </row>
    <row r="1052" spans="1:2">
      <c r="A1052" s="1">
        <f>-41.062</f>
        <v>-41.061999999999998</v>
      </c>
      <c r="B1052">
        <v>-81.781000000000006</v>
      </c>
    </row>
    <row r="1053" spans="1:2">
      <c r="A1053" s="1">
        <f>-40.549</f>
        <v>-40.548999999999999</v>
      </c>
      <c r="B1053">
        <v>-78.457999999999998</v>
      </c>
    </row>
    <row r="1054" spans="1:2">
      <c r="A1054" s="1">
        <f>-40.135</f>
        <v>-40.134999999999998</v>
      </c>
      <c r="B1054">
        <v>-75.135000000000005</v>
      </c>
    </row>
    <row r="1055" spans="1:2">
      <c r="A1055" s="1">
        <f>-39.723</f>
        <v>-39.722999999999999</v>
      </c>
      <c r="B1055">
        <v>-71.144999999999996</v>
      </c>
    </row>
    <row r="1056" spans="1:2">
      <c r="A1056" s="1">
        <f>-39.312</f>
        <v>-39.311999999999998</v>
      </c>
      <c r="B1056">
        <v>-68.150999999999996</v>
      </c>
    </row>
    <row r="1057" spans="1:2">
      <c r="A1057" s="1">
        <f>-38.799</f>
        <v>-38.798999999999999</v>
      </c>
      <c r="B1057">
        <v>-65.162000000000006</v>
      </c>
    </row>
    <row r="1058" spans="1:2">
      <c r="A1058" s="1">
        <f>-38.387</f>
        <v>-38.387</v>
      </c>
      <c r="B1058">
        <v>-62.502000000000002</v>
      </c>
    </row>
    <row r="1059" spans="1:2">
      <c r="A1059" s="1">
        <f>-38.077</f>
        <v>-38.076999999999998</v>
      </c>
      <c r="B1059">
        <v>-59.508000000000003</v>
      </c>
    </row>
    <row r="1060" spans="1:2">
      <c r="A1060" s="1">
        <f>-37.666</f>
        <v>-37.665999999999997</v>
      </c>
      <c r="B1060">
        <v>-56.515000000000001</v>
      </c>
    </row>
    <row r="1061" spans="1:2">
      <c r="A1061" s="1">
        <f>-37.254</f>
        <v>-37.253999999999998</v>
      </c>
      <c r="B1061">
        <v>-53.192</v>
      </c>
    </row>
    <row r="1062" spans="1:2">
      <c r="A1062" s="1">
        <f>-36.637</f>
        <v>-36.637</v>
      </c>
      <c r="B1062">
        <v>-49.534999999999997</v>
      </c>
    </row>
    <row r="1063" spans="1:2">
      <c r="A1063" s="1">
        <f>-36.02</f>
        <v>-36.020000000000003</v>
      </c>
      <c r="B1063">
        <v>-45.878999999999998</v>
      </c>
    </row>
    <row r="1064" spans="1:2">
      <c r="A1064" s="1">
        <f>-35.403</f>
        <v>-35.402999999999999</v>
      </c>
      <c r="B1064">
        <v>-42.220999999999997</v>
      </c>
    </row>
    <row r="1065" spans="1:2">
      <c r="A1065" s="1">
        <f>-35.093</f>
        <v>-35.093000000000004</v>
      </c>
      <c r="B1065">
        <v>-37.234000000000002</v>
      </c>
    </row>
    <row r="1066" spans="1:2">
      <c r="A1066" s="1">
        <f>-34.58</f>
        <v>-34.58</v>
      </c>
      <c r="B1066">
        <v>-34.241999999999997</v>
      </c>
    </row>
    <row r="1067" spans="1:2">
      <c r="A1067" s="1">
        <f>-33.96</f>
        <v>-33.96</v>
      </c>
      <c r="B1067">
        <v>-31.25</v>
      </c>
    </row>
    <row r="1068" spans="1:2">
      <c r="A1068" s="1">
        <f>-33.548</f>
        <v>-33.548000000000002</v>
      </c>
      <c r="B1068">
        <v>-28.257999999999999</v>
      </c>
    </row>
    <row r="1069" spans="1:2">
      <c r="A1069" s="1">
        <f>-32.931</f>
        <v>-32.930999999999997</v>
      </c>
      <c r="B1069">
        <v>-24.934000000000001</v>
      </c>
    </row>
    <row r="1070" spans="1:2">
      <c r="A1070" s="1">
        <f>-32.52</f>
        <v>-32.520000000000003</v>
      </c>
      <c r="B1070">
        <v>-22.274000000000001</v>
      </c>
    </row>
    <row r="1071" spans="1:2">
      <c r="A1071" s="1">
        <f>-31.801</f>
        <v>-31.800999999999998</v>
      </c>
      <c r="B1071">
        <v>-18.949000000000002</v>
      </c>
    </row>
    <row r="1072" spans="1:2">
      <c r="A1072" s="1">
        <f>-31.285</f>
        <v>-31.285</v>
      </c>
      <c r="B1072">
        <v>-15.625</v>
      </c>
    </row>
    <row r="1073" spans="1:2">
      <c r="A1073" s="1">
        <f>-30.668</f>
        <v>-30.667999999999999</v>
      </c>
      <c r="B1073">
        <v>-12.632999999999999</v>
      </c>
    </row>
    <row r="1074" spans="1:2">
      <c r="A1074" s="1">
        <f>-29.947</f>
        <v>-29.946999999999999</v>
      </c>
      <c r="B1074">
        <v>-9.6410999999999998</v>
      </c>
    </row>
    <row r="1075" spans="1:2">
      <c r="A1075" s="1">
        <f>-29.434</f>
        <v>-29.434000000000001</v>
      </c>
      <c r="B1075">
        <v>-6.6492000000000004</v>
      </c>
    </row>
    <row r="1076" spans="1:2">
      <c r="A1076" s="1">
        <f>-28.816</f>
        <v>-28.815999999999999</v>
      </c>
      <c r="B1076">
        <v>-3.9893999999999998</v>
      </c>
    </row>
    <row r="1077" spans="1:2">
      <c r="A1077" s="1">
        <f>-27.993</f>
        <v>-27.992999999999999</v>
      </c>
      <c r="B1077">
        <v>-0.99734</v>
      </c>
    </row>
    <row r="1078" spans="1:2">
      <c r="A1078" s="1">
        <v>-27.478000000000002</v>
      </c>
      <c r="B1078">
        <v>1.3298000000000001</v>
      </c>
    </row>
    <row r="1079" spans="1:2">
      <c r="A1079" s="1">
        <v>-26.655000000000001</v>
      </c>
      <c r="B1079">
        <v>4.6542000000000003</v>
      </c>
    </row>
    <row r="1080" spans="1:2">
      <c r="A1080" s="1">
        <v>-25.315999999999999</v>
      </c>
      <c r="B1080">
        <v>8.6438000000000006</v>
      </c>
    </row>
    <row r="1081" spans="1:2">
      <c r="A1081" s="1">
        <v>-23.876000000000001</v>
      </c>
      <c r="B1081">
        <v>13.298</v>
      </c>
    </row>
    <row r="1082" spans="1:2">
      <c r="A1082" s="1">
        <v>-23.361000000000001</v>
      </c>
      <c r="B1082">
        <v>14.628</v>
      </c>
    </row>
    <row r="1083" spans="1:2">
      <c r="A1083" s="1">
        <v>-22.228999999999999</v>
      </c>
      <c r="B1083">
        <v>17.952000000000002</v>
      </c>
    </row>
    <row r="1084" spans="1:2">
      <c r="A1084" s="1">
        <v>-21.303000000000001</v>
      </c>
      <c r="B1084">
        <v>19.614000000000001</v>
      </c>
    </row>
    <row r="1085" spans="1:2">
      <c r="A1085" s="1">
        <v>-20.170999999999999</v>
      </c>
      <c r="B1085">
        <v>22.606999999999999</v>
      </c>
    </row>
    <row r="1086" spans="1:2">
      <c r="A1086" s="1">
        <v>-18.936</v>
      </c>
      <c r="B1086">
        <v>24.600999999999999</v>
      </c>
    </row>
    <row r="1087" spans="1:2">
      <c r="A1087" s="1">
        <v>-17.701000000000001</v>
      </c>
      <c r="B1087">
        <v>26.596</v>
      </c>
    </row>
    <row r="1088" spans="1:2">
      <c r="A1088" s="1">
        <v>-16.260000000000002</v>
      </c>
      <c r="B1088">
        <v>28.591000000000001</v>
      </c>
    </row>
    <row r="1089" spans="1:2">
      <c r="A1089" s="1">
        <v>-15.128</v>
      </c>
      <c r="B1089">
        <v>30.253</v>
      </c>
    </row>
    <row r="1090" spans="1:2">
      <c r="A1090" s="1">
        <v>-13.584</v>
      </c>
      <c r="B1090">
        <v>32.911999999999999</v>
      </c>
    </row>
    <row r="1091" spans="1:2">
      <c r="A1091" s="1">
        <v>-12.247</v>
      </c>
      <c r="B1091">
        <v>34.575000000000003</v>
      </c>
    </row>
    <row r="1092" spans="1:2">
      <c r="A1092" s="1">
        <v>-10.394</v>
      </c>
      <c r="B1092">
        <v>37.234000000000002</v>
      </c>
    </row>
    <row r="1093" spans="1:2">
      <c r="A1093" s="1">
        <v>-9.2621000000000002</v>
      </c>
      <c r="B1093">
        <v>39.561999999999998</v>
      </c>
    </row>
    <row r="1094" spans="1:2">
      <c r="A1094" s="1">
        <v>-8.0272000000000006</v>
      </c>
      <c r="B1094">
        <v>41.555999999999997</v>
      </c>
    </row>
    <row r="1095" spans="1:2">
      <c r="A1095" s="1">
        <v>-6.7922000000000002</v>
      </c>
      <c r="B1095">
        <v>43.883000000000003</v>
      </c>
    </row>
    <row r="1096" spans="1:2">
      <c r="A1096" s="1">
        <v>-5.6600999999999999</v>
      </c>
      <c r="B1096">
        <v>46.213000000000001</v>
      </c>
    </row>
    <row r="1097" spans="1:2">
      <c r="A1097" s="1">
        <v>-4.6308999999999996</v>
      </c>
      <c r="B1097">
        <v>48.539000000000001</v>
      </c>
    </row>
    <row r="1098" spans="1:2">
      <c r="A1098" s="1">
        <v>-3.6019999999999999</v>
      </c>
      <c r="B1098">
        <v>51.198999999999998</v>
      </c>
    </row>
    <row r="1099" spans="1:2">
      <c r="A1099" s="1">
        <v>-2.7785000000000002</v>
      </c>
      <c r="B1099">
        <v>53.524999999999999</v>
      </c>
    </row>
    <row r="1100" spans="1:2">
      <c r="A1100" s="1">
        <v>-1.8524</v>
      </c>
      <c r="B1100">
        <v>55.518000000000001</v>
      </c>
    </row>
    <row r="1101" spans="1:2">
      <c r="A1101" s="1">
        <v>-0.82328999999999997</v>
      </c>
      <c r="B1101">
        <v>57.844999999999999</v>
      </c>
    </row>
    <row r="1102" spans="1:2">
      <c r="A1102" s="1">
        <v>-0.30874000000000001</v>
      </c>
      <c r="B1102">
        <v>59.841999999999999</v>
      </c>
    </row>
    <row r="1103" spans="1:2">
      <c r="A1103" s="1">
        <v>0.20582</v>
      </c>
      <c r="B1103">
        <v>61.835000000000001</v>
      </c>
    </row>
    <row r="1104" spans="1:2">
      <c r="A1104" s="1">
        <v>1.3379000000000001</v>
      </c>
      <c r="B1104">
        <v>64.828000000000003</v>
      </c>
    </row>
    <row r="1105" spans="1:2">
      <c r="A1105" s="1">
        <v>2.1612</v>
      </c>
      <c r="B1105">
        <v>67.155000000000001</v>
      </c>
    </row>
    <row r="1106" spans="1:2">
      <c r="A1106" s="1">
        <v>3.0874000000000001</v>
      </c>
      <c r="B1106">
        <v>70.147999999999996</v>
      </c>
    </row>
    <row r="1107" spans="1:2">
      <c r="A1107" s="1">
        <v>4.4252000000000002</v>
      </c>
      <c r="B1107">
        <v>73.138000000000005</v>
      </c>
    </row>
    <row r="1108" spans="1:2">
      <c r="A1108" s="1">
        <v>5.1455000000000002</v>
      </c>
      <c r="B1108">
        <v>75.463999999999999</v>
      </c>
    </row>
    <row r="1109" spans="1:2">
      <c r="A1109" s="1">
        <v>6.0719000000000003</v>
      </c>
      <c r="B1109">
        <v>78.123999999999995</v>
      </c>
    </row>
    <row r="1110" spans="1:2">
      <c r="A1110" s="1">
        <v>7.2039</v>
      </c>
      <c r="B1110">
        <v>80.450999999999993</v>
      </c>
    </row>
    <row r="1111" spans="1:2">
      <c r="A1111" s="1">
        <v>8.0272000000000006</v>
      </c>
      <c r="B1111">
        <v>82.447999999999993</v>
      </c>
    </row>
    <row r="1112" spans="1:2">
      <c r="A1112" s="1">
        <v>9.0564</v>
      </c>
      <c r="B1112">
        <v>84.111000000000004</v>
      </c>
    </row>
    <row r="1113" spans="1:2">
      <c r="A1113" s="1">
        <v>10.085000000000001</v>
      </c>
      <c r="B1113">
        <v>86.766999999999996</v>
      </c>
    </row>
    <row r="1114" spans="1:2">
      <c r="A1114" s="1">
        <v>11.115</v>
      </c>
      <c r="B1114">
        <v>88.430999999999997</v>
      </c>
    </row>
    <row r="1115" spans="1:2">
      <c r="A1115" s="1">
        <v>12.555</v>
      </c>
      <c r="B1115">
        <v>91.090999999999994</v>
      </c>
    </row>
    <row r="1116" spans="1:2">
      <c r="A1116" s="1">
        <v>13.584</v>
      </c>
      <c r="B1116">
        <v>94.084000000000003</v>
      </c>
    </row>
    <row r="1117" spans="1:2">
      <c r="A1117" s="1">
        <v>14.510999999999999</v>
      </c>
      <c r="B1117">
        <v>95.744</v>
      </c>
    </row>
    <row r="1118" spans="1:2">
      <c r="A1118" s="1">
        <v>15.643000000000001</v>
      </c>
      <c r="B1118">
        <v>97.741</v>
      </c>
    </row>
    <row r="1119" spans="1:2">
      <c r="A1119" s="1">
        <v>16.466000000000001</v>
      </c>
      <c r="B1119">
        <v>99.403999999999996</v>
      </c>
    </row>
    <row r="1120" spans="1:2">
      <c r="A1120" s="1">
        <v>17.391999999999999</v>
      </c>
      <c r="B1120">
        <v>100.73</v>
      </c>
    </row>
    <row r="1121" spans="1:2">
      <c r="A1121" s="1">
        <v>18.318000000000001</v>
      </c>
      <c r="B1121">
        <v>102.39</v>
      </c>
    </row>
    <row r="1122" spans="1:2">
      <c r="A1122" s="1">
        <v>19.347000000000001</v>
      </c>
      <c r="B1122">
        <v>104.06</v>
      </c>
    </row>
    <row r="1123" spans="1:2">
      <c r="A1123" s="1">
        <v>20.376999999999999</v>
      </c>
      <c r="B1123">
        <v>106.05</v>
      </c>
    </row>
    <row r="1124" spans="1:2">
      <c r="A1124" s="1">
        <v>21.611999999999998</v>
      </c>
      <c r="B1124">
        <v>108.38</v>
      </c>
    </row>
    <row r="1125" spans="1:2">
      <c r="A1125" s="1">
        <v>22.847000000000001</v>
      </c>
      <c r="B1125">
        <v>110.37</v>
      </c>
    </row>
    <row r="1126" spans="1:2">
      <c r="A1126" s="1">
        <v>24.184000000000001</v>
      </c>
      <c r="B1126">
        <v>112.37</v>
      </c>
    </row>
    <row r="1127" spans="1:2">
      <c r="A1127" s="1">
        <v>25.42</v>
      </c>
      <c r="B1127">
        <v>114.36</v>
      </c>
    </row>
    <row r="1128" spans="1:2">
      <c r="A1128" s="1">
        <v>26.756</v>
      </c>
      <c r="B1128">
        <v>116.02</v>
      </c>
    </row>
    <row r="1129" spans="1:2">
      <c r="A1129" s="1">
        <v>27.683</v>
      </c>
      <c r="B1129">
        <v>117.69</v>
      </c>
    </row>
    <row r="1130" spans="1:2">
      <c r="A1130" s="1">
        <v>28.815999999999999</v>
      </c>
      <c r="B1130">
        <v>119.02</v>
      </c>
    </row>
    <row r="1131" spans="1:2">
      <c r="A1131" s="1">
        <v>30.050999999999998</v>
      </c>
      <c r="B1131">
        <v>120.68</v>
      </c>
    </row>
    <row r="1132" spans="1:2">
      <c r="A1132" s="1">
        <v>31.388999999999999</v>
      </c>
      <c r="B1132">
        <v>121.34</v>
      </c>
    </row>
    <row r="1133" spans="1:2">
      <c r="A1133" s="1">
        <v>32.829000000000001</v>
      </c>
      <c r="B1133">
        <v>122.67</v>
      </c>
    </row>
    <row r="1134" spans="1:2">
      <c r="A1134" s="1">
        <v>34.064</v>
      </c>
      <c r="B1134">
        <v>124.34</v>
      </c>
    </row>
    <row r="1135" spans="1:2">
      <c r="A1135" s="1">
        <v>35.197000000000003</v>
      </c>
      <c r="B1135">
        <v>125.67</v>
      </c>
    </row>
    <row r="1136" spans="1:2">
      <c r="A1136" s="1">
        <v>36.121000000000002</v>
      </c>
      <c r="B1136">
        <v>126.66</v>
      </c>
    </row>
    <row r="1137" spans="1:2">
      <c r="A1137" s="1">
        <v>37.665999999999997</v>
      </c>
      <c r="B1137">
        <v>127.99</v>
      </c>
    </row>
    <row r="1138" spans="1:2">
      <c r="A1138" s="1">
        <v>39.21</v>
      </c>
      <c r="B1138">
        <v>129.32</v>
      </c>
    </row>
    <row r="1139" spans="1:2">
      <c r="A1139" s="1">
        <v>40.343000000000004</v>
      </c>
      <c r="B1139">
        <v>129.99</v>
      </c>
    </row>
    <row r="1140" spans="1:2">
      <c r="A1140" s="1">
        <v>41.372</v>
      </c>
      <c r="B1140">
        <v>130.99</v>
      </c>
    </row>
    <row r="1141" spans="1:2">
      <c r="A1141" s="1">
        <v>41.884999999999998</v>
      </c>
      <c r="B1141">
        <v>131.65</v>
      </c>
    </row>
    <row r="1142" spans="1:2">
      <c r="A1142" s="1">
        <v>42.502000000000002</v>
      </c>
      <c r="B1142">
        <v>131.65</v>
      </c>
    </row>
    <row r="1143" spans="1:2">
      <c r="A1143" s="1">
        <v>42.912999999999997</v>
      </c>
      <c r="B1143">
        <v>131.65</v>
      </c>
    </row>
    <row r="1144" spans="1:2">
      <c r="A1144" s="1">
        <v>42.811999999999998</v>
      </c>
      <c r="B1144">
        <v>130.99</v>
      </c>
    </row>
    <row r="1145" spans="1:2">
      <c r="A1145" s="1">
        <v>42.811999999999998</v>
      </c>
      <c r="B1145">
        <v>129.32</v>
      </c>
    </row>
    <row r="1146" spans="1:2">
      <c r="A1146" s="1">
        <v>42.811999999999998</v>
      </c>
      <c r="B1146">
        <v>126.66</v>
      </c>
    </row>
    <row r="1147" spans="1:2">
      <c r="A1147" s="1">
        <v>42.707999999999998</v>
      </c>
      <c r="B1147">
        <v>124</v>
      </c>
    </row>
    <row r="1148" spans="1:2">
      <c r="A1148" s="1">
        <v>42.606000000000002</v>
      </c>
      <c r="B1148">
        <v>121.34</v>
      </c>
    </row>
    <row r="1149" spans="1:2">
      <c r="A1149" s="1">
        <v>42.502000000000002</v>
      </c>
      <c r="B1149">
        <v>119.02</v>
      </c>
    </row>
    <row r="1150" spans="1:2">
      <c r="A1150" s="1">
        <v>42.502000000000002</v>
      </c>
      <c r="B1150">
        <v>117.35</v>
      </c>
    </row>
    <row r="1151" spans="1:2">
      <c r="A1151" s="1">
        <v>42.4</v>
      </c>
      <c r="B1151">
        <v>114.03</v>
      </c>
    </row>
    <row r="1152" spans="1:2">
      <c r="A1152" s="1">
        <v>42.4</v>
      </c>
      <c r="B1152">
        <v>111.04</v>
      </c>
    </row>
    <row r="1153" spans="1:2">
      <c r="A1153" s="1">
        <v>42.09</v>
      </c>
      <c r="B1153">
        <v>106.72</v>
      </c>
    </row>
    <row r="1154" spans="1:2">
      <c r="A1154" s="1">
        <v>41.884999999999998</v>
      </c>
      <c r="B1154">
        <v>104.06</v>
      </c>
    </row>
    <row r="1155" spans="1:2">
      <c r="A1155" s="1">
        <v>41.472999999999999</v>
      </c>
      <c r="B1155">
        <v>100.07</v>
      </c>
    </row>
    <row r="1156" spans="1:2">
      <c r="A1156" s="1">
        <v>41.372</v>
      </c>
      <c r="B1156">
        <v>97.741</v>
      </c>
    </row>
    <row r="1157" spans="1:2">
      <c r="A1157" s="1">
        <v>40.96</v>
      </c>
      <c r="B1157">
        <v>95.081000000000003</v>
      </c>
    </row>
    <row r="1158" spans="1:2">
      <c r="A1158" s="1">
        <v>40.856000000000002</v>
      </c>
      <c r="B1158">
        <v>91.757999999999996</v>
      </c>
    </row>
    <row r="1159" spans="1:2">
      <c r="A1159" s="1">
        <v>40.548999999999999</v>
      </c>
      <c r="B1159">
        <v>88.430999999999997</v>
      </c>
    </row>
    <row r="1160" spans="1:2">
      <c r="A1160" s="1">
        <v>40.033000000000001</v>
      </c>
      <c r="B1160">
        <v>85.108000000000004</v>
      </c>
    </row>
    <row r="1161" spans="1:2">
      <c r="A1161" s="1">
        <v>39.722999999999999</v>
      </c>
      <c r="B1161">
        <v>81.781000000000006</v>
      </c>
    </row>
    <row r="1162" spans="1:2">
      <c r="A1162" s="1">
        <v>39.415999999999997</v>
      </c>
      <c r="B1162">
        <v>77.795000000000002</v>
      </c>
    </row>
    <row r="1163" spans="1:2">
      <c r="A1163" s="1">
        <v>38.9</v>
      </c>
      <c r="B1163">
        <v>74.801000000000002</v>
      </c>
    </row>
    <row r="1164" spans="1:2">
      <c r="A1164" s="1">
        <v>38.488999999999997</v>
      </c>
      <c r="B1164">
        <v>71.477999999999994</v>
      </c>
    </row>
    <row r="1165" spans="1:2">
      <c r="A1165" s="1">
        <v>38.180999999999997</v>
      </c>
      <c r="B1165">
        <v>68.484999999999999</v>
      </c>
    </row>
    <row r="1166" spans="1:2">
      <c r="A1166" s="1">
        <v>37.770000000000003</v>
      </c>
      <c r="B1166">
        <v>65.825000000000003</v>
      </c>
    </row>
    <row r="1167" spans="1:2">
      <c r="A1167" s="1">
        <v>37.15</v>
      </c>
      <c r="B1167">
        <v>62.502000000000002</v>
      </c>
    </row>
    <row r="1168" spans="1:2">
      <c r="A1168" s="1">
        <v>36.944000000000003</v>
      </c>
      <c r="B1168">
        <v>60.170999999999999</v>
      </c>
    </row>
    <row r="1169" spans="1:2">
      <c r="A1169" s="1">
        <v>36.430999999999997</v>
      </c>
      <c r="B1169">
        <v>56.847999999999999</v>
      </c>
    </row>
    <row r="1170" spans="1:2">
      <c r="A1170" s="1">
        <v>36.121000000000002</v>
      </c>
      <c r="B1170">
        <v>54.188000000000002</v>
      </c>
    </row>
    <row r="1171" spans="1:2">
      <c r="A1171" s="1">
        <v>35.814</v>
      </c>
      <c r="B1171">
        <v>51.527999999999999</v>
      </c>
    </row>
    <row r="1172" spans="1:2">
      <c r="A1172" s="1">
        <v>35.402999999999999</v>
      </c>
      <c r="B1172">
        <v>49.201999999999998</v>
      </c>
    </row>
    <row r="1173" spans="1:2">
      <c r="A1173" s="1">
        <v>35.093000000000004</v>
      </c>
      <c r="B1173">
        <v>46.542000000000002</v>
      </c>
    </row>
    <row r="1174" spans="1:2">
      <c r="A1174" s="1">
        <v>34.887</v>
      </c>
      <c r="B1174">
        <v>44.548999999999999</v>
      </c>
    </row>
    <row r="1175" spans="1:2">
      <c r="A1175" s="1">
        <v>34.58</v>
      </c>
      <c r="B1175">
        <v>42.552999999999997</v>
      </c>
    </row>
    <row r="1176" spans="1:2">
      <c r="A1176" s="1">
        <v>34.167999999999999</v>
      </c>
      <c r="B1176">
        <v>39.561999999999998</v>
      </c>
    </row>
    <row r="1177" spans="1:2">
      <c r="A1177" s="1">
        <v>33.96</v>
      </c>
      <c r="B1177">
        <v>37.234000000000002</v>
      </c>
    </row>
    <row r="1178" spans="1:2">
      <c r="A1178" s="1">
        <v>33.447000000000003</v>
      </c>
      <c r="B1178">
        <v>34.241999999999997</v>
      </c>
    </row>
    <row r="1179" spans="1:2">
      <c r="A1179" s="1">
        <v>32.930999999999997</v>
      </c>
      <c r="B1179">
        <v>30.585999999999999</v>
      </c>
    </row>
    <row r="1180" spans="1:2">
      <c r="A1180" s="1">
        <v>32.624000000000002</v>
      </c>
      <c r="B1180">
        <v>27.593</v>
      </c>
    </row>
    <row r="1181" spans="1:2">
      <c r="A1181" s="1">
        <v>32.006999999999998</v>
      </c>
      <c r="B1181">
        <v>25.599</v>
      </c>
    </row>
    <row r="1182" spans="1:2">
      <c r="A1182" s="1">
        <v>31.491</v>
      </c>
      <c r="B1182">
        <v>22.606999999999999</v>
      </c>
    </row>
    <row r="1183" spans="1:2">
      <c r="A1183" s="1">
        <v>30.77</v>
      </c>
      <c r="B1183">
        <v>19.282</v>
      </c>
    </row>
    <row r="1184" spans="1:2">
      <c r="A1184" s="1">
        <v>30.358000000000001</v>
      </c>
      <c r="B1184">
        <v>16.29</v>
      </c>
    </row>
    <row r="1185" spans="1:2">
      <c r="A1185" s="1">
        <v>29.638999999999999</v>
      </c>
      <c r="B1185">
        <v>12.965999999999999</v>
      </c>
    </row>
    <row r="1186" spans="1:2">
      <c r="A1186" s="1">
        <v>29.228000000000002</v>
      </c>
      <c r="B1186">
        <v>9.9733999999999998</v>
      </c>
    </row>
    <row r="1187" spans="1:2">
      <c r="A1187" s="1">
        <v>28.712</v>
      </c>
      <c r="B1187">
        <v>6.6492000000000004</v>
      </c>
    </row>
    <row r="1188" spans="1:2">
      <c r="A1188" s="1">
        <v>28.199000000000002</v>
      </c>
      <c r="B1188">
        <v>3.9893999999999998</v>
      </c>
    </row>
    <row r="1189" spans="1:2">
      <c r="A1189" s="1">
        <v>27.888999999999999</v>
      </c>
      <c r="B1189">
        <v>1.9946999999999999</v>
      </c>
    </row>
    <row r="1190" spans="1:2">
      <c r="A1190" s="1">
        <v>27.478000000000002</v>
      </c>
      <c r="B1190">
        <v>0</v>
      </c>
    </row>
    <row r="1191" spans="1:2">
      <c r="A1191" s="1">
        <v>26.962</v>
      </c>
      <c r="B1191">
        <v>-2.9921000000000002</v>
      </c>
    </row>
    <row r="1192" spans="1:2">
      <c r="A1192" s="1">
        <v>26.449000000000002</v>
      </c>
      <c r="B1192">
        <v>-5.6515000000000004</v>
      </c>
    </row>
    <row r="1193" spans="1:2">
      <c r="A1193" s="1">
        <v>25.728000000000002</v>
      </c>
      <c r="B1193">
        <v>-8.3110999999999997</v>
      </c>
    </row>
    <row r="1194" spans="1:2">
      <c r="A1194" s="1">
        <v>25.111000000000001</v>
      </c>
      <c r="B1194">
        <v>-11.635999999999999</v>
      </c>
    </row>
    <row r="1195" spans="1:2">
      <c r="A1195" s="1">
        <v>24.39</v>
      </c>
      <c r="B1195">
        <v>-14.628</v>
      </c>
    </row>
    <row r="1196" spans="1:2">
      <c r="A1196" s="1">
        <v>23.773</v>
      </c>
      <c r="B1196">
        <v>-17.62</v>
      </c>
    </row>
    <row r="1197" spans="1:2">
      <c r="A1197" s="1">
        <v>23.052</v>
      </c>
      <c r="B1197">
        <v>-20.943999999999999</v>
      </c>
    </row>
    <row r="1198" spans="1:2">
      <c r="A1198" s="1">
        <v>22.228999999999999</v>
      </c>
      <c r="B1198">
        <v>-23.271000000000001</v>
      </c>
    </row>
    <row r="1199" spans="1:2">
      <c r="A1199" s="1">
        <v>20.994</v>
      </c>
      <c r="B1199">
        <v>-26.596</v>
      </c>
    </row>
    <row r="1200" spans="1:2">
      <c r="A1200" s="1">
        <v>19.965</v>
      </c>
      <c r="B1200">
        <v>-29.588000000000001</v>
      </c>
    </row>
    <row r="1201" spans="1:2">
      <c r="A1201" s="1">
        <v>18.936</v>
      </c>
      <c r="B1201">
        <v>-31.914999999999999</v>
      </c>
    </row>
    <row r="1202" spans="1:2">
      <c r="A1202" s="1">
        <v>17.495000000000001</v>
      </c>
      <c r="B1202">
        <v>-34.575000000000003</v>
      </c>
    </row>
    <row r="1203" spans="1:2">
      <c r="A1203" s="1">
        <v>16.260000000000002</v>
      </c>
      <c r="B1203">
        <v>-36.569000000000003</v>
      </c>
    </row>
    <row r="1204" spans="1:2">
      <c r="A1204" s="1">
        <v>15.436999999999999</v>
      </c>
      <c r="B1204">
        <v>-38.564</v>
      </c>
    </row>
    <row r="1205" spans="1:2">
      <c r="A1205" s="1">
        <v>14.099</v>
      </c>
      <c r="B1205">
        <v>-41.223999999999997</v>
      </c>
    </row>
    <row r="1206" spans="1:2">
      <c r="A1206" s="1">
        <v>12.864000000000001</v>
      </c>
      <c r="B1206">
        <v>-43.218000000000004</v>
      </c>
    </row>
    <row r="1207" spans="1:2">
      <c r="A1207" s="1">
        <v>11.217000000000001</v>
      </c>
      <c r="B1207">
        <v>-46.542000000000002</v>
      </c>
    </row>
    <row r="1208" spans="1:2">
      <c r="A1208" s="1">
        <v>10.291</v>
      </c>
      <c r="B1208">
        <v>-47.872</v>
      </c>
    </row>
    <row r="1209" spans="1:2">
      <c r="A1209" s="1">
        <v>8.7475000000000005</v>
      </c>
      <c r="B1209">
        <v>-50.198</v>
      </c>
    </row>
    <row r="1210" spans="1:2">
      <c r="A1210" s="1">
        <v>7.4097</v>
      </c>
      <c r="B1210">
        <v>-52.195</v>
      </c>
    </row>
    <row r="1211" spans="1:2">
      <c r="A1211" s="1">
        <v>6.1746999999999996</v>
      </c>
      <c r="B1211">
        <v>-53.854999999999997</v>
      </c>
    </row>
    <row r="1212" spans="1:2">
      <c r="A1212" s="1">
        <v>5.1455000000000002</v>
      </c>
      <c r="B1212">
        <v>-55.185000000000002</v>
      </c>
    </row>
    <row r="1213" spans="1:2">
      <c r="A1213" s="1">
        <v>3.9106000000000001</v>
      </c>
      <c r="B1213">
        <v>-57.182000000000002</v>
      </c>
    </row>
    <row r="1214" spans="1:2">
      <c r="A1214" s="1">
        <v>2.9845000000000002</v>
      </c>
      <c r="B1214">
        <v>-58.512</v>
      </c>
    </row>
    <row r="1215" spans="1:2">
      <c r="A1215" s="1">
        <v>2.0581999999999998</v>
      </c>
      <c r="B1215">
        <v>-60.170999999999999</v>
      </c>
    </row>
    <row r="1216" spans="1:2">
      <c r="A1216" s="1">
        <v>1.3379000000000001</v>
      </c>
      <c r="B1216">
        <v>-61.500999999999998</v>
      </c>
    </row>
    <row r="1217" spans="1:2">
      <c r="A1217" s="1">
        <v>0.72038999999999997</v>
      </c>
      <c r="B1217">
        <v>-61.835000000000001</v>
      </c>
    </row>
    <row r="1218" spans="1:2">
      <c r="A1218" s="1">
        <v>0.10291</v>
      </c>
      <c r="B1218">
        <v>-62.831000000000003</v>
      </c>
    </row>
    <row r="1219" spans="1:2">
      <c r="A1219" s="1">
        <f>-0.61747</f>
        <v>-0.61746999999999996</v>
      </c>
      <c r="B1219">
        <v>-64.828000000000003</v>
      </c>
    </row>
    <row r="1220" spans="1:2">
      <c r="A1220" s="1">
        <f>-1.9553</f>
        <v>-1.9553</v>
      </c>
      <c r="B1220">
        <v>-67.488</v>
      </c>
    </row>
    <row r="1221" spans="1:2">
      <c r="A1221" s="1">
        <f>-2.9845</f>
        <v>-2.9845000000000002</v>
      </c>
      <c r="B1221">
        <v>-68.817999999999998</v>
      </c>
    </row>
    <row r="1222" spans="1:2">
      <c r="A1222" s="1">
        <f>-4.1166</f>
        <v>-4.1166</v>
      </c>
      <c r="B1222">
        <v>-70.147999999999996</v>
      </c>
    </row>
    <row r="1223" spans="1:2">
      <c r="A1223" s="1">
        <f>-4.9398</f>
        <v>-4.9398</v>
      </c>
      <c r="B1223">
        <v>-71.477999999999994</v>
      </c>
    </row>
    <row r="1224" spans="1:2">
      <c r="A1224" s="1">
        <f>-6.0719</f>
        <v>-6.0719000000000003</v>
      </c>
      <c r="B1224">
        <v>-73.138000000000005</v>
      </c>
    </row>
    <row r="1225" spans="1:2">
      <c r="A1225" s="1">
        <f>-7.1008</f>
        <v>-7.1007999999999996</v>
      </c>
      <c r="B1225">
        <v>-74.134</v>
      </c>
    </row>
    <row r="1226" spans="1:2">
      <c r="A1226" s="1">
        <f>-8.0272</f>
        <v>-8.0272000000000006</v>
      </c>
      <c r="B1226">
        <v>-76.465000000000003</v>
      </c>
    </row>
    <row r="1227" spans="1:2">
      <c r="A1227" s="1">
        <f>-9.5707</f>
        <v>-9.5707000000000004</v>
      </c>
      <c r="B1227">
        <v>-79.125</v>
      </c>
    </row>
    <row r="1228" spans="1:2">
      <c r="A1228" s="1">
        <f>-10.6</f>
        <v>-10.6</v>
      </c>
      <c r="B1228">
        <v>-80.784000000000006</v>
      </c>
    </row>
    <row r="1229" spans="1:2">
      <c r="A1229" s="1">
        <f>-11.423</f>
        <v>-11.423</v>
      </c>
      <c r="B1229">
        <v>-82.447999999999993</v>
      </c>
    </row>
    <row r="1230" spans="1:2">
      <c r="A1230" s="1">
        <f>-12.041</f>
        <v>-12.041</v>
      </c>
      <c r="B1230">
        <v>-84.111000000000004</v>
      </c>
    </row>
    <row r="1231" spans="1:2">
      <c r="A1231" s="1">
        <f>-12.658</f>
        <v>-12.657999999999999</v>
      </c>
      <c r="B1231">
        <v>-86.103999999999999</v>
      </c>
    </row>
    <row r="1232" spans="1:2">
      <c r="A1232" s="1">
        <f>-13.79</f>
        <v>-13.79</v>
      </c>
      <c r="B1232">
        <v>-87.768000000000001</v>
      </c>
    </row>
    <row r="1233" spans="1:2">
      <c r="A1233" s="1">
        <f>-14.922</f>
        <v>-14.922000000000001</v>
      </c>
      <c r="B1233">
        <v>-90.427999999999997</v>
      </c>
    </row>
    <row r="1234" spans="1:2">
      <c r="A1234" s="1">
        <f>-16.466</f>
        <v>-16.466000000000001</v>
      </c>
      <c r="B1234">
        <v>-92.421000000000006</v>
      </c>
    </row>
    <row r="1235" spans="1:2">
      <c r="A1235" s="1">
        <f>-17.289</f>
        <v>-17.289000000000001</v>
      </c>
      <c r="B1235">
        <v>-94.414000000000001</v>
      </c>
    </row>
    <row r="1236" spans="1:2">
      <c r="A1236" s="1">
        <f>-18.421</f>
        <v>-18.420999999999999</v>
      </c>
      <c r="B1236">
        <v>-96.744</v>
      </c>
    </row>
    <row r="1237" spans="1:2">
      <c r="A1237" s="1">
        <f>-19.45</f>
        <v>-19.45</v>
      </c>
      <c r="B1237">
        <v>-98.403999999999996</v>
      </c>
    </row>
    <row r="1238" spans="1:2">
      <c r="A1238" s="1">
        <f>-20.171</f>
        <v>-20.170999999999999</v>
      </c>
      <c r="B1238">
        <v>-100.4</v>
      </c>
    </row>
    <row r="1239" spans="1:2">
      <c r="A1239" s="1">
        <f>-21.097</f>
        <v>-21.097000000000001</v>
      </c>
      <c r="B1239">
        <v>-100.73</v>
      </c>
    </row>
    <row r="1240" spans="1:2">
      <c r="A1240" s="1">
        <f>-22.023</f>
        <v>-22.023</v>
      </c>
      <c r="B1240">
        <v>-102.39</v>
      </c>
    </row>
    <row r="1241" spans="1:2">
      <c r="A1241" s="1">
        <f>-23.155</f>
        <v>-23.155000000000001</v>
      </c>
      <c r="B1241">
        <v>-104.39</v>
      </c>
    </row>
    <row r="1242" spans="1:2">
      <c r="A1242" s="1">
        <f>-24.287</f>
        <v>-24.286999999999999</v>
      </c>
      <c r="B1242">
        <v>-107.05</v>
      </c>
    </row>
    <row r="1243" spans="1:2">
      <c r="A1243" s="1">
        <f>-25.933</f>
        <v>-25.933</v>
      </c>
      <c r="B1243">
        <v>-109.38</v>
      </c>
    </row>
    <row r="1244" spans="1:2">
      <c r="A1244" s="1">
        <f>-26.861</f>
        <v>-26.861000000000001</v>
      </c>
      <c r="B1244">
        <v>-111.04</v>
      </c>
    </row>
    <row r="1245" spans="1:2">
      <c r="A1245" s="1">
        <f>-28.095</f>
        <v>-28.094999999999999</v>
      </c>
      <c r="B1245">
        <v>-112.7</v>
      </c>
    </row>
    <row r="1246" spans="1:2">
      <c r="A1246" s="1">
        <f>-29.535</f>
        <v>-29.535</v>
      </c>
      <c r="B1246">
        <v>-114.36</v>
      </c>
    </row>
    <row r="1247" spans="1:2">
      <c r="A1247" s="1">
        <f>-30.668</f>
        <v>-30.667999999999999</v>
      </c>
      <c r="B1247">
        <v>-115.69</v>
      </c>
    </row>
    <row r="1248" spans="1:2">
      <c r="A1248" s="1">
        <f>-31.801</f>
        <v>-31.800999999999998</v>
      </c>
      <c r="B1248">
        <v>-117.69</v>
      </c>
    </row>
    <row r="1249" spans="1:2">
      <c r="A1249" s="1">
        <f>-32.931</f>
        <v>-32.930999999999997</v>
      </c>
      <c r="B1249">
        <v>-118.68</v>
      </c>
    </row>
    <row r="1250" spans="1:2">
      <c r="A1250" s="1">
        <f>-34.168</f>
        <v>-34.167999999999999</v>
      </c>
      <c r="B1250">
        <v>-119.35</v>
      </c>
    </row>
    <row r="1251" spans="1:2">
      <c r="A1251" s="1">
        <f>-35.197</f>
        <v>-35.197000000000003</v>
      </c>
      <c r="B1251">
        <v>-120.35</v>
      </c>
    </row>
    <row r="1252" spans="1:2">
      <c r="A1252" s="1">
        <f>-36.225</f>
        <v>-36.225000000000001</v>
      </c>
      <c r="B1252">
        <v>-121.34</v>
      </c>
    </row>
    <row r="1253" spans="1:2">
      <c r="A1253" s="1">
        <f>-37.564</f>
        <v>-37.564</v>
      </c>
      <c r="B1253">
        <v>-122.34</v>
      </c>
    </row>
    <row r="1254" spans="1:2">
      <c r="A1254" s="1">
        <f>-38.489</f>
        <v>-38.488999999999997</v>
      </c>
      <c r="B1254">
        <v>-123.01</v>
      </c>
    </row>
    <row r="1255" spans="1:2">
      <c r="A1255" s="1">
        <f>-39.416</f>
        <v>-39.415999999999997</v>
      </c>
      <c r="B1255">
        <v>-124</v>
      </c>
    </row>
    <row r="1256" spans="1:2">
      <c r="A1256" s="1">
        <f>-40.549</f>
        <v>-40.548999999999999</v>
      </c>
      <c r="B1256">
        <v>-124.67</v>
      </c>
    </row>
    <row r="1257" spans="1:2">
      <c r="A1257" s="1">
        <f>-41.372</f>
        <v>-41.372</v>
      </c>
      <c r="B1257">
        <v>-124.67</v>
      </c>
    </row>
    <row r="1258" spans="1:2">
      <c r="A1258" s="1">
        <f>-42.296</f>
        <v>-42.295999999999999</v>
      </c>
      <c r="B1258">
        <v>-125</v>
      </c>
    </row>
    <row r="1259" spans="1:2">
      <c r="A1259" s="1">
        <f>-43.119</f>
        <v>-43.119</v>
      </c>
      <c r="B1259">
        <v>-125.67</v>
      </c>
    </row>
    <row r="1260" spans="1:2">
      <c r="A1260" s="1">
        <f>-43.84</f>
        <v>-43.84</v>
      </c>
      <c r="B1260">
        <v>-125.67</v>
      </c>
    </row>
    <row r="1261" spans="1:2">
      <c r="A1261" s="1">
        <f>-44.458</f>
        <v>-44.457999999999998</v>
      </c>
      <c r="B1261">
        <v>-126</v>
      </c>
    </row>
    <row r="1262" spans="1:2">
      <c r="A1262" s="1">
        <f>-44.869</f>
        <v>-44.869</v>
      </c>
      <c r="B1262">
        <v>-126.33</v>
      </c>
    </row>
    <row r="1263" spans="1:2">
      <c r="A1263" s="1">
        <f>-44.973</f>
        <v>-44.972999999999999</v>
      </c>
      <c r="B1263">
        <v>-125</v>
      </c>
    </row>
    <row r="1264" spans="1:2">
      <c r="A1264" s="1">
        <f>-44.973</f>
        <v>-44.972999999999999</v>
      </c>
      <c r="B1264">
        <v>-124</v>
      </c>
    </row>
    <row r="1265" spans="1:2">
      <c r="A1265" s="1">
        <f>-44.973</f>
        <v>-44.972999999999999</v>
      </c>
      <c r="B1265">
        <v>-122.34</v>
      </c>
    </row>
    <row r="1266" spans="1:2">
      <c r="A1266" s="1">
        <f>-44.973</f>
        <v>-44.972999999999999</v>
      </c>
      <c r="B1266">
        <v>-120.01</v>
      </c>
    </row>
    <row r="1267" spans="1:2">
      <c r="A1267" s="1">
        <f>-44.973</f>
        <v>-44.972999999999999</v>
      </c>
      <c r="B1267">
        <v>-118.02</v>
      </c>
    </row>
    <row r="1268" spans="1:2">
      <c r="A1268" s="1">
        <f>-45.075</f>
        <v>-45.075000000000003</v>
      </c>
      <c r="B1268">
        <v>-115.03</v>
      </c>
    </row>
    <row r="1269" spans="1:2">
      <c r="A1269" s="1">
        <f>-44.869</f>
        <v>-44.869</v>
      </c>
      <c r="B1269">
        <v>-112.37</v>
      </c>
    </row>
    <row r="1270" spans="1:2">
      <c r="A1270" s="1">
        <f>-44.768</f>
        <v>-44.768000000000001</v>
      </c>
      <c r="B1270">
        <v>-109.04</v>
      </c>
    </row>
    <row r="1271" spans="1:2">
      <c r="A1271" s="1">
        <f>-44.663</f>
        <v>-44.662999999999997</v>
      </c>
      <c r="B1271">
        <v>-106.38</v>
      </c>
    </row>
    <row r="1272" spans="1:2">
      <c r="A1272" s="1">
        <f>-44.562</f>
        <v>-44.561999999999998</v>
      </c>
      <c r="B1272">
        <v>-103.39</v>
      </c>
    </row>
    <row r="1273" spans="1:2">
      <c r="A1273" s="1">
        <f>-44.458</f>
        <v>-44.457999999999998</v>
      </c>
      <c r="B1273">
        <v>-101.4</v>
      </c>
    </row>
    <row r="1274" spans="1:2">
      <c r="A1274" s="1">
        <f>-44.15</f>
        <v>-44.15</v>
      </c>
      <c r="B1274">
        <v>-98.403999999999996</v>
      </c>
    </row>
    <row r="1275" spans="1:2">
      <c r="A1275" s="1">
        <f>-43.84</f>
        <v>-43.84</v>
      </c>
      <c r="B1275">
        <v>-95.081000000000003</v>
      </c>
    </row>
    <row r="1276" spans="1:2">
      <c r="A1276" s="1">
        <f>-43.429</f>
        <v>-43.429000000000002</v>
      </c>
      <c r="B1276">
        <v>-91.424000000000007</v>
      </c>
    </row>
    <row r="1277" spans="1:2">
      <c r="A1277" s="1">
        <f>-43.119</f>
        <v>-43.119</v>
      </c>
      <c r="B1277">
        <v>-88.096999999999994</v>
      </c>
    </row>
    <row r="1278" spans="1:2">
      <c r="A1278" s="1">
        <f>-42.708</f>
        <v>-42.707999999999998</v>
      </c>
      <c r="B1278">
        <v>-84.774000000000001</v>
      </c>
    </row>
    <row r="1279" spans="1:2">
      <c r="A1279" s="1">
        <f>-42.4</f>
        <v>-42.4</v>
      </c>
      <c r="B1279">
        <v>-80.784000000000006</v>
      </c>
    </row>
    <row r="1280" spans="1:2">
      <c r="A1280" s="1">
        <f>-42.194</f>
        <v>-42.194000000000003</v>
      </c>
      <c r="B1280">
        <v>-77.795000000000002</v>
      </c>
    </row>
    <row r="1281" spans="1:2">
      <c r="A1281" s="1">
        <f>-41.679</f>
        <v>-41.679000000000002</v>
      </c>
      <c r="B1281">
        <v>-74.468000000000004</v>
      </c>
    </row>
    <row r="1282" spans="1:2">
      <c r="A1282" s="1">
        <f>-41.166</f>
        <v>-41.165999999999997</v>
      </c>
      <c r="B1282">
        <v>-70.811000000000007</v>
      </c>
    </row>
    <row r="1283" spans="1:2">
      <c r="A1283" s="1">
        <f>-40.754</f>
        <v>-40.753999999999998</v>
      </c>
      <c r="B1283">
        <v>-67.817999999999998</v>
      </c>
    </row>
    <row r="1284" spans="1:2">
      <c r="A1284" s="1">
        <f>-40.033</f>
        <v>-40.033000000000001</v>
      </c>
      <c r="B1284">
        <v>-64.161000000000001</v>
      </c>
    </row>
    <row r="1285" spans="1:2">
      <c r="A1285" s="1">
        <f>-39.517</f>
        <v>-39.517000000000003</v>
      </c>
      <c r="B1285">
        <v>-60.838000000000001</v>
      </c>
    </row>
    <row r="1286" spans="1:2">
      <c r="A1286" s="1">
        <f>-39.004</f>
        <v>-39.003999999999998</v>
      </c>
      <c r="B1286">
        <v>-56.847999999999999</v>
      </c>
    </row>
    <row r="1287" spans="1:2">
      <c r="A1287" s="1">
        <f>-38.283</f>
        <v>-38.283000000000001</v>
      </c>
      <c r="B1287">
        <v>-51.527999999999999</v>
      </c>
    </row>
    <row r="1288" spans="1:2">
      <c r="A1288" s="1">
        <f>-37.871</f>
        <v>-37.871000000000002</v>
      </c>
      <c r="B1288">
        <v>-49.201999999999998</v>
      </c>
    </row>
    <row r="1289" spans="1:2">
      <c r="A1289" s="1">
        <f>-37.46</f>
        <v>-37.46</v>
      </c>
      <c r="B1289">
        <v>-45.878999999999998</v>
      </c>
    </row>
    <row r="1290" spans="1:2">
      <c r="A1290" s="1">
        <f>-37.048</f>
        <v>-37.048000000000002</v>
      </c>
      <c r="B1290">
        <v>-42.886000000000003</v>
      </c>
    </row>
    <row r="1291" spans="1:2">
      <c r="A1291" s="1">
        <f>-36.739</f>
        <v>-36.738999999999997</v>
      </c>
      <c r="B1291">
        <v>-39.561999999999998</v>
      </c>
    </row>
    <row r="1292" spans="1:2">
      <c r="A1292" s="1">
        <f>-36.121</f>
        <v>-36.121000000000002</v>
      </c>
      <c r="B1292">
        <v>-36.569000000000003</v>
      </c>
    </row>
    <row r="1293" spans="1:2">
      <c r="A1293" s="1">
        <f>-35.504</f>
        <v>-35.503999999999998</v>
      </c>
      <c r="B1293">
        <v>-32.247</v>
      </c>
    </row>
    <row r="1294" spans="1:2">
      <c r="A1294" s="1">
        <f>-34.887</f>
        <v>-34.887</v>
      </c>
      <c r="B1294">
        <v>-29.256</v>
      </c>
    </row>
    <row r="1295" spans="1:2">
      <c r="A1295" s="1">
        <f>-34.168</f>
        <v>-34.167999999999999</v>
      </c>
      <c r="B1295">
        <v>-24.600999999999999</v>
      </c>
    </row>
    <row r="1296" spans="1:2">
      <c r="A1296" s="1">
        <f>-33.447</f>
        <v>-33.447000000000003</v>
      </c>
      <c r="B1296">
        <v>-20.611999999999998</v>
      </c>
    </row>
    <row r="1297" spans="1:2">
      <c r="A1297" s="1">
        <f>-32.829</f>
        <v>-32.829000000000001</v>
      </c>
      <c r="B1297">
        <v>-17.288</v>
      </c>
    </row>
    <row r="1298" spans="1:2">
      <c r="A1298" s="1">
        <f>-32.212</f>
        <v>-32.212000000000003</v>
      </c>
      <c r="B1298">
        <v>-14.628</v>
      </c>
    </row>
    <row r="1299" spans="1:2">
      <c r="A1299" s="1">
        <f>-31.697</f>
        <v>-31.696999999999999</v>
      </c>
      <c r="B1299">
        <v>-11.635999999999999</v>
      </c>
    </row>
    <row r="1300" spans="1:2">
      <c r="A1300" s="1">
        <f>-31.285</f>
        <v>-31.285</v>
      </c>
      <c r="B1300">
        <v>-9.3087999999999997</v>
      </c>
    </row>
    <row r="1301" spans="1:2">
      <c r="A1301" s="1">
        <f>-30.874</f>
        <v>-30.873999999999999</v>
      </c>
      <c r="B1301">
        <v>-7.3137999999999996</v>
      </c>
    </row>
    <row r="1302" spans="1:2">
      <c r="A1302" s="1">
        <f>-30.256</f>
        <v>-30.256</v>
      </c>
      <c r="B1302">
        <v>-4.3217999999999996</v>
      </c>
    </row>
    <row r="1303" spans="1:2">
      <c r="A1303" s="1">
        <f>-29.639</f>
        <v>-29.638999999999999</v>
      </c>
      <c r="B1303">
        <v>-1.6623000000000001</v>
      </c>
    </row>
    <row r="1304" spans="1:2">
      <c r="A1304" s="1">
        <v>-29.021999999999998</v>
      </c>
      <c r="B1304">
        <v>0.33245000000000002</v>
      </c>
    </row>
    <row r="1305" spans="1:2">
      <c r="A1305" s="1">
        <v>-28.199000000000002</v>
      </c>
      <c r="B1305">
        <v>3.6568999999999998</v>
      </c>
    </row>
    <row r="1306" spans="1:2">
      <c r="A1306" s="1">
        <v>-27.271999999999998</v>
      </c>
      <c r="B1306">
        <v>7.3137999999999996</v>
      </c>
    </row>
    <row r="1307" spans="1:2">
      <c r="A1307" s="1">
        <v>-26.242999999999999</v>
      </c>
      <c r="B1307">
        <v>11.303000000000001</v>
      </c>
    </row>
    <row r="1308" spans="1:2">
      <c r="A1308" s="1">
        <v>-24.905000000000001</v>
      </c>
      <c r="B1308">
        <v>14.96</v>
      </c>
    </row>
    <row r="1309" spans="1:2">
      <c r="A1309" s="1">
        <v>-23.155000000000001</v>
      </c>
      <c r="B1309">
        <v>20.279</v>
      </c>
    </row>
    <row r="1310" spans="1:2">
      <c r="A1310" s="1">
        <v>-21.303000000000001</v>
      </c>
      <c r="B1310">
        <v>24.600999999999999</v>
      </c>
    </row>
    <row r="1311" spans="1:2">
      <c r="A1311" s="1">
        <v>-19.965</v>
      </c>
      <c r="B1311">
        <v>26.928000000000001</v>
      </c>
    </row>
    <row r="1312" spans="1:2">
      <c r="A1312" s="1">
        <v>-19.039000000000001</v>
      </c>
      <c r="B1312">
        <v>28.591000000000001</v>
      </c>
    </row>
    <row r="1313" spans="1:2">
      <c r="A1313" s="1">
        <v>-17.597999999999999</v>
      </c>
      <c r="B1313">
        <v>30.253</v>
      </c>
    </row>
    <row r="1314" spans="1:2">
      <c r="A1314" s="1">
        <v>-15.951000000000001</v>
      </c>
      <c r="B1314">
        <v>32.911999999999999</v>
      </c>
    </row>
    <row r="1315" spans="1:2">
      <c r="A1315" s="1">
        <v>-14.614000000000001</v>
      </c>
      <c r="B1315">
        <v>34.575000000000003</v>
      </c>
    </row>
    <row r="1316" spans="1:2">
      <c r="A1316" s="1">
        <v>-13.481999999999999</v>
      </c>
      <c r="B1316">
        <v>35.905000000000001</v>
      </c>
    </row>
    <row r="1317" spans="1:2">
      <c r="A1317" s="1">
        <v>-12.349</v>
      </c>
      <c r="B1317">
        <v>37.567</v>
      </c>
    </row>
    <row r="1318" spans="1:2">
      <c r="A1318" s="1">
        <v>-11.115</v>
      </c>
      <c r="B1318">
        <v>39.561999999999998</v>
      </c>
    </row>
    <row r="1319" spans="1:2">
      <c r="A1319" s="1">
        <v>-9.9824999999999999</v>
      </c>
      <c r="B1319">
        <v>41.223999999999997</v>
      </c>
    </row>
    <row r="1320" spans="1:2">
      <c r="A1320" s="1">
        <v>-8.8504000000000005</v>
      </c>
      <c r="B1320">
        <v>42.886000000000003</v>
      </c>
    </row>
    <row r="1321" spans="1:2">
      <c r="A1321" s="1">
        <v>-7.5125999999999999</v>
      </c>
      <c r="B1321">
        <v>44.883000000000003</v>
      </c>
    </row>
    <row r="1322" spans="1:2">
      <c r="A1322" s="1">
        <v>-5.8658999999999999</v>
      </c>
      <c r="B1322">
        <v>46.875</v>
      </c>
    </row>
    <row r="1323" spans="1:2">
      <c r="A1323" s="1">
        <v>-4.7340999999999998</v>
      </c>
      <c r="B1323">
        <v>48.868000000000002</v>
      </c>
    </row>
    <row r="1324" spans="1:2">
      <c r="A1324" s="1">
        <v>-2.0581999999999998</v>
      </c>
      <c r="B1324">
        <v>55.185000000000002</v>
      </c>
    </row>
    <row r="1325" spans="1:2">
      <c r="A1325" s="1">
        <v>-1.0290999999999999</v>
      </c>
      <c r="B1325">
        <v>57.844999999999999</v>
      </c>
    </row>
    <row r="1326" spans="1:2">
      <c r="A1326" s="1">
        <v>0</v>
      </c>
      <c r="B1326">
        <v>60.838000000000001</v>
      </c>
    </row>
    <row r="1327" spans="1:2">
      <c r="A1327" s="1">
        <v>1.1319999999999999</v>
      </c>
      <c r="B1327">
        <v>63.832000000000001</v>
      </c>
    </row>
    <row r="1328" spans="1:2">
      <c r="A1328" s="1">
        <v>2.367</v>
      </c>
      <c r="B1328">
        <v>67.155000000000001</v>
      </c>
    </row>
    <row r="1329" spans="1:2">
      <c r="A1329" s="1">
        <v>3.0874000000000001</v>
      </c>
      <c r="B1329">
        <v>69.814999999999998</v>
      </c>
    </row>
    <row r="1330" spans="1:2">
      <c r="A1330" s="1">
        <v>4.1166</v>
      </c>
      <c r="B1330">
        <v>72.141000000000005</v>
      </c>
    </row>
    <row r="1331" spans="1:2">
      <c r="A1331" s="1">
        <v>5.3514999999999997</v>
      </c>
      <c r="B1331">
        <v>75.135000000000005</v>
      </c>
    </row>
    <row r="1332" spans="1:2">
      <c r="A1332" s="1">
        <v>6.3804999999999996</v>
      </c>
      <c r="B1332">
        <v>77.128</v>
      </c>
    </row>
    <row r="1333" spans="1:2">
      <c r="A1333" s="1">
        <v>7.1007999999999996</v>
      </c>
      <c r="B1333">
        <v>78.790999999999997</v>
      </c>
    </row>
    <row r="1334" spans="1:2">
      <c r="A1334" s="1">
        <v>8.2329000000000008</v>
      </c>
      <c r="B1334">
        <v>80.784000000000006</v>
      </c>
    </row>
    <row r="1335" spans="1:2">
      <c r="A1335" s="1">
        <v>8.9532000000000007</v>
      </c>
      <c r="B1335">
        <v>82.114000000000004</v>
      </c>
    </row>
    <row r="1336" spans="1:2">
      <c r="A1336" s="1">
        <v>9.8795999999999999</v>
      </c>
      <c r="B1336">
        <v>84.774000000000001</v>
      </c>
    </row>
    <row r="1337" spans="1:2">
      <c r="A1337" s="1">
        <v>10.702999999999999</v>
      </c>
      <c r="B1337">
        <v>85.771000000000001</v>
      </c>
    </row>
    <row r="1338" spans="1:2">
      <c r="A1338" s="1">
        <v>11.731999999999999</v>
      </c>
      <c r="B1338">
        <v>88.096999999999994</v>
      </c>
    </row>
    <row r="1339" spans="1:2">
      <c r="A1339" s="1">
        <v>12.760999999999999</v>
      </c>
      <c r="B1339">
        <v>90.093999999999994</v>
      </c>
    </row>
    <row r="1340" spans="1:2">
      <c r="A1340" s="1">
        <v>13.893000000000001</v>
      </c>
      <c r="B1340">
        <v>92.754000000000005</v>
      </c>
    </row>
    <row r="1341" spans="1:2">
      <c r="A1341" s="1">
        <v>15.025</v>
      </c>
      <c r="B1341">
        <v>94.084000000000003</v>
      </c>
    </row>
    <row r="1342" spans="1:2">
      <c r="A1342" s="1">
        <v>16.053999999999998</v>
      </c>
      <c r="B1342">
        <v>95.744</v>
      </c>
    </row>
    <row r="1343" spans="1:2">
      <c r="A1343" s="1">
        <v>17.186</v>
      </c>
      <c r="B1343">
        <v>97.741</v>
      </c>
    </row>
    <row r="1344" spans="1:2">
      <c r="A1344" s="1">
        <v>18.420999999999999</v>
      </c>
      <c r="B1344">
        <v>100.07</v>
      </c>
    </row>
    <row r="1345" spans="1:2">
      <c r="A1345" s="1">
        <v>19.553000000000001</v>
      </c>
      <c r="B1345">
        <v>101.73</v>
      </c>
    </row>
    <row r="1346" spans="1:2">
      <c r="A1346" s="1">
        <v>20.582000000000001</v>
      </c>
      <c r="B1346">
        <v>103.39</v>
      </c>
    </row>
    <row r="1347" spans="1:2">
      <c r="A1347" s="1">
        <v>21.611999999999998</v>
      </c>
      <c r="B1347">
        <v>105.05</v>
      </c>
    </row>
    <row r="1348" spans="1:2">
      <c r="A1348" s="1">
        <v>22.538</v>
      </c>
      <c r="B1348">
        <v>106.72</v>
      </c>
    </row>
    <row r="1349" spans="1:2">
      <c r="A1349" s="1">
        <v>23.463999999999999</v>
      </c>
      <c r="B1349">
        <v>107.71</v>
      </c>
    </row>
    <row r="1350" spans="1:2">
      <c r="A1350" s="1">
        <v>25.315999999999999</v>
      </c>
      <c r="B1350">
        <v>110.37</v>
      </c>
    </row>
    <row r="1351" spans="1:2">
      <c r="A1351" s="1">
        <v>26.449000000000002</v>
      </c>
      <c r="B1351">
        <v>112.37</v>
      </c>
    </row>
    <row r="1352" spans="1:2">
      <c r="A1352" s="1">
        <v>27.373999999999999</v>
      </c>
      <c r="B1352">
        <v>113.7</v>
      </c>
    </row>
    <row r="1353" spans="1:2">
      <c r="A1353" s="1">
        <v>27.992999999999999</v>
      </c>
      <c r="B1353">
        <v>114.69</v>
      </c>
    </row>
    <row r="1354" spans="1:2">
      <c r="A1354" s="1">
        <v>28.815999999999999</v>
      </c>
      <c r="B1354">
        <v>115.69</v>
      </c>
    </row>
    <row r="1355" spans="1:2">
      <c r="A1355" s="1">
        <v>29.844999999999999</v>
      </c>
      <c r="B1355">
        <v>116.02</v>
      </c>
    </row>
    <row r="1356" spans="1:2">
      <c r="A1356" s="1">
        <v>31.388999999999999</v>
      </c>
      <c r="B1356">
        <v>118.68</v>
      </c>
    </row>
    <row r="1357" spans="1:2">
      <c r="A1357" s="1">
        <v>32.829000000000001</v>
      </c>
      <c r="B1357">
        <v>120.35</v>
      </c>
    </row>
    <row r="1358" spans="1:2">
      <c r="A1358" s="1">
        <v>34.064</v>
      </c>
      <c r="B1358">
        <v>121.01</v>
      </c>
    </row>
    <row r="1359" spans="1:2">
      <c r="A1359" s="1">
        <v>35.71</v>
      </c>
      <c r="B1359">
        <v>123.01</v>
      </c>
    </row>
    <row r="1360" spans="1:2">
      <c r="A1360" s="1">
        <v>37.357999999999997</v>
      </c>
      <c r="B1360">
        <v>124.67</v>
      </c>
    </row>
    <row r="1361" spans="1:2">
      <c r="A1361" s="1">
        <v>38.593000000000004</v>
      </c>
      <c r="B1361">
        <v>126</v>
      </c>
    </row>
    <row r="1362" spans="1:2">
      <c r="A1362" s="1">
        <v>39.621000000000002</v>
      </c>
      <c r="B1362">
        <v>126.33</v>
      </c>
    </row>
    <row r="1363" spans="1:2">
      <c r="A1363" s="1">
        <v>40.753999999999998</v>
      </c>
      <c r="B1363">
        <v>127.33</v>
      </c>
    </row>
    <row r="1364" spans="1:2">
      <c r="A1364" s="1">
        <v>41.679000000000002</v>
      </c>
      <c r="B1364">
        <v>127.66</v>
      </c>
    </row>
    <row r="1365" spans="1:2">
      <c r="A1365" s="1">
        <v>42.707999999999998</v>
      </c>
      <c r="B1365">
        <v>128.33000000000001</v>
      </c>
    </row>
    <row r="1366" spans="1:2">
      <c r="A1366" s="1">
        <v>43.945</v>
      </c>
      <c r="B1366">
        <v>129.32</v>
      </c>
    </row>
    <row r="1367" spans="1:2">
      <c r="A1367" s="1">
        <v>45.384999999999998</v>
      </c>
      <c r="B1367">
        <v>129.99</v>
      </c>
    </row>
    <row r="1368" spans="1:2">
      <c r="A1368" s="1">
        <v>46.929000000000002</v>
      </c>
      <c r="B1368">
        <v>130.99</v>
      </c>
    </row>
    <row r="1369" spans="1:2">
      <c r="A1369" s="1">
        <v>48.162999999999997</v>
      </c>
      <c r="B1369">
        <v>131.65</v>
      </c>
    </row>
    <row r="1370" spans="1:2">
      <c r="A1370" s="1">
        <v>49.192</v>
      </c>
      <c r="B1370">
        <v>131.97999999999999</v>
      </c>
    </row>
    <row r="1371" spans="1:2">
      <c r="A1371" s="1">
        <v>50.325000000000003</v>
      </c>
      <c r="B1371">
        <v>131.97999999999999</v>
      </c>
    </row>
    <row r="1372" spans="1:2">
      <c r="A1372" s="1">
        <v>51.25</v>
      </c>
      <c r="B1372">
        <v>131.97999999999999</v>
      </c>
    </row>
    <row r="1373" spans="1:2">
      <c r="A1373" s="1">
        <v>52.177</v>
      </c>
      <c r="B1373">
        <v>131.65</v>
      </c>
    </row>
    <row r="1374" spans="1:2">
      <c r="A1374" s="1">
        <v>53.411000000000001</v>
      </c>
      <c r="B1374">
        <v>131.97999999999999</v>
      </c>
    </row>
    <row r="1375" spans="1:2">
      <c r="A1375" s="1">
        <v>54.44</v>
      </c>
      <c r="B1375">
        <v>131.32</v>
      </c>
    </row>
    <row r="1376" spans="1:2">
      <c r="A1376" s="1">
        <v>55.161000000000001</v>
      </c>
      <c r="B1376">
        <v>131.32</v>
      </c>
    </row>
    <row r="1377" spans="1:2">
      <c r="A1377" s="1">
        <v>55.984000000000002</v>
      </c>
      <c r="B1377">
        <v>130.99</v>
      </c>
    </row>
    <row r="1378" spans="1:2">
      <c r="A1378" s="1">
        <v>56.5</v>
      </c>
      <c r="B1378">
        <v>129.99</v>
      </c>
    </row>
    <row r="1379" spans="1:2">
      <c r="A1379" s="1">
        <v>57.219000000000001</v>
      </c>
      <c r="B1379">
        <v>129.66</v>
      </c>
    </row>
    <row r="1380" spans="1:2">
      <c r="A1380" s="1">
        <v>57.527999999999999</v>
      </c>
      <c r="B1380">
        <v>128.66</v>
      </c>
    </row>
    <row r="1381" spans="1:2">
      <c r="A1381" s="1">
        <v>57.734000000000002</v>
      </c>
      <c r="B1381">
        <v>127</v>
      </c>
    </row>
    <row r="1382" spans="1:2">
      <c r="A1382" s="1">
        <v>57.835999999999999</v>
      </c>
      <c r="B1382">
        <v>125.33</v>
      </c>
    </row>
    <row r="1383" spans="1:2">
      <c r="A1383" s="1">
        <v>57.734000000000002</v>
      </c>
      <c r="B1383">
        <v>123.01</v>
      </c>
    </row>
    <row r="1384" spans="1:2">
      <c r="A1384" s="1">
        <v>57.734000000000002</v>
      </c>
      <c r="B1384">
        <v>120.01</v>
      </c>
    </row>
    <row r="1385" spans="1:2">
      <c r="A1385" s="1">
        <v>57.63</v>
      </c>
      <c r="B1385">
        <v>116.02</v>
      </c>
    </row>
    <row r="1386" spans="1:2">
      <c r="A1386" s="1">
        <v>57.527999999999999</v>
      </c>
      <c r="B1386">
        <v>113.03</v>
      </c>
    </row>
    <row r="1387" spans="1:2">
      <c r="A1387" s="1">
        <v>57.423999999999999</v>
      </c>
      <c r="B1387">
        <v>110.04</v>
      </c>
    </row>
    <row r="1388" spans="1:2">
      <c r="A1388" s="1">
        <v>57.219000000000001</v>
      </c>
      <c r="B1388">
        <v>107.71</v>
      </c>
    </row>
    <row r="1389" spans="1:2">
      <c r="A1389" s="1">
        <v>57.219000000000001</v>
      </c>
      <c r="B1389">
        <v>105.39</v>
      </c>
    </row>
    <row r="1390" spans="1:2">
      <c r="A1390" s="1">
        <v>56.911000000000001</v>
      </c>
      <c r="B1390">
        <v>103.06</v>
      </c>
    </row>
    <row r="1391" spans="1:2">
      <c r="A1391" s="1">
        <v>57.012999999999998</v>
      </c>
      <c r="B1391">
        <v>101.73</v>
      </c>
    </row>
    <row r="1392" spans="1:2">
      <c r="A1392" s="1">
        <v>56.807000000000002</v>
      </c>
      <c r="B1392">
        <v>98.736999999999995</v>
      </c>
    </row>
    <row r="1393" spans="1:2">
      <c r="A1393" s="1">
        <v>56.396000000000001</v>
      </c>
      <c r="B1393">
        <v>96.076999999999998</v>
      </c>
    </row>
    <row r="1394" spans="1:2">
      <c r="A1394" s="1">
        <v>56.19</v>
      </c>
      <c r="B1394">
        <v>93.087999999999994</v>
      </c>
    </row>
    <row r="1395" spans="1:2">
      <c r="A1395" s="1">
        <v>55.883000000000003</v>
      </c>
      <c r="B1395">
        <v>89.427000000000007</v>
      </c>
    </row>
    <row r="1396" spans="1:2">
      <c r="A1396" s="1">
        <v>55.573</v>
      </c>
      <c r="B1396">
        <v>86.103999999999999</v>
      </c>
    </row>
    <row r="1397" spans="1:2">
      <c r="A1397" s="1">
        <v>55.262999999999998</v>
      </c>
      <c r="B1397">
        <v>83.778000000000006</v>
      </c>
    </row>
    <row r="1398" spans="1:2">
      <c r="A1398" s="1">
        <v>55.057000000000002</v>
      </c>
      <c r="B1398">
        <v>81.781000000000006</v>
      </c>
    </row>
    <row r="1399" spans="1:2">
      <c r="A1399" s="1">
        <v>54.75</v>
      </c>
      <c r="B1399">
        <v>78.790999999999997</v>
      </c>
    </row>
    <row r="1400" spans="1:2">
      <c r="A1400" s="1">
        <v>54.44</v>
      </c>
      <c r="B1400">
        <v>75.463999999999999</v>
      </c>
    </row>
    <row r="1401" spans="1:2">
      <c r="A1401" s="1">
        <v>54.027999999999999</v>
      </c>
      <c r="B1401">
        <v>72.808999999999997</v>
      </c>
    </row>
    <row r="1402" spans="1:2">
      <c r="A1402" s="1">
        <v>53.515000000000001</v>
      </c>
      <c r="B1402">
        <v>69.480999999999995</v>
      </c>
    </row>
    <row r="1403" spans="1:2">
      <c r="A1403" s="1">
        <v>53</v>
      </c>
      <c r="B1403">
        <v>66.492000000000004</v>
      </c>
    </row>
    <row r="1404" spans="1:2">
      <c r="A1404" s="1">
        <v>52.484000000000002</v>
      </c>
      <c r="B1404">
        <v>63.497999999999998</v>
      </c>
    </row>
    <row r="1405" spans="1:2">
      <c r="A1405" s="1">
        <v>51.970999999999997</v>
      </c>
      <c r="B1405">
        <v>60.505000000000003</v>
      </c>
    </row>
    <row r="1406" spans="1:2">
      <c r="A1406" s="1">
        <v>51.558999999999997</v>
      </c>
      <c r="B1406">
        <v>57.182000000000002</v>
      </c>
    </row>
    <row r="1407" spans="1:2">
      <c r="A1407" s="1">
        <v>51.043999999999997</v>
      </c>
      <c r="B1407">
        <v>54.521999999999998</v>
      </c>
    </row>
    <row r="1408" spans="1:2">
      <c r="A1408" s="1">
        <v>50.735999999999997</v>
      </c>
      <c r="B1408">
        <v>51.862000000000002</v>
      </c>
    </row>
    <row r="1409" spans="1:2">
      <c r="A1409" s="1">
        <v>50.220999999999997</v>
      </c>
      <c r="B1409">
        <v>49.534999999999997</v>
      </c>
    </row>
    <row r="1410" spans="1:2">
      <c r="A1410" s="1">
        <v>50.015000000000001</v>
      </c>
      <c r="B1410">
        <v>46.875</v>
      </c>
    </row>
    <row r="1411" spans="1:2">
      <c r="A1411" s="1">
        <v>49.603999999999999</v>
      </c>
      <c r="B1411">
        <v>45.212000000000003</v>
      </c>
    </row>
    <row r="1412" spans="1:2">
      <c r="A1412" s="1">
        <v>48.985999999999997</v>
      </c>
      <c r="B1412">
        <v>42.886000000000003</v>
      </c>
    </row>
    <row r="1413" spans="1:2">
      <c r="A1413" s="1">
        <v>48.575000000000003</v>
      </c>
      <c r="B1413">
        <v>39.893999999999998</v>
      </c>
    </row>
    <row r="1414" spans="1:2">
      <c r="A1414" s="1">
        <v>48.265000000000001</v>
      </c>
      <c r="B1414">
        <v>36.902000000000001</v>
      </c>
    </row>
    <row r="1415" spans="1:2">
      <c r="A1415" s="1">
        <v>47.545999999999999</v>
      </c>
      <c r="B1415">
        <v>32.911999999999999</v>
      </c>
    </row>
    <row r="1416" spans="1:2">
      <c r="A1416" s="1">
        <v>47.235999999999997</v>
      </c>
      <c r="B1416">
        <v>30.253</v>
      </c>
    </row>
    <row r="1417" spans="1:2">
      <c r="A1417" s="1">
        <v>46.825000000000003</v>
      </c>
      <c r="B1417">
        <v>27.593</v>
      </c>
    </row>
    <row r="1418" spans="1:2">
      <c r="A1418" s="1">
        <v>46.103999999999999</v>
      </c>
      <c r="B1418">
        <v>24.934000000000001</v>
      </c>
    </row>
    <row r="1419" spans="1:2">
      <c r="A1419" s="1">
        <v>45.692</v>
      </c>
      <c r="B1419">
        <v>21.942</v>
      </c>
    </row>
    <row r="1420" spans="1:2">
      <c r="A1420" s="1">
        <v>45.075000000000003</v>
      </c>
      <c r="B1420">
        <v>19.282</v>
      </c>
    </row>
    <row r="1421" spans="1:2">
      <c r="A1421" s="1">
        <v>44.561999999999998</v>
      </c>
      <c r="B1421">
        <v>16.29</v>
      </c>
    </row>
    <row r="1422" spans="1:2">
      <c r="A1422" s="1">
        <v>44.252000000000002</v>
      </c>
      <c r="B1422">
        <v>13.298</v>
      </c>
    </row>
    <row r="1423" spans="1:2">
      <c r="A1423" s="1">
        <v>43.533000000000001</v>
      </c>
      <c r="B1423">
        <v>10.305999999999999</v>
      </c>
    </row>
    <row r="1424" spans="1:2">
      <c r="A1424" s="1">
        <v>42.811999999999998</v>
      </c>
      <c r="B1424">
        <v>7.3137999999999996</v>
      </c>
    </row>
    <row r="1425" spans="1:2">
      <c r="A1425" s="1">
        <v>42.4</v>
      </c>
      <c r="B1425">
        <v>4.9869000000000003</v>
      </c>
    </row>
    <row r="1426" spans="1:2">
      <c r="A1426" s="1">
        <v>41.783000000000001</v>
      </c>
      <c r="B1426">
        <v>1.6623000000000001</v>
      </c>
    </row>
    <row r="1427" spans="1:2">
      <c r="A1427" s="1">
        <v>41.267000000000003</v>
      </c>
      <c r="B1427">
        <v>0</v>
      </c>
    </row>
    <row r="1428" spans="1:2">
      <c r="A1428" s="1">
        <v>40.548999999999999</v>
      </c>
      <c r="B1428">
        <v>-3.6568999999999998</v>
      </c>
    </row>
    <row r="1429" spans="1:2">
      <c r="A1429" s="1">
        <v>40.033000000000001</v>
      </c>
      <c r="B1429">
        <v>-6.3164999999999996</v>
      </c>
    </row>
    <row r="1430" spans="1:2">
      <c r="A1430" s="1">
        <v>39.621000000000002</v>
      </c>
      <c r="B1430">
        <v>-8.6438000000000006</v>
      </c>
    </row>
    <row r="1431" spans="1:2">
      <c r="A1431" s="1">
        <v>39.415999999999997</v>
      </c>
      <c r="B1431">
        <v>-10.305999999999999</v>
      </c>
    </row>
    <row r="1432" spans="1:2">
      <c r="A1432" s="1">
        <v>38.283000000000001</v>
      </c>
      <c r="B1432">
        <v>-13.962999999999999</v>
      </c>
    </row>
    <row r="1433" spans="1:2">
      <c r="A1433" s="1">
        <v>37.665999999999997</v>
      </c>
      <c r="B1433">
        <v>-16.954999999999998</v>
      </c>
    </row>
    <row r="1434" spans="1:2">
      <c r="A1434" s="1">
        <v>36.738999999999997</v>
      </c>
      <c r="B1434">
        <v>-19.614000000000001</v>
      </c>
    </row>
    <row r="1435" spans="1:2">
      <c r="A1435" s="1">
        <v>35.814</v>
      </c>
      <c r="B1435">
        <v>-23.271000000000001</v>
      </c>
    </row>
    <row r="1436" spans="1:2">
      <c r="A1436" s="1">
        <v>34.887</v>
      </c>
      <c r="B1436">
        <v>-25.931000000000001</v>
      </c>
    </row>
    <row r="1437" spans="1:2">
      <c r="A1437" s="1">
        <v>34.167999999999999</v>
      </c>
      <c r="B1437">
        <v>-28.257999999999999</v>
      </c>
    </row>
    <row r="1438" spans="1:2">
      <c r="A1438" s="1">
        <v>32.829000000000001</v>
      </c>
      <c r="B1438">
        <v>-31.582999999999998</v>
      </c>
    </row>
    <row r="1439" spans="1:2">
      <c r="A1439" s="1">
        <v>31.696999999999999</v>
      </c>
      <c r="B1439">
        <v>-34.241999999999997</v>
      </c>
    </row>
    <row r="1440" spans="1:2">
      <c r="A1440" s="1">
        <v>30.152000000000001</v>
      </c>
      <c r="B1440">
        <v>-37.567</v>
      </c>
    </row>
    <row r="1441" spans="1:2">
      <c r="A1441" s="1">
        <v>29.535</v>
      </c>
      <c r="B1441">
        <v>-39.893999999999998</v>
      </c>
    </row>
    <row r="1442" spans="1:2">
      <c r="A1442" s="1">
        <v>28.300999999999998</v>
      </c>
      <c r="B1442">
        <v>-43.218000000000004</v>
      </c>
    </row>
    <row r="1443" spans="1:2">
      <c r="A1443" s="1">
        <v>27.167999999999999</v>
      </c>
      <c r="B1443">
        <v>-45.878999999999998</v>
      </c>
    </row>
    <row r="1444" spans="1:2">
      <c r="A1444" s="1">
        <v>25.933</v>
      </c>
      <c r="B1444">
        <v>-48.204999999999998</v>
      </c>
    </row>
    <row r="1445" spans="1:2">
      <c r="A1445" s="1">
        <v>24.596</v>
      </c>
      <c r="B1445">
        <v>-50.865000000000002</v>
      </c>
    </row>
    <row r="1446" spans="1:2">
      <c r="A1446" s="1">
        <v>23.567</v>
      </c>
      <c r="B1446">
        <v>-52.857999999999997</v>
      </c>
    </row>
    <row r="1447" spans="1:2">
      <c r="A1447" s="1">
        <v>22.332000000000001</v>
      </c>
      <c r="B1447">
        <v>-54.854999999999997</v>
      </c>
    </row>
    <row r="1448" spans="1:2">
      <c r="A1448" s="1">
        <v>21.097000000000001</v>
      </c>
      <c r="B1448">
        <v>-56.847999999999999</v>
      </c>
    </row>
    <row r="1449" spans="1:2">
      <c r="A1449" s="1">
        <v>19.861999999999998</v>
      </c>
      <c r="B1449">
        <v>-59.174999999999997</v>
      </c>
    </row>
    <row r="1450" spans="1:2">
      <c r="A1450" s="1">
        <v>18.626999999999999</v>
      </c>
      <c r="B1450">
        <v>-61.171999999999997</v>
      </c>
    </row>
    <row r="1451" spans="1:2">
      <c r="A1451" s="1">
        <v>17.391999999999999</v>
      </c>
      <c r="B1451">
        <v>-63.164999999999999</v>
      </c>
    </row>
    <row r="1452" spans="1:2">
      <c r="A1452" s="1">
        <v>15.849</v>
      </c>
      <c r="B1452">
        <v>-65.825000000000003</v>
      </c>
    </row>
    <row r="1453" spans="1:2">
      <c r="A1453" s="1">
        <v>14.614000000000001</v>
      </c>
      <c r="B1453">
        <v>-67.488</v>
      </c>
    </row>
    <row r="1454" spans="1:2">
      <c r="A1454" s="1">
        <v>13.276</v>
      </c>
      <c r="B1454">
        <v>-69.480999999999995</v>
      </c>
    </row>
    <row r="1455" spans="1:2">
      <c r="A1455" s="1">
        <v>11.629</v>
      </c>
      <c r="B1455">
        <v>-71.808000000000007</v>
      </c>
    </row>
    <row r="1456" spans="1:2">
      <c r="A1456" s="1">
        <v>10.497</v>
      </c>
      <c r="B1456">
        <v>-73.138000000000005</v>
      </c>
    </row>
    <row r="1457" spans="1:2">
      <c r="A1457" s="1">
        <v>9.1592000000000002</v>
      </c>
      <c r="B1457">
        <v>-75.135000000000005</v>
      </c>
    </row>
    <row r="1458" spans="1:2">
      <c r="A1458" s="1">
        <v>7.5125999999999999</v>
      </c>
      <c r="B1458">
        <v>-76.793999999999997</v>
      </c>
    </row>
    <row r="1459" spans="1:2">
      <c r="A1459" s="1">
        <v>6.4833999999999996</v>
      </c>
      <c r="B1459">
        <v>-78.123999999999995</v>
      </c>
    </row>
    <row r="1460" spans="1:2">
      <c r="A1460" s="1">
        <v>5.2484000000000002</v>
      </c>
      <c r="B1460">
        <v>-78.790999999999997</v>
      </c>
    </row>
    <row r="1461" spans="1:2">
      <c r="A1461" s="1">
        <v>3.9106000000000001</v>
      </c>
      <c r="B1461">
        <v>-80.450999999999993</v>
      </c>
    </row>
    <row r="1462" spans="1:2">
      <c r="A1462" s="1">
        <v>2.9845000000000002</v>
      </c>
      <c r="B1462">
        <v>-81.117999999999995</v>
      </c>
    </row>
    <row r="1463" spans="1:2">
      <c r="A1463" s="1">
        <v>1.8524</v>
      </c>
      <c r="B1463">
        <v>-82.114000000000004</v>
      </c>
    </row>
    <row r="1464" spans="1:2">
      <c r="A1464" s="1">
        <v>0.82328999999999997</v>
      </c>
      <c r="B1464">
        <v>-83.111000000000004</v>
      </c>
    </row>
    <row r="1465" spans="1:2">
      <c r="A1465" s="1">
        <v>0.10291</v>
      </c>
      <c r="B1465">
        <v>-83.778000000000006</v>
      </c>
    </row>
    <row r="1466" spans="1:2">
      <c r="A1466" s="1">
        <f>-0.51455</f>
        <v>-0.51454999999999995</v>
      </c>
      <c r="B1466">
        <v>-84.111000000000004</v>
      </c>
    </row>
    <row r="1467" spans="1:2">
      <c r="A1467" s="1">
        <f>-1.2349</f>
        <v>-1.2349000000000001</v>
      </c>
      <c r="B1467">
        <v>-84.774000000000001</v>
      </c>
    </row>
    <row r="1468" spans="1:2">
      <c r="A1468" s="1">
        <f>-2.2641</f>
        <v>-2.2641</v>
      </c>
      <c r="B1468">
        <v>-85.771000000000001</v>
      </c>
    </row>
    <row r="1469" spans="1:2">
      <c r="A1469" s="1">
        <f>-3.0874</f>
        <v>-3.0874000000000001</v>
      </c>
      <c r="B1469">
        <v>-86.438000000000002</v>
      </c>
    </row>
    <row r="1470" spans="1:2">
      <c r="A1470" s="1">
        <f>-4.0135</f>
        <v>-4.0134999999999996</v>
      </c>
      <c r="B1470">
        <v>-86.766999999999996</v>
      </c>
    </row>
    <row r="1471" spans="1:2">
      <c r="A1471" s="1">
        <f>-4.6309</f>
        <v>-4.6308999999999996</v>
      </c>
      <c r="B1471">
        <v>-87.100999999999999</v>
      </c>
    </row>
    <row r="1472" spans="1:2">
      <c r="A1472" s="1">
        <f>-5.5573</f>
        <v>-5.5572999999999997</v>
      </c>
      <c r="B1472">
        <v>-88.096999999999994</v>
      </c>
    </row>
    <row r="1473" spans="1:2">
      <c r="A1473" s="1">
        <f>-6.7922</f>
        <v>-6.7922000000000002</v>
      </c>
      <c r="B1473">
        <v>-88.763999999999996</v>
      </c>
    </row>
    <row r="1474" spans="1:2">
      <c r="A1474" s="1">
        <f>-7.7183</f>
        <v>-7.7183000000000002</v>
      </c>
      <c r="B1474">
        <v>-89.760999999999996</v>
      </c>
    </row>
    <row r="1475" spans="1:2">
      <c r="A1475" s="1">
        <f>-8.8504</f>
        <v>-8.8504000000000005</v>
      </c>
      <c r="B1475">
        <v>-90.427999999999997</v>
      </c>
    </row>
    <row r="1476" spans="1:2">
      <c r="A1476" s="1">
        <f>-9.9825</f>
        <v>-9.9824999999999999</v>
      </c>
      <c r="B1476">
        <v>-91.424000000000007</v>
      </c>
    </row>
    <row r="1477" spans="1:2">
      <c r="A1477" s="1">
        <f>-11.32</f>
        <v>-11.32</v>
      </c>
      <c r="B1477">
        <v>-92.421000000000006</v>
      </c>
    </row>
    <row r="1478" spans="1:2">
      <c r="A1478" s="1">
        <f>-12.144</f>
        <v>-12.144</v>
      </c>
      <c r="B1478">
        <v>-93.417000000000002</v>
      </c>
    </row>
    <row r="1479" spans="1:2">
      <c r="A1479" s="1">
        <f>-12.864</f>
        <v>-12.864000000000001</v>
      </c>
      <c r="B1479">
        <v>-94.084000000000003</v>
      </c>
    </row>
    <row r="1480" spans="1:2">
      <c r="A1480" s="1">
        <f>-13.687</f>
        <v>-13.686999999999999</v>
      </c>
      <c r="B1480">
        <v>-95.081000000000003</v>
      </c>
    </row>
    <row r="1481" spans="1:2">
      <c r="A1481" s="1">
        <f>-14.717</f>
        <v>-14.717000000000001</v>
      </c>
      <c r="B1481">
        <v>-95.744</v>
      </c>
    </row>
    <row r="1482" spans="1:2">
      <c r="A1482" s="1">
        <f>-16.26</f>
        <v>-16.260000000000002</v>
      </c>
      <c r="B1482">
        <v>-97.073999999999998</v>
      </c>
    </row>
    <row r="1483" spans="1:2">
      <c r="A1483" s="1">
        <f>-17.186</f>
        <v>-17.186</v>
      </c>
      <c r="B1483">
        <v>-97.741</v>
      </c>
    </row>
    <row r="1484" spans="1:2">
      <c r="A1484" s="1">
        <f>-18.112</f>
        <v>-18.111999999999998</v>
      </c>
      <c r="B1484">
        <v>-98.736999999999995</v>
      </c>
    </row>
    <row r="1485" spans="1:2">
      <c r="A1485" s="1">
        <f>-18.833</f>
        <v>-18.832999999999998</v>
      </c>
      <c r="B1485">
        <v>-99.403999999999996</v>
      </c>
    </row>
    <row r="1486" spans="1:2">
      <c r="A1486" s="1">
        <f>-19.759</f>
        <v>-19.759</v>
      </c>
      <c r="B1486">
        <v>-100.07</v>
      </c>
    </row>
    <row r="1487" spans="1:2">
      <c r="A1487" s="1">
        <f>-20.582</f>
        <v>-20.582000000000001</v>
      </c>
      <c r="B1487">
        <v>-100.73</v>
      </c>
    </row>
    <row r="1488" spans="1:2">
      <c r="A1488" s="1">
        <f>-21.92</f>
        <v>-21.92</v>
      </c>
      <c r="B1488">
        <v>-102.06</v>
      </c>
    </row>
    <row r="1489" spans="1:2">
      <c r="A1489" s="1">
        <f>-23.052</f>
        <v>-23.052</v>
      </c>
      <c r="B1489">
        <v>-102.73</v>
      </c>
    </row>
    <row r="1490" spans="1:2">
      <c r="A1490" s="1">
        <f>-24.287</f>
        <v>-24.286999999999999</v>
      </c>
      <c r="B1490">
        <v>-104.72</v>
      </c>
    </row>
    <row r="1491" spans="1:2">
      <c r="A1491" s="1">
        <f>-25.728</f>
        <v>-25.728000000000002</v>
      </c>
      <c r="B1491">
        <v>-106.05</v>
      </c>
    </row>
    <row r="1492" spans="1:2">
      <c r="A1492" s="1">
        <f>-26.861</f>
        <v>-26.861000000000001</v>
      </c>
      <c r="B1492">
        <v>-107.71</v>
      </c>
    </row>
    <row r="1493" spans="1:2">
      <c r="A1493" s="1">
        <f>-27.579</f>
        <v>-27.579000000000001</v>
      </c>
      <c r="B1493">
        <v>-108.05</v>
      </c>
    </row>
    <row r="1494" spans="1:2">
      <c r="A1494" s="1">
        <f>-28.611</f>
        <v>-28.611000000000001</v>
      </c>
      <c r="B1494">
        <v>-108.71</v>
      </c>
    </row>
    <row r="1495" spans="1:2">
      <c r="A1495" s="1">
        <f>-29.434</f>
        <v>-29.434000000000001</v>
      </c>
      <c r="B1495">
        <v>-109.71</v>
      </c>
    </row>
    <row r="1496" spans="1:2">
      <c r="A1496" s="1">
        <f>-30.152</f>
        <v>-30.152000000000001</v>
      </c>
      <c r="B1496">
        <v>-111.04</v>
      </c>
    </row>
    <row r="1497" spans="1:2">
      <c r="A1497" s="1">
        <f>-30.77</f>
        <v>-30.77</v>
      </c>
      <c r="B1497">
        <v>-111.37</v>
      </c>
    </row>
    <row r="1498" spans="1:2">
      <c r="A1498" s="1">
        <f>-31.491</f>
        <v>-31.491</v>
      </c>
      <c r="B1498">
        <v>-112.37</v>
      </c>
    </row>
    <row r="1499" spans="1:2">
      <c r="A1499" s="1">
        <f>-33.035</f>
        <v>-33.034999999999997</v>
      </c>
      <c r="B1499">
        <v>-114.03</v>
      </c>
    </row>
    <row r="1500" spans="1:2">
      <c r="A1500" s="1">
        <f>-34.475</f>
        <v>-34.475000000000001</v>
      </c>
      <c r="B1500">
        <v>-115.36</v>
      </c>
    </row>
    <row r="1501" spans="1:2">
      <c r="A1501" s="1">
        <f>-35.916</f>
        <v>-35.915999999999997</v>
      </c>
      <c r="B1501">
        <v>-117.35</v>
      </c>
    </row>
    <row r="1502" spans="1:2">
      <c r="A1502" s="1">
        <f>-37.15</f>
        <v>-37.15</v>
      </c>
      <c r="B1502">
        <v>-117.35</v>
      </c>
    </row>
    <row r="1503" spans="1:2">
      <c r="A1503" s="1">
        <f>-38.283</f>
        <v>-38.283000000000001</v>
      </c>
      <c r="B1503">
        <v>-119.02</v>
      </c>
    </row>
    <row r="1504" spans="1:2">
      <c r="A1504" s="1">
        <f>-39.312</f>
        <v>-39.311999999999998</v>
      </c>
      <c r="B1504">
        <v>-119.68</v>
      </c>
    </row>
    <row r="1505" spans="1:2">
      <c r="A1505" s="1">
        <f>-40.239</f>
        <v>-40.238999999999997</v>
      </c>
      <c r="B1505">
        <v>-120.68</v>
      </c>
    </row>
    <row r="1506" spans="1:2">
      <c r="A1506" s="1">
        <f>-41.166</f>
        <v>-41.165999999999997</v>
      </c>
      <c r="B1506">
        <v>-121.34</v>
      </c>
    </row>
    <row r="1507" spans="1:2">
      <c r="A1507" s="1">
        <f>-41.885</f>
        <v>-41.884999999999998</v>
      </c>
      <c r="B1507">
        <v>-121.68</v>
      </c>
    </row>
    <row r="1508" spans="1:2">
      <c r="A1508" s="1">
        <f>-43.017</f>
        <v>-43.017000000000003</v>
      </c>
      <c r="B1508">
        <v>-122.34</v>
      </c>
    </row>
    <row r="1509" spans="1:2">
      <c r="A1509" s="1">
        <f>-44.046</f>
        <v>-44.045999999999999</v>
      </c>
      <c r="B1509">
        <v>-123.01</v>
      </c>
    </row>
    <row r="1510" spans="1:2">
      <c r="A1510" s="1">
        <f>-45.281</f>
        <v>-45.280999999999999</v>
      </c>
      <c r="B1510">
        <v>-124</v>
      </c>
    </row>
    <row r="1511" spans="1:2">
      <c r="A1511" s="1">
        <f>-46.309</f>
        <v>-46.308999999999997</v>
      </c>
      <c r="B1511">
        <v>-125</v>
      </c>
    </row>
    <row r="1512" spans="1:2">
      <c r="A1512" s="1">
        <f>-47.752</f>
        <v>-47.752000000000002</v>
      </c>
      <c r="B1512">
        <v>-126</v>
      </c>
    </row>
    <row r="1513" spans="1:2">
      <c r="A1513" s="1">
        <f>-48.882</f>
        <v>-48.881999999999998</v>
      </c>
      <c r="B1513">
        <v>-126.33</v>
      </c>
    </row>
    <row r="1514" spans="1:2">
      <c r="A1514" s="1">
        <f>-50.632</f>
        <v>-50.631999999999998</v>
      </c>
      <c r="B1514">
        <v>-126.66</v>
      </c>
    </row>
    <row r="1515" spans="1:2">
      <c r="A1515" s="1">
        <f>-51.867</f>
        <v>-51.866999999999997</v>
      </c>
      <c r="B1515">
        <v>-126.66</v>
      </c>
    </row>
    <row r="1516" spans="1:2">
      <c r="A1516" s="1">
        <f>-53.205</f>
        <v>-53.204999999999998</v>
      </c>
      <c r="B1516">
        <v>-127</v>
      </c>
    </row>
    <row r="1517" spans="1:2">
      <c r="A1517" s="1">
        <f>-54.234</f>
        <v>-54.234000000000002</v>
      </c>
      <c r="B1517">
        <v>-126.33</v>
      </c>
    </row>
    <row r="1518" spans="1:2">
      <c r="A1518" s="1">
        <f>-55.161</f>
        <v>-55.161000000000001</v>
      </c>
      <c r="B1518">
        <v>-126.33</v>
      </c>
    </row>
    <row r="1519" spans="1:2">
      <c r="A1519" s="1">
        <f>-56.294</f>
        <v>-56.293999999999997</v>
      </c>
      <c r="B1519">
        <v>-126</v>
      </c>
    </row>
    <row r="1520" spans="1:2">
      <c r="A1520" s="1">
        <f>-57.013</f>
        <v>-57.012999999999998</v>
      </c>
      <c r="B1520">
        <v>-126</v>
      </c>
    </row>
    <row r="1521" spans="1:2">
      <c r="A1521" s="1">
        <f>-57.63</f>
        <v>-57.63</v>
      </c>
      <c r="B1521">
        <v>-125.33</v>
      </c>
    </row>
    <row r="1522" spans="1:2">
      <c r="A1522" s="1">
        <f>-58.146</f>
        <v>-58.146000000000001</v>
      </c>
      <c r="B1522">
        <v>-125</v>
      </c>
    </row>
    <row r="1523" spans="1:2">
      <c r="A1523" s="1">
        <f>-58.351</f>
        <v>-58.350999999999999</v>
      </c>
      <c r="B1523">
        <v>-123.67</v>
      </c>
    </row>
    <row r="1524" spans="1:2">
      <c r="A1524" s="1">
        <f>-58.351</f>
        <v>-58.350999999999999</v>
      </c>
      <c r="B1524">
        <v>-121.34</v>
      </c>
    </row>
    <row r="1525" spans="1:2">
      <c r="A1525" s="1">
        <f>-58.146</f>
        <v>-58.146000000000001</v>
      </c>
      <c r="B1525">
        <v>-118.68</v>
      </c>
    </row>
    <row r="1526" spans="1:2">
      <c r="A1526" s="1">
        <f>-58.146</f>
        <v>-58.146000000000001</v>
      </c>
      <c r="B1526">
        <v>-116.02</v>
      </c>
    </row>
    <row r="1527" spans="1:2">
      <c r="A1527" s="1">
        <f>-58.146</f>
        <v>-58.146000000000001</v>
      </c>
      <c r="B1527">
        <v>-112.7</v>
      </c>
    </row>
    <row r="1528" spans="1:2">
      <c r="A1528" s="1">
        <f>-58.042</f>
        <v>-58.042000000000002</v>
      </c>
      <c r="B1528">
        <v>-109.38</v>
      </c>
    </row>
    <row r="1529" spans="1:2">
      <c r="A1529" s="1">
        <f>-58.042</f>
        <v>-58.042000000000002</v>
      </c>
      <c r="B1529">
        <v>-106.72</v>
      </c>
    </row>
    <row r="1530" spans="1:2">
      <c r="A1530" s="1">
        <f>-57.94</f>
        <v>-57.94</v>
      </c>
      <c r="B1530">
        <v>-103.72</v>
      </c>
    </row>
    <row r="1531" spans="1:2">
      <c r="A1531" s="1">
        <f>-57.734</f>
        <v>-57.734000000000002</v>
      </c>
      <c r="B1531">
        <v>-100.07</v>
      </c>
    </row>
    <row r="1532" spans="1:2">
      <c r="A1532" s="1">
        <f>-57.528</f>
        <v>-57.527999999999999</v>
      </c>
      <c r="B1532">
        <v>-96.411000000000001</v>
      </c>
    </row>
    <row r="1533" spans="1:2">
      <c r="A1533" s="1">
        <f>-57.528</f>
        <v>-57.527999999999999</v>
      </c>
      <c r="B1533">
        <v>-94.747</v>
      </c>
    </row>
    <row r="1534" spans="1:2">
      <c r="A1534" s="1">
        <f>-57.219</f>
        <v>-57.219000000000001</v>
      </c>
      <c r="B1534">
        <v>-92.754000000000005</v>
      </c>
    </row>
    <row r="1535" spans="1:2">
      <c r="A1535" s="1">
        <f>-57.013</f>
        <v>-57.012999999999998</v>
      </c>
      <c r="B1535">
        <v>-90.427999999999997</v>
      </c>
    </row>
    <row r="1536" spans="1:2">
      <c r="A1536" s="1">
        <f>-56.807</f>
        <v>-56.807000000000002</v>
      </c>
      <c r="B1536">
        <v>-87.768000000000001</v>
      </c>
    </row>
    <row r="1537" spans="1:2">
      <c r="A1537" s="1">
        <f>-56.601</f>
        <v>-56.600999999999999</v>
      </c>
      <c r="B1537">
        <v>-85.108000000000004</v>
      </c>
    </row>
    <row r="1538" spans="1:2">
      <c r="A1538" s="1">
        <f>-56.294</f>
        <v>-56.293999999999997</v>
      </c>
      <c r="B1538">
        <v>-83.111000000000004</v>
      </c>
    </row>
    <row r="1539" spans="1:2">
      <c r="A1539" s="1">
        <f>-56.088</f>
        <v>-56.088000000000001</v>
      </c>
      <c r="B1539">
        <v>-80.120999999999995</v>
      </c>
    </row>
    <row r="1540" spans="1:2">
      <c r="A1540" s="1">
        <f>-55.883</f>
        <v>-55.883000000000003</v>
      </c>
      <c r="B1540">
        <v>-77.795000000000002</v>
      </c>
    </row>
    <row r="1541" spans="1:2">
      <c r="A1541" s="1">
        <f>-55.367</f>
        <v>-55.366999999999997</v>
      </c>
      <c r="B1541">
        <v>-74.801000000000002</v>
      </c>
    </row>
    <row r="1542" spans="1:2">
      <c r="A1542" s="1">
        <f>-54.75</f>
        <v>-54.75</v>
      </c>
      <c r="B1542">
        <v>-71.144999999999996</v>
      </c>
    </row>
    <row r="1543" spans="1:2">
      <c r="A1543" s="1">
        <f>-54.338</f>
        <v>-54.338000000000001</v>
      </c>
      <c r="B1543">
        <v>-66.820999999999998</v>
      </c>
    </row>
    <row r="1544" spans="1:2">
      <c r="A1544" s="1">
        <f>-53.927</f>
        <v>-53.927</v>
      </c>
      <c r="B1544">
        <v>-63.164999999999999</v>
      </c>
    </row>
    <row r="1545" spans="1:2">
      <c r="A1545" s="1">
        <f>-53.411</f>
        <v>-53.411000000000001</v>
      </c>
      <c r="B1545">
        <v>-59.841999999999999</v>
      </c>
    </row>
    <row r="1546" spans="1:2">
      <c r="A1546" s="1">
        <f>-52.898</f>
        <v>-52.898000000000003</v>
      </c>
      <c r="B1546">
        <v>-56.847999999999999</v>
      </c>
    </row>
    <row r="1547" spans="1:2">
      <c r="A1547" s="1">
        <f>-52.382</f>
        <v>-52.381999999999998</v>
      </c>
      <c r="B1547">
        <v>-53.524999999999999</v>
      </c>
    </row>
    <row r="1548" spans="1:2">
      <c r="A1548" s="1">
        <f>-51.867</f>
        <v>-51.866999999999997</v>
      </c>
      <c r="B1548">
        <v>-50.531999999999996</v>
      </c>
    </row>
    <row r="1549" spans="1:2">
      <c r="A1549" s="1">
        <f>-51.25</f>
        <v>-51.25</v>
      </c>
      <c r="B1549">
        <v>-47.209000000000003</v>
      </c>
    </row>
    <row r="1550" spans="1:2">
      <c r="A1550" s="1">
        <f>-50.632</f>
        <v>-50.631999999999998</v>
      </c>
      <c r="B1550">
        <v>-43.883000000000003</v>
      </c>
    </row>
    <row r="1551" spans="1:2">
      <c r="A1551" s="1">
        <f>-50.221</f>
        <v>-50.220999999999997</v>
      </c>
      <c r="B1551">
        <v>-40.558999999999997</v>
      </c>
    </row>
    <row r="1552" spans="1:2">
      <c r="A1552" s="1">
        <f>-49.809</f>
        <v>-49.808999999999997</v>
      </c>
      <c r="B1552">
        <v>-38.231999999999999</v>
      </c>
    </row>
    <row r="1553" spans="1:2">
      <c r="A1553" s="1">
        <f>-49.398</f>
        <v>-49.398000000000003</v>
      </c>
      <c r="B1553">
        <v>-34.906999999999996</v>
      </c>
    </row>
    <row r="1554" spans="1:2">
      <c r="A1554" s="1">
        <f>-49.088</f>
        <v>-49.088000000000001</v>
      </c>
      <c r="B1554">
        <v>-32.911999999999999</v>
      </c>
    </row>
    <row r="1555" spans="1:2">
      <c r="A1555" s="1">
        <f>-48.471</f>
        <v>-48.470999999999997</v>
      </c>
      <c r="B1555">
        <v>-29.920999999999999</v>
      </c>
    </row>
    <row r="1556" spans="1:2">
      <c r="A1556" s="1">
        <f>-48.059</f>
        <v>-48.058999999999997</v>
      </c>
      <c r="B1556">
        <v>-26.928000000000001</v>
      </c>
    </row>
    <row r="1557" spans="1:2">
      <c r="A1557" s="1">
        <f>-47.341</f>
        <v>-47.341000000000001</v>
      </c>
      <c r="B1557">
        <v>-23.271000000000001</v>
      </c>
    </row>
    <row r="1558" spans="1:2">
      <c r="A1558" s="1">
        <f>-46.825</f>
        <v>-46.825000000000003</v>
      </c>
      <c r="B1558">
        <v>-20.279</v>
      </c>
    </row>
    <row r="1559" spans="1:2">
      <c r="A1559" s="1">
        <f>-46.309</f>
        <v>-46.308999999999997</v>
      </c>
      <c r="B1559">
        <v>-18.285</v>
      </c>
    </row>
    <row r="1560" spans="1:2">
      <c r="A1560" s="1">
        <f>-45.898</f>
        <v>-45.898000000000003</v>
      </c>
      <c r="B1560">
        <v>-15.958</v>
      </c>
    </row>
    <row r="1561" spans="1:2">
      <c r="A1561" s="1">
        <f>-45.281</f>
        <v>-45.280999999999999</v>
      </c>
      <c r="B1561">
        <v>-12.965999999999999</v>
      </c>
    </row>
    <row r="1562" spans="1:2">
      <c r="A1562" s="1">
        <f>-44.869</f>
        <v>-44.869</v>
      </c>
      <c r="B1562">
        <v>-10.305999999999999</v>
      </c>
    </row>
    <row r="1563" spans="1:2">
      <c r="A1563" s="1">
        <f>-44.252</f>
        <v>-44.252000000000002</v>
      </c>
      <c r="B1563">
        <v>-7.9787999999999997</v>
      </c>
    </row>
    <row r="1564" spans="1:2">
      <c r="A1564" s="1">
        <f>-43.635</f>
        <v>-43.634999999999998</v>
      </c>
      <c r="B1564">
        <v>-5.3192000000000004</v>
      </c>
    </row>
    <row r="1565" spans="1:2">
      <c r="A1565" s="1">
        <f>-43.119</f>
        <v>-43.119</v>
      </c>
      <c r="B1565">
        <v>-3.3245</v>
      </c>
    </row>
    <row r="1566" spans="1:2">
      <c r="A1566" s="1">
        <f>-42.606</f>
        <v>-42.606000000000002</v>
      </c>
      <c r="B1566">
        <v>-1.6623000000000001</v>
      </c>
    </row>
    <row r="1567" spans="1:2">
      <c r="A1567" s="1">
        <v>-42.09</v>
      </c>
      <c r="B1567">
        <v>0.33245000000000002</v>
      </c>
    </row>
    <row r="1568" spans="1:2">
      <c r="A1568" s="1">
        <v>-41.679000000000002</v>
      </c>
      <c r="B1568">
        <v>1.6623000000000001</v>
      </c>
    </row>
    <row r="1569" spans="1:2">
      <c r="A1569" s="1">
        <v>-41.165999999999997</v>
      </c>
      <c r="B1569">
        <v>3.6568999999999998</v>
      </c>
    </row>
    <row r="1570" spans="1:2">
      <c r="A1570" s="1">
        <v>-40.238999999999997</v>
      </c>
      <c r="B1570">
        <v>6.6492000000000004</v>
      </c>
    </row>
    <row r="1571" spans="1:2">
      <c r="A1571" s="1">
        <v>-39.415999999999997</v>
      </c>
      <c r="B1571">
        <v>9.3087999999999997</v>
      </c>
    </row>
    <row r="1572" spans="1:2">
      <c r="A1572" s="1">
        <v>-38.694000000000003</v>
      </c>
      <c r="B1572">
        <v>10.971</v>
      </c>
    </row>
    <row r="1573" spans="1:2">
      <c r="A1573" s="1">
        <v>-37.871000000000002</v>
      </c>
      <c r="B1573">
        <v>12.965999999999999</v>
      </c>
    </row>
    <row r="1574" spans="1:2">
      <c r="A1574" s="1">
        <v>-36.944000000000003</v>
      </c>
      <c r="B1574">
        <v>15.958</v>
      </c>
    </row>
    <row r="1575" spans="1:2">
      <c r="A1575" s="1">
        <v>-36.121000000000002</v>
      </c>
      <c r="B1575">
        <v>17.952000000000002</v>
      </c>
    </row>
    <row r="1576" spans="1:2">
      <c r="A1576" s="1">
        <v>-35.093000000000004</v>
      </c>
      <c r="B1576">
        <v>20.611999999999998</v>
      </c>
    </row>
    <row r="1577" spans="1:2">
      <c r="A1577" s="1">
        <v>-34.064</v>
      </c>
      <c r="B1577">
        <v>22.606999999999999</v>
      </c>
    </row>
    <row r="1578" spans="1:2">
      <c r="A1578" s="1">
        <v>-33.034999999999997</v>
      </c>
      <c r="B1578">
        <v>24.934000000000001</v>
      </c>
    </row>
    <row r="1579" spans="1:2">
      <c r="A1579" s="1">
        <v>-31.696999999999999</v>
      </c>
      <c r="B1579">
        <v>27.260999999999999</v>
      </c>
    </row>
    <row r="1580" spans="1:2">
      <c r="A1580" s="1">
        <v>-30.667999999999999</v>
      </c>
      <c r="B1580">
        <v>29.256</v>
      </c>
    </row>
    <row r="1581" spans="1:2">
      <c r="A1581" s="1">
        <v>-29.329000000000001</v>
      </c>
      <c r="B1581">
        <v>31.582999999999998</v>
      </c>
    </row>
    <row r="1582" spans="1:2">
      <c r="A1582" s="1">
        <v>-28.199000000000002</v>
      </c>
      <c r="B1582">
        <v>33.909999999999997</v>
      </c>
    </row>
    <row r="1583" spans="1:2">
      <c r="A1583" s="1">
        <v>-26.756</v>
      </c>
      <c r="B1583">
        <v>36.237000000000002</v>
      </c>
    </row>
    <row r="1584" spans="1:2">
      <c r="A1584" s="1">
        <v>-25.111000000000001</v>
      </c>
      <c r="B1584">
        <v>37.899000000000001</v>
      </c>
    </row>
    <row r="1585" spans="1:2">
      <c r="A1585" s="1">
        <v>-23.876000000000001</v>
      </c>
      <c r="B1585">
        <v>40.225999999999999</v>
      </c>
    </row>
    <row r="1586" spans="1:2">
      <c r="A1586" s="1">
        <v>-22.538</v>
      </c>
      <c r="B1586">
        <v>41.223999999999997</v>
      </c>
    </row>
    <row r="1587" spans="1:2">
      <c r="A1587" s="1">
        <v>-20.890999999999998</v>
      </c>
      <c r="B1587">
        <v>42.886000000000003</v>
      </c>
    </row>
    <row r="1588" spans="1:2">
      <c r="A1588" s="1">
        <v>-19.039000000000001</v>
      </c>
      <c r="B1588">
        <v>44.216000000000001</v>
      </c>
    </row>
    <row r="1589" spans="1:2">
      <c r="A1589" s="1">
        <v>-17.701000000000001</v>
      </c>
      <c r="B1589">
        <v>44.883000000000003</v>
      </c>
    </row>
    <row r="1590" spans="1:2">
      <c r="A1590" s="1">
        <v>-15.951000000000001</v>
      </c>
      <c r="B1590">
        <v>46.213000000000001</v>
      </c>
    </row>
    <row r="1591" spans="1:2">
      <c r="A1591" s="1">
        <v>-14.819000000000001</v>
      </c>
      <c r="B1591">
        <v>46.213000000000001</v>
      </c>
    </row>
    <row r="1592" spans="1:2">
      <c r="A1592" s="1">
        <v>-13.481999999999999</v>
      </c>
      <c r="B1592">
        <v>47.537999999999997</v>
      </c>
    </row>
    <row r="1593" spans="1:2">
      <c r="A1593" s="1">
        <v>-11.938000000000001</v>
      </c>
      <c r="B1593">
        <v>48.868000000000002</v>
      </c>
    </row>
    <row r="1594" spans="1:2">
      <c r="A1594" s="1">
        <v>-10.6</v>
      </c>
      <c r="B1594">
        <v>49.869</v>
      </c>
    </row>
    <row r="1595" spans="1:2">
      <c r="A1595" s="1">
        <v>-9.0564</v>
      </c>
      <c r="B1595">
        <v>51.198999999999998</v>
      </c>
    </row>
    <row r="1596" spans="1:2">
      <c r="A1596" s="1">
        <v>-7.8213999999999997</v>
      </c>
      <c r="B1596">
        <v>52.857999999999997</v>
      </c>
    </row>
    <row r="1597" spans="1:2">
      <c r="A1597" s="1">
        <v>-6.4833999999999996</v>
      </c>
      <c r="B1597">
        <v>53.524999999999999</v>
      </c>
    </row>
    <row r="1598" spans="1:2">
      <c r="A1598" s="1">
        <v>-5.1455000000000002</v>
      </c>
      <c r="B1598">
        <v>55.185000000000002</v>
      </c>
    </row>
    <row r="1599" spans="1:2">
      <c r="A1599" s="1">
        <v>-3.9106000000000001</v>
      </c>
      <c r="B1599">
        <v>56.185000000000002</v>
      </c>
    </row>
    <row r="1600" spans="1:2">
      <c r="A1600" s="1">
        <v>-2.4699</v>
      </c>
      <c r="B1600">
        <v>58.177999999999997</v>
      </c>
    </row>
    <row r="1601" spans="1:2">
      <c r="A1601" s="1">
        <v>-1.1319999999999999</v>
      </c>
      <c r="B1601">
        <v>59.841999999999999</v>
      </c>
    </row>
    <row r="1602" spans="1:2">
      <c r="A1602" s="1">
        <v>-0.20582</v>
      </c>
      <c r="B1602">
        <v>61.500999999999998</v>
      </c>
    </row>
    <row r="1603" spans="1:2">
      <c r="A1603" s="1">
        <v>0.10291</v>
      </c>
      <c r="B1603">
        <v>62.167999999999999</v>
      </c>
    </row>
    <row r="1604" spans="1:2">
      <c r="A1604" s="1">
        <v>1.1319999999999999</v>
      </c>
      <c r="B1604">
        <v>64.161000000000001</v>
      </c>
    </row>
    <row r="1605" spans="1:2">
      <c r="A1605" s="1">
        <v>2.367</v>
      </c>
      <c r="B1605">
        <v>66.492000000000004</v>
      </c>
    </row>
    <row r="1606" spans="1:2">
      <c r="A1606" s="1">
        <v>3.7048000000000001</v>
      </c>
      <c r="B1606">
        <v>69.147999999999996</v>
      </c>
    </row>
    <row r="1607" spans="1:2">
      <c r="A1607" s="1">
        <v>5.4543999999999997</v>
      </c>
      <c r="B1607">
        <v>71.808000000000007</v>
      </c>
    </row>
    <row r="1608" spans="1:2">
      <c r="A1608" s="1">
        <v>6.6893000000000002</v>
      </c>
      <c r="B1608">
        <v>74.134</v>
      </c>
    </row>
    <row r="1609" spans="1:2">
      <c r="A1609" s="1">
        <v>8.0272000000000006</v>
      </c>
      <c r="B1609">
        <v>76.793999999999997</v>
      </c>
    </row>
    <row r="1610" spans="1:2">
      <c r="A1610" s="1">
        <v>9.3650000000000002</v>
      </c>
      <c r="B1610">
        <v>78.790999999999997</v>
      </c>
    </row>
    <row r="1611" spans="1:2">
      <c r="A1611" s="1">
        <v>11.217000000000001</v>
      </c>
      <c r="B1611">
        <v>82.114000000000004</v>
      </c>
    </row>
    <row r="1612" spans="1:2">
      <c r="A1612" s="1">
        <v>12.864000000000001</v>
      </c>
      <c r="B1612">
        <v>85.441000000000003</v>
      </c>
    </row>
    <row r="1613" spans="1:2">
      <c r="A1613" s="1">
        <v>14.819000000000001</v>
      </c>
      <c r="B1613">
        <v>88.430999999999997</v>
      </c>
    </row>
    <row r="1614" spans="1:2">
      <c r="A1614" s="1">
        <v>16.878</v>
      </c>
      <c r="B1614">
        <v>91.090999999999994</v>
      </c>
    </row>
    <row r="1615" spans="1:2">
      <c r="A1615" s="1">
        <v>18.936</v>
      </c>
      <c r="B1615">
        <v>93.751000000000005</v>
      </c>
    </row>
    <row r="1616" spans="1:2">
      <c r="A1616" s="1">
        <v>19.759</v>
      </c>
      <c r="B1616">
        <v>94.414000000000001</v>
      </c>
    </row>
    <row r="1617" spans="1:2">
      <c r="A1617" s="1">
        <v>21.817</v>
      </c>
      <c r="B1617">
        <v>97.406999999999996</v>
      </c>
    </row>
    <row r="1618" spans="1:2">
      <c r="A1618" s="1">
        <v>23.463999999999999</v>
      </c>
      <c r="B1618">
        <v>100.4</v>
      </c>
    </row>
    <row r="1619" spans="1:2">
      <c r="A1619" s="1">
        <v>25.007999999999999</v>
      </c>
      <c r="B1619">
        <v>102.73</v>
      </c>
    </row>
    <row r="1620" spans="1:2">
      <c r="A1620" s="1">
        <v>26.449000000000002</v>
      </c>
      <c r="B1620">
        <v>104.06</v>
      </c>
    </row>
    <row r="1621" spans="1:2">
      <c r="A1621" s="1">
        <v>27.785</v>
      </c>
      <c r="B1621">
        <v>105.72</v>
      </c>
    </row>
    <row r="1622" spans="1:2">
      <c r="A1622" s="1">
        <v>29.329000000000001</v>
      </c>
      <c r="B1622">
        <v>107.05</v>
      </c>
    </row>
    <row r="1623" spans="1:2">
      <c r="A1623" s="1">
        <v>30.975000000000001</v>
      </c>
      <c r="B1623">
        <v>108.71</v>
      </c>
    </row>
    <row r="1624" spans="1:2">
      <c r="A1624" s="1">
        <v>32.314</v>
      </c>
      <c r="B1624">
        <v>109.71</v>
      </c>
    </row>
    <row r="1625" spans="1:2">
      <c r="A1625" s="1">
        <v>33.96</v>
      </c>
      <c r="B1625">
        <v>112.04</v>
      </c>
    </row>
    <row r="1626" spans="1:2">
      <c r="A1626" s="1">
        <v>35.607999999999997</v>
      </c>
      <c r="B1626">
        <v>113.7</v>
      </c>
    </row>
    <row r="1627" spans="1:2">
      <c r="A1627" s="1">
        <v>37.15</v>
      </c>
      <c r="B1627">
        <v>115.69</v>
      </c>
    </row>
    <row r="1628" spans="1:2">
      <c r="A1628" s="1">
        <v>38.9</v>
      </c>
      <c r="B1628">
        <v>116.69</v>
      </c>
    </row>
    <row r="1629" spans="1:2">
      <c r="A1629" s="1">
        <v>40.134999999999998</v>
      </c>
      <c r="B1629">
        <v>118.02</v>
      </c>
    </row>
    <row r="1630" spans="1:2">
      <c r="A1630" s="1">
        <v>41.472999999999999</v>
      </c>
      <c r="B1630">
        <v>119.02</v>
      </c>
    </row>
    <row r="1631" spans="1:2">
      <c r="A1631" s="1">
        <v>42.811999999999998</v>
      </c>
      <c r="B1631">
        <v>119.68</v>
      </c>
    </row>
    <row r="1632" spans="1:2">
      <c r="A1632" s="1">
        <v>43.945</v>
      </c>
      <c r="B1632">
        <v>120.01</v>
      </c>
    </row>
    <row r="1633" spans="1:2">
      <c r="A1633" s="1">
        <v>45.179000000000002</v>
      </c>
      <c r="B1633">
        <v>121.34</v>
      </c>
    </row>
    <row r="1634" spans="1:2">
      <c r="A1634" s="1">
        <v>47.235999999999997</v>
      </c>
      <c r="B1634">
        <v>122.34</v>
      </c>
    </row>
    <row r="1635" spans="1:2">
      <c r="A1635" s="1">
        <v>48.369</v>
      </c>
      <c r="B1635">
        <v>123.67</v>
      </c>
    </row>
    <row r="1636" spans="1:2">
      <c r="A1636" s="1">
        <v>49.808999999999997</v>
      </c>
      <c r="B1636">
        <v>124.34</v>
      </c>
    </row>
    <row r="1637" spans="1:2">
      <c r="A1637" s="1">
        <v>51.148000000000003</v>
      </c>
      <c r="B1637">
        <v>125</v>
      </c>
    </row>
    <row r="1638" spans="1:2">
      <c r="A1638" s="1">
        <v>52.484000000000002</v>
      </c>
      <c r="B1638">
        <v>125.33</v>
      </c>
    </row>
    <row r="1639" spans="1:2">
      <c r="A1639" s="1">
        <v>54.027999999999999</v>
      </c>
      <c r="B1639">
        <v>126</v>
      </c>
    </row>
    <row r="1640" spans="1:2">
      <c r="A1640" s="1">
        <v>55.573</v>
      </c>
      <c r="B1640">
        <v>126.33</v>
      </c>
    </row>
    <row r="1641" spans="1:2">
      <c r="A1641" s="1">
        <v>56.5</v>
      </c>
      <c r="B1641">
        <v>126.66</v>
      </c>
    </row>
    <row r="1642" spans="1:2">
      <c r="A1642" s="1">
        <v>57.323</v>
      </c>
      <c r="B1642">
        <v>126.66</v>
      </c>
    </row>
    <row r="1643" spans="1:2">
      <c r="A1643" s="1">
        <v>57.527999999999999</v>
      </c>
      <c r="B1643">
        <v>123.67</v>
      </c>
    </row>
    <row r="1644" spans="1:2">
      <c r="A1644" s="1">
        <v>57.63</v>
      </c>
      <c r="B1644">
        <v>122.01</v>
      </c>
    </row>
    <row r="1645" spans="1:2">
      <c r="A1645" s="1">
        <v>57.219000000000001</v>
      </c>
      <c r="B1645">
        <v>119.35</v>
      </c>
    </row>
    <row r="1646" spans="1:2">
      <c r="A1646" s="1">
        <v>57.423999999999999</v>
      </c>
      <c r="B1646">
        <v>116.69</v>
      </c>
    </row>
    <row r="1647" spans="1:2">
      <c r="A1647" s="1">
        <v>57.323</v>
      </c>
      <c r="B1647">
        <v>113.36</v>
      </c>
    </row>
    <row r="1648" spans="1:2">
      <c r="A1648" s="1">
        <v>57.012999999999998</v>
      </c>
      <c r="B1648">
        <v>110.04</v>
      </c>
    </row>
    <row r="1649" spans="1:2">
      <c r="A1649" s="1">
        <v>56.911000000000001</v>
      </c>
      <c r="B1649">
        <v>106.38</v>
      </c>
    </row>
    <row r="1650" spans="1:2">
      <c r="A1650" s="1">
        <v>56.600999999999999</v>
      </c>
      <c r="B1650">
        <v>101.73</v>
      </c>
    </row>
    <row r="1651" spans="1:2">
      <c r="A1651" s="1">
        <v>56.19</v>
      </c>
      <c r="B1651">
        <v>98.073999999999998</v>
      </c>
    </row>
    <row r="1652" spans="1:2">
      <c r="A1652" s="1">
        <v>55.883000000000003</v>
      </c>
      <c r="B1652">
        <v>94.747</v>
      </c>
    </row>
    <row r="1653" spans="1:2">
      <c r="A1653" s="1">
        <v>55.469000000000001</v>
      </c>
      <c r="B1653">
        <v>91.090999999999994</v>
      </c>
    </row>
    <row r="1654" spans="1:2">
      <c r="A1654" s="1">
        <v>55.161000000000001</v>
      </c>
      <c r="B1654">
        <v>86.438000000000002</v>
      </c>
    </row>
    <row r="1655" spans="1:2">
      <c r="A1655" s="1">
        <v>54.646000000000001</v>
      </c>
      <c r="B1655">
        <v>82.114000000000004</v>
      </c>
    </row>
    <row r="1656" spans="1:2">
      <c r="A1656" s="1">
        <v>54.338000000000001</v>
      </c>
      <c r="B1656">
        <v>79.453999999999994</v>
      </c>
    </row>
    <row r="1657" spans="1:2">
      <c r="A1657" s="1">
        <v>54.027999999999999</v>
      </c>
      <c r="B1657">
        <v>75.463999999999999</v>
      </c>
    </row>
    <row r="1658" spans="1:2">
      <c r="A1658" s="1">
        <v>53.31</v>
      </c>
      <c r="B1658">
        <v>71.477999999999994</v>
      </c>
    </row>
    <row r="1659" spans="1:2">
      <c r="A1659" s="1">
        <v>52.898000000000003</v>
      </c>
      <c r="B1659">
        <v>67.817999999999998</v>
      </c>
    </row>
    <row r="1660" spans="1:2">
      <c r="A1660" s="1">
        <v>52.177</v>
      </c>
      <c r="B1660">
        <v>63.497999999999998</v>
      </c>
    </row>
    <row r="1661" spans="1:2">
      <c r="A1661" s="1">
        <v>51.970999999999997</v>
      </c>
      <c r="B1661">
        <v>59.508000000000003</v>
      </c>
    </row>
    <row r="1662" spans="1:2">
      <c r="A1662" s="1">
        <v>51.25</v>
      </c>
      <c r="B1662">
        <v>56.185000000000002</v>
      </c>
    </row>
    <row r="1663" spans="1:2">
      <c r="A1663" s="1">
        <v>50.735999999999997</v>
      </c>
      <c r="B1663">
        <v>52.857999999999997</v>
      </c>
    </row>
    <row r="1664" spans="1:2">
      <c r="A1664" s="1">
        <v>50.220999999999997</v>
      </c>
      <c r="B1664">
        <v>50.198</v>
      </c>
    </row>
    <row r="1665" spans="1:2">
      <c r="A1665" s="1">
        <v>50.015000000000001</v>
      </c>
      <c r="B1665">
        <v>48.204999999999998</v>
      </c>
    </row>
    <row r="1666" spans="1:2">
      <c r="A1666" s="1">
        <v>49.603999999999999</v>
      </c>
      <c r="B1666">
        <v>45.545000000000002</v>
      </c>
    </row>
    <row r="1667" spans="1:2">
      <c r="A1667" s="1">
        <v>49.192</v>
      </c>
      <c r="B1667">
        <v>43.551000000000002</v>
      </c>
    </row>
    <row r="1668" spans="1:2">
      <c r="A1668" s="1">
        <v>48.575000000000003</v>
      </c>
      <c r="B1668">
        <v>40.558999999999997</v>
      </c>
    </row>
    <row r="1669" spans="1:2">
      <c r="A1669" s="1">
        <v>48.265000000000001</v>
      </c>
      <c r="B1669">
        <v>37.899000000000001</v>
      </c>
    </row>
    <row r="1670" spans="1:2">
      <c r="A1670" s="1">
        <v>47.648000000000003</v>
      </c>
      <c r="B1670">
        <v>33.244999999999997</v>
      </c>
    </row>
    <row r="1671" spans="1:2">
      <c r="A1671" s="1">
        <v>47.030999999999999</v>
      </c>
      <c r="B1671">
        <v>29.920999999999999</v>
      </c>
    </row>
    <row r="1672" spans="1:2">
      <c r="A1672" s="1">
        <v>46.207999999999998</v>
      </c>
      <c r="B1672">
        <v>24.934000000000001</v>
      </c>
    </row>
    <row r="1673" spans="1:2">
      <c r="A1673" s="1">
        <v>45.485999999999997</v>
      </c>
      <c r="B1673">
        <v>21.609000000000002</v>
      </c>
    </row>
    <row r="1674" spans="1:2">
      <c r="A1674" s="1">
        <v>44.662999999999997</v>
      </c>
      <c r="B1674">
        <v>17.952000000000002</v>
      </c>
    </row>
    <row r="1675" spans="1:2">
      <c r="A1675" s="1">
        <v>43.945</v>
      </c>
      <c r="B1675">
        <v>13.298</v>
      </c>
    </row>
    <row r="1676" spans="1:2">
      <c r="A1676" s="1">
        <v>43.119</v>
      </c>
      <c r="B1676">
        <v>9.9733999999999998</v>
      </c>
    </row>
    <row r="1677" spans="1:2">
      <c r="A1677" s="1">
        <v>42.502000000000002</v>
      </c>
      <c r="B1677">
        <v>5.9842000000000004</v>
      </c>
    </row>
    <row r="1678" spans="1:2">
      <c r="A1678" s="1">
        <v>41.884999999999998</v>
      </c>
      <c r="B1678">
        <v>2.6596000000000002</v>
      </c>
    </row>
    <row r="1679" spans="1:2">
      <c r="A1679" s="1">
        <v>41.472999999999999</v>
      </c>
      <c r="B1679">
        <v>0</v>
      </c>
    </row>
    <row r="1680" spans="1:2">
      <c r="A1680" s="1">
        <v>40.753999999999998</v>
      </c>
      <c r="B1680">
        <v>-3.9893999999999998</v>
      </c>
    </row>
    <row r="1681" spans="1:2">
      <c r="A1681" s="1">
        <v>40.343000000000004</v>
      </c>
      <c r="B1681">
        <v>-5.9842000000000004</v>
      </c>
    </row>
    <row r="1682" spans="1:2">
      <c r="A1682" s="1">
        <v>39.517000000000003</v>
      </c>
      <c r="B1682">
        <v>-9.3087999999999997</v>
      </c>
    </row>
    <row r="1683" spans="1:2">
      <c r="A1683" s="1">
        <v>38.9</v>
      </c>
      <c r="B1683">
        <v>-11.303000000000001</v>
      </c>
    </row>
    <row r="1684" spans="1:2">
      <c r="A1684" s="1">
        <v>38.387</v>
      </c>
      <c r="B1684">
        <v>-12.965999999999999</v>
      </c>
    </row>
    <row r="1685" spans="1:2">
      <c r="A1685" s="1">
        <v>37.46</v>
      </c>
      <c r="B1685">
        <v>-16.954999999999998</v>
      </c>
    </row>
    <row r="1686" spans="1:2">
      <c r="A1686" s="1">
        <v>36.225000000000001</v>
      </c>
      <c r="B1686">
        <v>-20.943999999999999</v>
      </c>
    </row>
    <row r="1687" spans="1:2">
      <c r="A1687" s="1">
        <v>34.887</v>
      </c>
      <c r="B1687">
        <v>-24.934000000000001</v>
      </c>
    </row>
    <row r="1688" spans="1:2">
      <c r="A1688" s="1">
        <v>33.857999999999997</v>
      </c>
      <c r="B1688">
        <v>-27.925999999999998</v>
      </c>
    </row>
    <row r="1689" spans="1:2">
      <c r="A1689" s="1">
        <v>32.520000000000003</v>
      </c>
      <c r="B1689">
        <v>-31.25</v>
      </c>
    </row>
    <row r="1690" spans="1:2">
      <c r="A1690" s="1">
        <v>30.77</v>
      </c>
      <c r="B1690">
        <v>-34.575000000000003</v>
      </c>
    </row>
    <row r="1691" spans="1:2">
      <c r="A1691" s="1">
        <v>29.535</v>
      </c>
      <c r="B1691">
        <v>-37.567</v>
      </c>
    </row>
    <row r="1692" spans="1:2">
      <c r="A1692" s="1">
        <v>28.199000000000002</v>
      </c>
      <c r="B1692">
        <v>-40.558999999999997</v>
      </c>
    </row>
    <row r="1693" spans="1:2">
      <c r="A1693" s="1">
        <v>26.756</v>
      </c>
      <c r="B1693">
        <v>-42.552999999999997</v>
      </c>
    </row>
    <row r="1694" spans="1:2">
      <c r="A1694" s="1">
        <v>25.521999999999998</v>
      </c>
      <c r="B1694">
        <v>-44.883000000000003</v>
      </c>
    </row>
    <row r="1695" spans="1:2">
      <c r="A1695" s="1">
        <v>23.978999999999999</v>
      </c>
      <c r="B1695">
        <v>-47.872</v>
      </c>
    </row>
    <row r="1696" spans="1:2">
      <c r="A1696" s="1">
        <v>22.538</v>
      </c>
      <c r="B1696">
        <v>-49.869</v>
      </c>
    </row>
    <row r="1697" spans="1:2">
      <c r="A1697" s="1">
        <v>21.097000000000001</v>
      </c>
      <c r="B1697">
        <v>-51.527999999999999</v>
      </c>
    </row>
    <row r="1698" spans="1:2">
      <c r="A1698" s="1">
        <v>19.655999999999999</v>
      </c>
      <c r="B1698">
        <v>-53.192</v>
      </c>
    </row>
    <row r="1699" spans="1:2">
      <c r="A1699" s="1">
        <v>17.907</v>
      </c>
      <c r="B1699">
        <v>-54.854999999999997</v>
      </c>
    </row>
    <row r="1700" spans="1:2">
      <c r="A1700" s="1">
        <v>16.157</v>
      </c>
      <c r="B1700">
        <v>-56.515000000000001</v>
      </c>
    </row>
    <row r="1701" spans="1:2">
      <c r="A1701" s="1">
        <v>14.614000000000001</v>
      </c>
      <c r="B1701">
        <v>-57.844999999999999</v>
      </c>
    </row>
    <row r="1702" spans="1:2">
      <c r="A1702" s="1">
        <v>13.173</v>
      </c>
      <c r="B1702">
        <v>-59.508000000000003</v>
      </c>
    </row>
    <row r="1703" spans="1:2">
      <c r="A1703" s="1">
        <v>11.731999999999999</v>
      </c>
      <c r="B1703">
        <v>-61.500999999999998</v>
      </c>
    </row>
    <row r="1704" spans="1:2">
      <c r="A1704" s="1">
        <v>9.5707000000000004</v>
      </c>
      <c r="B1704">
        <v>-62.831000000000003</v>
      </c>
    </row>
    <row r="1705" spans="1:2">
      <c r="A1705" s="1">
        <v>7.4097</v>
      </c>
      <c r="B1705">
        <v>-64.495000000000005</v>
      </c>
    </row>
    <row r="1706" spans="1:2">
      <c r="A1706" s="1">
        <v>5.2484000000000002</v>
      </c>
      <c r="B1706">
        <v>-66.492000000000004</v>
      </c>
    </row>
    <row r="1707" spans="1:2">
      <c r="A1707" s="1">
        <v>3.3959999999999999</v>
      </c>
      <c r="B1707">
        <v>-68.150999999999996</v>
      </c>
    </row>
    <row r="1708" spans="1:2">
      <c r="A1708" s="1">
        <v>2.1612</v>
      </c>
      <c r="B1708">
        <v>-68.817999999999998</v>
      </c>
    </row>
    <row r="1709" spans="1:2">
      <c r="A1709" s="1">
        <v>0.72038999999999997</v>
      </c>
      <c r="B1709">
        <v>-70.477999999999994</v>
      </c>
    </row>
    <row r="1710" spans="1:2">
      <c r="A1710" s="1">
        <v>0</v>
      </c>
      <c r="B1710">
        <v>-71.808000000000007</v>
      </c>
    </row>
    <row r="1711" spans="1:2">
      <c r="A1711" s="1">
        <f>-0.92621</f>
        <v>-0.92620999999999998</v>
      </c>
      <c r="B1711">
        <v>-72.141000000000005</v>
      </c>
    </row>
    <row r="1712" spans="1:2">
      <c r="A1712" s="1">
        <f>-2.0582</f>
        <v>-2.0581999999999998</v>
      </c>
      <c r="B1712">
        <v>-73.138000000000005</v>
      </c>
    </row>
    <row r="1713" spans="1:2">
      <c r="A1713" s="1">
        <f>-3.1902</f>
        <v>-3.1901999999999999</v>
      </c>
      <c r="B1713">
        <v>-73.471000000000004</v>
      </c>
    </row>
    <row r="1714" spans="1:2">
      <c r="A1714" s="1">
        <f>-5.3515</f>
        <v>-5.3514999999999997</v>
      </c>
      <c r="B1714">
        <v>-75.463999999999999</v>
      </c>
    </row>
    <row r="1715" spans="1:2">
      <c r="A1715" s="1">
        <f>-6.6893</f>
        <v>-6.6893000000000002</v>
      </c>
      <c r="B1715">
        <v>-76.793999999999997</v>
      </c>
    </row>
    <row r="1716" spans="1:2">
      <c r="A1716" s="1">
        <f>-8.2329</f>
        <v>-8.2329000000000008</v>
      </c>
      <c r="B1716">
        <v>-78.457999999999998</v>
      </c>
    </row>
    <row r="1717" spans="1:2">
      <c r="A1717" s="1">
        <f>-9.8796</f>
        <v>-9.8795999999999999</v>
      </c>
      <c r="B1717">
        <v>-80.784000000000006</v>
      </c>
    </row>
    <row r="1718" spans="1:2">
      <c r="A1718" s="1">
        <f>-11.526</f>
        <v>-11.526</v>
      </c>
      <c r="B1718">
        <v>-83.111000000000004</v>
      </c>
    </row>
    <row r="1719" spans="1:2">
      <c r="A1719" s="1">
        <f>-12.555</f>
        <v>-12.555</v>
      </c>
      <c r="B1719">
        <v>-84.111000000000004</v>
      </c>
    </row>
    <row r="1720" spans="1:2">
      <c r="A1720" s="1">
        <f>-13.687</f>
        <v>-13.686999999999999</v>
      </c>
      <c r="B1720">
        <v>-85.771000000000001</v>
      </c>
    </row>
    <row r="1721" spans="1:2">
      <c r="A1721" s="1">
        <f>-15.231</f>
        <v>-15.231</v>
      </c>
      <c r="B1721">
        <v>-87.433999999999997</v>
      </c>
    </row>
    <row r="1722" spans="1:2">
      <c r="A1722" s="1">
        <f>-16.672</f>
        <v>-16.672000000000001</v>
      </c>
      <c r="B1722">
        <v>-89.427000000000007</v>
      </c>
    </row>
    <row r="1723" spans="1:2">
      <c r="A1723" s="1">
        <f>-17.907</f>
        <v>-17.907</v>
      </c>
      <c r="B1723">
        <v>-91.757999999999996</v>
      </c>
    </row>
    <row r="1724" spans="1:2">
      <c r="A1724" s="1">
        <f>-19.553</f>
        <v>-19.553000000000001</v>
      </c>
      <c r="B1724">
        <v>-92.754000000000005</v>
      </c>
    </row>
    <row r="1725" spans="1:2">
      <c r="A1725" s="1">
        <f>-21.303</f>
        <v>-21.303000000000001</v>
      </c>
      <c r="B1725">
        <v>-95.414000000000001</v>
      </c>
    </row>
    <row r="1726" spans="1:2">
      <c r="A1726" s="1">
        <f>-22.435</f>
        <v>-22.434999999999999</v>
      </c>
      <c r="B1726">
        <v>-97.741</v>
      </c>
    </row>
    <row r="1727" spans="1:2">
      <c r="A1727" s="1">
        <f>-23.876</f>
        <v>-23.876000000000001</v>
      </c>
      <c r="B1727">
        <v>-99.070999999999998</v>
      </c>
    </row>
    <row r="1728" spans="1:2">
      <c r="A1728" s="1">
        <f>-25.42</f>
        <v>-25.42</v>
      </c>
      <c r="B1728">
        <v>-101.4</v>
      </c>
    </row>
    <row r="1729" spans="1:2">
      <c r="A1729" s="1">
        <f>-26.962</f>
        <v>-26.962</v>
      </c>
      <c r="B1729">
        <v>-103.06</v>
      </c>
    </row>
    <row r="1730" spans="1:2">
      <c r="A1730" s="1">
        <f>-28.199</f>
        <v>-28.199000000000002</v>
      </c>
      <c r="B1730">
        <v>-104.72</v>
      </c>
    </row>
    <row r="1731" spans="1:2">
      <c r="A1731" s="1">
        <f>-29.434</f>
        <v>-29.434000000000001</v>
      </c>
      <c r="B1731">
        <v>-105.72</v>
      </c>
    </row>
    <row r="1732" spans="1:2">
      <c r="A1732" s="1">
        <f>-30.975</f>
        <v>-30.975000000000001</v>
      </c>
      <c r="B1732">
        <v>-107.38</v>
      </c>
    </row>
    <row r="1733" spans="1:2">
      <c r="A1733" s="1">
        <f>-32.108</f>
        <v>-32.107999999999997</v>
      </c>
      <c r="B1733">
        <v>-108.71</v>
      </c>
    </row>
    <row r="1734" spans="1:2">
      <c r="A1734" s="1">
        <f>-33.754</f>
        <v>-33.753999999999998</v>
      </c>
      <c r="B1734">
        <v>-109.71</v>
      </c>
    </row>
    <row r="1735" spans="1:2">
      <c r="A1735" s="1">
        <f>-35.197</f>
        <v>-35.197000000000003</v>
      </c>
      <c r="B1735">
        <v>-110.71</v>
      </c>
    </row>
    <row r="1736" spans="1:2">
      <c r="A1736" s="1">
        <f>-36.739</f>
        <v>-36.738999999999997</v>
      </c>
      <c r="B1736">
        <v>-111.7</v>
      </c>
    </row>
    <row r="1737" spans="1:2">
      <c r="A1737" s="1">
        <f>-38.181</f>
        <v>-38.180999999999997</v>
      </c>
      <c r="B1737">
        <v>-113.03</v>
      </c>
    </row>
    <row r="1738" spans="1:2">
      <c r="A1738" s="1">
        <f>-39.929</f>
        <v>-39.929000000000002</v>
      </c>
      <c r="B1738">
        <v>-114.36</v>
      </c>
    </row>
    <row r="1739" spans="1:2">
      <c r="A1739" s="1">
        <f>-41.267</f>
        <v>-41.267000000000003</v>
      </c>
      <c r="B1739">
        <v>-115.69</v>
      </c>
    </row>
    <row r="1740" spans="1:2">
      <c r="A1740" s="1">
        <f>-42.502</f>
        <v>-42.502000000000002</v>
      </c>
      <c r="B1740">
        <v>-116.36</v>
      </c>
    </row>
    <row r="1741" spans="1:2">
      <c r="A1741" s="1">
        <f>-43.533</f>
        <v>-43.533000000000001</v>
      </c>
      <c r="B1741">
        <v>-117.35</v>
      </c>
    </row>
    <row r="1742" spans="1:2">
      <c r="A1742" s="1">
        <f>-44.973</f>
        <v>-44.972999999999999</v>
      </c>
      <c r="B1742">
        <v>-117.69</v>
      </c>
    </row>
    <row r="1743" spans="1:2">
      <c r="A1743" s="1">
        <f>-46.413</f>
        <v>-46.412999999999997</v>
      </c>
      <c r="B1743">
        <v>-118.35</v>
      </c>
    </row>
    <row r="1744" spans="1:2">
      <c r="A1744" s="1">
        <f>-48.163</f>
        <v>-48.162999999999997</v>
      </c>
      <c r="B1744">
        <v>-120.01</v>
      </c>
    </row>
    <row r="1745" spans="1:2">
      <c r="A1745" s="1">
        <f>-49.604</f>
        <v>-49.603999999999999</v>
      </c>
      <c r="B1745">
        <v>-121.01</v>
      </c>
    </row>
    <row r="1746" spans="1:2">
      <c r="A1746" s="1">
        <f>-50.942</f>
        <v>-50.942</v>
      </c>
      <c r="B1746">
        <v>-122.01</v>
      </c>
    </row>
    <row r="1747" spans="1:2">
      <c r="A1747" s="1">
        <f>-51.765</f>
        <v>-51.765000000000001</v>
      </c>
      <c r="B1747">
        <v>-122.67</v>
      </c>
    </row>
    <row r="1748" spans="1:2">
      <c r="A1748" s="1">
        <f>-53.205</f>
        <v>-53.204999999999998</v>
      </c>
      <c r="B1748">
        <v>-123.01</v>
      </c>
    </row>
    <row r="1749" spans="1:2">
      <c r="A1749" s="1">
        <f>-54.646</f>
        <v>-54.646000000000001</v>
      </c>
      <c r="B1749">
        <v>-123.01</v>
      </c>
    </row>
    <row r="1750" spans="1:2">
      <c r="A1750" s="1">
        <f>-55.984</f>
        <v>-55.984000000000002</v>
      </c>
      <c r="B1750">
        <v>-123.67</v>
      </c>
    </row>
    <row r="1751" spans="1:2">
      <c r="A1751" s="1">
        <f>-57.117</f>
        <v>-57.116999999999997</v>
      </c>
      <c r="B1751">
        <v>-124.67</v>
      </c>
    </row>
    <row r="1752" spans="1:2">
      <c r="A1752" s="1">
        <f>-57.94</f>
        <v>-57.94</v>
      </c>
      <c r="B1752">
        <v>-124.67</v>
      </c>
    </row>
    <row r="1753" spans="1:2">
      <c r="A1753" s="1">
        <f>-58.763</f>
        <v>-58.762999999999998</v>
      </c>
      <c r="B1753">
        <v>-125</v>
      </c>
    </row>
    <row r="1754" spans="1:2">
      <c r="A1754" s="1">
        <f>-59.484</f>
        <v>-59.484000000000002</v>
      </c>
      <c r="B1754">
        <v>-124.67</v>
      </c>
    </row>
    <row r="1755" spans="1:2">
      <c r="A1755" s="1">
        <f>-59.38</f>
        <v>-59.38</v>
      </c>
      <c r="B1755">
        <v>-123.34</v>
      </c>
    </row>
    <row r="1756" spans="1:2">
      <c r="A1756" s="1">
        <f>-59.279</f>
        <v>-59.279000000000003</v>
      </c>
      <c r="B1756">
        <v>-121.01</v>
      </c>
    </row>
    <row r="1757" spans="1:2">
      <c r="A1757" s="1">
        <f>-59.279</f>
        <v>-59.279000000000003</v>
      </c>
      <c r="B1757">
        <v>-118.68</v>
      </c>
    </row>
    <row r="1758" spans="1:2">
      <c r="A1758" s="1">
        <f>-59.279</f>
        <v>-59.279000000000003</v>
      </c>
      <c r="B1758">
        <v>-117.02</v>
      </c>
    </row>
    <row r="1759" spans="1:2">
      <c r="A1759" s="1">
        <f>-59.279</f>
        <v>-59.279000000000003</v>
      </c>
      <c r="B1759">
        <v>-114.36</v>
      </c>
    </row>
    <row r="1760" spans="1:2">
      <c r="A1760" s="1">
        <f>-59.174</f>
        <v>-59.173999999999999</v>
      </c>
      <c r="B1760">
        <v>-111.37</v>
      </c>
    </row>
    <row r="1761" spans="1:2">
      <c r="A1761" s="1">
        <f>-59.174</f>
        <v>-59.173999999999999</v>
      </c>
      <c r="B1761">
        <v>-108.71</v>
      </c>
    </row>
    <row r="1762" spans="1:2">
      <c r="A1762" s="1">
        <f>-58.969</f>
        <v>-58.969000000000001</v>
      </c>
      <c r="B1762">
        <v>-105.05</v>
      </c>
    </row>
    <row r="1763" spans="1:2">
      <c r="A1763" s="1">
        <f>-58.865</f>
        <v>-58.865000000000002</v>
      </c>
      <c r="B1763">
        <v>-101.73</v>
      </c>
    </row>
    <row r="1764" spans="1:2">
      <c r="A1764" s="1">
        <f>-58.763</f>
        <v>-58.762999999999998</v>
      </c>
      <c r="B1764">
        <v>-98.403999999999996</v>
      </c>
    </row>
    <row r="1765" spans="1:2">
      <c r="A1765" s="1">
        <f>-58.557</f>
        <v>-58.557000000000002</v>
      </c>
      <c r="B1765">
        <v>-94.747</v>
      </c>
    </row>
    <row r="1766" spans="1:2">
      <c r="A1766" s="1">
        <f>-58.247</f>
        <v>-58.247</v>
      </c>
      <c r="B1766">
        <v>-91.424000000000007</v>
      </c>
    </row>
    <row r="1767" spans="1:2">
      <c r="A1767" s="1">
        <f>-57.836</f>
        <v>-57.835999999999999</v>
      </c>
      <c r="B1767">
        <v>-87.768000000000001</v>
      </c>
    </row>
    <row r="1768" spans="1:2">
      <c r="A1768" s="1">
        <f>-57.424</f>
        <v>-57.423999999999999</v>
      </c>
      <c r="B1768">
        <v>-84.774000000000001</v>
      </c>
    </row>
    <row r="1769" spans="1:2">
      <c r="A1769" s="1">
        <f>-57.117</f>
        <v>-57.116999999999997</v>
      </c>
      <c r="B1769">
        <v>-81.450999999999993</v>
      </c>
    </row>
    <row r="1770" spans="1:2">
      <c r="A1770" s="1">
        <f>-56.706</f>
        <v>-56.706000000000003</v>
      </c>
      <c r="B1770">
        <v>-78.123999999999995</v>
      </c>
    </row>
    <row r="1771" spans="1:2">
      <c r="A1771" s="1">
        <f>-56.19</f>
        <v>-56.19</v>
      </c>
      <c r="B1771">
        <v>-74.801000000000002</v>
      </c>
    </row>
    <row r="1772" spans="1:2">
      <c r="A1772" s="1">
        <f>-55.674</f>
        <v>-55.673999999999999</v>
      </c>
      <c r="B1772">
        <v>-70.477999999999994</v>
      </c>
    </row>
    <row r="1773" spans="1:2">
      <c r="A1773" s="1">
        <f>-55.161</f>
        <v>-55.161000000000001</v>
      </c>
      <c r="B1773">
        <v>-67.155000000000001</v>
      </c>
    </row>
    <row r="1774" spans="1:2">
      <c r="A1774" s="1">
        <f>-54.75</f>
        <v>-54.75</v>
      </c>
      <c r="B1774">
        <v>-64.495000000000005</v>
      </c>
    </row>
    <row r="1775" spans="1:2">
      <c r="A1775" s="1">
        <f>-54.338</f>
        <v>-54.338000000000001</v>
      </c>
      <c r="B1775">
        <v>-61.171999999999997</v>
      </c>
    </row>
    <row r="1776" spans="1:2">
      <c r="A1776" s="1">
        <f>-54.028</f>
        <v>-54.027999999999999</v>
      </c>
      <c r="B1776">
        <v>-58.177999999999997</v>
      </c>
    </row>
    <row r="1777" spans="1:2">
      <c r="A1777" s="1">
        <f>-53.721</f>
        <v>-53.720999999999997</v>
      </c>
      <c r="B1777">
        <v>-56.515000000000001</v>
      </c>
    </row>
    <row r="1778" spans="1:2">
      <c r="A1778" s="1">
        <f>-53.31</f>
        <v>-53.31</v>
      </c>
      <c r="B1778">
        <v>-54.521999999999998</v>
      </c>
    </row>
    <row r="1779" spans="1:2">
      <c r="A1779" s="1">
        <f>-52.382</f>
        <v>-52.381999999999998</v>
      </c>
      <c r="B1779">
        <v>-48.868000000000002</v>
      </c>
    </row>
    <row r="1780" spans="1:2">
      <c r="A1780" s="1">
        <f>-51.354</f>
        <v>-51.353999999999999</v>
      </c>
      <c r="B1780">
        <v>-43.218000000000004</v>
      </c>
    </row>
    <row r="1781" spans="1:2">
      <c r="A1781" s="1">
        <f>-50.942</f>
        <v>-50.942</v>
      </c>
      <c r="B1781">
        <v>-40.225999999999999</v>
      </c>
    </row>
    <row r="1782" spans="1:2">
      <c r="A1782" s="1">
        <f>-50.427</f>
        <v>-50.427</v>
      </c>
      <c r="B1782">
        <v>-36.569000000000003</v>
      </c>
    </row>
    <row r="1783" spans="1:2">
      <c r="A1783" s="1">
        <f>-49.809</f>
        <v>-49.808999999999997</v>
      </c>
      <c r="B1783">
        <v>-33.244999999999997</v>
      </c>
    </row>
    <row r="1784" spans="1:2">
      <c r="A1784" s="1">
        <f>-49.192</f>
        <v>-49.192</v>
      </c>
      <c r="B1784">
        <v>-29.588000000000001</v>
      </c>
    </row>
    <row r="1785" spans="1:2">
      <c r="A1785" s="1">
        <f>-48.471</f>
        <v>-48.470999999999997</v>
      </c>
      <c r="B1785">
        <v>-25.265999999999998</v>
      </c>
    </row>
    <row r="1786" spans="1:2">
      <c r="A1786" s="1">
        <f>-47.854</f>
        <v>-47.853999999999999</v>
      </c>
      <c r="B1786">
        <v>-21.277000000000001</v>
      </c>
    </row>
    <row r="1787" spans="1:2">
      <c r="A1787" s="1">
        <f>-47.031</f>
        <v>-47.030999999999999</v>
      </c>
      <c r="B1787">
        <v>-17.952000000000002</v>
      </c>
    </row>
    <row r="1788" spans="1:2">
      <c r="A1788" s="1">
        <f>-46.309</f>
        <v>-46.308999999999997</v>
      </c>
      <c r="B1788">
        <v>-14.628</v>
      </c>
    </row>
    <row r="1789" spans="1:2">
      <c r="A1789" s="1">
        <f>-45.692</f>
        <v>-45.692</v>
      </c>
      <c r="B1789">
        <v>-11.635999999999999</v>
      </c>
    </row>
    <row r="1790" spans="1:2">
      <c r="A1790" s="1">
        <f>-44.768</f>
        <v>-44.768000000000001</v>
      </c>
      <c r="B1790">
        <v>-7.9787999999999997</v>
      </c>
    </row>
    <row r="1791" spans="1:2">
      <c r="A1791" s="1">
        <f>-44.15</f>
        <v>-44.15</v>
      </c>
      <c r="B1791">
        <v>-4.9869000000000003</v>
      </c>
    </row>
    <row r="1792" spans="1:2">
      <c r="A1792" s="1">
        <f>-43.533</f>
        <v>-43.533000000000001</v>
      </c>
      <c r="B1792">
        <v>-2.6596000000000002</v>
      </c>
    </row>
    <row r="1793" spans="1:2">
      <c r="A1793" s="1">
        <f>-43.017</f>
        <v>-43.017000000000003</v>
      </c>
      <c r="B1793">
        <v>-0.33245000000000002</v>
      </c>
    </row>
    <row r="1794" spans="1:2">
      <c r="A1794" s="1">
        <v>-41.988999999999997</v>
      </c>
      <c r="B1794">
        <v>2.9921000000000002</v>
      </c>
    </row>
    <row r="1795" spans="1:2">
      <c r="A1795" s="1">
        <v>-41.165999999999997</v>
      </c>
      <c r="B1795">
        <v>5.9842000000000004</v>
      </c>
    </row>
    <row r="1796" spans="1:2">
      <c r="A1796" s="1">
        <v>-40.238999999999997</v>
      </c>
      <c r="B1796">
        <v>8.3110999999999997</v>
      </c>
    </row>
    <row r="1797" spans="1:2">
      <c r="A1797" s="1">
        <v>-39.415999999999997</v>
      </c>
      <c r="B1797">
        <v>10.971</v>
      </c>
    </row>
    <row r="1798" spans="1:2">
      <c r="A1798" s="1">
        <v>-38.387</v>
      </c>
      <c r="B1798">
        <v>13.962999999999999</v>
      </c>
    </row>
    <row r="1799" spans="1:2">
      <c r="A1799" s="1">
        <v>-37.253999999999998</v>
      </c>
      <c r="B1799">
        <v>16.954999999999998</v>
      </c>
    </row>
    <row r="1800" spans="1:2">
      <c r="A1800" s="1">
        <v>-36.326999999999998</v>
      </c>
      <c r="B1800">
        <v>19.282</v>
      </c>
    </row>
    <row r="1801" spans="1:2">
      <c r="A1801" s="1">
        <v>-35.197000000000003</v>
      </c>
      <c r="B1801">
        <v>22.274000000000001</v>
      </c>
    </row>
    <row r="1802" spans="1:2">
      <c r="A1802" s="1">
        <v>-34.064</v>
      </c>
      <c r="B1802">
        <v>24.600999999999999</v>
      </c>
    </row>
    <row r="1803" spans="1:2">
      <c r="A1803" s="1">
        <v>-32.930999999999997</v>
      </c>
      <c r="B1803">
        <v>26.596</v>
      </c>
    </row>
    <row r="1804" spans="1:2">
      <c r="A1804" s="1">
        <v>-31.902000000000001</v>
      </c>
      <c r="B1804">
        <v>28.922999999999998</v>
      </c>
    </row>
    <row r="1805" spans="1:2">
      <c r="A1805" s="1">
        <v>-30.667999999999999</v>
      </c>
      <c r="B1805">
        <v>30.917999999999999</v>
      </c>
    </row>
    <row r="1806" spans="1:2">
      <c r="A1806" s="1">
        <v>-29.329000000000001</v>
      </c>
      <c r="B1806">
        <v>32.911999999999999</v>
      </c>
    </row>
    <row r="1807" spans="1:2">
      <c r="A1807" s="1">
        <v>-27.992999999999999</v>
      </c>
      <c r="B1807">
        <v>34.575000000000003</v>
      </c>
    </row>
    <row r="1808" spans="1:2">
      <c r="A1808" s="1">
        <v>-26.861000000000001</v>
      </c>
      <c r="B1808">
        <v>36.237000000000002</v>
      </c>
    </row>
    <row r="1809" spans="1:2">
      <c r="A1809" s="1">
        <v>-25.521999999999998</v>
      </c>
      <c r="B1809">
        <v>37.899000000000001</v>
      </c>
    </row>
    <row r="1810" spans="1:2">
      <c r="A1810" s="1">
        <v>-24.39</v>
      </c>
      <c r="B1810">
        <v>39.228999999999999</v>
      </c>
    </row>
    <row r="1811" spans="1:2">
      <c r="A1811" s="1">
        <v>-23.567</v>
      </c>
      <c r="B1811">
        <v>40.225999999999999</v>
      </c>
    </row>
    <row r="1812" spans="1:2">
      <c r="A1812" s="1">
        <v>-22.126000000000001</v>
      </c>
      <c r="B1812">
        <v>41.555999999999997</v>
      </c>
    </row>
    <row r="1813" spans="1:2">
      <c r="A1813" s="1">
        <v>-20.684999999999999</v>
      </c>
      <c r="B1813">
        <v>42.552999999999997</v>
      </c>
    </row>
    <row r="1814" spans="1:2">
      <c r="A1814" s="1">
        <v>-19.039000000000001</v>
      </c>
      <c r="B1814">
        <v>43.551000000000002</v>
      </c>
    </row>
    <row r="1815" spans="1:2">
      <c r="A1815" s="1">
        <v>-17.391999999999999</v>
      </c>
      <c r="B1815">
        <v>44.883000000000003</v>
      </c>
    </row>
    <row r="1816" spans="1:2">
      <c r="A1816" s="1">
        <v>-15.849</v>
      </c>
      <c r="B1816">
        <v>45.878999999999998</v>
      </c>
    </row>
    <row r="1817" spans="1:2">
      <c r="A1817" s="1">
        <v>-14.305</v>
      </c>
      <c r="B1817">
        <v>46.542000000000002</v>
      </c>
    </row>
    <row r="1818" spans="1:2">
      <c r="A1818" s="1">
        <v>-12.967000000000001</v>
      </c>
      <c r="B1818">
        <v>47.537999999999997</v>
      </c>
    </row>
    <row r="1819" spans="1:2">
      <c r="A1819" s="1">
        <v>-11.423</v>
      </c>
      <c r="B1819">
        <v>48.868000000000002</v>
      </c>
    </row>
    <row r="1820" spans="1:2">
      <c r="A1820" s="1">
        <v>-10.085000000000001</v>
      </c>
      <c r="B1820">
        <v>49.534999999999997</v>
      </c>
    </row>
    <row r="1821" spans="1:2">
      <c r="A1821" s="1">
        <v>-8.2329000000000008</v>
      </c>
      <c r="B1821">
        <v>51.198999999999998</v>
      </c>
    </row>
    <row r="1822" spans="1:2">
      <c r="A1822" s="1">
        <v>-7.5125999999999999</v>
      </c>
      <c r="B1822">
        <v>52.857999999999997</v>
      </c>
    </row>
    <row r="1823" spans="1:2">
      <c r="A1823" s="1">
        <v>-6.0719000000000003</v>
      </c>
      <c r="B1823">
        <v>53.854999999999997</v>
      </c>
    </row>
    <row r="1824" spans="1:2">
      <c r="A1824" s="1">
        <v>-4.5281000000000002</v>
      </c>
      <c r="B1824">
        <v>55.518000000000001</v>
      </c>
    </row>
    <row r="1825" spans="1:2">
      <c r="A1825" s="1">
        <v>-2.9845000000000002</v>
      </c>
      <c r="B1825">
        <v>57.182000000000002</v>
      </c>
    </row>
    <row r="1826" spans="1:2">
      <c r="A1826" s="1">
        <v>-1.6466000000000001</v>
      </c>
      <c r="B1826">
        <v>58.845999999999997</v>
      </c>
    </row>
    <row r="1827" spans="1:2">
      <c r="A1827" s="1">
        <v>-0.51454999999999995</v>
      </c>
      <c r="B1827">
        <v>60.505000000000003</v>
      </c>
    </row>
    <row r="1828" spans="1:2">
      <c r="A1828" s="1">
        <v>0.20582</v>
      </c>
      <c r="B1828">
        <v>61.835000000000001</v>
      </c>
    </row>
    <row r="1829" spans="1:2">
      <c r="A1829" s="1">
        <v>1.1319999999999999</v>
      </c>
      <c r="B1829">
        <v>63.832000000000001</v>
      </c>
    </row>
    <row r="1830" spans="1:2">
      <c r="A1830" s="1">
        <v>3.0874000000000001</v>
      </c>
      <c r="B1830">
        <v>67.488</v>
      </c>
    </row>
    <row r="1831" spans="1:2">
      <c r="A1831" s="1">
        <v>4.4252000000000002</v>
      </c>
      <c r="B1831">
        <v>70.147999999999996</v>
      </c>
    </row>
    <row r="1832" spans="1:2">
      <c r="A1832" s="1">
        <v>5.5572999999999997</v>
      </c>
      <c r="B1832">
        <v>72.474999999999994</v>
      </c>
    </row>
    <row r="1833" spans="1:2">
      <c r="A1833" s="1">
        <v>6.9980000000000002</v>
      </c>
      <c r="B1833">
        <v>75.135000000000005</v>
      </c>
    </row>
    <row r="1834" spans="1:2">
      <c r="A1834" s="1">
        <v>8.3358000000000008</v>
      </c>
      <c r="B1834">
        <v>77.128</v>
      </c>
    </row>
    <row r="1835" spans="1:2">
      <c r="A1835" s="1">
        <v>9.9824999999999999</v>
      </c>
      <c r="B1835">
        <v>80.120999999999995</v>
      </c>
    </row>
    <row r="1836" spans="1:2">
      <c r="A1836" s="1">
        <v>11.731999999999999</v>
      </c>
      <c r="B1836">
        <v>83.111000000000004</v>
      </c>
    </row>
    <row r="1837" spans="1:2">
      <c r="A1837" s="1">
        <v>13.379</v>
      </c>
      <c r="B1837">
        <v>85.771000000000001</v>
      </c>
    </row>
    <row r="1838" spans="1:2">
      <c r="A1838" s="1">
        <v>14.819000000000001</v>
      </c>
      <c r="B1838">
        <v>87.433999999999997</v>
      </c>
    </row>
    <row r="1839" spans="1:2">
      <c r="A1839" s="1">
        <v>16.053999999999998</v>
      </c>
      <c r="B1839">
        <v>89.427000000000007</v>
      </c>
    </row>
    <row r="1840" spans="1:2">
      <c r="A1840" s="1">
        <v>17.907</v>
      </c>
      <c r="B1840">
        <v>91.757999999999996</v>
      </c>
    </row>
    <row r="1841" spans="1:2">
      <c r="A1841" s="1">
        <v>19.655999999999999</v>
      </c>
      <c r="B1841">
        <v>93.417000000000002</v>
      </c>
    </row>
    <row r="1842" spans="1:2">
      <c r="A1842" s="1">
        <v>21.405999999999999</v>
      </c>
      <c r="B1842">
        <v>95.414000000000001</v>
      </c>
    </row>
    <row r="1843" spans="1:2">
      <c r="A1843" s="1">
        <v>22.538</v>
      </c>
      <c r="B1843">
        <v>97.073999999999998</v>
      </c>
    </row>
    <row r="1844" spans="1:2">
      <c r="A1844" s="1">
        <v>24.39</v>
      </c>
      <c r="B1844">
        <v>99.403999999999996</v>
      </c>
    </row>
    <row r="1845" spans="1:2">
      <c r="A1845" s="1">
        <v>26.138999999999999</v>
      </c>
      <c r="B1845">
        <v>101.06</v>
      </c>
    </row>
    <row r="1846" spans="1:2">
      <c r="A1846" s="1">
        <v>27.785</v>
      </c>
      <c r="B1846">
        <v>102.73</v>
      </c>
    </row>
    <row r="1847" spans="1:2">
      <c r="A1847" s="1">
        <v>29.638999999999999</v>
      </c>
      <c r="B1847">
        <v>104.39</v>
      </c>
    </row>
    <row r="1848" spans="1:2">
      <c r="A1848" s="1">
        <v>31.696999999999999</v>
      </c>
      <c r="B1848">
        <v>106.05</v>
      </c>
    </row>
    <row r="1849" spans="1:2">
      <c r="A1849" s="1">
        <v>33.753999999999998</v>
      </c>
      <c r="B1849">
        <v>108.05</v>
      </c>
    </row>
    <row r="1850" spans="1:2">
      <c r="A1850" s="1">
        <v>35.402999999999999</v>
      </c>
      <c r="B1850">
        <v>109.38</v>
      </c>
    </row>
    <row r="1851" spans="1:2">
      <c r="A1851" s="1">
        <v>37.048000000000002</v>
      </c>
      <c r="B1851">
        <v>111.37</v>
      </c>
    </row>
    <row r="1852" spans="1:2">
      <c r="A1852" s="1">
        <v>38.9</v>
      </c>
      <c r="B1852">
        <v>113.03</v>
      </c>
    </row>
    <row r="1853" spans="1:2">
      <c r="A1853" s="1">
        <v>40.65</v>
      </c>
      <c r="B1853">
        <v>114.36</v>
      </c>
    </row>
    <row r="1854" spans="1:2">
      <c r="A1854" s="1">
        <v>42.4</v>
      </c>
      <c r="B1854">
        <v>115.69</v>
      </c>
    </row>
    <row r="1855" spans="1:2">
      <c r="A1855" s="1">
        <v>43.738999999999997</v>
      </c>
      <c r="B1855">
        <v>116.69</v>
      </c>
    </row>
    <row r="1856" spans="1:2">
      <c r="A1856" s="1">
        <v>45.485999999999997</v>
      </c>
      <c r="B1856">
        <v>118.02</v>
      </c>
    </row>
    <row r="1857" spans="1:2">
      <c r="A1857" s="1">
        <v>47.442</v>
      </c>
      <c r="B1857">
        <v>119.35</v>
      </c>
    </row>
    <row r="1858" spans="1:2">
      <c r="A1858" s="1">
        <v>49.293999999999997</v>
      </c>
      <c r="B1858">
        <v>120.35</v>
      </c>
    </row>
    <row r="1859" spans="1:2">
      <c r="A1859" s="1">
        <v>51.043999999999997</v>
      </c>
      <c r="B1859">
        <v>121.68</v>
      </c>
    </row>
    <row r="1860" spans="1:2">
      <c r="A1860" s="1">
        <v>52.692</v>
      </c>
      <c r="B1860">
        <v>122.01</v>
      </c>
    </row>
    <row r="1861" spans="1:2">
      <c r="A1861" s="1">
        <v>54.543999999999997</v>
      </c>
      <c r="B1861">
        <v>123.34</v>
      </c>
    </row>
    <row r="1862" spans="1:2">
      <c r="A1862" s="1">
        <v>55.777999999999999</v>
      </c>
      <c r="B1862">
        <v>123.67</v>
      </c>
    </row>
    <row r="1863" spans="1:2">
      <c r="A1863" s="1">
        <v>56.600999999999999</v>
      </c>
      <c r="B1863">
        <v>124.34</v>
      </c>
    </row>
    <row r="1864" spans="1:2">
      <c r="A1864" s="1">
        <v>57.116999999999997</v>
      </c>
      <c r="B1864">
        <v>124.34</v>
      </c>
    </row>
    <row r="1865" spans="1:2">
      <c r="A1865" s="1">
        <v>57.527999999999999</v>
      </c>
      <c r="B1865">
        <v>124.34</v>
      </c>
    </row>
    <row r="1866" spans="1:2">
      <c r="A1866" s="1">
        <v>57.423999999999999</v>
      </c>
      <c r="B1866">
        <v>121.68</v>
      </c>
    </row>
    <row r="1867" spans="1:2">
      <c r="A1867" s="1">
        <v>57.423999999999999</v>
      </c>
      <c r="B1867">
        <v>120.01</v>
      </c>
    </row>
    <row r="1868" spans="1:2">
      <c r="A1868" s="1">
        <v>57.423999999999999</v>
      </c>
      <c r="B1868">
        <v>117.02</v>
      </c>
    </row>
    <row r="1869" spans="1:2">
      <c r="A1869" s="1">
        <v>57.219000000000001</v>
      </c>
      <c r="B1869">
        <v>114.69</v>
      </c>
    </row>
    <row r="1870" spans="1:2">
      <c r="A1870" s="1">
        <v>57.219000000000001</v>
      </c>
      <c r="B1870">
        <v>112.04</v>
      </c>
    </row>
    <row r="1871" spans="1:2">
      <c r="A1871" s="1">
        <v>56.911000000000001</v>
      </c>
      <c r="B1871">
        <v>108.38</v>
      </c>
    </row>
    <row r="1872" spans="1:2">
      <c r="A1872" s="1">
        <v>56.807000000000002</v>
      </c>
      <c r="B1872">
        <v>105.39</v>
      </c>
    </row>
    <row r="1873" spans="1:2">
      <c r="A1873" s="1">
        <v>56.706000000000003</v>
      </c>
      <c r="B1873">
        <v>102.06</v>
      </c>
    </row>
    <row r="1874" spans="1:2">
      <c r="A1874" s="1">
        <v>56.088000000000001</v>
      </c>
      <c r="B1874">
        <v>97.741</v>
      </c>
    </row>
    <row r="1875" spans="1:2">
      <c r="A1875" s="1">
        <v>55.777999999999999</v>
      </c>
      <c r="B1875">
        <v>94.414000000000001</v>
      </c>
    </row>
    <row r="1876" spans="1:2">
      <c r="A1876" s="1">
        <v>55.366999999999997</v>
      </c>
      <c r="B1876">
        <v>91.090999999999994</v>
      </c>
    </row>
    <row r="1877" spans="1:2">
      <c r="A1877" s="1">
        <v>55.057000000000002</v>
      </c>
      <c r="B1877">
        <v>88.096999999999994</v>
      </c>
    </row>
    <row r="1878" spans="1:2">
      <c r="A1878" s="1">
        <v>54.75</v>
      </c>
      <c r="B1878">
        <v>84.774000000000001</v>
      </c>
    </row>
    <row r="1879" spans="1:2">
      <c r="A1879" s="1">
        <v>54.338000000000001</v>
      </c>
      <c r="B1879">
        <v>80.120999999999995</v>
      </c>
    </row>
    <row r="1880" spans="1:2">
      <c r="A1880" s="1">
        <v>53.927</v>
      </c>
      <c r="B1880">
        <v>76.131</v>
      </c>
    </row>
    <row r="1881" spans="1:2">
      <c r="A1881" s="1">
        <v>53.411000000000001</v>
      </c>
      <c r="B1881">
        <v>72.808999999999997</v>
      </c>
    </row>
    <row r="1882" spans="1:2">
      <c r="A1882" s="1">
        <v>52.898000000000003</v>
      </c>
      <c r="B1882">
        <v>68.150999999999996</v>
      </c>
    </row>
    <row r="1883" spans="1:2">
      <c r="A1883" s="1">
        <v>52.277999999999999</v>
      </c>
      <c r="B1883">
        <v>63.832000000000001</v>
      </c>
    </row>
    <row r="1884" spans="1:2">
      <c r="A1884" s="1">
        <v>51.558999999999997</v>
      </c>
      <c r="B1884">
        <v>60.170999999999999</v>
      </c>
    </row>
    <row r="1885" spans="1:2">
      <c r="A1885" s="1">
        <v>51.148000000000003</v>
      </c>
      <c r="B1885">
        <v>56.847999999999999</v>
      </c>
    </row>
    <row r="1886" spans="1:2">
      <c r="A1886" s="1">
        <v>50.735999999999997</v>
      </c>
      <c r="B1886">
        <v>53.854999999999997</v>
      </c>
    </row>
    <row r="1887" spans="1:2">
      <c r="A1887" s="1">
        <v>50.427</v>
      </c>
      <c r="B1887">
        <v>52.195</v>
      </c>
    </row>
    <row r="1888" spans="1:2">
      <c r="A1888" s="1">
        <v>50.220999999999997</v>
      </c>
      <c r="B1888">
        <v>50.198</v>
      </c>
    </row>
    <row r="1889" spans="1:2">
      <c r="A1889" s="1">
        <v>49.808999999999997</v>
      </c>
      <c r="B1889">
        <v>47.872</v>
      </c>
    </row>
    <row r="1890" spans="1:2">
      <c r="A1890" s="1">
        <v>49.603999999999999</v>
      </c>
      <c r="B1890">
        <v>44.883000000000003</v>
      </c>
    </row>
    <row r="1891" spans="1:2">
      <c r="A1891" s="1">
        <v>49.088000000000001</v>
      </c>
      <c r="B1891">
        <v>42.886000000000003</v>
      </c>
    </row>
    <row r="1892" spans="1:2">
      <c r="A1892" s="1">
        <v>48.470999999999997</v>
      </c>
      <c r="B1892">
        <v>38.896999999999998</v>
      </c>
    </row>
    <row r="1893" spans="1:2">
      <c r="A1893" s="1">
        <v>47.648000000000003</v>
      </c>
      <c r="B1893">
        <v>33.576999999999998</v>
      </c>
    </row>
    <row r="1894" spans="1:2">
      <c r="A1894" s="1">
        <v>47.134999999999998</v>
      </c>
      <c r="B1894">
        <v>30.253</v>
      </c>
    </row>
    <row r="1895" spans="1:2">
      <c r="A1895" s="1">
        <v>46.518000000000001</v>
      </c>
      <c r="B1895">
        <v>26.928000000000001</v>
      </c>
    </row>
    <row r="1896" spans="1:2">
      <c r="A1896" s="1">
        <v>46.002000000000002</v>
      </c>
      <c r="B1896">
        <v>24.268999999999998</v>
      </c>
    </row>
    <row r="1897" spans="1:2">
      <c r="A1897" s="1">
        <v>45.384999999999998</v>
      </c>
      <c r="B1897">
        <v>21.277000000000001</v>
      </c>
    </row>
    <row r="1898" spans="1:2">
      <c r="A1898" s="1">
        <v>45.179000000000002</v>
      </c>
      <c r="B1898">
        <v>18.617000000000001</v>
      </c>
    </row>
    <row r="1899" spans="1:2">
      <c r="A1899" s="1">
        <v>44.768000000000001</v>
      </c>
      <c r="B1899">
        <v>16.623000000000001</v>
      </c>
    </row>
    <row r="1900" spans="1:2">
      <c r="A1900" s="1">
        <v>44.356000000000002</v>
      </c>
      <c r="B1900">
        <v>13.298</v>
      </c>
    </row>
    <row r="1901" spans="1:2">
      <c r="A1901" s="1">
        <v>43.533000000000001</v>
      </c>
      <c r="B1901">
        <v>10.305999999999999</v>
      </c>
    </row>
    <row r="1902" spans="1:2">
      <c r="A1902" s="1">
        <v>43.119</v>
      </c>
      <c r="B1902">
        <v>7.6464999999999996</v>
      </c>
    </row>
    <row r="1903" spans="1:2">
      <c r="A1903" s="1">
        <v>42.606000000000002</v>
      </c>
      <c r="B1903">
        <v>4.9869000000000003</v>
      </c>
    </row>
    <row r="1904" spans="1:2">
      <c r="A1904" s="1">
        <v>41.884999999999998</v>
      </c>
      <c r="B1904">
        <v>2.3271000000000002</v>
      </c>
    </row>
    <row r="1905" spans="1:2">
      <c r="A1905" s="1">
        <v>41.576999999999998</v>
      </c>
      <c r="B1905">
        <v>0.33245000000000002</v>
      </c>
    </row>
    <row r="1906" spans="1:2">
      <c r="A1906" s="1">
        <v>41.165999999999997</v>
      </c>
      <c r="B1906">
        <v>-0.99734</v>
      </c>
    </row>
    <row r="1907" spans="1:2">
      <c r="A1907" s="1">
        <v>40.343000000000004</v>
      </c>
      <c r="B1907">
        <v>-4.3217999999999996</v>
      </c>
    </row>
    <row r="1908" spans="1:2">
      <c r="A1908" s="1">
        <v>40.033000000000001</v>
      </c>
      <c r="B1908">
        <v>-6.3164999999999996</v>
      </c>
    </row>
    <row r="1909" spans="1:2">
      <c r="A1909" s="1">
        <v>39.415999999999997</v>
      </c>
      <c r="B1909">
        <v>-8.9761000000000006</v>
      </c>
    </row>
    <row r="1910" spans="1:2">
      <c r="A1910" s="1">
        <v>38.9</v>
      </c>
      <c r="B1910">
        <v>-10.971</v>
      </c>
    </row>
    <row r="1911" spans="1:2">
      <c r="A1911" s="1">
        <v>38.488999999999997</v>
      </c>
      <c r="B1911">
        <v>-12.965999999999999</v>
      </c>
    </row>
    <row r="1912" spans="1:2">
      <c r="A1912" s="1">
        <v>37.975999999999999</v>
      </c>
      <c r="B1912">
        <v>-15.292999999999999</v>
      </c>
    </row>
    <row r="1913" spans="1:2">
      <c r="A1913" s="1">
        <v>37.253999999999998</v>
      </c>
      <c r="B1913">
        <v>-17.62</v>
      </c>
    </row>
    <row r="1914" spans="1:2">
      <c r="A1914" s="1">
        <v>36.430999999999997</v>
      </c>
      <c r="B1914">
        <v>-20.943999999999999</v>
      </c>
    </row>
    <row r="1915" spans="1:2">
      <c r="A1915" s="1">
        <v>35.607999999999997</v>
      </c>
      <c r="B1915">
        <v>-22.939</v>
      </c>
    </row>
    <row r="1916" spans="1:2">
      <c r="A1916" s="1">
        <v>34.58</v>
      </c>
      <c r="B1916">
        <v>-25.931000000000001</v>
      </c>
    </row>
    <row r="1917" spans="1:2">
      <c r="A1917" s="1">
        <v>33.753999999999998</v>
      </c>
      <c r="B1917">
        <v>-27.925999999999998</v>
      </c>
    </row>
    <row r="1918" spans="1:2">
      <c r="A1918" s="1">
        <v>32.829000000000001</v>
      </c>
      <c r="B1918">
        <v>-29.920999999999999</v>
      </c>
    </row>
    <row r="1919" spans="1:2">
      <c r="A1919" s="1">
        <v>31.594999999999999</v>
      </c>
      <c r="B1919">
        <v>-33.244999999999997</v>
      </c>
    </row>
    <row r="1920" spans="1:2">
      <c r="A1920" s="1">
        <v>30.564</v>
      </c>
      <c r="B1920">
        <v>-35.572000000000003</v>
      </c>
    </row>
    <row r="1921" spans="1:2">
      <c r="A1921" s="1">
        <v>29.535</v>
      </c>
      <c r="B1921">
        <v>-37.899000000000001</v>
      </c>
    </row>
    <row r="1922" spans="1:2">
      <c r="A1922" s="1">
        <v>28.300999999999998</v>
      </c>
      <c r="B1922">
        <v>-39.893999999999998</v>
      </c>
    </row>
    <row r="1923" spans="1:2">
      <c r="A1923" s="1">
        <v>27.065999999999999</v>
      </c>
      <c r="B1923">
        <v>-42.552999999999997</v>
      </c>
    </row>
    <row r="1924" spans="1:2">
      <c r="A1924" s="1">
        <v>25.315999999999999</v>
      </c>
      <c r="B1924">
        <v>-44.883000000000003</v>
      </c>
    </row>
    <row r="1925" spans="1:2">
      <c r="A1925" s="1">
        <v>23.876000000000001</v>
      </c>
      <c r="B1925">
        <v>-46.875</v>
      </c>
    </row>
    <row r="1926" spans="1:2">
      <c r="A1926" s="1">
        <v>22.332000000000001</v>
      </c>
      <c r="B1926">
        <v>-49.869</v>
      </c>
    </row>
    <row r="1927" spans="1:2">
      <c r="A1927" s="1">
        <v>20.684999999999999</v>
      </c>
      <c r="B1927">
        <v>-51.862000000000002</v>
      </c>
    </row>
    <row r="1928" spans="1:2">
      <c r="A1928" s="1">
        <v>19.039000000000001</v>
      </c>
      <c r="B1928">
        <v>-54.188000000000002</v>
      </c>
    </row>
    <row r="1929" spans="1:2">
      <c r="A1929" s="1">
        <v>17.597999999999999</v>
      </c>
      <c r="B1929">
        <v>-54.854999999999997</v>
      </c>
    </row>
    <row r="1930" spans="1:2">
      <c r="A1930" s="1">
        <v>16.053999999999998</v>
      </c>
      <c r="B1930">
        <v>-56.847999999999999</v>
      </c>
    </row>
    <row r="1931" spans="1:2">
      <c r="A1931" s="1">
        <v>14.614000000000001</v>
      </c>
      <c r="B1931">
        <v>-57.844999999999999</v>
      </c>
    </row>
    <row r="1932" spans="1:2">
      <c r="A1932" s="1">
        <v>13.07</v>
      </c>
      <c r="B1932">
        <v>-59.508000000000003</v>
      </c>
    </row>
    <row r="1933" spans="1:2">
      <c r="A1933" s="1">
        <v>11.423</v>
      </c>
      <c r="B1933">
        <v>-61.500999999999998</v>
      </c>
    </row>
    <row r="1934" spans="1:2">
      <c r="A1934" s="1">
        <v>9.9824999999999999</v>
      </c>
      <c r="B1934">
        <v>-63.497999999999998</v>
      </c>
    </row>
    <row r="1935" spans="1:2">
      <c r="A1935" s="1">
        <v>8.7475000000000005</v>
      </c>
      <c r="B1935">
        <v>-64.495000000000005</v>
      </c>
    </row>
    <row r="1936" spans="1:2">
      <c r="A1936" s="1">
        <v>7.4097</v>
      </c>
      <c r="B1936">
        <v>-64.828000000000003</v>
      </c>
    </row>
    <row r="1937" spans="1:2">
      <c r="A1937" s="1">
        <v>5.8658999999999999</v>
      </c>
      <c r="B1937">
        <v>-66.492000000000004</v>
      </c>
    </row>
    <row r="1938" spans="1:2">
      <c r="A1938" s="1">
        <v>4.7340999999999998</v>
      </c>
      <c r="B1938">
        <v>-67.155000000000001</v>
      </c>
    </row>
    <row r="1939" spans="1:2">
      <c r="A1939" s="1">
        <v>3.7048000000000001</v>
      </c>
      <c r="B1939">
        <v>-68.484999999999999</v>
      </c>
    </row>
    <row r="1940" spans="1:2">
      <c r="A1940" s="1">
        <v>2.2641</v>
      </c>
      <c r="B1940">
        <v>-69.480999999999995</v>
      </c>
    </row>
    <row r="1941" spans="1:2">
      <c r="A1941" s="1">
        <v>0.61746999999999996</v>
      </c>
      <c r="B1941">
        <v>-71.477999999999994</v>
      </c>
    </row>
    <row r="1942" spans="1:2">
      <c r="A1942" s="1">
        <f>-0.20582</f>
        <v>-0.20582</v>
      </c>
      <c r="B1942">
        <v>-71.808000000000007</v>
      </c>
    </row>
    <row r="1943" spans="1:2">
      <c r="A1943" s="1">
        <f>-1.7495</f>
        <v>-1.7495000000000001</v>
      </c>
      <c r="B1943">
        <v>-73.138000000000005</v>
      </c>
    </row>
    <row r="1944" spans="1:2">
      <c r="A1944" s="1">
        <f>-2.8816</f>
        <v>-2.8816000000000002</v>
      </c>
      <c r="B1944">
        <v>-73.805000000000007</v>
      </c>
    </row>
    <row r="1945" spans="1:2">
      <c r="A1945" s="1">
        <f>-3.9106</f>
        <v>-3.9106000000000001</v>
      </c>
      <c r="B1945">
        <v>-75.463999999999999</v>
      </c>
    </row>
    <row r="1946" spans="1:2">
      <c r="A1946" s="1">
        <f>-5.3515</f>
        <v>-5.3514999999999997</v>
      </c>
      <c r="B1946">
        <v>-76.465000000000003</v>
      </c>
    </row>
    <row r="1947" spans="1:2">
      <c r="A1947" s="1">
        <f>-6.3805</f>
        <v>-6.3804999999999996</v>
      </c>
      <c r="B1947">
        <v>-78.123999999999995</v>
      </c>
    </row>
    <row r="1948" spans="1:2">
      <c r="A1948" s="1">
        <f>-7.5126</f>
        <v>-7.5125999999999999</v>
      </c>
      <c r="B1948">
        <v>-79.787999999999997</v>
      </c>
    </row>
    <row r="1949" spans="1:2">
      <c r="A1949" s="1">
        <f>-8.8504</f>
        <v>-8.8504000000000005</v>
      </c>
      <c r="B1949">
        <v>-80.450999999999993</v>
      </c>
    </row>
    <row r="1950" spans="1:2">
      <c r="A1950" s="1">
        <f>-10.188</f>
        <v>-10.188000000000001</v>
      </c>
      <c r="B1950">
        <v>-82.114000000000004</v>
      </c>
    </row>
    <row r="1951" spans="1:2">
      <c r="A1951" s="1">
        <f>-11.423</f>
        <v>-11.423</v>
      </c>
      <c r="B1951">
        <v>-84.111000000000004</v>
      </c>
    </row>
    <row r="1952" spans="1:2">
      <c r="A1952" s="1">
        <f>-12.452</f>
        <v>-12.452</v>
      </c>
      <c r="B1952">
        <v>-85.441000000000003</v>
      </c>
    </row>
    <row r="1953" spans="1:2">
      <c r="A1953" s="1">
        <f>-13.584</f>
        <v>-13.584</v>
      </c>
      <c r="B1953">
        <v>-87.100999999999999</v>
      </c>
    </row>
    <row r="1954" spans="1:2">
      <c r="A1954" s="1">
        <f>-14.717</f>
        <v>-14.717000000000001</v>
      </c>
      <c r="B1954">
        <v>-88.430999999999997</v>
      </c>
    </row>
    <row r="1955" spans="1:2">
      <c r="A1955" s="1">
        <f>-16.26</f>
        <v>-16.260000000000002</v>
      </c>
      <c r="B1955">
        <v>-90.093999999999994</v>
      </c>
    </row>
    <row r="1956" spans="1:2">
      <c r="A1956" s="1">
        <f>-18.524</f>
        <v>-18.524000000000001</v>
      </c>
      <c r="B1956">
        <v>-92.421000000000006</v>
      </c>
    </row>
    <row r="1957" spans="1:2">
      <c r="A1957" s="1">
        <f>-19.862</f>
        <v>-19.861999999999998</v>
      </c>
      <c r="B1957">
        <v>-94.414000000000001</v>
      </c>
    </row>
    <row r="1958" spans="1:2">
      <c r="A1958" s="1">
        <f>-21.303</f>
        <v>-21.303000000000001</v>
      </c>
      <c r="B1958">
        <v>-96.744</v>
      </c>
    </row>
    <row r="1959" spans="1:2">
      <c r="A1959" s="1">
        <f>-23.567</f>
        <v>-23.567</v>
      </c>
      <c r="B1959">
        <v>-99.403999999999996</v>
      </c>
    </row>
    <row r="1960" spans="1:2">
      <c r="A1960" s="1">
        <f>-24.596</f>
        <v>-24.596</v>
      </c>
      <c r="B1960">
        <v>-101.06</v>
      </c>
    </row>
    <row r="1961" spans="1:2">
      <c r="A1961" s="1">
        <f>-26.038</f>
        <v>-26.038</v>
      </c>
      <c r="B1961">
        <v>-102.73</v>
      </c>
    </row>
    <row r="1962" spans="1:2">
      <c r="A1962" s="1">
        <f>-28.506</f>
        <v>-28.506</v>
      </c>
      <c r="B1962">
        <v>-105.72</v>
      </c>
    </row>
    <row r="1963" spans="1:2">
      <c r="A1963" s="1">
        <f>-30.152</f>
        <v>-30.152000000000001</v>
      </c>
      <c r="B1963">
        <v>-106.38</v>
      </c>
    </row>
    <row r="1964" spans="1:2">
      <c r="A1964" s="1">
        <f>-31.697</f>
        <v>-31.696999999999999</v>
      </c>
      <c r="B1964">
        <v>-108.05</v>
      </c>
    </row>
    <row r="1965" spans="1:2">
      <c r="A1965" s="1">
        <f>-33.035</f>
        <v>-33.034999999999997</v>
      </c>
      <c r="B1965">
        <v>-108.71</v>
      </c>
    </row>
    <row r="1966" spans="1:2">
      <c r="A1966" s="1">
        <f>-34.374</f>
        <v>-34.374000000000002</v>
      </c>
      <c r="B1966">
        <v>-109.04</v>
      </c>
    </row>
    <row r="1967" spans="1:2">
      <c r="A1967" s="1">
        <f>-35.916</f>
        <v>-35.915999999999997</v>
      </c>
      <c r="B1967">
        <v>-110.04</v>
      </c>
    </row>
    <row r="1968" spans="1:2">
      <c r="A1968" s="1">
        <f>-37.77</f>
        <v>-37.770000000000003</v>
      </c>
      <c r="B1968">
        <v>-111.7</v>
      </c>
    </row>
    <row r="1969" spans="1:2">
      <c r="A1969" s="1">
        <f>-39.416</f>
        <v>-39.415999999999997</v>
      </c>
      <c r="B1969">
        <v>-112.37</v>
      </c>
    </row>
    <row r="1970" spans="1:2">
      <c r="A1970" s="1">
        <f>-40.856</f>
        <v>-40.856000000000002</v>
      </c>
      <c r="B1970">
        <v>-113.36</v>
      </c>
    </row>
    <row r="1971" spans="1:2">
      <c r="A1971" s="1">
        <f>-42.502</f>
        <v>-42.502000000000002</v>
      </c>
      <c r="B1971">
        <v>-114.03</v>
      </c>
    </row>
    <row r="1972" spans="1:2">
      <c r="A1972" s="1">
        <f>-43.635</f>
        <v>-43.634999999999998</v>
      </c>
      <c r="B1972">
        <v>-114.36</v>
      </c>
    </row>
    <row r="1973" spans="1:2">
      <c r="A1973" s="1">
        <f>-44.768</f>
        <v>-44.768000000000001</v>
      </c>
      <c r="B1973">
        <v>-115.69</v>
      </c>
    </row>
    <row r="1974" spans="1:2">
      <c r="A1974" s="1">
        <f>-45.692</f>
        <v>-45.692</v>
      </c>
      <c r="B1974">
        <v>-116.02</v>
      </c>
    </row>
    <row r="1975" spans="1:2">
      <c r="A1975" s="1">
        <f>-46.723</f>
        <v>-46.722999999999999</v>
      </c>
      <c r="B1975">
        <v>-116.36</v>
      </c>
    </row>
    <row r="1976" spans="1:2">
      <c r="A1976" s="1">
        <f>-47.854</f>
        <v>-47.853999999999999</v>
      </c>
      <c r="B1976">
        <v>-117.69</v>
      </c>
    </row>
    <row r="1977" spans="1:2">
      <c r="A1977" s="1">
        <f>-49.192</f>
        <v>-49.192</v>
      </c>
      <c r="B1977">
        <v>-118.02</v>
      </c>
    </row>
    <row r="1978" spans="1:2">
      <c r="A1978" s="1">
        <f>-50.325</f>
        <v>-50.325000000000003</v>
      </c>
      <c r="B1978">
        <v>-118.68</v>
      </c>
    </row>
    <row r="1979" spans="1:2">
      <c r="A1979" s="1">
        <f>-51.559</f>
        <v>-51.558999999999997</v>
      </c>
      <c r="B1979">
        <v>-119.35</v>
      </c>
    </row>
    <row r="1980" spans="1:2">
      <c r="A1980" s="1">
        <f>-53</f>
        <v>-53</v>
      </c>
      <c r="B1980">
        <v>-120.01</v>
      </c>
    </row>
    <row r="1981" spans="1:2">
      <c r="A1981" s="1">
        <f>-54.338</f>
        <v>-54.338000000000001</v>
      </c>
      <c r="B1981">
        <v>-120.01</v>
      </c>
    </row>
    <row r="1982" spans="1:2">
      <c r="A1982" s="1">
        <f>-55.367</f>
        <v>-55.366999999999997</v>
      </c>
      <c r="B1982">
        <v>-120.35</v>
      </c>
    </row>
    <row r="1983" spans="1:2">
      <c r="A1983" s="1">
        <f>-56.396</f>
        <v>-56.396000000000001</v>
      </c>
      <c r="B1983">
        <v>-121.34</v>
      </c>
    </row>
    <row r="1984" spans="1:2">
      <c r="A1984" s="1">
        <f>-57.323</f>
        <v>-57.323</v>
      </c>
      <c r="B1984">
        <v>-121.34</v>
      </c>
    </row>
    <row r="1985" spans="1:2">
      <c r="A1985" s="1">
        <f>-57.836</f>
        <v>-57.835999999999999</v>
      </c>
      <c r="B1985">
        <v>-121.68</v>
      </c>
    </row>
    <row r="1986" spans="1:2">
      <c r="A1986" s="1">
        <f>-58.453</f>
        <v>-58.453000000000003</v>
      </c>
      <c r="B1986">
        <v>-121.68</v>
      </c>
    </row>
    <row r="1987" spans="1:2">
      <c r="A1987" s="1">
        <f>-59.073</f>
        <v>-59.073</v>
      </c>
      <c r="B1987">
        <v>-122.67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1"/>
  <sheetViews>
    <sheetView topLeftCell="A4" workbookViewId="0">
      <selection activeCell="D7" sqref="D7"/>
    </sheetView>
  </sheetViews>
  <sheetFormatPr defaultRowHeight="13.5"/>
  <sheetData>
    <row r="1" spans="1:2">
      <c r="A1" s="1">
        <v>0</v>
      </c>
      <c r="B1">
        <v>0</v>
      </c>
    </row>
    <row r="2" spans="1:2">
      <c r="A2" s="1">
        <v>0</v>
      </c>
      <c r="B2">
        <v>6.1105</v>
      </c>
    </row>
    <row r="3" spans="1:2">
      <c r="A3" s="1">
        <v>0.14998</v>
      </c>
      <c r="B3">
        <v>8.4017999999999997</v>
      </c>
    </row>
    <row r="4" spans="1:2">
      <c r="A4" s="1">
        <v>0.22498000000000001</v>
      </c>
      <c r="B4">
        <v>11.074999999999999</v>
      </c>
    </row>
    <row r="5" spans="1:2">
      <c r="A5" s="1">
        <v>0.37495000000000001</v>
      </c>
      <c r="B5">
        <v>13.366</v>
      </c>
    </row>
    <row r="6" spans="1:2">
      <c r="A6" s="1">
        <v>0.37495000000000001</v>
      </c>
      <c r="B6">
        <v>16.422000000000001</v>
      </c>
    </row>
    <row r="7" spans="1:2">
      <c r="A7" s="1">
        <v>0.52493999999999996</v>
      </c>
      <c r="B7">
        <v>18.713000000000001</v>
      </c>
    </row>
    <row r="8" spans="1:2">
      <c r="A8" s="1">
        <v>0.59992000000000001</v>
      </c>
      <c r="B8">
        <v>21.768000000000001</v>
      </c>
    </row>
    <row r="9" spans="1:2">
      <c r="A9" s="1">
        <v>0.67493000000000003</v>
      </c>
      <c r="B9">
        <v>24.440999999999999</v>
      </c>
    </row>
    <row r="10" spans="1:2">
      <c r="A10" s="1">
        <v>0.82491999999999999</v>
      </c>
      <c r="B10">
        <v>27.495999999999999</v>
      </c>
    </row>
    <row r="11" spans="1:2">
      <c r="A11" s="1">
        <v>0.97487999999999997</v>
      </c>
      <c r="B11">
        <v>30.933</v>
      </c>
    </row>
    <row r="12" spans="1:2">
      <c r="A12" s="1">
        <v>1.0499000000000001</v>
      </c>
      <c r="B12">
        <v>33.988</v>
      </c>
    </row>
    <row r="13" spans="1:2">
      <c r="A13" s="1">
        <v>1.2748999999999999</v>
      </c>
      <c r="B13">
        <v>37.043999999999997</v>
      </c>
    </row>
    <row r="14" spans="1:2">
      <c r="A14" s="1">
        <v>1.4248000000000001</v>
      </c>
      <c r="B14">
        <v>40.481000000000002</v>
      </c>
    </row>
    <row r="15" spans="1:2">
      <c r="A15" s="1">
        <v>1.4998</v>
      </c>
      <c r="B15">
        <v>43.154000000000003</v>
      </c>
    </row>
    <row r="16" spans="1:2">
      <c r="A16" s="1">
        <v>1.6497999999999999</v>
      </c>
      <c r="B16">
        <v>46.591000000000001</v>
      </c>
    </row>
    <row r="17" spans="1:2">
      <c r="A17" s="1">
        <v>1.7248000000000001</v>
      </c>
      <c r="B17">
        <v>48.881999999999998</v>
      </c>
    </row>
    <row r="18" spans="1:2">
      <c r="A18" s="1">
        <v>1.9498</v>
      </c>
      <c r="B18">
        <v>52.703000000000003</v>
      </c>
    </row>
    <row r="19" spans="1:2">
      <c r="A19" s="1">
        <v>1.9498</v>
      </c>
      <c r="B19">
        <v>56.137</v>
      </c>
    </row>
    <row r="20" spans="1:2">
      <c r="A20" s="1">
        <v>2.2498</v>
      </c>
      <c r="B20">
        <v>58.81</v>
      </c>
    </row>
    <row r="21" spans="1:2">
      <c r="A21" s="1">
        <v>2.3997000000000002</v>
      </c>
      <c r="B21">
        <v>61.866</v>
      </c>
    </row>
    <row r="22" spans="1:2">
      <c r="A22" s="1">
        <v>2.5497000000000001</v>
      </c>
      <c r="B22">
        <v>64.156999999999996</v>
      </c>
    </row>
    <row r="23" spans="1:2">
      <c r="A23" s="1">
        <v>2.6246</v>
      </c>
      <c r="B23">
        <v>67.594999999999999</v>
      </c>
    </row>
    <row r="24" spans="1:2">
      <c r="A24" s="1">
        <v>2.9245999999999999</v>
      </c>
      <c r="B24">
        <v>70.650999999999996</v>
      </c>
    </row>
    <row r="25" spans="1:2">
      <c r="A25" s="1">
        <v>2.9996999999999998</v>
      </c>
      <c r="B25">
        <v>73.323999999999998</v>
      </c>
    </row>
    <row r="26" spans="1:2">
      <c r="A26" s="1">
        <v>3.2244999999999999</v>
      </c>
      <c r="B26">
        <v>75.233000000000004</v>
      </c>
    </row>
    <row r="27" spans="1:2">
      <c r="A27" s="1">
        <v>3.5245000000000002</v>
      </c>
      <c r="B27">
        <v>78.289000000000001</v>
      </c>
    </row>
    <row r="28" spans="1:2">
      <c r="A28" s="1">
        <v>3.7494999999999998</v>
      </c>
      <c r="B28">
        <v>82.105000000000004</v>
      </c>
    </row>
    <row r="29" spans="1:2">
      <c r="A29" s="1">
        <v>4.0495000000000001</v>
      </c>
      <c r="B29">
        <v>85.161000000000001</v>
      </c>
    </row>
    <row r="30" spans="1:2">
      <c r="A30" s="1">
        <v>4.1996000000000002</v>
      </c>
      <c r="B30">
        <v>87.451999999999998</v>
      </c>
    </row>
    <row r="31" spans="1:2">
      <c r="A31" s="1">
        <v>4.4244000000000003</v>
      </c>
      <c r="B31">
        <v>89.364999999999995</v>
      </c>
    </row>
    <row r="32" spans="1:2">
      <c r="A32" s="1">
        <v>4.7244000000000002</v>
      </c>
      <c r="B32">
        <v>92.037999999999997</v>
      </c>
    </row>
    <row r="33" spans="1:2">
      <c r="A33" s="1">
        <v>4.9493999999999998</v>
      </c>
      <c r="B33">
        <v>93.563999999999993</v>
      </c>
    </row>
    <row r="34" spans="1:2">
      <c r="A34" s="1">
        <v>5.0993000000000004</v>
      </c>
      <c r="B34">
        <v>94.712000000000003</v>
      </c>
    </row>
    <row r="35" spans="1:2">
      <c r="A35" s="1">
        <v>5.0244</v>
      </c>
      <c r="B35">
        <v>92.037999999999997</v>
      </c>
    </row>
    <row r="36" spans="1:2">
      <c r="A36" s="1">
        <v>4.8745000000000003</v>
      </c>
      <c r="B36">
        <v>90.507999999999996</v>
      </c>
    </row>
    <row r="37" spans="1:2">
      <c r="A37" s="1">
        <v>4.8745000000000003</v>
      </c>
      <c r="B37">
        <v>88.216999999999999</v>
      </c>
    </row>
    <row r="38" spans="1:2">
      <c r="A38" s="1">
        <v>4.8745000000000003</v>
      </c>
      <c r="B38">
        <v>87.073999999999998</v>
      </c>
    </row>
    <row r="39" spans="1:2">
      <c r="A39" s="1">
        <v>4.7992999999999997</v>
      </c>
      <c r="B39">
        <v>85.543999999999997</v>
      </c>
    </row>
    <row r="40" spans="1:2">
      <c r="A40" s="1">
        <v>4.7244000000000002</v>
      </c>
      <c r="B40">
        <v>83.253</v>
      </c>
    </row>
    <row r="41" spans="1:2">
      <c r="A41" s="1">
        <v>4.5744999999999996</v>
      </c>
      <c r="B41">
        <v>80.197000000000003</v>
      </c>
    </row>
    <row r="42" spans="1:2">
      <c r="A42" s="1">
        <v>4.4996</v>
      </c>
      <c r="B42">
        <v>77.906000000000006</v>
      </c>
    </row>
    <row r="43" spans="1:2">
      <c r="A43" s="1">
        <v>4.4996</v>
      </c>
      <c r="B43">
        <v>75.233000000000004</v>
      </c>
    </row>
    <row r="44" spans="1:2">
      <c r="A44" s="1">
        <v>4.3494999999999999</v>
      </c>
      <c r="B44">
        <v>72.558999999999997</v>
      </c>
    </row>
    <row r="45" spans="1:2">
      <c r="A45" s="1">
        <v>4.3494999999999999</v>
      </c>
      <c r="B45">
        <v>70.650999999999996</v>
      </c>
    </row>
    <row r="46" spans="1:2">
      <c r="A46" s="1">
        <v>4.2746000000000004</v>
      </c>
      <c r="B46">
        <v>68.742999999999995</v>
      </c>
    </row>
    <row r="47" spans="1:2">
      <c r="A47" s="1">
        <v>4.1245000000000003</v>
      </c>
      <c r="B47">
        <v>66.83</v>
      </c>
    </row>
    <row r="48" spans="1:2">
      <c r="A48" s="1">
        <v>4.1996000000000002</v>
      </c>
      <c r="B48">
        <v>64.156999999999996</v>
      </c>
    </row>
    <row r="49" spans="1:2">
      <c r="A49" s="1">
        <v>4.0495000000000001</v>
      </c>
      <c r="B49">
        <v>60.722999999999999</v>
      </c>
    </row>
    <row r="50" spans="1:2">
      <c r="A50" s="1">
        <v>3.7494999999999998</v>
      </c>
      <c r="B50">
        <v>56.902000000000001</v>
      </c>
    </row>
    <row r="51" spans="1:2">
      <c r="A51" s="1">
        <v>3.6745999999999999</v>
      </c>
      <c r="B51">
        <v>54.228000000000002</v>
      </c>
    </row>
    <row r="52" spans="1:2">
      <c r="A52" s="1">
        <v>3.5245000000000002</v>
      </c>
      <c r="B52">
        <v>51.555</v>
      </c>
    </row>
    <row r="53" spans="1:2">
      <c r="A53" s="1">
        <v>3.5245000000000002</v>
      </c>
      <c r="B53">
        <v>48.499000000000002</v>
      </c>
    </row>
    <row r="54" spans="1:2">
      <c r="A54" s="1">
        <v>3.4496000000000002</v>
      </c>
      <c r="B54">
        <v>44.682000000000002</v>
      </c>
    </row>
    <row r="55" spans="1:2">
      <c r="A55" s="1">
        <v>3.2997000000000001</v>
      </c>
      <c r="B55">
        <v>41.625999999999998</v>
      </c>
    </row>
    <row r="56" spans="1:2">
      <c r="A56" s="1">
        <v>3.1496</v>
      </c>
      <c r="B56">
        <v>39.335000000000001</v>
      </c>
    </row>
    <row r="57" spans="1:2">
      <c r="A57" s="1">
        <v>2.9996999999999998</v>
      </c>
      <c r="B57">
        <v>36.661999999999999</v>
      </c>
    </row>
    <row r="58" spans="1:2">
      <c r="A58" s="1">
        <v>2.9245999999999999</v>
      </c>
      <c r="B58">
        <v>33.988</v>
      </c>
    </row>
    <row r="59" spans="1:2">
      <c r="A59" s="1">
        <v>2.7747000000000002</v>
      </c>
      <c r="B59">
        <v>31.315000000000001</v>
      </c>
    </row>
    <row r="60" spans="1:2">
      <c r="A60" s="1">
        <v>2.8496000000000001</v>
      </c>
      <c r="B60">
        <v>29.024000000000001</v>
      </c>
    </row>
    <row r="61" spans="1:2">
      <c r="A61" s="1">
        <v>2.6998000000000002</v>
      </c>
      <c r="B61">
        <v>25.587</v>
      </c>
    </row>
    <row r="62" spans="1:2">
      <c r="A62" s="1">
        <v>2.5497000000000001</v>
      </c>
      <c r="B62">
        <v>24.06</v>
      </c>
    </row>
    <row r="63" spans="1:2">
      <c r="A63" s="1">
        <v>2.3997000000000002</v>
      </c>
      <c r="B63">
        <v>21.768000000000001</v>
      </c>
    </row>
    <row r="64" spans="1:2">
      <c r="A64" s="1">
        <v>2.1747000000000001</v>
      </c>
      <c r="B64">
        <v>19.094999999999999</v>
      </c>
    </row>
    <row r="65" spans="1:2">
      <c r="A65" s="1">
        <v>2.0998000000000001</v>
      </c>
      <c r="B65">
        <v>16.803000000000001</v>
      </c>
    </row>
    <row r="66" spans="1:2">
      <c r="A66" s="1">
        <v>1.8748</v>
      </c>
      <c r="B66">
        <v>13.366</v>
      </c>
    </row>
    <row r="67" spans="1:2">
      <c r="A67" s="1">
        <v>1.8748</v>
      </c>
      <c r="B67">
        <v>12.221</v>
      </c>
    </row>
    <row r="68" spans="1:2">
      <c r="A68" s="1">
        <v>1.6497999999999999</v>
      </c>
      <c r="B68">
        <v>9.1655999999999995</v>
      </c>
    </row>
    <row r="69" spans="1:2">
      <c r="A69" s="1">
        <v>1.6497999999999999</v>
      </c>
      <c r="B69">
        <v>7.2558999999999996</v>
      </c>
    </row>
    <row r="70" spans="1:2">
      <c r="A70" s="1">
        <v>1.3499000000000001</v>
      </c>
      <c r="B70">
        <v>4.5826000000000002</v>
      </c>
    </row>
    <row r="71" spans="1:2">
      <c r="A71" s="1">
        <v>1.1999</v>
      </c>
      <c r="B71">
        <v>2.6732</v>
      </c>
    </row>
    <row r="72" spans="1:2">
      <c r="A72" s="1">
        <v>1.1999</v>
      </c>
      <c r="B72">
        <v>0.76380000000000003</v>
      </c>
    </row>
    <row r="73" spans="1:2">
      <c r="A73" s="1">
        <v>0.97487999999999997</v>
      </c>
      <c r="B73">
        <v>-3.4371</v>
      </c>
    </row>
    <row r="74" spans="1:2">
      <c r="A74" s="1">
        <v>0.82491999999999999</v>
      </c>
      <c r="B74">
        <v>-4.9646999999999997</v>
      </c>
    </row>
    <row r="75" spans="1:2">
      <c r="A75" s="1">
        <v>0.59992000000000001</v>
      </c>
      <c r="B75">
        <v>-8.0197000000000003</v>
      </c>
    </row>
    <row r="76" spans="1:2">
      <c r="A76" s="1">
        <v>0.52493999999999996</v>
      </c>
      <c r="B76">
        <v>-10.693</v>
      </c>
    </row>
    <row r="77" spans="1:2">
      <c r="A77" s="1">
        <v>0.37495000000000001</v>
      </c>
      <c r="B77">
        <v>-14.512</v>
      </c>
    </row>
    <row r="78" spans="1:2">
      <c r="A78" s="1">
        <v>0.14998</v>
      </c>
      <c r="B78">
        <v>-19.094999999999999</v>
      </c>
    </row>
    <row r="79" spans="1:2">
      <c r="A79" s="1">
        <f>-0.074991</f>
        <v>-7.4991000000000002E-2</v>
      </c>
      <c r="B79">
        <v>-22.532</v>
      </c>
    </row>
    <row r="80" spans="1:2">
      <c r="A80" s="1">
        <f>-0.22498</f>
        <v>-0.22498000000000001</v>
      </c>
      <c r="B80">
        <v>-26.350999999999999</v>
      </c>
    </row>
    <row r="81" spans="1:2">
      <c r="A81" s="1">
        <f>-0.29997</f>
        <v>-0.29997000000000001</v>
      </c>
      <c r="B81">
        <v>-30.552</v>
      </c>
    </row>
    <row r="82" spans="1:2">
      <c r="A82" s="1">
        <f>-0.59992</f>
        <v>-0.59992000000000001</v>
      </c>
      <c r="B82">
        <v>-33.988</v>
      </c>
    </row>
    <row r="83" spans="1:2">
      <c r="A83" s="1">
        <f>-0.82492</f>
        <v>-0.82491999999999999</v>
      </c>
      <c r="B83">
        <v>-37.808</v>
      </c>
    </row>
    <row r="84" spans="1:2">
      <c r="A84" s="1">
        <f>-0.97488</f>
        <v>-0.97487999999999997</v>
      </c>
      <c r="B84">
        <v>-40.481000000000002</v>
      </c>
    </row>
    <row r="85" spans="1:2">
      <c r="A85" s="1">
        <f>-1.2749</f>
        <v>-1.2748999999999999</v>
      </c>
      <c r="B85">
        <v>-43.917999999999999</v>
      </c>
    </row>
    <row r="86" spans="1:2">
      <c r="A86" s="1">
        <f>-1.5748</f>
        <v>-1.5748</v>
      </c>
      <c r="B86">
        <v>-46.972999999999999</v>
      </c>
    </row>
    <row r="87" spans="1:2">
      <c r="A87" s="1">
        <f>-1.7998</f>
        <v>-1.7998000000000001</v>
      </c>
      <c r="B87">
        <v>-50.411999999999999</v>
      </c>
    </row>
    <row r="88" spans="1:2">
      <c r="A88" s="1">
        <f>-1.9498</f>
        <v>-1.9498</v>
      </c>
      <c r="B88">
        <v>-53.845999999999997</v>
      </c>
    </row>
    <row r="89" spans="1:2">
      <c r="A89" s="1">
        <f>-2.0998</f>
        <v>-2.0998000000000001</v>
      </c>
      <c r="B89">
        <v>-56.902000000000001</v>
      </c>
    </row>
    <row r="90" spans="1:2">
      <c r="A90" s="1">
        <f>-2.0998</f>
        <v>-2.0998000000000001</v>
      </c>
      <c r="B90">
        <v>-60.722999999999999</v>
      </c>
    </row>
    <row r="91" spans="1:2">
      <c r="A91" s="1">
        <f>-2.3247</f>
        <v>-2.3247</v>
      </c>
      <c r="B91">
        <v>-62.631</v>
      </c>
    </row>
    <row r="92" spans="1:2">
      <c r="A92" s="1">
        <f>-2.6246</f>
        <v>-2.6246</v>
      </c>
      <c r="B92">
        <v>-66.069000000000003</v>
      </c>
    </row>
    <row r="93" spans="1:2">
      <c r="A93" s="1">
        <f>-2.9246</f>
        <v>-2.9245999999999999</v>
      </c>
      <c r="B93">
        <v>-69.503</v>
      </c>
    </row>
    <row r="94" spans="1:2">
      <c r="A94" s="1">
        <f>-3.1496</f>
        <v>-3.1496</v>
      </c>
      <c r="B94">
        <v>-72.558999999999997</v>
      </c>
    </row>
    <row r="95" spans="1:2">
      <c r="A95" s="1">
        <f>-3.4496</f>
        <v>-3.4496000000000002</v>
      </c>
      <c r="B95">
        <v>-75.998000000000005</v>
      </c>
    </row>
    <row r="96" spans="1:2">
      <c r="A96" s="1">
        <f>-3.6746</f>
        <v>-3.6745999999999999</v>
      </c>
      <c r="B96">
        <v>-78.671000000000006</v>
      </c>
    </row>
    <row r="97" spans="1:2">
      <c r="A97" s="1">
        <f>-3.9746</f>
        <v>-3.9746000000000001</v>
      </c>
      <c r="B97">
        <v>-81.344999999999999</v>
      </c>
    </row>
    <row r="98" spans="1:2">
      <c r="A98" s="1">
        <f>-4.2746</f>
        <v>-4.2746000000000004</v>
      </c>
      <c r="B98">
        <v>-83.253</v>
      </c>
    </row>
    <row r="99" spans="1:2">
      <c r="A99" s="1">
        <f>-4.5745</f>
        <v>-4.5744999999999996</v>
      </c>
      <c r="B99">
        <v>-85.926000000000002</v>
      </c>
    </row>
    <row r="100" spans="1:2">
      <c r="A100" s="1">
        <f>-4.7244</f>
        <v>-4.7244000000000002</v>
      </c>
      <c r="B100">
        <v>-87.834999999999994</v>
      </c>
    </row>
    <row r="101" spans="1:2">
      <c r="A101" s="1">
        <f>-4.8745</f>
        <v>-4.8745000000000003</v>
      </c>
      <c r="B101">
        <v>-89.364999999999995</v>
      </c>
    </row>
    <row r="102" spans="1:2">
      <c r="A102" s="1">
        <f>-5.0993</f>
        <v>-5.0993000000000004</v>
      </c>
      <c r="B102">
        <v>-90.891000000000005</v>
      </c>
    </row>
    <row r="103" spans="1:2">
      <c r="A103" s="1">
        <f>-5.2494</f>
        <v>-5.2493999999999996</v>
      </c>
      <c r="B103">
        <v>-91.656000000000006</v>
      </c>
    </row>
    <row r="104" spans="1:2">
      <c r="A104" s="1">
        <f>-5.3993</f>
        <v>-5.3993000000000002</v>
      </c>
      <c r="B104">
        <v>-92.415999999999997</v>
      </c>
    </row>
    <row r="105" spans="1:2">
      <c r="A105" s="1">
        <f>-5.3243</f>
        <v>-5.3243</v>
      </c>
      <c r="B105">
        <v>-90.125</v>
      </c>
    </row>
    <row r="106" spans="1:2">
      <c r="A106" s="1">
        <f>-5.1745</f>
        <v>-5.1745000000000001</v>
      </c>
      <c r="B106">
        <v>-87.834999999999994</v>
      </c>
    </row>
    <row r="107" spans="1:2">
      <c r="A107" s="1">
        <f>-5.0993</f>
        <v>-5.0993000000000004</v>
      </c>
      <c r="B107">
        <v>-84.400999999999996</v>
      </c>
    </row>
    <row r="108" spans="1:2">
      <c r="A108" s="1">
        <f>-4.9494</f>
        <v>-4.9493999999999998</v>
      </c>
      <c r="B108">
        <v>-81.344999999999999</v>
      </c>
    </row>
    <row r="109" spans="1:2">
      <c r="A109" s="1">
        <f>-4.7993</f>
        <v>-4.7992999999999997</v>
      </c>
      <c r="B109">
        <v>-77.524000000000001</v>
      </c>
    </row>
    <row r="110" spans="1:2">
      <c r="A110" s="1">
        <f>-4.6495</f>
        <v>-4.6494999999999997</v>
      </c>
      <c r="B110">
        <v>-72.941999999999993</v>
      </c>
    </row>
    <row r="111" spans="1:2">
      <c r="A111" s="1">
        <f>-4.5745</f>
        <v>-4.5744999999999996</v>
      </c>
      <c r="B111">
        <v>-69.120999999999995</v>
      </c>
    </row>
    <row r="112" spans="1:2">
      <c r="A112" s="1">
        <f>-4.4244</f>
        <v>-4.4244000000000003</v>
      </c>
      <c r="B112">
        <v>-65.304000000000002</v>
      </c>
    </row>
    <row r="113" spans="1:2">
      <c r="A113" s="1">
        <f>-4.1245</f>
        <v>-4.1245000000000003</v>
      </c>
      <c r="B113">
        <v>-60.722999999999999</v>
      </c>
    </row>
    <row r="114" spans="1:2">
      <c r="A114" s="1">
        <f>-3.9746</f>
        <v>-3.9746000000000001</v>
      </c>
      <c r="B114">
        <v>-56.902000000000001</v>
      </c>
    </row>
    <row r="115" spans="1:2">
      <c r="A115" s="1">
        <f>-3.8997</f>
        <v>-3.8997000000000002</v>
      </c>
      <c r="B115">
        <v>-53.463000000000001</v>
      </c>
    </row>
    <row r="116" spans="1:2">
      <c r="A116" s="1">
        <f>-3.7495</f>
        <v>-3.7494999999999998</v>
      </c>
      <c r="B116">
        <v>-50.79</v>
      </c>
    </row>
    <row r="117" spans="1:2">
      <c r="A117" s="1">
        <f>-3.5997</f>
        <v>-3.5996999999999999</v>
      </c>
      <c r="B117">
        <v>-48.121000000000002</v>
      </c>
    </row>
    <row r="118" spans="1:2">
      <c r="A118" s="1">
        <f>-3.3746</f>
        <v>-3.3746</v>
      </c>
      <c r="B118">
        <v>-44.682000000000002</v>
      </c>
    </row>
    <row r="119" spans="1:2">
      <c r="A119" s="1">
        <f>-3.1496</f>
        <v>-3.1496</v>
      </c>
      <c r="B119">
        <v>-41.625999999999998</v>
      </c>
    </row>
    <row r="120" spans="1:2">
      <c r="A120" s="1">
        <f>-2.9997</f>
        <v>-2.9996999999999998</v>
      </c>
      <c r="B120">
        <v>-38.189</v>
      </c>
    </row>
    <row r="121" spans="1:2">
      <c r="A121" s="1">
        <f>-2.9246</f>
        <v>-2.9245999999999999</v>
      </c>
      <c r="B121">
        <v>-35.515999999999998</v>
      </c>
    </row>
    <row r="122" spans="1:2">
      <c r="A122" s="1">
        <f>-2.7747</f>
        <v>-2.7747000000000002</v>
      </c>
      <c r="B122">
        <v>-32.079000000000001</v>
      </c>
    </row>
    <row r="123" spans="1:2">
      <c r="A123" s="1">
        <f>-2.6998</f>
        <v>-2.6998000000000002</v>
      </c>
      <c r="B123">
        <v>-29.405999999999999</v>
      </c>
    </row>
    <row r="124" spans="1:2">
      <c r="A124" s="1">
        <f>-2.3997</f>
        <v>-2.3997000000000002</v>
      </c>
      <c r="B124">
        <v>-26.731999999999999</v>
      </c>
    </row>
    <row r="125" spans="1:2">
      <c r="A125" s="1">
        <f>-2.3997</f>
        <v>-2.3997000000000002</v>
      </c>
      <c r="B125">
        <v>-24.06</v>
      </c>
    </row>
    <row r="126" spans="1:2">
      <c r="A126" s="1">
        <f>-2.2498</f>
        <v>-2.2498</v>
      </c>
      <c r="B126">
        <v>-20.622</v>
      </c>
    </row>
    <row r="127" spans="1:2">
      <c r="A127" s="1">
        <f>-2.0248</f>
        <v>-2.0247999999999999</v>
      </c>
      <c r="B127">
        <v>-16.803000000000001</v>
      </c>
    </row>
    <row r="128" spans="1:2">
      <c r="A128" s="1">
        <f>-1.7998</f>
        <v>-1.7998000000000001</v>
      </c>
      <c r="B128">
        <v>-14.894</v>
      </c>
    </row>
    <row r="129" spans="1:2">
      <c r="A129" s="1">
        <f>-1.6498</f>
        <v>-1.6497999999999999</v>
      </c>
      <c r="B129">
        <v>-11.074999999999999</v>
      </c>
    </row>
    <row r="130" spans="1:2">
      <c r="A130" s="1">
        <f>-1.5748</f>
        <v>-1.5748</v>
      </c>
      <c r="B130">
        <v>-8.7835000000000001</v>
      </c>
    </row>
    <row r="131" spans="1:2">
      <c r="A131" s="1">
        <f>-1.3499</f>
        <v>-1.3499000000000001</v>
      </c>
      <c r="B131">
        <v>-4.9646999999999997</v>
      </c>
    </row>
    <row r="132" spans="1:2">
      <c r="A132" s="1">
        <f>-1.1249</f>
        <v>-1.1249</v>
      </c>
      <c r="B132">
        <v>-1.9095</v>
      </c>
    </row>
    <row r="133" spans="1:2">
      <c r="A133" s="1">
        <v>-1.0499000000000001</v>
      </c>
      <c r="B133">
        <v>0</v>
      </c>
    </row>
    <row r="134" spans="1:2">
      <c r="A134" s="1">
        <v>-0.89990000000000003</v>
      </c>
      <c r="B134">
        <v>4.2008999999999999</v>
      </c>
    </row>
    <row r="135" spans="1:2">
      <c r="A135" s="1">
        <v>-0.74990999999999997</v>
      </c>
      <c r="B135">
        <v>8.0197000000000003</v>
      </c>
    </row>
    <row r="136" spans="1:2">
      <c r="A136" s="1">
        <v>-0.59992000000000001</v>
      </c>
      <c r="B136">
        <v>11.457000000000001</v>
      </c>
    </row>
    <row r="137" spans="1:2">
      <c r="A137" s="1">
        <v>-0.29997000000000001</v>
      </c>
      <c r="B137">
        <v>14.512</v>
      </c>
    </row>
    <row r="138" spans="1:2">
      <c r="A138" s="1">
        <v>0</v>
      </c>
      <c r="B138">
        <v>18.713000000000001</v>
      </c>
    </row>
    <row r="139" spans="1:2">
      <c r="A139" s="1">
        <v>0.22498000000000001</v>
      </c>
      <c r="B139">
        <v>23.677</v>
      </c>
    </row>
    <row r="140" spans="1:2">
      <c r="A140" s="1">
        <v>0.67493000000000003</v>
      </c>
      <c r="B140">
        <v>28.641999999999999</v>
      </c>
    </row>
    <row r="141" spans="1:2">
      <c r="A141" s="1">
        <v>0.82491999999999999</v>
      </c>
      <c r="B141">
        <v>34.371000000000002</v>
      </c>
    </row>
    <row r="142" spans="1:2">
      <c r="A142" s="1">
        <v>1.1999</v>
      </c>
      <c r="B142">
        <v>40.863</v>
      </c>
    </row>
    <row r="143" spans="1:2">
      <c r="A143" s="1">
        <v>1.4248000000000001</v>
      </c>
      <c r="B143">
        <v>44.682000000000002</v>
      </c>
    </row>
    <row r="144" spans="1:2">
      <c r="A144" s="1">
        <v>1.5748</v>
      </c>
      <c r="B144">
        <v>48.499000000000002</v>
      </c>
    </row>
    <row r="145" spans="1:2">
      <c r="A145" s="1">
        <v>1.7998000000000001</v>
      </c>
      <c r="B145">
        <v>52.703000000000003</v>
      </c>
    </row>
    <row r="146" spans="1:2">
      <c r="A146" s="1">
        <v>2.0998000000000001</v>
      </c>
      <c r="B146">
        <v>56.518999999999998</v>
      </c>
    </row>
    <row r="147" spans="1:2">
      <c r="A147" s="1">
        <v>2.3247</v>
      </c>
      <c r="B147">
        <v>60.34</v>
      </c>
    </row>
    <row r="148" spans="1:2">
      <c r="A148" s="1">
        <v>2.6998000000000002</v>
      </c>
      <c r="B148">
        <v>65.686999999999998</v>
      </c>
    </row>
    <row r="149" spans="1:2">
      <c r="A149" s="1">
        <v>2.9245999999999999</v>
      </c>
      <c r="B149">
        <v>71.034000000000006</v>
      </c>
    </row>
    <row r="150" spans="1:2">
      <c r="A150" s="1">
        <v>3.0747</v>
      </c>
      <c r="B150">
        <v>75.233000000000004</v>
      </c>
    </row>
    <row r="151" spans="1:2">
      <c r="A151" s="1">
        <v>3.4496000000000002</v>
      </c>
      <c r="B151">
        <v>80.197000000000003</v>
      </c>
    </row>
    <row r="152" spans="1:2">
      <c r="A152" s="1">
        <v>3.5996999999999999</v>
      </c>
      <c r="B152">
        <v>84.400999999999996</v>
      </c>
    </row>
    <row r="153" spans="1:2">
      <c r="A153" s="1">
        <v>3.9746000000000001</v>
      </c>
      <c r="B153">
        <v>89.364999999999995</v>
      </c>
    </row>
    <row r="154" spans="1:2">
      <c r="A154" s="1">
        <v>4.1245000000000003</v>
      </c>
      <c r="B154">
        <v>92.037999999999997</v>
      </c>
    </row>
    <row r="155" spans="1:2">
      <c r="A155" s="1">
        <v>4.3494999999999999</v>
      </c>
      <c r="B155">
        <v>95.471999999999994</v>
      </c>
    </row>
    <row r="156" spans="1:2">
      <c r="A156" s="1">
        <v>4.4996</v>
      </c>
      <c r="B156">
        <v>99.293000000000006</v>
      </c>
    </row>
    <row r="157" spans="1:2">
      <c r="A157" s="1">
        <v>4.8745000000000003</v>
      </c>
      <c r="B157">
        <v>102.73</v>
      </c>
    </row>
    <row r="158" spans="1:2">
      <c r="A158" s="1">
        <v>5.2493999999999996</v>
      </c>
      <c r="B158">
        <v>107.31</v>
      </c>
    </row>
    <row r="159" spans="1:2">
      <c r="A159" s="1">
        <v>5.5494000000000003</v>
      </c>
      <c r="B159">
        <v>109.99</v>
      </c>
    </row>
    <row r="160" spans="1:2">
      <c r="A160" s="1">
        <v>5.9992000000000001</v>
      </c>
      <c r="B160">
        <v>114.19</v>
      </c>
    </row>
    <row r="161" spans="1:2">
      <c r="A161" s="1">
        <v>6.5242000000000004</v>
      </c>
      <c r="B161">
        <v>118.01</v>
      </c>
    </row>
    <row r="162" spans="1:2">
      <c r="A162" s="1">
        <v>7.1990999999999996</v>
      </c>
      <c r="B162">
        <v>122.59</v>
      </c>
    </row>
    <row r="163" spans="1:2">
      <c r="A163" s="1">
        <v>7.5739999999999998</v>
      </c>
      <c r="B163">
        <v>126.79</v>
      </c>
    </row>
    <row r="164" spans="1:2">
      <c r="A164" s="1">
        <v>8.0990000000000002</v>
      </c>
      <c r="B164">
        <v>130.61000000000001</v>
      </c>
    </row>
    <row r="165" spans="1:2">
      <c r="A165" s="1">
        <v>8.5490999999999993</v>
      </c>
      <c r="B165">
        <v>134.43</v>
      </c>
    </row>
    <row r="166" spans="1:2">
      <c r="A166" s="1">
        <v>9.2240000000000002</v>
      </c>
      <c r="B166">
        <v>137.86000000000001</v>
      </c>
    </row>
    <row r="167" spans="1:2">
      <c r="A167" s="1">
        <v>9.8239999999999998</v>
      </c>
      <c r="B167">
        <v>141.68</v>
      </c>
    </row>
    <row r="168" spans="1:2">
      <c r="A168" s="1">
        <v>10.349</v>
      </c>
      <c r="B168">
        <v>144.74</v>
      </c>
    </row>
    <row r="169" spans="1:2">
      <c r="A169" s="1">
        <v>10.798999999999999</v>
      </c>
      <c r="B169">
        <v>147.79</v>
      </c>
    </row>
    <row r="170" spans="1:2">
      <c r="A170" s="1">
        <v>11.398999999999999</v>
      </c>
      <c r="B170">
        <v>150.47</v>
      </c>
    </row>
    <row r="171" spans="1:2">
      <c r="A171" s="1">
        <v>11.923999999999999</v>
      </c>
      <c r="B171">
        <v>153.13999999999999</v>
      </c>
    </row>
    <row r="172" spans="1:2">
      <c r="A172" s="1">
        <v>12.148999999999999</v>
      </c>
      <c r="B172">
        <v>155.05000000000001</v>
      </c>
    </row>
    <row r="173" spans="1:2">
      <c r="A173" s="1">
        <v>12.449</v>
      </c>
      <c r="B173">
        <v>156.19</v>
      </c>
    </row>
    <row r="174" spans="1:2">
      <c r="A174" s="1">
        <v>12.599</v>
      </c>
      <c r="B174">
        <v>155.05000000000001</v>
      </c>
    </row>
    <row r="175" spans="1:2">
      <c r="A175" s="1">
        <v>12.599</v>
      </c>
      <c r="B175">
        <v>153.13999999999999</v>
      </c>
    </row>
    <row r="176" spans="1:2">
      <c r="A176" s="1">
        <v>12.599</v>
      </c>
      <c r="B176">
        <v>150.85</v>
      </c>
    </row>
    <row r="177" spans="1:2">
      <c r="A177" s="1">
        <v>12.523</v>
      </c>
      <c r="B177">
        <v>148.16999999999999</v>
      </c>
    </row>
    <row r="178" spans="1:2">
      <c r="A178" s="1">
        <v>12.599</v>
      </c>
      <c r="B178">
        <v>145.88</v>
      </c>
    </row>
    <row r="179" spans="1:2">
      <c r="A179" s="1">
        <v>12.599</v>
      </c>
      <c r="B179">
        <v>143.97999999999999</v>
      </c>
    </row>
    <row r="180" spans="1:2">
      <c r="A180" s="1">
        <v>12.599</v>
      </c>
      <c r="B180">
        <v>140.54</v>
      </c>
    </row>
    <row r="181" spans="1:2">
      <c r="A181" s="1">
        <v>12.523</v>
      </c>
      <c r="B181">
        <v>137.47999999999999</v>
      </c>
    </row>
    <row r="182" spans="1:2">
      <c r="A182" s="1">
        <v>12.449</v>
      </c>
      <c r="B182">
        <v>134.81</v>
      </c>
    </row>
    <row r="183" spans="1:2">
      <c r="A183" s="1">
        <v>12.374000000000001</v>
      </c>
      <c r="B183">
        <v>132.52000000000001</v>
      </c>
    </row>
    <row r="184" spans="1:2">
      <c r="A184" s="1">
        <v>12.298999999999999</v>
      </c>
      <c r="B184">
        <v>129.46</v>
      </c>
    </row>
    <row r="185" spans="1:2">
      <c r="A185" s="1">
        <v>12.223000000000001</v>
      </c>
      <c r="B185">
        <v>127.17</v>
      </c>
    </row>
    <row r="186" spans="1:2">
      <c r="A186" s="1">
        <v>12.223000000000001</v>
      </c>
      <c r="B186">
        <v>124.5</v>
      </c>
    </row>
    <row r="187" spans="1:2">
      <c r="A187" s="1">
        <v>12.074</v>
      </c>
      <c r="B187">
        <v>121.06</v>
      </c>
    </row>
    <row r="188" spans="1:2">
      <c r="A188" s="1">
        <v>11.849</v>
      </c>
      <c r="B188">
        <v>117.62</v>
      </c>
    </row>
    <row r="189" spans="1:2">
      <c r="A189" s="1">
        <v>11.773999999999999</v>
      </c>
      <c r="B189">
        <v>115.33</v>
      </c>
    </row>
    <row r="190" spans="1:2">
      <c r="A190" s="1">
        <v>11.699</v>
      </c>
      <c r="B190">
        <v>113.04</v>
      </c>
    </row>
    <row r="191" spans="1:2">
      <c r="A191" s="1">
        <v>11.624000000000001</v>
      </c>
      <c r="B191">
        <v>110.37</v>
      </c>
    </row>
    <row r="192" spans="1:2">
      <c r="A192" s="1">
        <v>11.474</v>
      </c>
      <c r="B192">
        <v>107.31</v>
      </c>
    </row>
    <row r="193" spans="1:2">
      <c r="A193" s="1">
        <v>11.249000000000001</v>
      </c>
      <c r="B193">
        <v>104.64</v>
      </c>
    </row>
    <row r="194" spans="1:2">
      <c r="A194" s="1">
        <v>11.249000000000001</v>
      </c>
      <c r="B194">
        <v>101.97</v>
      </c>
    </row>
    <row r="195" spans="1:2">
      <c r="A195" s="1">
        <v>11.099</v>
      </c>
      <c r="B195">
        <v>98.911000000000001</v>
      </c>
    </row>
    <row r="196" spans="1:2">
      <c r="A196" s="1">
        <v>11.023999999999999</v>
      </c>
      <c r="B196">
        <v>97.001999999999995</v>
      </c>
    </row>
    <row r="197" spans="1:2">
      <c r="A197" s="1">
        <v>10.874000000000001</v>
      </c>
      <c r="B197">
        <v>94.328999999999994</v>
      </c>
    </row>
    <row r="198" spans="1:2">
      <c r="A198" s="1">
        <v>10.648999999999999</v>
      </c>
      <c r="B198">
        <v>91.272999999999996</v>
      </c>
    </row>
    <row r="199" spans="1:2">
      <c r="A199" s="1">
        <v>10.349</v>
      </c>
      <c r="B199">
        <v>87.834999999999994</v>
      </c>
    </row>
    <row r="200" spans="1:2">
      <c r="A200" s="1">
        <v>10.199</v>
      </c>
      <c r="B200">
        <v>85.543999999999997</v>
      </c>
    </row>
    <row r="201" spans="1:2">
      <c r="A201" s="1">
        <v>9.9738000000000007</v>
      </c>
      <c r="B201">
        <v>81.727000000000004</v>
      </c>
    </row>
    <row r="202" spans="1:2">
      <c r="A202" s="1">
        <v>9.8239999999999998</v>
      </c>
      <c r="B202">
        <v>79.813999999999993</v>
      </c>
    </row>
    <row r="203" spans="1:2">
      <c r="A203" s="1">
        <v>9.5989000000000004</v>
      </c>
      <c r="B203">
        <v>76.763000000000005</v>
      </c>
    </row>
    <row r="204" spans="1:2">
      <c r="A204" s="1">
        <v>9.3739000000000008</v>
      </c>
      <c r="B204">
        <v>74.468000000000004</v>
      </c>
    </row>
    <row r="205" spans="1:2">
      <c r="A205" s="1">
        <v>9.1491000000000007</v>
      </c>
      <c r="B205">
        <v>71.793999999999997</v>
      </c>
    </row>
    <row r="206" spans="1:2">
      <c r="A206" s="1">
        <v>9.0739000000000001</v>
      </c>
      <c r="B206">
        <v>69.120999999999995</v>
      </c>
    </row>
    <row r="207" spans="1:2">
      <c r="A207" s="1">
        <v>8.8491</v>
      </c>
      <c r="B207">
        <v>67.212999999999994</v>
      </c>
    </row>
    <row r="208" spans="1:2">
      <c r="A208" s="1">
        <v>8.6989999999999998</v>
      </c>
      <c r="B208">
        <v>64.156999999999996</v>
      </c>
    </row>
    <row r="209" spans="1:2">
      <c r="A209" s="1">
        <v>8.4739000000000004</v>
      </c>
      <c r="B209">
        <v>61.866</v>
      </c>
    </row>
    <row r="210" spans="1:2">
      <c r="A210" s="1">
        <v>8.3240999999999996</v>
      </c>
      <c r="B210">
        <v>57.283999999999999</v>
      </c>
    </row>
    <row r="211" spans="1:2">
      <c r="A211" s="1">
        <v>8.0241000000000007</v>
      </c>
      <c r="B211">
        <v>53.845999999999997</v>
      </c>
    </row>
    <row r="212" spans="1:2">
      <c r="A212" s="1">
        <v>7.8739999999999997</v>
      </c>
      <c r="B212">
        <v>50.411999999999999</v>
      </c>
    </row>
    <row r="213" spans="1:2">
      <c r="A213" s="1">
        <v>7.6492000000000004</v>
      </c>
      <c r="B213">
        <v>47.738</v>
      </c>
    </row>
    <row r="214" spans="1:2">
      <c r="A214" s="1">
        <v>7.3491999999999997</v>
      </c>
      <c r="B214">
        <v>44.682000000000002</v>
      </c>
    </row>
    <row r="215" spans="1:2">
      <c r="A215" s="1">
        <v>7.1990999999999996</v>
      </c>
      <c r="B215">
        <v>41.625999999999998</v>
      </c>
    </row>
    <row r="216" spans="1:2">
      <c r="A216" s="1">
        <v>6.9743000000000004</v>
      </c>
      <c r="B216">
        <v>38.570999999999998</v>
      </c>
    </row>
    <row r="217" spans="1:2">
      <c r="A217" s="1">
        <v>6.6744000000000003</v>
      </c>
      <c r="B217">
        <v>35.515999999999998</v>
      </c>
    </row>
    <row r="218" spans="1:2">
      <c r="A218" s="1">
        <v>6.4493</v>
      </c>
      <c r="B218">
        <v>31.315000000000001</v>
      </c>
    </row>
    <row r="219" spans="1:2">
      <c r="A219" s="1">
        <v>6.1493000000000002</v>
      </c>
      <c r="B219">
        <v>27.878</v>
      </c>
    </row>
    <row r="220" spans="1:2">
      <c r="A220" s="1">
        <v>5.8494000000000002</v>
      </c>
      <c r="B220">
        <v>24.440999999999999</v>
      </c>
    </row>
    <row r="221" spans="1:2">
      <c r="A221" s="1">
        <v>5.7744</v>
      </c>
      <c r="B221">
        <v>21.004000000000001</v>
      </c>
    </row>
    <row r="222" spans="1:2">
      <c r="A222" s="1">
        <v>5.4744999999999999</v>
      </c>
      <c r="B222">
        <v>16.803000000000001</v>
      </c>
    </row>
    <row r="223" spans="1:2">
      <c r="A223" s="1">
        <v>5.1745000000000001</v>
      </c>
      <c r="B223">
        <v>14.13</v>
      </c>
    </row>
    <row r="224" spans="1:2">
      <c r="A224" s="1">
        <v>4.8745000000000003</v>
      </c>
      <c r="B224">
        <v>10.311</v>
      </c>
    </row>
    <row r="225" spans="1:2">
      <c r="A225" s="1">
        <v>4.7244000000000002</v>
      </c>
      <c r="B225">
        <v>6.1105</v>
      </c>
    </row>
    <row r="226" spans="1:2">
      <c r="A226" s="1">
        <v>4.6494999999999997</v>
      </c>
      <c r="B226">
        <v>4.2008999999999999</v>
      </c>
    </row>
    <row r="227" spans="1:2">
      <c r="A227" s="1">
        <v>4.4996</v>
      </c>
      <c r="B227">
        <v>1.5276000000000001</v>
      </c>
    </row>
    <row r="228" spans="1:2">
      <c r="A228" s="1">
        <v>4.2746000000000004</v>
      </c>
      <c r="B228">
        <v>0</v>
      </c>
    </row>
    <row r="229" spans="1:2">
      <c r="A229" s="1">
        <v>4.2746000000000004</v>
      </c>
      <c r="B229">
        <v>-2.2913999999999999</v>
      </c>
    </row>
    <row r="230" spans="1:2">
      <c r="A230" s="1">
        <v>3.9746000000000001</v>
      </c>
      <c r="B230">
        <v>-5.3463000000000003</v>
      </c>
    </row>
    <row r="231" spans="1:2">
      <c r="A231" s="1">
        <v>3.8245</v>
      </c>
      <c r="B231">
        <v>-8.0197000000000003</v>
      </c>
    </row>
    <row r="232" spans="1:2">
      <c r="A232" s="1">
        <v>3.6745999999999999</v>
      </c>
      <c r="B232">
        <v>-11.457000000000001</v>
      </c>
    </row>
    <row r="233" spans="1:2">
      <c r="A233" s="1">
        <v>3.4496000000000002</v>
      </c>
      <c r="B233">
        <v>-14.512</v>
      </c>
    </row>
    <row r="234" spans="1:2">
      <c r="A234" s="1">
        <v>3.2244999999999999</v>
      </c>
      <c r="B234">
        <v>-17.949000000000002</v>
      </c>
    </row>
    <row r="235" spans="1:2">
      <c r="A235" s="1">
        <v>3.0747</v>
      </c>
      <c r="B235">
        <v>-20.622</v>
      </c>
    </row>
    <row r="236" spans="1:2">
      <c r="A236" s="1">
        <v>2.9245999999999999</v>
      </c>
      <c r="B236">
        <v>-24.06</v>
      </c>
    </row>
    <row r="237" spans="1:2">
      <c r="A237" s="1">
        <v>2.6998000000000002</v>
      </c>
      <c r="B237">
        <v>-26.350999999999999</v>
      </c>
    </row>
    <row r="238" spans="1:2">
      <c r="A238" s="1">
        <v>2.4746999999999999</v>
      </c>
      <c r="B238">
        <v>-30.933</v>
      </c>
    </row>
    <row r="239" spans="1:2">
      <c r="A239" s="1">
        <v>2.3247</v>
      </c>
      <c r="B239">
        <v>-33.988</v>
      </c>
    </row>
    <row r="240" spans="1:2">
      <c r="A240" s="1">
        <v>2.0998000000000001</v>
      </c>
      <c r="B240">
        <v>-37.426000000000002</v>
      </c>
    </row>
    <row r="241" spans="1:2">
      <c r="A241" s="1">
        <v>1.9498</v>
      </c>
      <c r="B241">
        <v>-41.244999999999997</v>
      </c>
    </row>
    <row r="242" spans="1:2">
      <c r="A242" s="1">
        <v>1.7248000000000001</v>
      </c>
      <c r="B242">
        <v>-44.3</v>
      </c>
    </row>
    <row r="243" spans="1:2">
      <c r="A243" s="1">
        <v>1.4998</v>
      </c>
      <c r="B243">
        <v>-47.738</v>
      </c>
    </row>
    <row r="244" spans="1:2">
      <c r="A244" s="1">
        <v>1.2748999999999999</v>
      </c>
      <c r="B244">
        <v>-51.555</v>
      </c>
    </row>
    <row r="245" spans="1:2">
      <c r="A245" s="1">
        <v>0.97487999999999997</v>
      </c>
      <c r="B245">
        <v>-54.993000000000002</v>
      </c>
    </row>
    <row r="246" spans="1:2">
      <c r="A246" s="1">
        <v>0.89990000000000003</v>
      </c>
      <c r="B246">
        <v>-58.432000000000002</v>
      </c>
    </row>
    <row r="247" spans="1:2">
      <c r="A247" s="1">
        <v>0.52493999999999996</v>
      </c>
      <c r="B247">
        <v>-63.014000000000003</v>
      </c>
    </row>
    <row r="248" spans="1:2">
      <c r="A248" s="1">
        <v>0.37495000000000001</v>
      </c>
      <c r="B248">
        <v>-66.069000000000003</v>
      </c>
    </row>
    <row r="249" spans="1:2">
      <c r="A249" s="1">
        <v>0</v>
      </c>
      <c r="B249">
        <v>-69.885999999999996</v>
      </c>
    </row>
    <row r="250" spans="1:2">
      <c r="A250" s="1">
        <f>-0.14998</f>
        <v>-0.14998</v>
      </c>
      <c r="B250">
        <v>-73.323999999999998</v>
      </c>
    </row>
    <row r="251" spans="1:2">
      <c r="A251" s="1">
        <f>-0.37495</f>
        <v>-0.37495000000000001</v>
      </c>
      <c r="B251">
        <v>-77.141000000000005</v>
      </c>
    </row>
    <row r="252" spans="1:2">
      <c r="A252" s="1">
        <f>-0.59992</f>
        <v>-0.59992000000000001</v>
      </c>
      <c r="B252">
        <v>-81.344999999999999</v>
      </c>
    </row>
    <row r="253" spans="1:2">
      <c r="A253" s="1">
        <f>-1.0499</f>
        <v>-1.0499000000000001</v>
      </c>
      <c r="B253">
        <v>-85.926000000000002</v>
      </c>
    </row>
    <row r="254" spans="1:2">
      <c r="A254" s="1">
        <f>-1.3499</f>
        <v>-1.3499000000000001</v>
      </c>
      <c r="B254">
        <v>-89.364999999999995</v>
      </c>
    </row>
    <row r="255" spans="1:2">
      <c r="A255" s="1">
        <f>-1.5748</f>
        <v>-1.5748</v>
      </c>
      <c r="B255">
        <v>-93.563999999999993</v>
      </c>
    </row>
    <row r="256" spans="1:2">
      <c r="A256" s="1">
        <f>-1.9498</f>
        <v>-1.9498</v>
      </c>
      <c r="B256">
        <v>-97.001999999999995</v>
      </c>
    </row>
    <row r="257" spans="1:2">
      <c r="A257" s="1">
        <f>-2.3997</f>
        <v>-2.3997000000000002</v>
      </c>
      <c r="B257">
        <v>-101.97</v>
      </c>
    </row>
    <row r="258" spans="1:2">
      <c r="A258" s="1">
        <f>-2.6998</f>
        <v>-2.6998000000000002</v>
      </c>
      <c r="B258">
        <v>-106.17</v>
      </c>
    </row>
    <row r="259" spans="1:2">
      <c r="A259" s="1">
        <f>-3.1496</f>
        <v>-3.1496</v>
      </c>
      <c r="B259">
        <v>-110.37</v>
      </c>
    </row>
    <row r="260" spans="1:2">
      <c r="A260" s="1">
        <f>-3.7495</f>
        <v>-3.7494999999999998</v>
      </c>
      <c r="B260">
        <v>-114.95</v>
      </c>
    </row>
    <row r="261" spans="1:2">
      <c r="A261" s="1">
        <f>-4.1996</f>
        <v>-4.1996000000000002</v>
      </c>
      <c r="B261">
        <v>-118.01</v>
      </c>
    </row>
    <row r="262" spans="1:2">
      <c r="A262" s="1">
        <f>-4.7993</f>
        <v>-4.7992999999999997</v>
      </c>
      <c r="B262">
        <v>-122.21</v>
      </c>
    </row>
    <row r="263" spans="1:2">
      <c r="A263" s="1">
        <f>-5.3243</f>
        <v>-5.3243</v>
      </c>
      <c r="B263">
        <v>-124.88</v>
      </c>
    </row>
    <row r="264" spans="1:2">
      <c r="A264" s="1">
        <f>-5.9243</f>
        <v>-5.9242999999999997</v>
      </c>
      <c r="B264">
        <v>-127.94</v>
      </c>
    </row>
    <row r="265" spans="1:2">
      <c r="A265" s="1">
        <f>-6.5992</f>
        <v>-6.5991999999999997</v>
      </c>
      <c r="B265">
        <v>-130.61000000000001</v>
      </c>
    </row>
    <row r="266" spans="1:2">
      <c r="A266" s="1">
        <f>-7.1242</f>
        <v>-7.1242000000000001</v>
      </c>
      <c r="B266">
        <v>-132.52000000000001</v>
      </c>
    </row>
    <row r="267" spans="1:2">
      <c r="A267" s="1">
        <f>-7.874</f>
        <v>-7.8739999999999997</v>
      </c>
      <c r="B267">
        <v>-135.57</v>
      </c>
    </row>
    <row r="268" spans="1:2">
      <c r="A268" s="1">
        <f>-8.8491</f>
        <v>-8.8491</v>
      </c>
      <c r="B268">
        <v>-138.63</v>
      </c>
    </row>
    <row r="269" spans="1:2">
      <c r="A269" s="1">
        <f>-9.3739</f>
        <v>-9.3739000000000008</v>
      </c>
      <c r="B269">
        <v>-140.15</v>
      </c>
    </row>
    <row r="270" spans="1:2">
      <c r="A270" s="1">
        <f>-9.9738</f>
        <v>-9.9738000000000007</v>
      </c>
      <c r="B270">
        <v>-141.30000000000001</v>
      </c>
    </row>
    <row r="271" spans="1:2">
      <c r="A271" s="1">
        <f>-10.574</f>
        <v>-10.574</v>
      </c>
      <c r="B271">
        <v>-142.83000000000001</v>
      </c>
    </row>
    <row r="272" spans="1:2">
      <c r="A272" s="1">
        <f>-11.324</f>
        <v>-11.324</v>
      </c>
      <c r="B272">
        <v>-144.36000000000001</v>
      </c>
    </row>
    <row r="273" spans="1:2">
      <c r="A273" s="1">
        <f>-11.924</f>
        <v>-11.923999999999999</v>
      </c>
      <c r="B273">
        <v>-145.5</v>
      </c>
    </row>
    <row r="274" spans="1:2">
      <c r="A274" s="1">
        <f>-12.299</f>
        <v>-12.298999999999999</v>
      </c>
      <c r="B274">
        <v>-146.27000000000001</v>
      </c>
    </row>
    <row r="275" spans="1:2">
      <c r="A275" s="1">
        <f>-12.523</f>
        <v>-12.523</v>
      </c>
      <c r="B275">
        <v>-145.88</v>
      </c>
    </row>
    <row r="276" spans="1:2">
      <c r="A276" s="1">
        <f>-12.523</f>
        <v>-12.523</v>
      </c>
      <c r="B276">
        <v>-143.21</v>
      </c>
    </row>
    <row r="277" spans="1:2">
      <c r="A277" s="1">
        <f>-12.599</f>
        <v>-12.599</v>
      </c>
      <c r="B277">
        <v>-140.91999999999999</v>
      </c>
    </row>
    <row r="278" spans="1:2">
      <c r="A278" s="1">
        <f>-12.523</f>
        <v>-12.523</v>
      </c>
      <c r="B278">
        <v>-137.1</v>
      </c>
    </row>
    <row r="279" spans="1:2">
      <c r="A279" s="1">
        <f>-12.599</f>
        <v>-12.599</v>
      </c>
      <c r="B279">
        <v>-132.9</v>
      </c>
    </row>
    <row r="280" spans="1:2">
      <c r="A280" s="1">
        <f>-12.523</f>
        <v>-12.523</v>
      </c>
      <c r="B280">
        <v>-128.32</v>
      </c>
    </row>
    <row r="281" spans="1:2">
      <c r="A281" s="1">
        <f>-12.449</f>
        <v>-12.449</v>
      </c>
      <c r="B281">
        <v>-122.97</v>
      </c>
    </row>
    <row r="282" spans="1:2">
      <c r="A282" s="1">
        <f>-12.449</f>
        <v>-12.449</v>
      </c>
      <c r="B282">
        <v>-118.01</v>
      </c>
    </row>
    <row r="283" spans="1:2">
      <c r="A283" s="1">
        <f>-12.374</f>
        <v>-12.374000000000001</v>
      </c>
      <c r="B283">
        <v>-113.04</v>
      </c>
    </row>
    <row r="284" spans="1:2">
      <c r="A284" s="1">
        <f>-12.074</f>
        <v>-12.074</v>
      </c>
      <c r="B284">
        <v>-109.22</v>
      </c>
    </row>
    <row r="285" spans="1:2">
      <c r="A285" s="1">
        <f>-11.849</f>
        <v>-11.849</v>
      </c>
      <c r="B285">
        <v>-104.64</v>
      </c>
    </row>
    <row r="286" spans="1:2">
      <c r="A286" s="1">
        <f>-11.624</f>
        <v>-11.624000000000001</v>
      </c>
      <c r="B286">
        <v>-100.06</v>
      </c>
    </row>
    <row r="287" spans="1:2">
      <c r="A287" s="1">
        <f>-11.249</f>
        <v>-11.249000000000001</v>
      </c>
      <c r="B287">
        <v>-95.09</v>
      </c>
    </row>
    <row r="288" spans="1:2">
      <c r="A288" s="1">
        <f>-11.024</f>
        <v>-11.023999999999999</v>
      </c>
      <c r="B288">
        <v>-90.891000000000005</v>
      </c>
    </row>
    <row r="289" spans="1:2">
      <c r="A289" s="1">
        <f>-10.874</f>
        <v>-10.874000000000001</v>
      </c>
      <c r="B289">
        <v>-87.073999999999998</v>
      </c>
    </row>
    <row r="290" spans="1:2">
      <c r="A290" s="1">
        <f>-10.574</f>
        <v>-10.574</v>
      </c>
      <c r="B290">
        <v>-84.400999999999996</v>
      </c>
    </row>
    <row r="291" spans="1:2">
      <c r="A291" s="1">
        <f>-10.424</f>
        <v>-10.423999999999999</v>
      </c>
      <c r="B291">
        <v>-80.58</v>
      </c>
    </row>
    <row r="292" spans="1:2">
      <c r="A292" s="1">
        <f>-10.049</f>
        <v>-10.048999999999999</v>
      </c>
      <c r="B292">
        <v>-76.38</v>
      </c>
    </row>
    <row r="293" spans="1:2">
      <c r="A293" s="1">
        <f>-9.6738</f>
        <v>-9.6738</v>
      </c>
      <c r="B293">
        <v>-72.558999999999997</v>
      </c>
    </row>
    <row r="294" spans="1:2">
      <c r="A294" s="1">
        <f>-9.3739</f>
        <v>-9.3739000000000008</v>
      </c>
      <c r="B294">
        <v>-68.742999999999995</v>
      </c>
    </row>
    <row r="295" spans="1:2">
      <c r="A295" s="1">
        <f>-8.8491</f>
        <v>-8.8491</v>
      </c>
      <c r="B295">
        <v>-63.396000000000001</v>
      </c>
    </row>
    <row r="296" spans="1:2">
      <c r="A296" s="1">
        <f>-8.4739</f>
        <v>-8.4739000000000004</v>
      </c>
      <c r="B296">
        <v>-56.902000000000001</v>
      </c>
    </row>
    <row r="297" spans="1:2">
      <c r="A297" s="1">
        <f>-8.099</f>
        <v>-8.0990000000000002</v>
      </c>
      <c r="B297">
        <v>-51.555</v>
      </c>
    </row>
    <row r="298" spans="1:2">
      <c r="A298" s="1">
        <f>-7.874</f>
        <v>-7.8739999999999997</v>
      </c>
      <c r="B298">
        <v>-46.591000000000001</v>
      </c>
    </row>
    <row r="299" spans="1:2">
      <c r="A299" s="1">
        <f>-7.4991</f>
        <v>-7.4991000000000003</v>
      </c>
      <c r="B299">
        <v>-41.625999999999998</v>
      </c>
    </row>
    <row r="300" spans="1:2">
      <c r="A300" s="1">
        <f>-6.8991</f>
        <v>-6.8990999999999998</v>
      </c>
      <c r="B300">
        <v>-35.898000000000003</v>
      </c>
    </row>
    <row r="301" spans="1:2">
      <c r="A301" s="1">
        <f>-6.4493</f>
        <v>-6.4493</v>
      </c>
      <c r="B301">
        <v>-30.17</v>
      </c>
    </row>
    <row r="302" spans="1:2">
      <c r="A302" s="1">
        <f>-6.2992</f>
        <v>-6.2991999999999999</v>
      </c>
      <c r="B302">
        <v>-26.350999999999999</v>
      </c>
    </row>
    <row r="303" spans="1:2">
      <c r="A303" s="1">
        <f>-5.9243</f>
        <v>-5.9242999999999997</v>
      </c>
      <c r="B303">
        <v>-21.768000000000001</v>
      </c>
    </row>
    <row r="304" spans="1:2">
      <c r="A304" s="1">
        <f>-5.3993</f>
        <v>-5.3993000000000002</v>
      </c>
      <c r="B304">
        <v>-16.803000000000001</v>
      </c>
    </row>
    <row r="305" spans="1:2">
      <c r="A305" s="1">
        <f>-5.0993</f>
        <v>-5.0993000000000004</v>
      </c>
      <c r="B305">
        <v>-13.747999999999999</v>
      </c>
    </row>
    <row r="306" spans="1:2">
      <c r="A306" s="1">
        <f>-4.7993</f>
        <v>-4.7992999999999997</v>
      </c>
      <c r="B306">
        <v>-9.9292999999999996</v>
      </c>
    </row>
    <row r="307" spans="1:2">
      <c r="A307" s="1">
        <f>-4.4996</f>
        <v>-4.4996</v>
      </c>
      <c r="B307">
        <v>-6.4922000000000004</v>
      </c>
    </row>
    <row r="308" spans="1:2">
      <c r="A308" s="1">
        <f>-4.2746</f>
        <v>-4.2746000000000004</v>
      </c>
      <c r="B308">
        <v>-3.8189000000000002</v>
      </c>
    </row>
    <row r="309" spans="1:2">
      <c r="A309" s="1">
        <v>-3.9746000000000001</v>
      </c>
      <c r="B309">
        <v>0</v>
      </c>
    </row>
    <row r="310" spans="1:2">
      <c r="A310" s="1">
        <v>-3.6745999999999999</v>
      </c>
      <c r="B310">
        <v>3.4371</v>
      </c>
    </row>
    <row r="311" spans="1:2">
      <c r="A311" s="1">
        <v>-3.2997000000000001</v>
      </c>
      <c r="B311">
        <v>7.2558999999999996</v>
      </c>
    </row>
    <row r="312" spans="1:2">
      <c r="A312" s="1">
        <v>-2.9996999999999998</v>
      </c>
      <c r="B312">
        <v>11.074999999999999</v>
      </c>
    </row>
    <row r="313" spans="1:2">
      <c r="A313" s="1">
        <v>-2.6998000000000002</v>
      </c>
      <c r="B313">
        <v>14.512</v>
      </c>
    </row>
    <row r="314" spans="1:2">
      <c r="A314" s="1">
        <v>-2.3997000000000002</v>
      </c>
      <c r="B314">
        <v>18.331</v>
      </c>
    </row>
    <row r="315" spans="1:2">
      <c r="A315" s="1">
        <v>-2.0998000000000001</v>
      </c>
      <c r="B315">
        <v>21.768000000000001</v>
      </c>
    </row>
    <row r="316" spans="1:2">
      <c r="A316" s="1">
        <v>-1.8748</v>
      </c>
      <c r="B316">
        <v>25.204999999999998</v>
      </c>
    </row>
    <row r="317" spans="1:2">
      <c r="A317" s="1">
        <v>-1.5748</v>
      </c>
      <c r="B317">
        <v>29.405999999999999</v>
      </c>
    </row>
    <row r="318" spans="1:2">
      <c r="A318" s="1">
        <v>-1.2748999999999999</v>
      </c>
      <c r="B318">
        <v>32.079000000000001</v>
      </c>
    </row>
    <row r="319" spans="1:2">
      <c r="A319" s="1">
        <v>-0.89990000000000003</v>
      </c>
      <c r="B319">
        <v>35.898000000000003</v>
      </c>
    </row>
    <row r="320" spans="1:2">
      <c r="A320" s="1">
        <v>-0.67493000000000003</v>
      </c>
      <c r="B320">
        <v>40.481000000000002</v>
      </c>
    </row>
    <row r="321" spans="1:2">
      <c r="A321" s="1">
        <v>-0.29997000000000001</v>
      </c>
      <c r="B321">
        <v>44.682000000000002</v>
      </c>
    </row>
    <row r="322" spans="1:2">
      <c r="A322" s="1">
        <v>-0.14998</v>
      </c>
      <c r="B322">
        <v>47.356000000000002</v>
      </c>
    </row>
    <row r="323" spans="1:2">
      <c r="A323" s="1">
        <v>0</v>
      </c>
      <c r="B323">
        <v>50.79</v>
      </c>
    </row>
    <row r="324" spans="1:2">
      <c r="A324" s="1">
        <v>0.44996000000000003</v>
      </c>
      <c r="B324">
        <v>55.375999999999998</v>
      </c>
    </row>
    <row r="325" spans="1:2">
      <c r="A325" s="1">
        <v>0.89990000000000003</v>
      </c>
      <c r="B325">
        <v>59.575000000000003</v>
      </c>
    </row>
    <row r="326" spans="1:2">
      <c r="A326" s="1">
        <v>1.1999</v>
      </c>
      <c r="B326">
        <v>63.396000000000001</v>
      </c>
    </row>
    <row r="327" spans="1:2">
      <c r="A327" s="1">
        <v>1.4248000000000001</v>
      </c>
      <c r="B327">
        <v>66.83</v>
      </c>
    </row>
    <row r="328" spans="1:2">
      <c r="A328" s="1">
        <v>1.7248000000000001</v>
      </c>
      <c r="B328">
        <v>70.650999999999996</v>
      </c>
    </row>
    <row r="329" spans="1:2">
      <c r="A329" s="1">
        <v>1.9498</v>
      </c>
      <c r="B329">
        <v>73.706999999999994</v>
      </c>
    </row>
    <row r="330" spans="1:2">
      <c r="A330" s="1">
        <v>2.3247</v>
      </c>
      <c r="B330">
        <v>77.524000000000001</v>
      </c>
    </row>
    <row r="331" spans="1:2">
      <c r="A331" s="1">
        <v>2.6998000000000002</v>
      </c>
      <c r="B331">
        <v>82.105000000000004</v>
      </c>
    </row>
    <row r="332" spans="1:2">
      <c r="A332" s="1">
        <v>3.0747</v>
      </c>
      <c r="B332">
        <v>85.926000000000002</v>
      </c>
    </row>
    <row r="333" spans="1:2">
      <c r="A333" s="1">
        <v>3.5996999999999999</v>
      </c>
      <c r="B333">
        <v>90.891000000000005</v>
      </c>
    </row>
    <row r="334" spans="1:2">
      <c r="A334" s="1">
        <v>3.9746000000000001</v>
      </c>
      <c r="B334">
        <v>94.712000000000003</v>
      </c>
    </row>
    <row r="335" spans="1:2">
      <c r="A335" s="1">
        <v>4.4996</v>
      </c>
      <c r="B335">
        <v>100.44</v>
      </c>
    </row>
    <row r="336" spans="1:2">
      <c r="A336" s="1">
        <v>4.7244000000000002</v>
      </c>
      <c r="B336">
        <v>105.41</v>
      </c>
    </row>
    <row r="337" spans="1:2">
      <c r="A337" s="1">
        <v>5.1745000000000001</v>
      </c>
      <c r="B337">
        <v>110.37</v>
      </c>
    </row>
    <row r="338" spans="1:2">
      <c r="A338" s="1">
        <v>5.6993</v>
      </c>
      <c r="B338">
        <v>115.72</v>
      </c>
    </row>
    <row r="339" spans="1:2">
      <c r="A339" s="1">
        <v>5.9992000000000001</v>
      </c>
      <c r="B339">
        <v>120.3</v>
      </c>
    </row>
    <row r="340" spans="1:2">
      <c r="A340" s="1">
        <v>6.5242000000000004</v>
      </c>
      <c r="B340">
        <v>124.11</v>
      </c>
    </row>
    <row r="341" spans="1:2">
      <c r="A341" s="1">
        <v>7.0492999999999997</v>
      </c>
      <c r="B341">
        <v>129.08000000000001</v>
      </c>
    </row>
    <row r="342" spans="1:2">
      <c r="A342" s="1">
        <v>7.6492000000000004</v>
      </c>
      <c r="B342">
        <v>132.9</v>
      </c>
    </row>
    <row r="343" spans="1:2">
      <c r="A343" s="1">
        <v>8.3240999999999996</v>
      </c>
      <c r="B343">
        <v>137.1</v>
      </c>
    </row>
    <row r="344" spans="1:2">
      <c r="A344" s="1">
        <v>8.9990000000000006</v>
      </c>
      <c r="B344">
        <v>140.54</v>
      </c>
    </row>
    <row r="345" spans="1:2">
      <c r="A345" s="1">
        <v>9.5989000000000004</v>
      </c>
      <c r="B345">
        <v>143.21</v>
      </c>
    </row>
    <row r="346" spans="1:2">
      <c r="A346" s="1">
        <v>10.499000000000001</v>
      </c>
      <c r="B346">
        <v>146.27000000000001</v>
      </c>
    </row>
    <row r="347" spans="1:2">
      <c r="A347" s="1">
        <v>11.173999999999999</v>
      </c>
      <c r="B347">
        <v>148.56</v>
      </c>
    </row>
    <row r="348" spans="1:2">
      <c r="A348" s="1">
        <v>11.999000000000001</v>
      </c>
      <c r="B348">
        <v>151.22999999999999</v>
      </c>
    </row>
    <row r="349" spans="1:2">
      <c r="A349" s="1">
        <v>12.523</v>
      </c>
      <c r="B349">
        <v>152</v>
      </c>
    </row>
    <row r="350" spans="1:2">
      <c r="A350" s="1">
        <v>12.673999999999999</v>
      </c>
      <c r="B350">
        <v>149.32</v>
      </c>
    </row>
    <row r="351" spans="1:2">
      <c r="A351" s="1">
        <v>12.673999999999999</v>
      </c>
      <c r="B351">
        <v>147.41</v>
      </c>
    </row>
    <row r="352" spans="1:2">
      <c r="A352" s="1">
        <v>12.599</v>
      </c>
      <c r="B352">
        <v>145.12</v>
      </c>
    </row>
    <row r="353" spans="1:2">
      <c r="A353" s="1">
        <v>12.599</v>
      </c>
      <c r="B353">
        <v>141.68</v>
      </c>
    </row>
    <row r="354" spans="1:2">
      <c r="A354" s="1">
        <v>12.523</v>
      </c>
      <c r="B354">
        <v>138.63</v>
      </c>
    </row>
    <row r="355" spans="1:2">
      <c r="A355" s="1">
        <v>12.374000000000001</v>
      </c>
      <c r="B355">
        <v>135.57</v>
      </c>
    </row>
    <row r="356" spans="1:2">
      <c r="A356" s="1">
        <v>12.298999999999999</v>
      </c>
      <c r="B356">
        <v>131.75</v>
      </c>
    </row>
    <row r="357" spans="1:2">
      <c r="A357" s="1">
        <v>12.148999999999999</v>
      </c>
      <c r="B357">
        <v>127.94</v>
      </c>
    </row>
    <row r="358" spans="1:2">
      <c r="A358" s="1">
        <v>12.074</v>
      </c>
      <c r="B358">
        <v>123.73</v>
      </c>
    </row>
    <row r="359" spans="1:2">
      <c r="A359" s="1">
        <v>11.773999999999999</v>
      </c>
      <c r="B359">
        <v>119.53</v>
      </c>
    </row>
    <row r="360" spans="1:2">
      <c r="A360" s="1">
        <v>11.699</v>
      </c>
      <c r="B360">
        <v>117.24</v>
      </c>
    </row>
    <row r="361" spans="1:2">
      <c r="A361" s="1">
        <v>11.398999999999999</v>
      </c>
      <c r="B361">
        <v>112.66</v>
      </c>
    </row>
    <row r="362" spans="1:2">
      <c r="A362" s="1">
        <v>11.173999999999999</v>
      </c>
      <c r="B362">
        <v>109.22</v>
      </c>
    </row>
    <row r="363" spans="1:2">
      <c r="A363" s="1">
        <v>11.023999999999999</v>
      </c>
      <c r="B363">
        <v>105.02</v>
      </c>
    </row>
    <row r="364" spans="1:2">
      <c r="A364" s="1">
        <v>10.648999999999999</v>
      </c>
      <c r="B364">
        <v>100.06</v>
      </c>
    </row>
    <row r="365" spans="1:2">
      <c r="A365" s="1">
        <v>10.349</v>
      </c>
      <c r="B365">
        <v>95.855000000000004</v>
      </c>
    </row>
    <row r="366" spans="1:2">
      <c r="A366" s="1">
        <v>9.9738000000000007</v>
      </c>
      <c r="B366">
        <v>92.415999999999997</v>
      </c>
    </row>
    <row r="367" spans="1:2">
      <c r="A367" s="1">
        <v>9.5989000000000004</v>
      </c>
      <c r="B367">
        <v>87.073999999999998</v>
      </c>
    </row>
    <row r="368" spans="1:2">
      <c r="A368" s="1">
        <v>9.3739000000000008</v>
      </c>
      <c r="B368">
        <v>82.87</v>
      </c>
    </row>
    <row r="369" spans="1:2">
      <c r="A369" s="1">
        <v>8.9990000000000006</v>
      </c>
      <c r="B369">
        <v>77.906000000000006</v>
      </c>
    </row>
    <row r="370" spans="1:2">
      <c r="A370" s="1">
        <v>8.9239999999999995</v>
      </c>
      <c r="B370">
        <v>74.849999999999994</v>
      </c>
    </row>
    <row r="371" spans="1:2">
      <c r="A371" s="1">
        <v>8.6241000000000003</v>
      </c>
      <c r="B371">
        <v>72.177000000000007</v>
      </c>
    </row>
    <row r="372" spans="1:2">
      <c r="A372" s="1">
        <v>8.3989999999999991</v>
      </c>
      <c r="B372">
        <v>68.36</v>
      </c>
    </row>
    <row r="373" spans="1:2">
      <c r="A373" s="1">
        <v>8.2492000000000001</v>
      </c>
      <c r="B373">
        <v>65.304000000000002</v>
      </c>
    </row>
    <row r="374" spans="1:2">
      <c r="A374" s="1">
        <v>7.8739999999999997</v>
      </c>
      <c r="B374">
        <v>61.104999999999997</v>
      </c>
    </row>
    <row r="375" spans="1:2">
      <c r="A375" s="1">
        <v>7.1990999999999996</v>
      </c>
      <c r="B375">
        <v>54.610999999999997</v>
      </c>
    </row>
    <row r="376" spans="1:2">
      <c r="A376" s="1">
        <v>6.8242000000000003</v>
      </c>
      <c r="B376">
        <v>49.646999999999998</v>
      </c>
    </row>
    <row r="377" spans="1:2">
      <c r="A377" s="1">
        <v>6.4493</v>
      </c>
      <c r="B377">
        <v>45.447000000000003</v>
      </c>
    </row>
    <row r="378" spans="1:2">
      <c r="A378" s="1">
        <v>6.1493000000000002</v>
      </c>
      <c r="B378">
        <v>41.244999999999997</v>
      </c>
    </row>
    <row r="379" spans="1:2">
      <c r="A379" s="1">
        <v>5.9242999999999997</v>
      </c>
      <c r="B379">
        <v>38.570999999999998</v>
      </c>
    </row>
    <row r="380" spans="1:2">
      <c r="A380" s="1">
        <v>5.6242999999999999</v>
      </c>
      <c r="B380">
        <v>35.134</v>
      </c>
    </row>
    <row r="381" spans="1:2">
      <c r="A381" s="1">
        <v>5.2493999999999996</v>
      </c>
      <c r="B381">
        <v>31.315000000000001</v>
      </c>
    </row>
    <row r="382" spans="1:2">
      <c r="A382" s="1">
        <v>5.0244</v>
      </c>
      <c r="B382">
        <v>28.26</v>
      </c>
    </row>
    <row r="383" spans="1:2">
      <c r="A383" s="1">
        <v>4.6494999999999997</v>
      </c>
      <c r="B383">
        <v>24.440999999999999</v>
      </c>
    </row>
    <row r="384" spans="1:2">
      <c r="A384" s="1">
        <v>4.3494999999999999</v>
      </c>
      <c r="B384">
        <v>21.004000000000001</v>
      </c>
    </row>
    <row r="385" spans="1:2">
      <c r="A385" s="1">
        <v>3.9746000000000001</v>
      </c>
      <c r="B385">
        <v>16.803000000000001</v>
      </c>
    </row>
    <row r="386" spans="1:2">
      <c r="A386" s="1">
        <v>3.5245000000000002</v>
      </c>
      <c r="B386">
        <v>12.603</v>
      </c>
    </row>
    <row r="387" spans="1:2">
      <c r="A387" s="1">
        <v>3.2997000000000001</v>
      </c>
      <c r="B387">
        <v>8.0197000000000003</v>
      </c>
    </row>
    <row r="388" spans="1:2">
      <c r="A388" s="1">
        <v>2.9245999999999999</v>
      </c>
      <c r="B388">
        <v>4.5826000000000002</v>
      </c>
    </row>
    <row r="389" spans="1:2">
      <c r="A389" s="1">
        <v>2.6246</v>
      </c>
      <c r="B389">
        <v>0.76380000000000003</v>
      </c>
    </row>
    <row r="390" spans="1:2">
      <c r="A390" s="1">
        <v>2.3247</v>
      </c>
      <c r="B390">
        <v>-1.9095</v>
      </c>
    </row>
    <row r="391" spans="1:2">
      <c r="A391" s="1">
        <v>1.9498</v>
      </c>
      <c r="B391">
        <v>-4.9646999999999997</v>
      </c>
    </row>
    <row r="392" spans="1:2">
      <c r="A392" s="1">
        <v>1.7998000000000001</v>
      </c>
      <c r="B392">
        <v>-8.0197000000000003</v>
      </c>
    </row>
    <row r="393" spans="1:2">
      <c r="A393" s="1">
        <v>1.4248000000000001</v>
      </c>
      <c r="B393">
        <v>-11.839</v>
      </c>
    </row>
    <row r="394" spans="1:2">
      <c r="A394" s="1">
        <v>1.1999</v>
      </c>
      <c r="B394">
        <v>-15.276</v>
      </c>
    </row>
    <row r="395" spans="1:2">
      <c r="A395" s="1">
        <v>0.89990000000000003</v>
      </c>
      <c r="B395">
        <v>-18.713000000000001</v>
      </c>
    </row>
    <row r="396" spans="1:2">
      <c r="A396" s="1">
        <v>0.59992000000000001</v>
      </c>
      <c r="B396">
        <v>-22.15</v>
      </c>
    </row>
    <row r="397" spans="1:2">
      <c r="A397" s="1">
        <v>0.22498000000000001</v>
      </c>
      <c r="B397">
        <v>-25.969000000000001</v>
      </c>
    </row>
    <row r="398" spans="1:2">
      <c r="A398" s="1">
        <f>-0.074991</f>
        <v>-7.4991000000000002E-2</v>
      </c>
      <c r="B398">
        <v>-30.17</v>
      </c>
    </row>
    <row r="399" spans="1:2">
      <c r="A399" s="1">
        <f>-0.44996</f>
        <v>-0.44996000000000003</v>
      </c>
      <c r="B399">
        <v>-34.371000000000002</v>
      </c>
    </row>
    <row r="400" spans="1:2">
      <c r="A400" s="1">
        <f>-0.67493</f>
        <v>-0.67493000000000003</v>
      </c>
      <c r="B400">
        <v>-38.189</v>
      </c>
    </row>
    <row r="401" spans="1:2">
      <c r="A401" s="1">
        <f>-1.1249</f>
        <v>-1.1249</v>
      </c>
      <c r="B401">
        <v>-41.625999999999998</v>
      </c>
    </row>
    <row r="402" spans="1:2">
      <c r="A402" s="1">
        <f>-1.4998</f>
        <v>-1.4998</v>
      </c>
      <c r="B402">
        <v>-45.064999999999998</v>
      </c>
    </row>
    <row r="403" spans="1:2">
      <c r="A403" s="1">
        <f>-1.8748</f>
        <v>-1.8748</v>
      </c>
      <c r="B403">
        <v>-48.499000000000002</v>
      </c>
    </row>
    <row r="404" spans="1:2">
      <c r="A404" s="1">
        <f>-2.1747</f>
        <v>-2.1747000000000001</v>
      </c>
      <c r="B404">
        <v>-51.936999999999998</v>
      </c>
    </row>
    <row r="405" spans="1:2">
      <c r="A405" s="1">
        <f>-2.3247</f>
        <v>-2.3247</v>
      </c>
      <c r="B405">
        <v>-55.758000000000003</v>
      </c>
    </row>
    <row r="406" spans="1:2">
      <c r="A406" s="1">
        <f>-2.7747</f>
        <v>-2.7747000000000002</v>
      </c>
      <c r="B406">
        <v>-58.81</v>
      </c>
    </row>
    <row r="407" spans="1:2">
      <c r="A407" s="1">
        <f>-2.9997</f>
        <v>-2.9996999999999998</v>
      </c>
      <c r="B407">
        <v>-61.866</v>
      </c>
    </row>
    <row r="408" spans="1:2">
      <c r="A408" s="1">
        <f>-3.2245</f>
        <v>-3.2244999999999999</v>
      </c>
      <c r="B408">
        <v>-64.921999999999997</v>
      </c>
    </row>
    <row r="409" spans="1:2">
      <c r="A409" s="1">
        <f>-3.2997</f>
        <v>-3.2997000000000001</v>
      </c>
      <c r="B409">
        <v>-68.36</v>
      </c>
    </row>
    <row r="410" spans="1:2">
      <c r="A410" s="1">
        <f>-3.7495</f>
        <v>-3.7494999999999998</v>
      </c>
      <c r="B410">
        <v>-72.941999999999993</v>
      </c>
    </row>
    <row r="411" spans="1:2">
      <c r="A411" s="1">
        <f>-3.9746</f>
        <v>-3.9746000000000001</v>
      </c>
      <c r="B411">
        <v>-75.614999999999995</v>
      </c>
    </row>
    <row r="412" spans="1:2">
      <c r="A412" s="1">
        <f>-4.4996</f>
        <v>-4.4996</v>
      </c>
      <c r="B412">
        <v>-79.432000000000002</v>
      </c>
    </row>
    <row r="413" spans="1:2">
      <c r="A413" s="1">
        <f>-4.8745</f>
        <v>-4.8745000000000003</v>
      </c>
      <c r="B413">
        <v>-82.87</v>
      </c>
    </row>
    <row r="414" spans="1:2">
      <c r="A414" s="1">
        <f>-5.3243</f>
        <v>-5.3243</v>
      </c>
      <c r="B414">
        <v>-86.691000000000003</v>
      </c>
    </row>
    <row r="415" spans="1:2">
      <c r="A415" s="1">
        <f>-5.8494</f>
        <v>-5.8494000000000002</v>
      </c>
      <c r="B415">
        <v>-90.125</v>
      </c>
    </row>
    <row r="416" spans="1:2">
      <c r="A416" s="1">
        <f>-6.2992</f>
        <v>-6.2991999999999999</v>
      </c>
      <c r="B416">
        <v>-95.471999999999994</v>
      </c>
    </row>
    <row r="417" spans="1:2">
      <c r="A417" s="1">
        <f>-6.8242</f>
        <v>-6.8242000000000003</v>
      </c>
      <c r="B417">
        <v>-100.06</v>
      </c>
    </row>
    <row r="418" spans="1:2">
      <c r="A418" s="1">
        <f>-7.3492</f>
        <v>-7.3491999999999997</v>
      </c>
      <c r="B418">
        <v>-103.49</v>
      </c>
    </row>
    <row r="419" spans="1:2">
      <c r="A419" s="1">
        <f>-7.7991</f>
        <v>-7.7991000000000001</v>
      </c>
      <c r="B419">
        <v>-107.31</v>
      </c>
    </row>
    <row r="420" spans="1:2">
      <c r="A420" s="1">
        <f>-8.399</f>
        <v>-8.3989999999999991</v>
      </c>
      <c r="B420">
        <v>-111.13</v>
      </c>
    </row>
    <row r="421" spans="1:2">
      <c r="A421" s="1">
        <f>-8.8491</f>
        <v>-8.8491</v>
      </c>
      <c r="B421">
        <v>-114.19</v>
      </c>
    </row>
    <row r="422" spans="1:2">
      <c r="A422" s="1">
        <f>-9.3739</f>
        <v>-9.3739000000000008</v>
      </c>
      <c r="B422">
        <v>-117.62</v>
      </c>
    </row>
    <row r="423" spans="1:2">
      <c r="A423" s="1">
        <f>-10.049</f>
        <v>-10.048999999999999</v>
      </c>
      <c r="B423">
        <v>-121.44</v>
      </c>
    </row>
    <row r="424" spans="1:2">
      <c r="A424" s="1">
        <f>-10.724</f>
        <v>-10.724</v>
      </c>
      <c r="B424">
        <v>-126.03</v>
      </c>
    </row>
    <row r="425" spans="1:2">
      <c r="A425" s="1">
        <f>-11.474</f>
        <v>-11.474</v>
      </c>
      <c r="B425">
        <v>-129.46</v>
      </c>
    </row>
    <row r="426" spans="1:2">
      <c r="A426" s="1">
        <f>-11.849</f>
        <v>-11.849</v>
      </c>
      <c r="B426">
        <v>-132.13</v>
      </c>
    </row>
    <row r="427" spans="1:2">
      <c r="A427" s="1">
        <f>-12.149</f>
        <v>-12.148999999999999</v>
      </c>
      <c r="B427">
        <v>-133.66</v>
      </c>
    </row>
    <row r="428" spans="1:2">
      <c r="A428" s="1">
        <f>-12.299</f>
        <v>-12.298999999999999</v>
      </c>
      <c r="B428">
        <v>-130.99</v>
      </c>
    </row>
    <row r="429" spans="1:2">
      <c r="A429" s="1">
        <f>-12.449</f>
        <v>-12.449</v>
      </c>
      <c r="B429">
        <v>-127.94</v>
      </c>
    </row>
    <row r="430" spans="1:2">
      <c r="A430" s="1">
        <f>-12.523</f>
        <v>-12.523</v>
      </c>
      <c r="B430">
        <v>-123.73</v>
      </c>
    </row>
    <row r="431" spans="1:2">
      <c r="A431" s="1">
        <f>-12.449</f>
        <v>-12.449</v>
      </c>
      <c r="B431">
        <v>-119.92</v>
      </c>
    </row>
    <row r="432" spans="1:2">
      <c r="A432" s="1">
        <f>-12.299</f>
        <v>-12.298999999999999</v>
      </c>
      <c r="B432">
        <v>-114.95</v>
      </c>
    </row>
    <row r="433" spans="1:2">
      <c r="A433" s="1">
        <f>-12.223</f>
        <v>-12.223000000000001</v>
      </c>
      <c r="B433">
        <v>-110.75</v>
      </c>
    </row>
    <row r="434" spans="1:2">
      <c r="A434" s="1">
        <f>-11.924</f>
        <v>-11.923999999999999</v>
      </c>
      <c r="B434">
        <v>-105.02</v>
      </c>
    </row>
    <row r="435" spans="1:2">
      <c r="A435" s="1">
        <f>-11.699</f>
        <v>-11.699</v>
      </c>
      <c r="B435">
        <v>-100.82</v>
      </c>
    </row>
    <row r="436" spans="1:2">
      <c r="A436" s="1">
        <f>-11.324</f>
        <v>-11.324</v>
      </c>
      <c r="B436">
        <v>-96.236999999999995</v>
      </c>
    </row>
    <row r="437" spans="1:2">
      <c r="A437" s="1">
        <f>-11.174</f>
        <v>-11.173999999999999</v>
      </c>
      <c r="B437">
        <v>-92.037999999999997</v>
      </c>
    </row>
    <row r="438" spans="1:2">
      <c r="A438" s="1">
        <f>-10.874</f>
        <v>-10.874000000000001</v>
      </c>
      <c r="B438">
        <v>-88.6</v>
      </c>
    </row>
    <row r="439" spans="1:2">
      <c r="A439" s="1">
        <f>-10.724</f>
        <v>-10.724</v>
      </c>
      <c r="B439">
        <v>-84.778999999999996</v>
      </c>
    </row>
    <row r="440" spans="1:2">
      <c r="A440" s="1">
        <f>-10.274</f>
        <v>-10.273999999999999</v>
      </c>
      <c r="B440">
        <v>-80.58</v>
      </c>
    </row>
    <row r="441" spans="1:2">
      <c r="A441" s="1">
        <f>-9.9738</f>
        <v>-9.9738000000000007</v>
      </c>
      <c r="B441">
        <v>-76.38</v>
      </c>
    </row>
    <row r="442" spans="1:2">
      <c r="A442" s="1">
        <f>-9.6738</f>
        <v>-9.6738</v>
      </c>
      <c r="B442">
        <v>-72.558999999999997</v>
      </c>
    </row>
    <row r="443" spans="1:2">
      <c r="A443" s="1">
        <f>-9.2989</f>
        <v>-9.2988999999999997</v>
      </c>
      <c r="B443">
        <v>-69.120999999999995</v>
      </c>
    </row>
    <row r="444" spans="1:2">
      <c r="A444" s="1">
        <f>-9.224</f>
        <v>-9.2240000000000002</v>
      </c>
      <c r="B444">
        <v>-64.921999999999997</v>
      </c>
    </row>
    <row r="445" spans="1:2">
      <c r="A445" s="1">
        <f>-8.8491</f>
        <v>-8.8491</v>
      </c>
      <c r="B445">
        <v>-61.104999999999997</v>
      </c>
    </row>
    <row r="446" spans="1:2">
      <c r="A446" s="1">
        <f>-8.399</f>
        <v>-8.3989999999999991</v>
      </c>
      <c r="B446">
        <v>-56.137</v>
      </c>
    </row>
    <row r="447" spans="1:2">
      <c r="A447" s="1">
        <f>-7.9492</f>
        <v>-7.9492000000000003</v>
      </c>
      <c r="B447">
        <v>-51.171999999999997</v>
      </c>
    </row>
    <row r="448" spans="1:2">
      <c r="A448" s="1">
        <f>-7.4242</f>
        <v>-7.4241999999999999</v>
      </c>
      <c r="B448">
        <v>-45.447000000000003</v>
      </c>
    </row>
    <row r="449" spans="1:2">
      <c r="A449" s="1">
        <f>-6.8991</f>
        <v>-6.8990999999999998</v>
      </c>
      <c r="B449">
        <v>-38.189</v>
      </c>
    </row>
    <row r="450" spans="1:2">
      <c r="A450" s="1">
        <f>-6.5242</f>
        <v>-6.5242000000000004</v>
      </c>
      <c r="B450">
        <v>-33.225000000000001</v>
      </c>
    </row>
    <row r="451" spans="1:2">
      <c r="A451" s="1">
        <f>-6.1493</f>
        <v>-6.1493000000000002</v>
      </c>
      <c r="B451">
        <v>-28.26</v>
      </c>
    </row>
    <row r="452" spans="1:2">
      <c r="A452" s="1">
        <f>-5.5494</f>
        <v>-5.5494000000000003</v>
      </c>
      <c r="B452">
        <v>-22.914000000000001</v>
      </c>
    </row>
    <row r="453" spans="1:2">
      <c r="A453" s="1">
        <f>-5.0993</f>
        <v>-5.0993000000000004</v>
      </c>
      <c r="B453">
        <v>-18.331</v>
      </c>
    </row>
    <row r="454" spans="1:2">
      <c r="A454" s="1">
        <f>-5.0244</f>
        <v>-5.0244</v>
      </c>
      <c r="B454">
        <v>-15.276</v>
      </c>
    </row>
    <row r="455" spans="1:2">
      <c r="A455" s="1">
        <f>-4.5745</f>
        <v>-4.5744999999999996</v>
      </c>
      <c r="B455">
        <v>-12.221</v>
      </c>
    </row>
    <row r="456" spans="1:2">
      <c r="A456" s="1">
        <f>-4.1245</f>
        <v>-4.1245000000000003</v>
      </c>
      <c r="B456">
        <v>-7.6379999999999999</v>
      </c>
    </row>
    <row r="457" spans="1:2">
      <c r="A457" s="1">
        <f>-3.8245</f>
        <v>-3.8245</v>
      </c>
      <c r="B457">
        <v>-4.2008999999999999</v>
      </c>
    </row>
    <row r="458" spans="1:2">
      <c r="A458" s="1">
        <v>-3.3746</v>
      </c>
      <c r="B458">
        <v>0.38189000000000001</v>
      </c>
    </row>
    <row r="459" spans="1:2">
      <c r="A459" s="1">
        <v>-3.1496</v>
      </c>
      <c r="B459">
        <v>3.8189000000000002</v>
      </c>
    </row>
    <row r="460" spans="1:2">
      <c r="A460" s="1">
        <v>-2.7747000000000002</v>
      </c>
      <c r="B460">
        <v>7.6379999999999999</v>
      </c>
    </row>
    <row r="461" spans="1:2">
      <c r="A461" s="1">
        <v>-2.3997000000000002</v>
      </c>
      <c r="B461">
        <v>12.603</v>
      </c>
    </row>
    <row r="462" spans="1:2">
      <c r="A462" s="1">
        <v>-2.0247999999999999</v>
      </c>
      <c r="B462">
        <v>16.422000000000001</v>
      </c>
    </row>
    <row r="463" spans="1:2">
      <c r="A463" s="1">
        <v>-1.4998</v>
      </c>
      <c r="B463">
        <v>20.622</v>
      </c>
    </row>
    <row r="464" spans="1:2">
      <c r="A464" s="1">
        <v>-1.1999</v>
      </c>
      <c r="B464">
        <v>24.440999999999999</v>
      </c>
    </row>
    <row r="465" spans="1:2">
      <c r="A465" s="1">
        <v>-0.89990000000000003</v>
      </c>
      <c r="B465">
        <v>29.024000000000001</v>
      </c>
    </row>
    <row r="466" spans="1:2">
      <c r="A466" s="1">
        <v>-0.37495000000000001</v>
      </c>
      <c r="B466">
        <v>33.606999999999999</v>
      </c>
    </row>
    <row r="467" spans="1:2">
      <c r="A467" s="1">
        <v>0</v>
      </c>
      <c r="B467">
        <v>38.570999999999998</v>
      </c>
    </row>
    <row r="468" spans="1:2">
      <c r="A468" s="1">
        <v>0.29997000000000001</v>
      </c>
      <c r="B468">
        <v>43.154000000000003</v>
      </c>
    </row>
    <row r="469" spans="1:2">
      <c r="A469" s="1">
        <v>0.74990999999999997</v>
      </c>
      <c r="B469">
        <v>48.499000000000002</v>
      </c>
    </row>
    <row r="470" spans="1:2">
      <c r="A470" s="1">
        <v>1.1249</v>
      </c>
      <c r="B470">
        <v>51.555</v>
      </c>
    </row>
    <row r="471" spans="1:2">
      <c r="A471" s="1">
        <v>1.4998</v>
      </c>
      <c r="B471">
        <v>55.758000000000003</v>
      </c>
    </row>
    <row r="472" spans="1:2">
      <c r="A472" s="1">
        <v>2.0247999999999999</v>
      </c>
      <c r="B472">
        <v>62.631</v>
      </c>
    </row>
    <row r="473" spans="1:2">
      <c r="A473" s="1">
        <v>2.3247</v>
      </c>
      <c r="B473">
        <v>66.447999999999993</v>
      </c>
    </row>
    <row r="474" spans="1:2">
      <c r="A474" s="1">
        <v>2.8496000000000001</v>
      </c>
      <c r="B474">
        <v>72.177000000000007</v>
      </c>
    </row>
    <row r="475" spans="1:2">
      <c r="A475" s="1">
        <v>3.2244999999999999</v>
      </c>
      <c r="B475">
        <v>76.38</v>
      </c>
    </row>
    <row r="476" spans="1:2">
      <c r="A476" s="1">
        <v>3.6745999999999999</v>
      </c>
      <c r="B476">
        <v>80.58</v>
      </c>
    </row>
    <row r="477" spans="1:2">
      <c r="A477" s="1">
        <v>4.3494999999999999</v>
      </c>
      <c r="B477">
        <v>86.691000000000003</v>
      </c>
    </row>
    <row r="478" spans="1:2">
      <c r="A478" s="1">
        <v>4.6494999999999997</v>
      </c>
      <c r="B478">
        <v>90.891000000000005</v>
      </c>
    </row>
    <row r="479" spans="1:2">
      <c r="A479" s="1">
        <v>5.0244</v>
      </c>
      <c r="B479">
        <v>95.09</v>
      </c>
    </row>
    <row r="480" spans="1:2">
      <c r="A480" s="1">
        <v>5.3993000000000002</v>
      </c>
      <c r="B480">
        <v>98.911000000000001</v>
      </c>
    </row>
    <row r="481" spans="1:2">
      <c r="A481" s="1">
        <v>5.7744</v>
      </c>
      <c r="B481">
        <v>103.11</v>
      </c>
    </row>
    <row r="482" spans="1:2">
      <c r="A482" s="1">
        <v>6.2991999999999999</v>
      </c>
      <c r="B482">
        <v>107.7</v>
      </c>
    </row>
    <row r="483" spans="1:2">
      <c r="A483" s="1">
        <v>6.8242000000000003</v>
      </c>
      <c r="B483">
        <v>112.28</v>
      </c>
    </row>
    <row r="484" spans="1:2">
      <c r="A484" s="1">
        <v>7.4241999999999999</v>
      </c>
      <c r="B484">
        <v>117.24</v>
      </c>
    </row>
    <row r="485" spans="1:2">
      <c r="A485" s="1">
        <v>7.8739999999999997</v>
      </c>
      <c r="B485">
        <v>122.21</v>
      </c>
    </row>
    <row r="486" spans="1:2">
      <c r="A486" s="1">
        <v>8.3989999999999991</v>
      </c>
      <c r="B486">
        <v>125.64</v>
      </c>
    </row>
    <row r="487" spans="1:2">
      <c r="A487" s="1">
        <v>8.7738999999999994</v>
      </c>
      <c r="B487">
        <v>129.08000000000001</v>
      </c>
    </row>
    <row r="488" spans="1:2">
      <c r="A488" s="1">
        <v>9.4490999999999996</v>
      </c>
      <c r="B488">
        <v>134.04</v>
      </c>
    </row>
    <row r="489" spans="1:2">
      <c r="A489" s="1">
        <v>10.199</v>
      </c>
      <c r="B489">
        <v>138.25</v>
      </c>
    </row>
    <row r="490" spans="1:2">
      <c r="A490" s="1">
        <v>10.874000000000001</v>
      </c>
      <c r="B490">
        <v>142.83000000000001</v>
      </c>
    </row>
    <row r="491" spans="1:2">
      <c r="A491" s="1">
        <v>11.624000000000001</v>
      </c>
      <c r="B491">
        <v>147.41</v>
      </c>
    </row>
    <row r="492" spans="1:2">
      <c r="A492" s="1">
        <v>12.148999999999999</v>
      </c>
      <c r="B492">
        <v>150.85</v>
      </c>
    </row>
    <row r="493" spans="1:2">
      <c r="A493" s="1">
        <v>13.048</v>
      </c>
      <c r="B493">
        <v>154.29</v>
      </c>
    </row>
    <row r="494" spans="1:2">
      <c r="A494" s="1">
        <v>14.023</v>
      </c>
      <c r="B494">
        <v>157.34</v>
      </c>
    </row>
    <row r="495" spans="1:2">
      <c r="A495" s="1">
        <v>15.223000000000001</v>
      </c>
      <c r="B495">
        <v>160.02000000000001</v>
      </c>
    </row>
    <row r="496" spans="1:2">
      <c r="A496" s="1">
        <v>16.198</v>
      </c>
      <c r="B496">
        <v>161.54</v>
      </c>
    </row>
    <row r="497" spans="1:2">
      <c r="A497" s="1">
        <v>17.248000000000001</v>
      </c>
      <c r="B497">
        <v>161.54</v>
      </c>
    </row>
    <row r="498" spans="1:2">
      <c r="A498" s="1">
        <v>18.297999999999998</v>
      </c>
      <c r="B498">
        <v>162.68</v>
      </c>
    </row>
    <row r="499" spans="1:2">
      <c r="A499" s="1">
        <v>19.198</v>
      </c>
      <c r="B499">
        <v>163.44999999999999</v>
      </c>
    </row>
    <row r="500" spans="1:2">
      <c r="A500" s="1">
        <v>19.722999999999999</v>
      </c>
      <c r="B500">
        <v>163.07</v>
      </c>
    </row>
    <row r="501" spans="1:2">
      <c r="A501" s="1">
        <v>20.172999999999998</v>
      </c>
      <c r="B501">
        <v>161.54</v>
      </c>
    </row>
    <row r="502" spans="1:2">
      <c r="A502" s="1">
        <v>20.623000000000001</v>
      </c>
      <c r="B502">
        <v>159.63</v>
      </c>
    </row>
    <row r="503" spans="1:2">
      <c r="A503" s="1">
        <v>20.922999999999998</v>
      </c>
      <c r="B503">
        <v>156.96</v>
      </c>
    </row>
    <row r="504" spans="1:2">
      <c r="A504" s="1">
        <v>21.521999999999998</v>
      </c>
      <c r="B504">
        <v>154.66999999999999</v>
      </c>
    </row>
    <row r="505" spans="1:2">
      <c r="A505" s="1">
        <v>21.972999999999999</v>
      </c>
      <c r="B505">
        <v>153.13999999999999</v>
      </c>
    </row>
    <row r="506" spans="1:2">
      <c r="A506" s="1">
        <v>22.646999999999998</v>
      </c>
      <c r="B506">
        <v>151.61000000000001</v>
      </c>
    </row>
    <row r="507" spans="1:2">
      <c r="A507" s="1">
        <v>23.247</v>
      </c>
      <c r="B507">
        <v>150.47</v>
      </c>
    </row>
    <row r="508" spans="1:2">
      <c r="A508" s="1">
        <v>23.922000000000001</v>
      </c>
      <c r="B508">
        <v>150.85</v>
      </c>
    </row>
    <row r="509" spans="1:2">
      <c r="A509" s="1">
        <v>24.672000000000001</v>
      </c>
      <c r="B509">
        <v>150.85</v>
      </c>
    </row>
    <row r="510" spans="1:2">
      <c r="A510" s="1">
        <v>25.122</v>
      </c>
      <c r="B510">
        <v>151.22999999999999</v>
      </c>
    </row>
    <row r="511" spans="1:2">
      <c r="A511" s="1">
        <v>25.347000000000001</v>
      </c>
      <c r="B511">
        <v>151.22999999999999</v>
      </c>
    </row>
    <row r="512" spans="1:2">
      <c r="A512" s="1">
        <v>25.497</v>
      </c>
      <c r="B512">
        <v>148.94</v>
      </c>
    </row>
    <row r="513" spans="1:2">
      <c r="A513" s="1">
        <v>25.497</v>
      </c>
      <c r="B513">
        <v>146.27000000000001</v>
      </c>
    </row>
    <row r="514" spans="1:2">
      <c r="A514" s="1">
        <v>25.497</v>
      </c>
      <c r="B514">
        <v>143.21</v>
      </c>
    </row>
    <row r="515" spans="1:2">
      <c r="A515" s="1">
        <v>25.573</v>
      </c>
      <c r="B515">
        <v>140.91999999999999</v>
      </c>
    </row>
    <row r="516" spans="1:2">
      <c r="A516" s="1">
        <v>25.646000000000001</v>
      </c>
      <c r="B516">
        <v>137.47999999999999</v>
      </c>
    </row>
    <row r="517" spans="1:2">
      <c r="A517" s="1">
        <v>25.646000000000001</v>
      </c>
      <c r="B517">
        <v>134.04</v>
      </c>
    </row>
    <row r="518" spans="1:2">
      <c r="A518" s="1">
        <v>25.573</v>
      </c>
      <c r="B518">
        <v>130.22999999999999</v>
      </c>
    </row>
    <row r="519" spans="1:2">
      <c r="A519" s="1">
        <v>25.573</v>
      </c>
      <c r="B519">
        <v>127.55</v>
      </c>
    </row>
    <row r="520" spans="1:2">
      <c r="A520" s="1">
        <v>25.497</v>
      </c>
      <c r="B520">
        <v>124.11</v>
      </c>
    </row>
    <row r="521" spans="1:2">
      <c r="A521" s="1">
        <v>25.422999999999998</v>
      </c>
      <c r="B521">
        <v>121.44</v>
      </c>
    </row>
    <row r="522" spans="1:2">
      <c r="A522" s="1">
        <v>25.347000000000001</v>
      </c>
      <c r="B522">
        <v>118.39</v>
      </c>
    </row>
    <row r="523" spans="1:2">
      <c r="A523" s="1">
        <v>25.422999999999998</v>
      </c>
      <c r="B523">
        <v>114.95</v>
      </c>
    </row>
    <row r="524" spans="1:2">
      <c r="A524" s="1">
        <v>25.122</v>
      </c>
      <c r="B524">
        <v>111.13</v>
      </c>
    </row>
    <row r="525" spans="1:2">
      <c r="A525" s="1">
        <v>24.896999999999998</v>
      </c>
      <c r="B525">
        <v>106.55</v>
      </c>
    </row>
    <row r="526" spans="1:2">
      <c r="A526" s="1">
        <v>24.672000000000001</v>
      </c>
      <c r="B526">
        <v>102.73</v>
      </c>
    </row>
    <row r="527" spans="1:2">
      <c r="A527" s="1">
        <v>24.297000000000001</v>
      </c>
      <c r="B527">
        <v>99.293000000000006</v>
      </c>
    </row>
    <row r="528" spans="1:2">
      <c r="A528" s="1">
        <v>24.146999999999998</v>
      </c>
      <c r="B528">
        <v>95.855000000000004</v>
      </c>
    </row>
    <row r="529" spans="1:2">
      <c r="A529" s="1">
        <v>23.922000000000001</v>
      </c>
      <c r="B529">
        <v>93.180999999999997</v>
      </c>
    </row>
    <row r="530" spans="1:2">
      <c r="A530" s="1">
        <v>23.547000000000001</v>
      </c>
      <c r="B530">
        <v>90.125</v>
      </c>
    </row>
    <row r="531" spans="1:2">
      <c r="A531" s="1">
        <v>23.396999999999998</v>
      </c>
      <c r="B531">
        <v>86.308999999999997</v>
      </c>
    </row>
    <row r="532" spans="1:2">
      <c r="A532" s="1">
        <v>23.097000000000001</v>
      </c>
      <c r="B532">
        <v>82.488</v>
      </c>
    </row>
    <row r="533" spans="1:2">
      <c r="A533" s="1">
        <v>22.872</v>
      </c>
      <c r="B533">
        <v>79.054000000000002</v>
      </c>
    </row>
    <row r="534" spans="1:2">
      <c r="A534" s="1">
        <v>22.571999999999999</v>
      </c>
      <c r="B534">
        <v>75.614999999999995</v>
      </c>
    </row>
    <row r="535" spans="1:2">
      <c r="A535" s="1">
        <v>22.122</v>
      </c>
      <c r="B535">
        <v>72.558999999999997</v>
      </c>
    </row>
    <row r="536" spans="1:2">
      <c r="A536" s="1">
        <v>21.747</v>
      </c>
      <c r="B536">
        <v>68.742999999999995</v>
      </c>
    </row>
    <row r="537" spans="1:2">
      <c r="A537" s="1">
        <v>21.373000000000001</v>
      </c>
      <c r="B537">
        <v>64.539000000000001</v>
      </c>
    </row>
    <row r="538" spans="1:2">
      <c r="A538" s="1">
        <v>21.073</v>
      </c>
      <c r="B538">
        <v>61.866</v>
      </c>
    </row>
    <row r="539" spans="1:2">
      <c r="A539" s="1">
        <v>20.547999999999998</v>
      </c>
      <c r="B539">
        <v>58.048999999999999</v>
      </c>
    </row>
    <row r="540" spans="1:2">
      <c r="A540" s="1">
        <v>20.023</v>
      </c>
      <c r="B540">
        <v>53.085000000000001</v>
      </c>
    </row>
    <row r="541" spans="1:2">
      <c r="A541" s="1">
        <v>19.573</v>
      </c>
      <c r="B541">
        <v>49.264000000000003</v>
      </c>
    </row>
    <row r="542" spans="1:2">
      <c r="A542" s="1">
        <v>19.198</v>
      </c>
      <c r="B542">
        <v>45.826000000000001</v>
      </c>
    </row>
    <row r="543" spans="1:2">
      <c r="A543" s="1">
        <v>18.523</v>
      </c>
      <c r="B543">
        <v>41.244999999999997</v>
      </c>
    </row>
    <row r="544" spans="1:2">
      <c r="A544" s="1">
        <v>18.148</v>
      </c>
      <c r="B544">
        <v>38.189</v>
      </c>
    </row>
    <row r="545" spans="1:2">
      <c r="A545" s="1">
        <v>17.773</v>
      </c>
      <c r="B545">
        <v>34.752000000000002</v>
      </c>
    </row>
    <row r="546" spans="1:2">
      <c r="A546" s="1">
        <v>17.472999999999999</v>
      </c>
      <c r="B546">
        <v>31.315000000000001</v>
      </c>
    </row>
    <row r="547" spans="1:2">
      <c r="A547" s="1">
        <v>16.948</v>
      </c>
      <c r="B547">
        <v>27.878</v>
      </c>
    </row>
    <row r="548" spans="1:2">
      <c r="A548" s="1">
        <v>16.573</v>
      </c>
      <c r="B548">
        <v>24.440999999999999</v>
      </c>
    </row>
    <row r="549" spans="1:2">
      <c r="A549" s="1">
        <v>16.123000000000001</v>
      </c>
      <c r="B549">
        <v>21.004000000000001</v>
      </c>
    </row>
    <row r="550" spans="1:2">
      <c r="A550" s="1">
        <v>15.598000000000001</v>
      </c>
      <c r="B550">
        <v>17.184999999999999</v>
      </c>
    </row>
    <row r="551" spans="1:2">
      <c r="A551" s="1">
        <v>15.298</v>
      </c>
      <c r="B551">
        <v>13.747999999999999</v>
      </c>
    </row>
    <row r="552" spans="1:2">
      <c r="A552" s="1">
        <v>14.923</v>
      </c>
      <c r="B552">
        <v>9.9292999999999996</v>
      </c>
    </row>
    <row r="553" spans="1:2">
      <c r="A553" s="1">
        <v>14.473000000000001</v>
      </c>
      <c r="B553">
        <v>6.8742999999999999</v>
      </c>
    </row>
    <row r="554" spans="1:2">
      <c r="A554" s="1">
        <v>14.099</v>
      </c>
      <c r="B554">
        <v>3.4371</v>
      </c>
    </row>
    <row r="555" spans="1:2">
      <c r="A555" s="1">
        <v>13.872999999999999</v>
      </c>
      <c r="B555">
        <v>1.1456999999999999</v>
      </c>
    </row>
    <row r="556" spans="1:2">
      <c r="A556" s="1">
        <v>13.348000000000001</v>
      </c>
      <c r="B556">
        <v>-3.4371</v>
      </c>
    </row>
    <row r="557" spans="1:2">
      <c r="A557" s="1">
        <v>12.898999999999999</v>
      </c>
      <c r="B557">
        <v>-6.8742999999999999</v>
      </c>
    </row>
    <row r="558" spans="1:2">
      <c r="A558" s="1">
        <v>12.449</v>
      </c>
      <c r="B558">
        <v>-10.693</v>
      </c>
    </row>
    <row r="559" spans="1:2">
      <c r="A559" s="1">
        <v>11.849</v>
      </c>
      <c r="B559">
        <v>-14.894</v>
      </c>
    </row>
    <row r="560" spans="1:2">
      <c r="A560" s="1">
        <v>11.324</v>
      </c>
      <c r="B560">
        <v>-19.094999999999999</v>
      </c>
    </row>
    <row r="561" spans="1:2">
      <c r="A561" s="1">
        <v>10.874000000000001</v>
      </c>
      <c r="B561">
        <v>-23.295000000000002</v>
      </c>
    </row>
    <row r="562" spans="1:2">
      <c r="A562" s="1">
        <v>10.273999999999999</v>
      </c>
      <c r="B562">
        <v>-28.26</v>
      </c>
    </row>
    <row r="563" spans="1:2">
      <c r="A563" s="1">
        <v>9.5239999999999991</v>
      </c>
      <c r="B563">
        <v>-33.606999999999999</v>
      </c>
    </row>
    <row r="564" spans="1:2">
      <c r="A564" s="1">
        <v>8.9990000000000006</v>
      </c>
      <c r="B564">
        <v>-36.661999999999999</v>
      </c>
    </row>
    <row r="565" spans="1:2">
      <c r="A565" s="1">
        <v>8.4739000000000004</v>
      </c>
      <c r="B565">
        <v>-39.716999999999999</v>
      </c>
    </row>
    <row r="566" spans="1:2">
      <c r="A566" s="1">
        <v>8.0990000000000002</v>
      </c>
      <c r="B566">
        <v>-43.154000000000003</v>
      </c>
    </row>
    <row r="567" spans="1:2">
      <c r="A567" s="1">
        <v>7.4991000000000003</v>
      </c>
      <c r="B567">
        <v>-46.972999999999999</v>
      </c>
    </row>
    <row r="568" spans="1:2">
      <c r="A568" s="1">
        <v>7.0492999999999997</v>
      </c>
      <c r="B568">
        <v>-51.171999999999997</v>
      </c>
    </row>
    <row r="569" spans="1:2">
      <c r="A569" s="1">
        <v>6.5242000000000004</v>
      </c>
      <c r="B569">
        <v>-54.228000000000002</v>
      </c>
    </row>
    <row r="570" spans="1:2">
      <c r="A570" s="1">
        <v>6.1493000000000002</v>
      </c>
      <c r="B570">
        <v>-56.902000000000001</v>
      </c>
    </row>
    <row r="571" spans="1:2">
      <c r="A571" s="1">
        <v>5.7744</v>
      </c>
      <c r="B571">
        <v>-58.81</v>
      </c>
    </row>
    <row r="572" spans="1:2">
      <c r="A572" s="1">
        <v>5.3243</v>
      </c>
      <c r="B572">
        <v>-61.866</v>
      </c>
    </row>
    <row r="573" spans="1:2">
      <c r="A573" s="1">
        <v>4.8745000000000003</v>
      </c>
      <c r="B573">
        <v>-64.539000000000001</v>
      </c>
    </row>
    <row r="574" spans="1:2">
      <c r="A574" s="1">
        <v>4.3494999999999999</v>
      </c>
      <c r="B574">
        <v>-67.212999999999994</v>
      </c>
    </row>
    <row r="575" spans="1:2">
      <c r="A575" s="1">
        <v>3.8997000000000002</v>
      </c>
      <c r="B575">
        <v>-70.269000000000005</v>
      </c>
    </row>
    <row r="576" spans="1:2">
      <c r="A576" s="1">
        <v>3.4496000000000002</v>
      </c>
      <c r="B576">
        <v>-73.706999999999994</v>
      </c>
    </row>
    <row r="577" spans="1:2">
      <c r="A577" s="1">
        <v>2.9996999999999998</v>
      </c>
      <c r="B577">
        <v>-76.38</v>
      </c>
    </row>
    <row r="578" spans="1:2">
      <c r="A578" s="1">
        <v>2.2498</v>
      </c>
      <c r="B578">
        <v>-79.432000000000002</v>
      </c>
    </row>
    <row r="579" spans="1:2">
      <c r="A579" s="1">
        <v>2.0998000000000001</v>
      </c>
      <c r="B579">
        <v>-82.87</v>
      </c>
    </row>
    <row r="580" spans="1:2">
      <c r="A580" s="1">
        <v>1.4998</v>
      </c>
      <c r="B580">
        <v>-85.543999999999997</v>
      </c>
    </row>
    <row r="581" spans="1:2">
      <c r="A581" s="1">
        <v>0.89990000000000003</v>
      </c>
      <c r="B581">
        <v>-89.364999999999995</v>
      </c>
    </row>
    <row r="582" spans="1:2">
      <c r="A582" s="1">
        <v>0.44996000000000003</v>
      </c>
      <c r="B582">
        <v>-92.415999999999997</v>
      </c>
    </row>
    <row r="583" spans="1:2">
      <c r="A583" s="1">
        <v>0</v>
      </c>
      <c r="B583">
        <v>-94.712000000000003</v>
      </c>
    </row>
    <row r="584" spans="1:2">
      <c r="A584" s="1">
        <f>-0.14998</f>
        <v>-0.14998</v>
      </c>
      <c r="B584">
        <v>-96.236999999999995</v>
      </c>
    </row>
    <row r="585" spans="1:2">
      <c r="A585" s="1">
        <f>-0.82492</f>
        <v>-0.82491999999999999</v>
      </c>
      <c r="B585">
        <v>-99.293000000000006</v>
      </c>
    </row>
    <row r="586" spans="1:2">
      <c r="A586" s="1">
        <f>-1.3499</f>
        <v>-1.3499000000000001</v>
      </c>
      <c r="B586">
        <v>-103.49</v>
      </c>
    </row>
    <row r="587" spans="1:2">
      <c r="A587" s="1">
        <f>-2.0248</f>
        <v>-2.0247999999999999</v>
      </c>
      <c r="B587">
        <v>-106.93</v>
      </c>
    </row>
    <row r="588" spans="1:2">
      <c r="A588" s="1">
        <f>-2.6998</f>
        <v>-2.6998000000000002</v>
      </c>
      <c r="B588">
        <v>-111.51</v>
      </c>
    </row>
    <row r="589" spans="1:2">
      <c r="A589" s="1">
        <f>-3.0747</f>
        <v>-3.0747</v>
      </c>
      <c r="B589">
        <v>-114.19</v>
      </c>
    </row>
    <row r="590" spans="1:2">
      <c r="A590" s="1">
        <f>-3.5245</f>
        <v>-3.5245000000000002</v>
      </c>
      <c r="B590">
        <v>-118.01</v>
      </c>
    </row>
    <row r="591" spans="1:2">
      <c r="A591" s="1">
        <f>-4.4996</f>
        <v>-4.4996</v>
      </c>
      <c r="B591">
        <v>-122.97</v>
      </c>
    </row>
    <row r="592" spans="1:2">
      <c r="A592" s="1">
        <f>-5.1745</f>
        <v>-5.1745000000000001</v>
      </c>
      <c r="B592">
        <v>-126.41</v>
      </c>
    </row>
    <row r="593" spans="1:2">
      <c r="A593" s="1">
        <f>-6.0744</f>
        <v>-6.0743999999999998</v>
      </c>
      <c r="B593">
        <v>-130.61000000000001</v>
      </c>
    </row>
    <row r="594" spans="1:2">
      <c r="A594" s="1">
        <f>-6.6744</f>
        <v>-6.6744000000000003</v>
      </c>
      <c r="B594">
        <v>-133.28</v>
      </c>
    </row>
    <row r="595" spans="1:2">
      <c r="A595" s="1">
        <f>-7.4991</f>
        <v>-7.4991000000000003</v>
      </c>
      <c r="B595">
        <v>-135.57</v>
      </c>
    </row>
    <row r="596" spans="1:2">
      <c r="A596" s="1">
        <f>-8.3241</f>
        <v>-8.3240999999999996</v>
      </c>
      <c r="B596">
        <v>-138.25</v>
      </c>
    </row>
    <row r="597" spans="1:2">
      <c r="A597" s="1">
        <f>-9.0739</f>
        <v>-9.0739000000000001</v>
      </c>
      <c r="B597">
        <v>-140.15</v>
      </c>
    </row>
    <row r="598" spans="1:2">
      <c r="A598" s="1">
        <f>-10.349</f>
        <v>-10.349</v>
      </c>
      <c r="B598">
        <v>-142.83000000000001</v>
      </c>
    </row>
    <row r="599" spans="1:2">
      <c r="A599" s="1">
        <f>-11.324</f>
        <v>-11.324</v>
      </c>
      <c r="B599">
        <v>-145.5</v>
      </c>
    </row>
    <row r="600" spans="1:2">
      <c r="A600" s="1">
        <f>-12.374</f>
        <v>-12.374000000000001</v>
      </c>
      <c r="B600">
        <v>-146.27000000000001</v>
      </c>
    </row>
    <row r="601" spans="1:2">
      <c r="A601" s="1">
        <f>-13.048</f>
        <v>-13.048</v>
      </c>
      <c r="B601">
        <v>-147.03</v>
      </c>
    </row>
    <row r="602" spans="1:2">
      <c r="A602" s="1">
        <f>-14.099</f>
        <v>-14.099</v>
      </c>
      <c r="B602">
        <v>-147.41</v>
      </c>
    </row>
    <row r="603" spans="1:2">
      <c r="A603" s="1">
        <f>-15.448</f>
        <v>-15.448</v>
      </c>
      <c r="B603">
        <v>-147.79</v>
      </c>
    </row>
    <row r="604" spans="1:2">
      <c r="A604" s="1">
        <f>-16.648</f>
        <v>-16.648</v>
      </c>
      <c r="B604">
        <v>-148.16999999999999</v>
      </c>
    </row>
    <row r="605" spans="1:2">
      <c r="A605" s="1">
        <f>-17.623</f>
        <v>-17.623000000000001</v>
      </c>
      <c r="B605">
        <v>-147.79</v>
      </c>
    </row>
    <row r="606" spans="1:2">
      <c r="A606" s="1">
        <f>-18.523</f>
        <v>-18.523</v>
      </c>
      <c r="B606">
        <v>-146.27000000000001</v>
      </c>
    </row>
    <row r="607" spans="1:2">
      <c r="A607" s="1">
        <f>-19.348</f>
        <v>-19.347999999999999</v>
      </c>
      <c r="B607">
        <v>-144.74</v>
      </c>
    </row>
    <row r="608" spans="1:2">
      <c r="A608" s="1">
        <f>-19.873</f>
        <v>-19.873000000000001</v>
      </c>
      <c r="B608">
        <v>-143.59</v>
      </c>
    </row>
    <row r="609" spans="1:2">
      <c r="A609" s="1">
        <f>-20.548</f>
        <v>-20.547999999999998</v>
      </c>
      <c r="B609">
        <v>-141.68</v>
      </c>
    </row>
    <row r="610" spans="1:2">
      <c r="A610" s="1">
        <f>-21.073</f>
        <v>-21.073</v>
      </c>
      <c r="B610">
        <v>-140.15</v>
      </c>
    </row>
    <row r="611" spans="1:2">
      <c r="A611" s="1">
        <f>-21.973</f>
        <v>-21.972999999999999</v>
      </c>
      <c r="B611">
        <v>-139.01</v>
      </c>
    </row>
    <row r="612" spans="1:2">
      <c r="A612" s="1">
        <f>-22.872</f>
        <v>-22.872</v>
      </c>
      <c r="B612">
        <v>-137.47999999999999</v>
      </c>
    </row>
    <row r="613" spans="1:2">
      <c r="A613" s="1">
        <f>-23.697</f>
        <v>-23.696999999999999</v>
      </c>
      <c r="B613">
        <v>-135.96</v>
      </c>
    </row>
    <row r="614" spans="1:2">
      <c r="A614" s="1">
        <f>-23.847</f>
        <v>-23.847000000000001</v>
      </c>
      <c r="B614">
        <v>-135.57</v>
      </c>
    </row>
    <row r="615" spans="1:2">
      <c r="A615" s="1">
        <f>-24.372</f>
        <v>-24.372</v>
      </c>
      <c r="B615">
        <v>-134.81</v>
      </c>
    </row>
    <row r="616" spans="1:2">
      <c r="A616" s="1">
        <f>-24.522</f>
        <v>-24.521999999999998</v>
      </c>
      <c r="B616">
        <v>-132.52000000000001</v>
      </c>
    </row>
    <row r="617" spans="1:2">
      <c r="A617" s="1">
        <f>-24.672</f>
        <v>-24.672000000000001</v>
      </c>
      <c r="B617">
        <v>-127.55</v>
      </c>
    </row>
    <row r="618" spans="1:2">
      <c r="A618" s="1">
        <f>-24.672</f>
        <v>-24.672000000000001</v>
      </c>
      <c r="B618">
        <v>-123.35</v>
      </c>
    </row>
    <row r="619" spans="1:2">
      <c r="A619" s="1">
        <f>-24.522</f>
        <v>-24.521999999999998</v>
      </c>
      <c r="B619">
        <v>-119.15</v>
      </c>
    </row>
    <row r="620" spans="1:2">
      <c r="A620" s="1">
        <f>-24.522</f>
        <v>-24.521999999999998</v>
      </c>
      <c r="B620">
        <v>-114.95</v>
      </c>
    </row>
    <row r="621" spans="1:2">
      <c r="A621" s="1">
        <f>-24.297</f>
        <v>-24.297000000000001</v>
      </c>
      <c r="B621">
        <v>-111.51</v>
      </c>
    </row>
    <row r="622" spans="1:2">
      <c r="A622" s="1">
        <f>-24.222</f>
        <v>-24.222000000000001</v>
      </c>
      <c r="B622">
        <v>-106.93</v>
      </c>
    </row>
    <row r="623" spans="1:2">
      <c r="A623" s="1">
        <f>-23.922</f>
        <v>-23.922000000000001</v>
      </c>
      <c r="B623">
        <v>-103.87</v>
      </c>
    </row>
    <row r="624" spans="1:2">
      <c r="A624" s="1">
        <f>-23.847</f>
        <v>-23.847000000000001</v>
      </c>
      <c r="B624">
        <v>-100.06</v>
      </c>
    </row>
    <row r="625" spans="1:2">
      <c r="A625" s="1">
        <f>-23.547</f>
        <v>-23.547000000000001</v>
      </c>
      <c r="B625">
        <v>-97.001999999999995</v>
      </c>
    </row>
    <row r="626" spans="1:2">
      <c r="A626" s="1">
        <f>-23.397</f>
        <v>-23.396999999999998</v>
      </c>
      <c r="B626">
        <v>-92.415999999999997</v>
      </c>
    </row>
    <row r="627" spans="1:2">
      <c r="A627" s="1">
        <f>-23.172</f>
        <v>-23.172000000000001</v>
      </c>
      <c r="B627">
        <v>-90.891000000000005</v>
      </c>
    </row>
    <row r="628" spans="1:2">
      <c r="A628" s="1">
        <f>-22.872</f>
        <v>-22.872</v>
      </c>
      <c r="B628">
        <v>-86.308999999999997</v>
      </c>
    </row>
    <row r="629" spans="1:2">
      <c r="A629" s="1">
        <f>-22.647</f>
        <v>-22.646999999999998</v>
      </c>
      <c r="B629">
        <v>-83.253</v>
      </c>
    </row>
    <row r="630" spans="1:2">
      <c r="A630" s="1">
        <f>-22.272</f>
        <v>-22.271999999999998</v>
      </c>
      <c r="B630">
        <v>-79.054000000000002</v>
      </c>
    </row>
    <row r="631" spans="1:2">
      <c r="A631" s="1">
        <f>-22.047</f>
        <v>-22.047000000000001</v>
      </c>
      <c r="B631">
        <v>-74.849999999999994</v>
      </c>
    </row>
    <row r="632" spans="1:2">
      <c r="A632" s="1">
        <f>-21.673</f>
        <v>-21.672999999999998</v>
      </c>
      <c r="B632">
        <v>-71.034000000000006</v>
      </c>
    </row>
    <row r="633" spans="1:2">
      <c r="A633" s="1">
        <f>-21.373</f>
        <v>-21.373000000000001</v>
      </c>
      <c r="B633">
        <v>-68.742999999999995</v>
      </c>
    </row>
    <row r="634" spans="1:2">
      <c r="A634" s="1">
        <f>-21.448</f>
        <v>-21.448</v>
      </c>
      <c r="B634">
        <v>-67.977999999999994</v>
      </c>
    </row>
    <row r="635" spans="1:2">
      <c r="A635" s="1">
        <f>-21.148</f>
        <v>-21.148</v>
      </c>
      <c r="B635">
        <v>-66.069000000000003</v>
      </c>
    </row>
    <row r="636" spans="1:2">
      <c r="A636" s="1">
        <f>-20.773</f>
        <v>-20.773</v>
      </c>
      <c r="B636">
        <v>-62.631</v>
      </c>
    </row>
    <row r="637" spans="1:2">
      <c r="A637" s="1">
        <f>-20.473</f>
        <v>-20.472999999999999</v>
      </c>
      <c r="B637">
        <v>-58.432000000000002</v>
      </c>
    </row>
    <row r="638" spans="1:2">
      <c r="A638" s="1">
        <f>-19.873</f>
        <v>-19.873000000000001</v>
      </c>
      <c r="B638">
        <v>-52.703000000000003</v>
      </c>
    </row>
    <row r="639" spans="1:2">
      <c r="A639" s="1">
        <f>-19.573</f>
        <v>-19.573</v>
      </c>
      <c r="B639">
        <v>-48.881999999999998</v>
      </c>
    </row>
    <row r="640" spans="1:2">
      <c r="A640" s="1">
        <f>-19.198</f>
        <v>-19.198</v>
      </c>
      <c r="B640">
        <v>-45.826000000000001</v>
      </c>
    </row>
    <row r="641" spans="1:2">
      <c r="A641" s="1">
        <f>-18.748</f>
        <v>-18.748000000000001</v>
      </c>
      <c r="B641">
        <v>-42.771999999999998</v>
      </c>
    </row>
    <row r="642" spans="1:2">
      <c r="A642" s="1">
        <f>-18.298</f>
        <v>-18.297999999999998</v>
      </c>
      <c r="B642">
        <v>-39.716999999999999</v>
      </c>
    </row>
    <row r="643" spans="1:2">
      <c r="A643" s="1">
        <f>-17.923</f>
        <v>-17.922999999999998</v>
      </c>
      <c r="B643">
        <v>-37.043999999999997</v>
      </c>
    </row>
    <row r="644" spans="1:2">
      <c r="A644" s="1">
        <f>-17.623</f>
        <v>-17.623000000000001</v>
      </c>
      <c r="B644">
        <v>-33.606999999999999</v>
      </c>
    </row>
    <row r="645" spans="1:2">
      <c r="A645" s="1">
        <f>-17.173</f>
        <v>-17.172999999999998</v>
      </c>
      <c r="B645">
        <v>-30.17</v>
      </c>
    </row>
    <row r="646" spans="1:2">
      <c r="A646" s="1">
        <f>-16.798</f>
        <v>-16.797999999999998</v>
      </c>
      <c r="B646">
        <v>-27.878</v>
      </c>
    </row>
    <row r="647" spans="1:2">
      <c r="A647" s="1">
        <f>-16.573</f>
        <v>-16.573</v>
      </c>
      <c r="B647">
        <v>-24.823</v>
      </c>
    </row>
    <row r="648" spans="1:2">
      <c r="A648" s="1">
        <f>-15.973</f>
        <v>-15.973000000000001</v>
      </c>
      <c r="B648">
        <v>-20.239999999999998</v>
      </c>
    </row>
    <row r="649" spans="1:2">
      <c r="A649" s="1">
        <f>-15.598</f>
        <v>-15.598000000000001</v>
      </c>
      <c r="B649">
        <v>-17.184999999999999</v>
      </c>
    </row>
    <row r="650" spans="1:2">
      <c r="A650" s="1">
        <f>-15.073</f>
        <v>-15.073</v>
      </c>
      <c r="B650">
        <v>-12.984</v>
      </c>
    </row>
    <row r="651" spans="1:2">
      <c r="A651" s="1">
        <f>-14.473</f>
        <v>-14.473000000000001</v>
      </c>
      <c r="B651">
        <v>-9.1655999999999995</v>
      </c>
    </row>
    <row r="652" spans="1:2">
      <c r="A652" s="1">
        <f>-13.948</f>
        <v>-13.948</v>
      </c>
      <c r="B652">
        <v>-5.3463000000000003</v>
      </c>
    </row>
    <row r="653" spans="1:2">
      <c r="A653" s="1">
        <f>-13.348</f>
        <v>-13.348000000000001</v>
      </c>
      <c r="B653">
        <v>-1.1456999999999999</v>
      </c>
    </row>
    <row r="654" spans="1:2">
      <c r="A654" s="1">
        <v>-12.974</v>
      </c>
      <c r="B654">
        <v>0.76380000000000003</v>
      </c>
    </row>
    <row r="655" spans="1:2">
      <c r="A655" s="1">
        <v>-12.449</v>
      </c>
      <c r="B655">
        <v>3.8189000000000002</v>
      </c>
    </row>
    <row r="656" spans="1:2">
      <c r="A656" s="1">
        <v>-11.773999999999999</v>
      </c>
      <c r="B656">
        <v>7.6379999999999999</v>
      </c>
    </row>
    <row r="657" spans="1:2">
      <c r="A657" s="1">
        <v>-11.099</v>
      </c>
      <c r="B657">
        <v>11.839</v>
      </c>
    </row>
    <row r="658" spans="1:2">
      <c r="A658" s="1">
        <v>-10.349</v>
      </c>
      <c r="B658">
        <v>16.422000000000001</v>
      </c>
    </row>
    <row r="659" spans="1:2">
      <c r="A659" s="1">
        <v>-9.8988999999999994</v>
      </c>
      <c r="B659">
        <v>20.239999999999998</v>
      </c>
    </row>
    <row r="660" spans="1:2">
      <c r="A660" s="1">
        <v>-9.3739000000000008</v>
      </c>
      <c r="B660">
        <v>22.914000000000001</v>
      </c>
    </row>
    <row r="661" spans="1:2">
      <c r="A661" s="1">
        <v>-8.6241000000000003</v>
      </c>
      <c r="B661">
        <v>27.114999999999998</v>
      </c>
    </row>
    <row r="662" spans="1:2">
      <c r="A662" s="1">
        <v>-8.0241000000000007</v>
      </c>
      <c r="B662">
        <v>30.17</v>
      </c>
    </row>
    <row r="663" spans="1:2">
      <c r="A663" s="1">
        <v>-7.4991000000000003</v>
      </c>
      <c r="B663">
        <v>33.225000000000001</v>
      </c>
    </row>
    <row r="664" spans="1:2">
      <c r="A664" s="1">
        <v>-6.9743000000000004</v>
      </c>
      <c r="B664">
        <v>35.898000000000003</v>
      </c>
    </row>
    <row r="665" spans="1:2">
      <c r="A665" s="1">
        <v>-6.4493</v>
      </c>
      <c r="B665">
        <v>38.953000000000003</v>
      </c>
    </row>
    <row r="666" spans="1:2">
      <c r="A666" s="1">
        <v>-5.9242999999999997</v>
      </c>
      <c r="B666">
        <v>41.625999999999998</v>
      </c>
    </row>
    <row r="667" spans="1:2">
      <c r="A667" s="1">
        <v>-5.3243</v>
      </c>
      <c r="B667">
        <v>44.682000000000002</v>
      </c>
    </row>
    <row r="668" spans="1:2">
      <c r="A668" s="1">
        <v>-4.8745000000000003</v>
      </c>
      <c r="B668">
        <v>48.121000000000002</v>
      </c>
    </row>
    <row r="669" spans="1:2">
      <c r="A669" s="1">
        <v>-4.1996000000000002</v>
      </c>
      <c r="B669">
        <v>52.703000000000003</v>
      </c>
    </row>
    <row r="670" spans="1:2">
      <c r="A670" s="1">
        <v>-3.5245000000000002</v>
      </c>
      <c r="B670">
        <v>56.518999999999998</v>
      </c>
    </row>
    <row r="671" spans="1:2">
      <c r="A671" s="1">
        <v>-2.7747000000000002</v>
      </c>
      <c r="B671">
        <v>59.575000000000003</v>
      </c>
    </row>
    <row r="672" spans="1:2">
      <c r="A672" s="1">
        <v>-2.1747000000000001</v>
      </c>
      <c r="B672">
        <v>62.631</v>
      </c>
    </row>
    <row r="673" spans="1:2">
      <c r="A673" s="1">
        <v>-1.4998</v>
      </c>
      <c r="B673">
        <v>66.447999999999993</v>
      </c>
    </row>
    <row r="674" spans="1:2">
      <c r="A674" s="1">
        <v>-0.97487999999999997</v>
      </c>
      <c r="B674">
        <v>69.503</v>
      </c>
    </row>
    <row r="675" spans="1:2">
      <c r="A675" s="1">
        <v>-0.59992000000000001</v>
      </c>
      <c r="B675">
        <v>71.415999999999997</v>
      </c>
    </row>
    <row r="676" spans="1:2">
      <c r="A676" s="1">
        <v>-0.14998</v>
      </c>
      <c r="B676">
        <v>74.09</v>
      </c>
    </row>
    <row r="677" spans="1:2">
      <c r="A677" s="1">
        <v>0.22498000000000001</v>
      </c>
      <c r="B677">
        <v>77.141000000000005</v>
      </c>
    </row>
    <row r="678" spans="1:2">
      <c r="A678" s="1">
        <v>1.1249</v>
      </c>
      <c r="B678">
        <v>80.197000000000003</v>
      </c>
    </row>
    <row r="679" spans="1:2">
      <c r="A679" s="1">
        <v>1.7998000000000001</v>
      </c>
      <c r="B679">
        <v>83.635000000000005</v>
      </c>
    </row>
    <row r="680" spans="1:2">
      <c r="A680" s="1">
        <v>2.4746999999999999</v>
      </c>
      <c r="B680">
        <v>86.308999999999997</v>
      </c>
    </row>
    <row r="681" spans="1:2">
      <c r="A681" s="1">
        <v>2.9996999999999998</v>
      </c>
      <c r="B681">
        <v>89.747</v>
      </c>
    </row>
    <row r="682" spans="1:2">
      <c r="A682" s="1">
        <v>3.6745999999999999</v>
      </c>
      <c r="B682">
        <v>92.415999999999997</v>
      </c>
    </row>
    <row r="683" spans="1:2">
      <c r="A683" s="1">
        <v>4.6494999999999997</v>
      </c>
      <c r="B683">
        <v>96.236999999999995</v>
      </c>
    </row>
    <row r="684" spans="1:2">
      <c r="A684" s="1">
        <v>5.3993000000000002</v>
      </c>
      <c r="B684">
        <v>98.911000000000001</v>
      </c>
    </row>
    <row r="685" spans="1:2">
      <c r="A685" s="1">
        <v>6.0743999999999998</v>
      </c>
      <c r="B685">
        <v>101.58</v>
      </c>
    </row>
    <row r="686" spans="1:2">
      <c r="A686" s="1">
        <v>6.9743000000000004</v>
      </c>
      <c r="B686">
        <v>105.78</v>
      </c>
    </row>
    <row r="687" spans="1:2">
      <c r="A687" s="1">
        <v>7.6492000000000004</v>
      </c>
      <c r="B687">
        <v>108.07</v>
      </c>
    </row>
    <row r="688" spans="1:2">
      <c r="A688" s="1">
        <v>8.0241000000000007</v>
      </c>
      <c r="B688">
        <v>110.37</v>
      </c>
    </row>
    <row r="689" spans="1:2">
      <c r="A689" s="1">
        <v>8.8491</v>
      </c>
      <c r="B689">
        <v>114.19</v>
      </c>
    </row>
    <row r="690" spans="1:2">
      <c r="A690" s="1">
        <v>9.5989000000000004</v>
      </c>
      <c r="B690">
        <v>117.24</v>
      </c>
    </row>
    <row r="691" spans="1:2">
      <c r="A691" s="1">
        <v>10.349</v>
      </c>
      <c r="B691">
        <v>121.44</v>
      </c>
    </row>
    <row r="692" spans="1:2">
      <c r="A692" s="1">
        <v>11.474</v>
      </c>
      <c r="B692">
        <v>124.5</v>
      </c>
    </row>
    <row r="693" spans="1:2">
      <c r="A693" s="1">
        <v>12.449</v>
      </c>
      <c r="B693">
        <v>127.94</v>
      </c>
    </row>
    <row r="694" spans="1:2">
      <c r="A694" s="1">
        <v>13.499000000000001</v>
      </c>
      <c r="B694">
        <v>130.99</v>
      </c>
    </row>
    <row r="695" spans="1:2">
      <c r="A695" s="1">
        <v>14.247999999999999</v>
      </c>
      <c r="B695">
        <v>134.43</v>
      </c>
    </row>
    <row r="696" spans="1:2">
      <c r="A696" s="1">
        <v>14.997999999999999</v>
      </c>
      <c r="B696">
        <v>137.1</v>
      </c>
    </row>
    <row r="697" spans="1:2">
      <c r="A697" s="1">
        <v>15.973000000000001</v>
      </c>
      <c r="B697">
        <v>139.77000000000001</v>
      </c>
    </row>
    <row r="698" spans="1:2">
      <c r="A698" s="1">
        <v>17.172999999999998</v>
      </c>
      <c r="B698">
        <v>141.68</v>
      </c>
    </row>
    <row r="699" spans="1:2">
      <c r="A699" s="1">
        <v>18.222999999999999</v>
      </c>
      <c r="B699">
        <v>142.83000000000001</v>
      </c>
    </row>
    <row r="700" spans="1:2">
      <c r="A700" s="1">
        <v>19.422999999999998</v>
      </c>
      <c r="B700">
        <v>144.36000000000001</v>
      </c>
    </row>
    <row r="701" spans="1:2">
      <c r="A701" s="1">
        <v>20.097999999999999</v>
      </c>
      <c r="B701">
        <v>144.74</v>
      </c>
    </row>
    <row r="702" spans="1:2">
      <c r="A702" s="1">
        <v>21.222999999999999</v>
      </c>
      <c r="B702">
        <v>144.74</v>
      </c>
    </row>
    <row r="703" spans="1:2">
      <c r="A703" s="1">
        <v>22.047000000000001</v>
      </c>
      <c r="B703">
        <v>144.74</v>
      </c>
    </row>
    <row r="704" spans="1:2">
      <c r="A704" s="1">
        <v>23.021999999999998</v>
      </c>
      <c r="B704">
        <v>144.36000000000001</v>
      </c>
    </row>
    <row r="705" spans="1:2">
      <c r="A705" s="1">
        <v>23.622</v>
      </c>
      <c r="B705">
        <v>143.21</v>
      </c>
    </row>
    <row r="706" spans="1:2">
      <c r="A706" s="1">
        <v>24.297000000000001</v>
      </c>
      <c r="B706">
        <v>143.21</v>
      </c>
    </row>
    <row r="707" spans="1:2">
      <c r="A707" s="1">
        <v>24.672000000000001</v>
      </c>
      <c r="B707">
        <v>142.83000000000001</v>
      </c>
    </row>
    <row r="708" spans="1:2">
      <c r="A708" s="1">
        <v>25.122</v>
      </c>
      <c r="B708">
        <v>142.83000000000001</v>
      </c>
    </row>
    <row r="709" spans="1:2">
      <c r="A709" s="1">
        <v>24.972000000000001</v>
      </c>
      <c r="B709">
        <v>140.15</v>
      </c>
    </row>
    <row r="710" spans="1:2">
      <c r="A710" s="1">
        <v>25.122</v>
      </c>
      <c r="B710">
        <v>138.63</v>
      </c>
    </row>
    <row r="711" spans="1:2">
      <c r="A711" s="1">
        <v>25.196999999999999</v>
      </c>
      <c r="B711">
        <v>135.57</v>
      </c>
    </row>
    <row r="712" spans="1:2">
      <c r="A712" s="1">
        <v>25.122</v>
      </c>
      <c r="B712">
        <v>132.9</v>
      </c>
    </row>
    <row r="713" spans="1:2">
      <c r="A713" s="1">
        <v>25.047000000000001</v>
      </c>
      <c r="B713">
        <v>130.99</v>
      </c>
    </row>
    <row r="714" spans="1:2">
      <c r="A714" s="1">
        <v>24.972000000000001</v>
      </c>
      <c r="B714">
        <v>127.17</v>
      </c>
    </row>
    <row r="715" spans="1:2">
      <c r="A715" s="1">
        <v>25.047000000000001</v>
      </c>
      <c r="B715">
        <v>124.11</v>
      </c>
    </row>
    <row r="716" spans="1:2">
      <c r="A716" s="1">
        <v>24.896999999999998</v>
      </c>
      <c r="B716">
        <v>121.06</v>
      </c>
    </row>
    <row r="717" spans="1:2">
      <c r="A717" s="1">
        <v>24.821999999999999</v>
      </c>
      <c r="B717">
        <v>117.62</v>
      </c>
    </row>
    <row r="718" spans="1:2">
      <c r="A718" s="1">
        <v>24.672000000000001</v>
      </c>
      <c r="B718">
        <v>115.33</v>
      </c>
    </row>
    <row r="719" spans="1:2">
      <c r="A719" s="1">
        <v>24.747</v>
      </c>
      <c r="B719">
        <v>112.28</v>
      </c>
    </row>
    <row r="720" spans="1:2">
      <c r="A720" s="1">
        <v>24.372</v>
      </c>
      <c r="B720">
        <v>108.07</v>
      </c>
    </row>
    <row r="721" spans="1:2">
      <c r="A721" s="1">
        <v>24.372</v>
      </c>
      <c r="B721">
        <v>105.02</v>
      </c>
    </row>
    <row r="722" spans="1:2">
      <c r="A722" s="1">
        <v>24.222000000000001</v>
      </c>
      <c r="B722">
        <v>101.58</v>
      </c>
    </row>
    <row r="723" spans="1:2">
      <c r="A723" s="1">
        <v>23.847000000000001</v>
      </c>
      <c r="B723">
        <v>98.146000000000001</v>
      </c>
    </row>
    <row r="724" spans="1:2">
      <c r="A724" s="1">
        <v>23.771999999999998</v>
      </c>
      <c r="B724">
        <v>93.945999999999998</v>
      </c>
    </row>
    <row r="725" spans="1:2">
      <c r="A725" s="1">
        <v>23.622</v>
      </c>
      <c r="B725">
        <v>91.656000000000006</v>
      </c>
    </row>
    <row r="726" spans="1:2">
      <c r="A726" s="1">
        <v>23.396999999999998</v>
      </c>
      <c r="B726">
        <v>88.216999999999999</v>
      </c>
    </row>
    <row r="727" spans="1:2">
      <c r="A727" s="1">
        <v>23.247</v>
      </c>
      <c r="B727">
        <v>84.778999999999996</v>
      </c>
    </row>
    <row r="728" spans="1:2">
      <c r="A728" s="1">
        <v>22.946999999999999</v>
      </c>
      <c r="B728">
        <v>82.105000000000004</v>
      </c>
    </row>
    <row r="729" spans="1:2">
      <c r="A729" s="1">
        <v>22.646999999999998</v>
      </c>
      <c r="B729">
        <v>79.432000000000002</v>
      </c>
    </row>
    <row r="730" spans="1:2">
      <c r="A730" s="1">
        <v>22.422000000000001</v>
      </c>
      <c r="B730">
        <v>75.998000000000005</v>
      </c>
    </row>
    <row r="731" spans="1:2">
      <c r="A731" s="1">
        <v>22.122</v>
      </c>
      <c r="B731">
        <v>72.941999999999993</v>
      </c>
    </row>
    <row r="732" spans="1:2">
      <c r="A732" s="1">
        <v>21.747</v>
      </c>
      <c r="B732">
        <v>69.885999999999996</v>
      </c>
    </row>
    <row r="733" spans="1:2">
      <c r="A733" s="1">
        <v>21.448</v>
      </c>
      <c r="B733">
        <v>66.447999999999993</v>
      </c>
    </row>
    <row r="734" spans="1:2">
      <c r="A734" s="1">
        <v>21.148</v>
      </c>
      <c r="B734">
        <v>63.774000000000001</v>
      </c>
    </row>
    <row r="735" spans="1:2">
      <c r="A735" s="1">
        <v>20.773</v>
      </c>
      <c r="B735">
        <v>60.34</v>
      </c>
    </row>
    <row r="736" spans="1:2">
      <c r="A736" s="1">
        <v>20.172999999999998</v>
      </c>
      <c r="B736">
        <v>56.902000000000001</v>
      </c>
    </row>
    <row r="737" spans="1:2">
      <c r="A737" s="1">
        <v>19.797999999999998</v>
      </c>
      <c r="B737">
        <v>52.703000000000003</v>
      </c>
    </row>
    <row r="738" spans="1:2">
      <c r="A738" s="1">
        <v>19.273</v>
      </c>
      <c r="B738">
        <v>48.499000000000002</v>
      </c>
    </row>
    <row r="739" spans="1:2">
      <c r="A739" s="1">
        <v>19.047999999999998</v>
      </c>
      <c r="B739">
        <v>45.447000000000003</v>
      </c>
    </row>
    <row r="740" spans="1:2">
      <c r="A740" s="1">
        <v>18.597999999999999</v>
      </c>
      <c r="B740">
        <v>42.39</v>
      </c>
    </row>
    <row r="741" spans="1:2">
      <c r="A741" s="1">
        <v>18.222999999999999</v>
      </c>
      <c r="B741">
        <v>39.335000000000001</v>
      </c>
    </row>
    <row r="742" spans="1:2">
      <c r="A742" s="1">
        <v>17.847999999999999</v>
      </c>
      <c r="B742">
        <v>35.134</v>
      </c>
    </row>
    <row r="743" spans="1:2">
      <c r="A743" s="1">
        <v>17.472999999999999</v>
      </c>
      <c r="B743">
        <v>32.843000000000004</v>
      </c>
    </row>
    <row r="744" spans="1:2">
      <c r="A744" s="1">
        <v>16.948</v>
      </c>
      <c r="B744">
        <v>28.641999999999999</v>
      </c>
    </row>
    <row r="745" spans="1:2">
      <c r="A745" s="1">
        <v>16.347999999999999</v>
      </c>
      <c r="B745">
        <v>25.204999999999998</v>
      </c>
    </row>
    <row r="746" spans="1:2">
      <c r="A746" s="1">
        <v>15.973000000000001</v>
      </c>
      <c r="B746">
        <v>21.768000000000001</v>
      </c>
    </row>
    <row r="747" spans="1:2">
      <c r="A747" s="1">
        <v>15.598000000000001</v>
      </c>
      <c r="B747">
        <v>18.713000000000001</v>
      </c>
    </row>
    <row r="748" spans="1:2">
      <c r="A748" s="1">
        <v>15.073</v>
      </c>
      <c r="B748">
        <v>14.894</v>
      </c>
    </row>
    <row r="749" spans="1:2">
      <c r="A749" s="1">
        <v>14.698</v>
      </c>
      <c r="B749">
        <v>12.603</v>
      </c>
    </row>
    <row r="750" spans="1:2">
      <c r="A750" s="1">
        <v>14.247999999999999</v>
      </c>
      <c r="B750">
        <v>8.4017999999999997</v>
      </c>
    </row>
    <row r="751" spans="1:2">
      <c r="A751" s="1">
        <v>13.798999999999999</v>
      </c>
      <c r="B751">
        <v>5.3463000000000003</v>
      </c>
    </row>
    <row r="752" spans="1:2">
      <c r="A752" s="1">
        <v>13.348000000000001</v>
      </c>
      <c r="B752">
        <v>2.2913999999999999</v>
      </c>
    </row>
    <row r="753" spans="1:2">
      <c r="A753" s="1">
        <v>12.823</v>
      </c>
      <c r="B753">
        <v>-1.1456999999999999</v>
      </c>
    </row>
    <row r="754" spans="1:2">
      <c r="A754" s="1">
        <v>12.374000000000001</v>
      </c>
      <c r="B754">
        <v>-4.2008999999999999</v>
      </c>
    </row>
    <row r="755" spans="1:2">
      <c r="A755" s="1">
        <v>11.773999999999999</v>
      </c>
      <c r="B755">
        <v>-8.4017999999999997</v>
      </c>
    </row>
    <row r="756" spans="1:2">
      <c r="A756" s="1">
        <v>11.249000000000001</v>
      </c>
      <c r="B756">
        <v>-12.221</v>
      </c>
    </row>
    <row r="757" spans="1:2">
      <c r="A757" s="1">
        <v>10.724</v>
      </c>
      <c r="B757">
        <v>-15.276</v>
      </c>
    </row>
    <row r="758" spans="1:2">
      <c r="A758" s="1">
        <v>10.199</v>
      </c>
      <c r="B758">
        <v>-18.331</v>
      </c>
    </row>
    <row r="759" spans="1:2">
      <c r="A759" s="1">
        <v>9.6738</v>
      </c>
      <c r="B759">
        <v>-21.004000000000001</v>
      </c>
    </row>
    <row r="760" spans="1:2">
      <c r="A760" s="1">
        <v>9.1491000000000007</v>
      </c>
      <c r="B760">
        <v>-25.204999999999998</v>
      </c>
    </row>
    <row r="761" spans="1:2">
      <c r="A761" s="1">
        <v>8.6989999999999998</v>
      </c>
      <c r="B761">
        <v>-27.495999999999999</v>
      </c>
    </row>
    <row r="762" spans="1:2">
      <c r="A762" s="1">
        <v>8.0990000000000002</v>
      </c>
      <c r="B762">
        <v>-30.552</v>
      </c>
    </row>
    <row r="763" spans="1:2">
      <c r="A763" s="1">
        <v>7.5739999999999998</v>
      </c>
      <c r="B763">
        <v>-33.606999999999999</v>
      </c>
    </row>
    <row r="764" spans="1:2">
      <c r="A764" s="1">
        <v>6.9743000000000004</v>
      </c>
      <c r="B764">
        <v>-36.28</v>
      </c>
    </row>
    <row r="765" spans="1:2">
      <c r="A765" s="1">
        <v>6.3743999999999996</v>
      </c>
      <c r="B765">
        <v>-39.716999999999999</v>
      </c>
    </row>
    <row r="766" spans="1:2">
      <c r="A766" s="1">
        <v>5.5494000000000003</v>
      </c>
      <c r="B766">
        <v>-43.154000000000003</v>
      </c>
    </row>
    <row r="767" spans="1:2">
      <c r="A767" s="1">
        <v>5.0993000000000004</v>
      </c>
      <c r="B767">
        <v>-46.591000000000001</v>
      </c>
    </row>
    <row r="768" spans="1:2">
      <c r="A768" s="1">
        <v>4.4996</v>
      </c>
      <c r="B768">
        <v>-50.411999999999999</v>
      </c>
    </row>
    <row r="769" spans="1:2">
      <c r="A769" s="1">
        <v>3.8997000000000002</v>
      </c>
      <c r="B769">
        <v>-52.32</v>
      </c>
    </row>
    <row r="770" spans="1:2">
      <c r="A770" s="1">
        <v>3.2244999999999999</v>
      </c>
      <c r="B770">
        <v>-55.758000000000003</v>
      </c>
    </row>
    <row r="771" spans="1:2">
      <c r="A771" s="1">
        <v>2.6998000000000002</v>
      </c>
      <c r="B771">
        <v>-58.81</v>
      </c>
    </row>
    <row r="772" spans="1:2">
      <c r="A772" s="1">
        <v>2.0998000000000001</v>
      </c>
      <c r="B772">
        <v>-61.482999999999997</v>
      </c>
    </row>
    <row r="773" spans="1:2">
      <c r="A773" s="1">
        <v>1.4248000000000001</v>
      </c>
      <c r="B773">
        <v>-64.156999999999996</v>
      </c>
    </row>
    <row r="774" spans="1:2">
      <c r="A774" s="1">
        <v>0.74990999999999997</v>
      </c>
      <c r="B774">
        <v>-66.83</v>
      </c>
    </row>
    <row r="775" spans="1:2">
      <c r="A775" s="1">
        <v>0.29997000000000001</v>
      </c>
      <c r="B775">
        <v>-68.742999999999995</v>
      </c>
    </row>
    <row r="776" spans="1:2">
      <c r="A776" s="1">
        <f>-0.14998</f>
        <v>-0.14998</v>
      </c>
      <c r="B776">
        <v>-70.650999999999996</v>
      </c>
    </row>
    <row r="777" spans="1:2">
      <c r="A777" s="1">
        <f>-0.67493</f>
        <v>-0.67493000000000003</v>
      </c>
      <c r="B777">
        <v>-72.941999999999993</v>
      </c>
    </row>
    <row r="778" spans="1:2">
      <c r="A778" s="1">
        <f>-1.4998</f>
        <v>-1.4998</v>
      </c>
      <c r="B778">
        <v>-75.998000000000005</v>
      </c>
    </row>
    <row r="779" spans="1:2">
      <c r="A779" s="1">
        <f>-2.4747</f>
        <v>-2.4746999999999999</v>
      </c>
      <c r="B779">
        <v>-81.344999999999999</v>
      </c>
    </row>
    <row r="780" spans="1:2">
      <c r="A780" s="1">
        <f>-2.9997</f>
        <v>-2.9996999999999998</v>
      </c>
      <c r="B780">
        <v>-83.253</v>
      </c>
    </row>
    <row r="781" spans="1:2">
      <c r="A781" s="1">
        <f>-3.7495</f>
        <v>-3.7494999999999998</v>
      </c>
      <c r="B781">
        <v>-85.543999999999997</v>
      </c>
    </row>
    <row r="782" spans="1:2">
      <c r="A782" s="1">
        <f>-4.3495</f>
        <v>-4.3494999999999999</v>
      </c>
      <c r="B782">
        <v>-87.451999999999998</v>
      </c>
    </row>
    <row r="783" spans="1:2">
      <c r="A783" s="1">
        <f>-5.0244</f>
        <v>-5.0244</v>
      </c>
      <c r="B783">
        <v>-89.364999999999995</v>
      </c>
    </row>
    <row r="784" spans="1:2">
      <c r="A784" s="1">
        <f>-5.8494</f>
        <v>-5.8494000000000002</v>
      </c>
      <c r="B784">
        <v>-92.037999999999997</v>
      </c>
    </row>
    <row r="785" spans="1:2">
      <c r="A785" s="1">
        <f>-6.6744</f>
        <v>-6.6744000000000003</v>
      </c>
      <c r="B785">
        <v>-94.712000000000003</v>
      </c>
    </row>
    <row r="786" spans="1:2">
      <c r="A786" s="1">
        <f>-7.574</f>
        <v>-7.5739999999999998</v>
      </c>
      <c r="B786">
        <v>-97.385000000000005</v>
      </c>
    </row>
    <row r="787" spans="1:2">
      <c r="A787" s="1">
        <f>-8.399</f>
        <v>-8.3989999999999991</v>
      </c>
      <c r="B787">
        <v>-100.06</v>
      </c>
    </row>
    <row r="788" spans="1:2">
      <c r="A788" s="1">
        <f>-9.3739</f>
        <v>-9.3739000000000008</v>
      </c>
      <c r="B788">
        <v>-102.35</v>
      </c>
    </row>
    <row r="789" spans="1:2">
      <c r="A789" s="1">
        <f>-10.274</f>
        <v>-10.273999999999999</v>
      </c>
      <c r="B789">
        <v>-104.64</v>
      </c>
    </row>
    <row r="790" spans="1:2">
      <c r="A790" s="1">
        <f>-11.024</f>
        <v>-11.023999999999999</v>
      </c>
      <c r="B790">
        <v>-106.17</v>
      </c>
    </row>
    <row r="791" spans="1:2">
      <c r="A791" s="1">
        <f>-11.849</f>
        <v>-11.849</v>
      </c>
      <c r="B791">
        <v>-108.46</v>
      </c>
    </row>
    <row r="792" spans="1:2">
      <c r="A792" s="1">
        <f>-12.823</f>
        <v>-12.823</v>
      </c>
      <c r="B792">
        <v>-110.75</v>
      </c>
    </row>
    <row r="793" spans="1:2">
      <c r="A793" s="1">
        <f>-13.799</f>
        <v>-13.798999999999999</v>
      </c>
      <c r="B793">
        <v>-112.28</v>
      </c>
    </row>
    <row r="794" spans="1:2">
      <c r="A794" s="1">
        <f>-14.623</f>
        <v>-14.622999999999999</v>
      </c>
      <c r="B794">
        <v>-113.8</v>
      </c>
    </row>
    <row r="795" spans="1:2">
      <c r="A795" s="1">
        <f>-15.373</f>
        <v>-15.372999999999999</v>
      </c>
      <c r="B795">
        <v>-116.09</v>
      </c>
    </row>
    <row r="796" spans="1:2">
      <c r="A796" s="1">
        <f>-16.048</f>
        <v>-16.047999999999998</v>
      </c>
      <c r="B796">
        <v>-117.62</v>
      </c>
    </row>
    <row r="797" spans="1:2">
      <c r="A797" s="1">
        <f>-16.723</f>
        <v>-16.722999999999999</v>
      </c>
      <c r="B797">
        <v>-119.15</v>
      </c>
    </row>
    <row r="798" spans="1:2">
      <c r="A798" s="1">
        <f>-17.473</f>
        <v>-17.472999999999999</v>
      </c>
      <c r="B798">
        <v>-120.68</v>
      </c>
    </row>
    <row r="799" spans="1:2">
      <c r="A799" s="1">
        <f>-18.223</f>
        <v>-18.222999999999999</v>
      </c>
      <c r="B799">
        <v>-121.82</v>
      </c>
    </row>
    <row r="800" spans="1:2">
      <c r="A800" s="1">
        <f>-19.198</f>
        <v>-19.198</v>
      </c>
      <c r="B800">
        <v>-123.73</v>
      </c>
    </row>
    <row r="801" spans="1:2">
      <c r="A801" s="1">
        <f>-20.173</f>
        <v>-20.172999999999998</v>
      </c>
      <c r="B801">
        <v>-125.64</v>
      </c>
    </row>
    <row r="802" spans="1:2">
      <c r="A802" s="1">
        <f>-20.923</f>
        <v>-20.922999999999998</v>
      </c>
      <c r="B802">
        <v>-127.55</v>
      </c>
    </row>
    <row r="803" spans="1:2">
      <c r="A803" s="1">
        <f>-21.673</f>
        <v>-21.672999999999998</v>
      </c>
      <c r="B803">
        <v>-128.69999999999999</v>
      </c>
    </row>
    <row r="804" spans="1:2">
      <c r="A804" s="1">
        <f>-22.647</f>
        <v>-22.646999999999998</v>
      </c>
      <c r="B804">
        <v>-130.99</v>
      </c>
    </row>
    <row r="805" spans="1:2">
      <c r="A805" s="1">
        <f>-23.097</f>
        <v>-23.097000000000001</v>
      </c>
      <c r="B805">
        <v>-131.37</v>
      </c>
    </row>
    <row r="806" spans="1:2">
      <c r="A806" s="1">
        <f>-23.697</f>
        <v>-23.696999999999999</v>
      </c>
      <c r="B806">
        <v>-132.52000000000001</v>
      </c>
    </row>
    <row r="807" spans="1:2">
      <c r="A807" s="1">
        <f>-24.072</f>
        <v>-24.071999999999999</v>
      </c>
      <c r="B807">
        <v>-134.04</v>
      </c>
    </row>
    <row r="808" spans="1:2">
      <c r="A808" s="1">
        <f>-24.522</f>
        <v>-24.521999999999998</v>
      </c>
      <c r="B808">
        <v>-134.04</v>
      </c>
    </row>
    <row r="809" spans="1:2">
      <c r="A809" s="1">
        <f>-24.597</f>
        <v>-24.597000000000001</v>
      </c>
      <c r="B809">
        <v>-132.13</v>
      </c>
    </row>
    <row r="810" spans="1:2">
      <c r="A810" s="1">
        <f>-24.747</f>
        <v>-24.747</v>
      </c>
      <c r="B810">
        <v>-130.99</v>
      </c>
    </row>
    <row r="811" spans="1:2">
      <c r="A811" s="1">
        <f>-24.672</f>
        <v>-24.672000000000001</v>
      </c>
      <c r="B811">
        <v>-127.17</v>
      </c>
    </row>
    <row r="812" spans="1:2">
      <c r="A812" s="1">
        <f>-24.597</f>
        <v>-24.597000000000001</v>
      </c>
      <c r="B812">
        <v>-123.73</v>
      </c>
    </row>
    <row r="813" spans="1:2">
      <c r="A813" s="1">
        <f>-24.522</f>
        <v>-24.521999999999998</v>
      </c>
      <c r="B813">
        <v>-119.15</v>
      </c>
    </row>
    <row r="814" spans="1:2">
      <c r="A814" s="1">
        <f>-24.447</f>
        <v>-24.446999999999999</v>
      </c>
      <c r="B814">
        <v>-114.19</v>
      </c>
    </row>
    <row r="815" spans="1:2">
      <c r="A815" s="1">
        <f>-24.372</f>
        <v>-24.372</v>
      </c>
      <c r="B815">
        <v>-108.84</v>
      </c>
    </row>
    <row r="816" spans="1:2">
      <c r="A816" s="1">
        <f>-24.147</f>
        <v>-24.146999999999998</v>
      </c>
      <c r="B816">
        <v>-103.87</v>
      </c>
    </row>
    <row r="817" spans="1:2">
      <c r="A817" s="1">
        <f>-23.922</f>
        <v>-23.922000000000001</v>
      </c>
      <c r="B817">
        <v>-99.676000000000002</v>
      </c>
    </row>
    <row r="818" spans="1:2">
      <c r="A818" s="1">
        <f>-23.547</f>
        <v>-23.547000000000001</v>
      </c>
      <c r="B818">
        <v>-94.712000000000003</v>
      </c>
    </row>
    <row r="819" spans="1:2">
      <c r="A819" s="1">
        <f>-23.172</f>
        <v>-23.172000000000001</v>
      </c>
      <c r="B819">
        <v>-90.507999999999996</v>
      </c>
    </row>
    <row r="820" spans="1:2">
      <c r="A820" s="1">
        <f>-23.022</f>
        <v>-23.021999999999998</v>
      </c>
      <c r="B820">
        <v>-87.451999999999998</v>
      </c>
    </row>
    <row r="821" spans="1:2">
      <c r="A821" s="1">
        <f>-22.722</f>
        <v>-22.722000000000001</v>
      </c>
      <c r="B821">
        <v>-84.018000000000001</v>
      </c>
    </row>
    <row r="822" spans="1:2">
      <c r="A822" s="1">
        <f>-22.498</f>
        <v>-22.498000000000001</v>
      </c>
      <c r="B822">
        <v>-79.813999999999993</v>
      </c>
    </row>
    <row r="823" spans="1:2">
      <c r="A823" s="1">
        <f>-22.047</f>
        <v>-22.047000000000001</v>
      </c>
      <c r="B823">
        <v>-75.614999999999995</v>
      </c>
    </row>
    <row r="824" spans="1:2">
      <c r="A824" s="1">
        <f>-21.598</f>
        <v>-21.597999999999999</v>
      </c>
      <c r="B824">
        <v>-71.793999999999997</v>
      </c>
    </row>
    <row r="825" spans="1:2">
      <c r="A825" s="1">
        <f>-21.298</f>
        <v>-21.297999999999998</v>
      </c>
      <c r="B825">
        <v>-67.977999999999994</v>
      </c>
    </row>
    <row r="826" spans="1:2">
      <c r="A826" s="1">
        <f>-20.923</f>
        <v>-20.922999999999998</v>
      </c>
      <c r="B826">
        <v>-64.921999999999997</v>
      </c>
    </row>
    <row r="827" spans="1:2">
      <c r="A827" s="1">
        <f>-20.473</f>
        <v>-20.472999999999999</v>
      </c>
      <c r="B827">
        <v>-60.34</v>
      </c>
    </row>
    <row r="828" spans="1:2">
      <c r="A828" s="1">
        <f>-20.023</f>
        <v>-20.023</v>
      </c>
      <c r="B828">
        <v>-56.137</v>
      </c>
    </row>
    <row r="829" spans="1:2">
      <c r="A829" s="1">
        <f>-19.498</f>
        <v>-19.498000000000001</v>
      </c>
      <c r="B829">
        <v>-51.936999999999998</v>
      </c>
    </row>
    <row r="830" spans="1:2">
      <c r="A830" s="1">
        <f>-19.123</f>
        <v>-19.123000000000001</v>
      </c>
      <c r="B830">
        <v>-48.121000000000002</v>
      </c>
    </row>
    <row r="831" spans="1:2">
      <c r="A831" s="1">
        <f>-18.523</f>
        <v>-18.523</v>
      </c>
      <c r="B831">
        <v>-44.682000000000002</v>
      </c>
    </row>
    <row r="832" spans="1:2">
      <c r="A832" s="1">
        <f>-17.923</f>
        <v>-17.922999999999998</v>
      </c>
      <c r="B832">
        <v>-40.098999999999997</v>
      </c>
    </row>
    <row r="833" spans="1:2">
      <c r="A833" s="1">
        <f>-17.473</f>
        <v>-17.472999999999999</v>
      </c>
      <c r="B833">
        <v>-35.898000000000003</v>
      </c>
    </row>
    <row r="834" spans="1:2">
      <c r="A834" s="1">
        <f>-17.023</f>
        <v>-17.023</v>
      </c>
      <c r="B834">
        <v>-32.460999999999999</v>
      </c>
    </row>
    <row r="835" spans="1:2">
      <c r="A835" s="1">
        <f>-16.573</f>
        <v>-16.573</v>
      </c>
      <c r="B835">
        <v>-28.641999999999999</v>
      </c>
    </row>
    <row r="836" spans="1:2">
      <c r="A836" s="1">
        <f>-16.123</f>
        <v>-16.123000000000001</v>
      </c>
      <c r="B836">
        <v>-24.440999999999999</v>
      </c>
    </row>
    <row r="837" spans="1:2">
      <c r="A837" s="1">
        <f>-15.598</f>
        <v>-15.598000000000001</v>
      </c>
      <c r="B837">
        <v>-21.004000000000001</v>
      </c>
    </row>
    <row r="838" spans="1:2">
      <c r="A838" s="1">
        <f>-14.998</f>
        <v>-14.997999999999999</v>
      </c>
      <c r="B838">
        <v>-16.422000000000001</v>
      </c>
    </row>
    <row r="839" spans="1:2">
      <c r="A839" s="1">
        <f>-14.548</f>
        <v>-14.548</v>
      </c>
      <c r="B839">
        <v>-13.366</v>
      </c>
    </row>
    <row r="840" spans="1:2">
      <c r="A840" s="1">
        <f>-14.323</f>
        <v>-14.323</v>
      </c>
      <c r="B840">
        <v>-10.693</v>
      </c>
    </row>
    <row r="841" spans="1:2">
      <c r="A841" s="1">
        <f>-13.873</f>
        <v>-13.872999999999999</v>
      </c>
      <c r="B841">
        <v>-7.6379999999999999</v>
      </c>
    </row>
    <row r="842" spans="1:2">
      <c r="A842" s="1">
        <f>-13.199</f>
        <v>-13.199</v>
      </c>
      <c r="B842">
        <v>-3.8189000000000002</v>
      </c>
    </row>
    <row r="843" spans="1:2">
      <c r="A843" s="1">
        <f>-12.749</f>
        <v>-12.749000000000001</v>
      </c>
      <c r="B843">
        <v>-0.76380000000000003</v>
      </c>
    </row>
    <row r="844" spans="1:2">
      <c r="A844" s="1">
        <v>-12.148999999999999</v>
      </c>
      <c r="B844">
        <v>1.9095</v>
      </c>
    </row>
    <row r="845" spans="1:2">
      <c r="A845" s="1">
        <v>-11.624000000000001</v>
      </c>
      <c r="B845">
        <v>4.9646999999999997</v>
      </c>
    </row>
    <row r="846" spans="1:2">
      <c r="A846" s="1">
        <v>-10.949</v>
      </c>
      <c r="B846">
        <v>8.7835000000000001</v>
      </c>
    </row>
    <row r="847" spans="1:2">
      <c r="A847" s="1">
        <v>-10.349</v>
      </c>
      <c r="B847">
        <v>12.603</v>
      </c>
    </row>
    <row r="848" spans="1:2">
      <c r="A848" s="1">
        <v>-9.8988999999999994</v>
      </c>
      <c r="B848">
        <v>16.039000000000001</v>
      </c>
    </row>
    <row r="849" spans="1:2">
      <c r="A849" s="1">
        <v>-9.1491000000000007</v>
      </c>
      <c r="B849">
        <v>19.859000000000002</v>
      </c>
    </row>
    <row r="850" spans="1:2">
      <c r="A850" s="1">
        <v>-8.6241000000000003</v>
      </c>
      <c r="B850">
        <v>22.914000000000001</v>
      </c>
    </row>
    <row r="851" spans="1:2">
      <c r="A851" s="1">
        <v>-7.9492000000000003</v>
      </c>
      <c r="B851">
        <v>26.350999999999999</v>
      </c>
    </row>
    <row r="852" spans="1:2">
      <c r="A852" s="1">
        <v>-7.6492000000000004</v>
      </c>
      <c r="B852">
        <v>29.024000000000001</v>
      </c>
    </row>
    <row r="853" spans="1:2">
      <c r="A853" s="1">
        <v>-7.1990999999999996</v>
      </c>
      <c r="B853">
        <v>31.696999999999999</v>
      </c>
    </row>
    <row r="854" spans="1:2">
      <c r="A854" s="1">
        <v>-6.7492999999999999</v>
      </c>
      <c r="B854">
        <v>34.371000000000002</v>
      </c>
    </row>
    <row r="855" spans="1:2">
      <c r="A855" s="1">
        <v>-6.2243000000000004</v>
      </c>
      <c r="B855">
        <v>36.28</v>
      </c>
    </row>
    <row r="856" spans="1:2">
      <c r="A856" s="1">
        <v>-5.5494000000000003</v>
      </c>
      <c r="B856">
        <v>40.098999999999997</v>
      </c>
    </row>
    <row r="857" spans="1:2">
      <c r="A857" s="1">
        <v>-5.1745000000000001</v>
      </c>
      <c r="B857">
        <v>42.009</v>
      </c>
    </row>
    <row r="858" spans="1:2">
      <c r="A858" s="1">
        <v>-4.7244000000000002</v>
      </c>
      <c r="B858">
        <v>45.064999999999998</v>
      </c>
    </row>
    <row r="859" spans="1:2">
      <c r="A859" s="1">
        <v>-4.0495000000000001</v>
      </c>
      <c r="B859">
        <v>48.499000000000002</v>
      </c>
    </row>
    <row r="860" spans="1:2">
      <c r="A860" s="1">
        <v>-3.2997000000000001</v>
      </c>
      <c r="B860">
        <v>52.32</v>
      </c>
    </row>
    <row r="861" spans="1:2">
      <c r="A861" s="1">
        <v>-2.6246</v>
      </c>
      <c r="B861">
        <v>55.758000000000003</v>
      </c>
    </row>
    <row r="862" spans="1:2">
      <c r="A862" s="1">
        <v>-2.0998000000000001</v>
      </c>
      <c r="B862">
        <v>58.048999999999999</v>
      </c>
    </row>
    <row r="863" spans="1:2">
      <c r="A863" s="1">
        <v>-1.5748</v>
      </c>
      <c r="B863">
        <v>61.482999999999997</v>
      </c>
    </row>
    <row r="864" spans="1:2">
      <c r="A864" s="1">
        <v>-1.0499000000000001</v>
      </c>
      <c r="B864">
        <v>64.539000000000001</v>
      </c>
    </row>
    <row r="865" spans="1:2">
      <c r="A865" s="1">
        <v>-0.44996000000000003</v>
      </c>
      <c r="B865">
        <v>67.212999999999994</v>
      </c>
    </row>
    <row r="866" spans="1:2">
      <c r="A866" s="1">
        <v>7.4991000000000002E-2</v>
      </c>
      <c r="B866">
        <v>71.034000000000006</v>
      </c>
    </row>
    <row r="867" spans="1:2">
      <c r="A867" s="1">
        <v>0.59992000000000001</v>
      </c>
      <c r="B867">
        <v>74.09</v>
      </c>
    </row>
    <row r="868" spans="1:2">
      <c r="A868" s="1">
        <v>1.4248000000000001</v>
      </c>
      <c r="B868">
        <v>76.763000000000005</v>
      </c>
    </row>
    <row r="869" spans="1:2">
      <c r="A869" s="1">
        <v>1.9498</v>
      </c>
      <c r="B869">
        <v>79.813999999999993</v>
      </c>
    </row>
    <row r="870" spans="1:2">
      <c r="A870" s="1">
        <v>2.6246</v>
      </c>
      <c r="B870">
        <v>83.253</v>
      </c>
    </row>
    <row r="871" spans="1:2">
      <c r="A871" s="1">
        <v>3.3746</v>
      </c>
      <c r="B871">
        <v>85.543999999999997</v>
      </c>
    </row>
    <row r="872" spans="1:2">
      <c r="A872" s="1">
        <v>4.1245000000000003</v>
      </c>
      <c r="B872">
        <v>89.364999999999995</v>
      </c>
    </row>
    <row r="873" spans="1:2">
      <c r="A873" s="1">
        <v>4.7992999999999997</v>
      </c>
      <c r="B873">
        <v>92.415999999999997</v>
      </c>
    </row>
    <row r="874" spans="1:2">
      <c r="A874" s="1">
        <v>5.6242999999999999</v>
      </c>
      <c r="B874">
        <v>95.855000000000004</v>
      </c>
    </row>
    <row r="875" spans="1:2">
      <c r="A875" s="1">
        <v>6.2991999999999999</v>
      </c>
      <c r="B875">
        <v>98.528000000000006</v>
      </c>
    </row>
    <row r="876" spans="1:2">
      <c r="A876" s="1">
        <v>7.1990999999999996</v>
      </c>
      <c r="B876">
        <v>101.2</v>
      </c>
    </row>
    <row r="877" spans="1:2">
      <c r="A877" s="1">
        <v>8.1739999999999995</v>
      </c>
      <c r="B877">
        <v>105.02</v>
      </c>
    </row>
    <row r="878" spans="1:2">
      <c r="A878" s="1">
        <v>8.9990000000000006</v>
      </c>
      <c r="B878">
        <v>108.84</v>
      </c>
    </row>
    <row r="879" spans="1:2">
      <c r="A879" s="1">
        <v>9.7487999999999992</v>
      </c>
      <c r="B879">
        <v>111.51</v>
      </c>
    </row>
    <row r="880" spans="1:2">
      <c r="A880" s="1">
        <v>10.499000000000001</v>
      </c>
      <c r="B880">
        <v>114.19</v>
      </c>
    </row>
    <row r="881" spans="1:2">
      <c r="A881" s="1">
        <v>11.249000000000001</v>
      </c>
      <c r="B881">
        <v>116.86</v>
      </c>
    </row>
    <row r="882" spans="1:2">
      <c r="A882" s="1">
        <v>11.923999999999999</v>
      </c>
      <c r="B882">
        <v>119.15</v>
      </c>
    </row>
    <row r="883" spans="1:2">
      <c r="A883" s="1">
        <v>12.599</v>
      </c>
      <c r="B883">
        <v>120.68</v>
      </c>
    </row>
    <row r="884" spans="1:2">
      <c r="A884" s="1">
        <v>13.723000000000001</v>
      </c>
      <c r="B884">
        <v>123.73</v>
      </c>
    </row>
    <row r="885" spans="1:2">
      <c r="A885" s="1">
        <v>14.698</v>
      </c>
      <c r="B885">
        <v>126.03</v>
      </c>
    </row>
    <row r="886" spans="1:2">
      <c r="A886" s="1">
        <v>15.823</v>
      </c>
      <c r="B886">
        <v>129.08000000000001</v>
      </c>
    </row>
    <row r="887" spans="1:2">
      <c r="A887" s="1">
        <v>17.023</v>
      </c>
      <c r="B887">
        <v>130.99</v>
      </c>
    </row>
    <row r="888" spans="1:2">
      <c r="A888" s="1">
        <v>18.297999999999998</v>
      </c>
      <c r="B888">
        <v>132.52000000000001</v>
      </c>
    </row>
    <row r="889" spans="1:2">
      <c r="A889" s="1">
        <v>19.498000000000001</v>
      </c>
      <c r="B889">
        <v>133.28</v>
      </c>
    </row>
    <row r="890" spans="1:2">
      <c r="A890" s="1">
        <v>19.797999999999998</v>
      </c>
      <c r="B890">
        <v>133.28</v>
      </c>
    </row>
    <row r="891" spans="1:2">
      <c r="A891" s="1">
        <v>20.698</v>
      </c>
      <c r="B891">
        <v>133.28</v>
      </c>
    </row>
    <row r="892" spans="1:2">
      <c r="A892" s="1">
        <v>21.747</v>
      </c>
      <c r="B892">
        <v>134.04</v>
      </c>
    </row>
    <row r="893" spans="1:2">
      <c r="A893" s="1">
        <v>22.722000000000001</v>
      </c>
      <c r="B893">
        <v>134.04</v>
      </c>
    </row>
    <row r="894" spans="1:2">
      <c r="A894" s="1">
        <v>23.696999999999999</v>
      </c>
      <c r="B894">
        <v>133.66</v>
      </c>
    </row>
    <row r="895" spans="1:2">
      <c r="A895" s="1">
        <v>24.747</v>
      </c>
      <c r="B895">
        <v>133.66</v>
      </c>
    </row>
    <row r="896" spans="1:2">
      <c r="A896" s="1">
        <v>26.172000000000001</v>
      </c>
      <c r="B896">
        <v>133.28</v>
      </c>
    </row>
    <row r="897" spans="1:2">
      <c r="A897" s="1">
        <v>27.747</v>
      </c>
      <c r="B897">
        <v>132.52000000000001</v>
      </c>
    </row>
    <row r="898" spans="1:2">
      <c r="A898" s="1">
        <v>28.946000000000002</v>
      </c>
      <c r="B898">
        <v>131.75</v>
      </c>
    </row>
    <row r="899" spans="1:2">
      <c r="A899" s="1">
        <v>29.920999999999999</v>
      </c>
      <c r="B899">
        <v>130.61000000000001</v>
      </c>
    </row>
    <row r="900" spans="1:2">
      <c r="A900" s="1">
        <v>31.271999999999998</v>
      </c>
      <c r="B900">
        <v>128.69999999999999</v>
      </c>
    </row>
    <row r="901" spans="1:2">
      <c r="A901" s="1">
        <v>32.621000000000002</v>
      </c>
      <c r="B901">
        <v>127.55</v>
      </c>
    </row>
    <row r="902" spans="1:2">
      <c r="A902" s="1">
        <v>33.746000000000002</v>
      </c>
      <c r="B902">
        <v>125.26</v>
      </c>
    </row>
    <row r="903" spans="1:2">
      <c r="A903" s="1">
        <v>34.646000000000001</v>
      </c>
      <c r="B903">
        <v>122.97</v>
      </c>
    </row>
    <row r="904" spans="1:2">
      <c r="A904" s="1">
        <v>35.847000000000001</v>
      </c>
      <c r="B904">
        <v>120.68</v>
      </c>
    </row>
    <row r="905" spans="1:2">
      <c r="A905" s="1">
        <v>36.595999999999997</v>
      </c>
      <c r="B905">
        <v>118.39</v>
      </c>
    </row>
    <row r="906" spans="1:2">
      <c r="A906" s="1">
        <v>36.82</v>
      </c>
      <c r="B906">
        <v>117.62</v>
      </c>
    </row>
    <row r="907" spans="1:2">
      <c r="A907" s="1">
        <v>37.271999999999998</v>
      </c>
      <c r="B907">
        <v>116.48</v>
      </c>
    </row>
    <row r="908" spans="1:2">
      <c r="A908" s="1">
        <v>37.271999999999998</v>
      </c>
      <c r="B908">
        <v>115.33</v>
      </c>
    </row>
    <row r="909" spans="1:2">
      <c r="A909" s="1">
        <v>37.271999999999998</v>
      </c>
      <c r="B909">
        <v>113.04</v>
      </c>
    </row>
    <row r="910" spans="1:2">
      <c r="A910" s="1">
        <v>37.271999999999998</v>
      </c>
      <c r="B910">
        <v>111.13</v>
      </c>
    </row>
    <row r="911" spans="1:2">
      <c r="A911" s="1">
        <v>37.421999999999997</v>
      </c>
      <c r="B911">
        <v>106.93</v>
      </c>
    </row>
    <row r="912" spans="1:2">
      <c r="A912" s="1">
        <v>37.345999999999997</v>
      </c>
      <c r="B912">
        <v>103.87</v>
      </c>
    </row>
    <row r="913" spans="1:2">
      <c r="A913" s="1">
        <v>37.271999999999998</v>
      </c>
      <c r="B913">
        <v>100.06</v>
      </c>
    </row>
    <row r="914" spans="1:2">
      <c r="A914" s="1">
        <v>37.345999999999997</v>
      </c>
      <c r="B914">
        <v>97.385000000000005</v>
      </c>
    </row>
    <row r="915" spans="1:2">
      <c r="A915" s="1">
        <v>37.195999999999998</v>
      </c>
      <c r="B915">
        <v>93.945999999999998</v>
      </c>
    </row>
    <row r="916" spans="1:2">
      <c r="A916" s="1">
        <v>37.045999999999999</v>
      </c>
      <c r="B916">
        <v>90.507999999999996</v>
      </c>
    </row>
    <row r="917" spans="1:2">
      <c r="A917" s="1">
        <v>37.045999999999999</v>
      </c>
      <c r="B917">
        <v>86.691000000000003</v>
      </c>
    </row>
    <row r="918" spans="1:2">
      <c r="A918" s="1">
        <v>36.82</v>
      </c>
      <c r="B918">
        <v>82.105000000000004</v>
      </c>
    </row>
    <row r="919" spans="1:2">
      <c r="A919" s="1">
        <v>36.595999999999997</v>
      </c>
      <c r="B919">
        <v>77.141000000000005</v>
      </c>
    </row>
    <row r="920" spans="1:2">
      <c r="A920" s="1">
        <v>36.520000000000003</v>
      </c>
      <c r="B920">
        <v>74.09</v>
      </c>
    </row>
    <row r="921" spans="1:2">
      <c r="A921" s="1">
        <v>36.22</v>
      </c>
      <c r="B921">
        <v>71.034000000000006</v>
      </c>
    </row>
    <row r="922" spans="1:2">
      <c r="A922" s="1">
        <v>35.997</v>
      </c>
      <c r="B922">
        <v>67.977999999999994</v>
      </c>
    </row>
    <row r="923" spans="1:2">
      <c r="A923" s="1">
        <v>35.771000000000001</v>
      </c>
      <c r="B923">
        <v>64.539000000000001</v>
      </c>
    </row>
    <row r="924" spans="1:2">
      <c r="A924" s="1">
        <v>35.470999999999997</v>
      </c>
      <c r="B924">
        <v>60.34</v>
      </c>
    </row>
    <row r="925" spans="1:2">
      <c r="A925" s="1">
        <v>35.170999999999999</v>
      </c>
      <c r="B925">
        <v>56.902000000000001</v>
      </c>
    </row>
    <row r="926" spans="1:2">
      <c r="A926" s="1">
        <v>34.795000000000002</v>
      </c>
      <c r="B926">
        <v>53.845999999999997</v>
      </c>
    </row>
    <row r="927" spans="1:2">
      <c r="A927" s="1">
        <v>34.421999999999997</v>
      </c>
      <c r="B927">
        <v>50.411999999999999</v>
      </c>
    </row>
    <row r="928" spans="1:2">
      <c r="A928" s="1">
        <v>34.045999999999999</v>
      </c>
      <c r="B928">
        <v>46.972999999999999</v>
      </c>
    </row>
    <row r="929" spans="1:2">
      <c r="A929" s="1">
        <v>33.597000000000001</v>
      </c>
      <c r="B929">
        <v>43.154000000000003</v>
      </c>
    </row>
    <row r="930" spans="1:2">
      <c r="A930" s="1">
        <v>33.220999999999997</v>
      </c>
      <c r="B930">
        <v>40.481000000000002</v>
      </c>
    </row>
    <row r="931" spans="1:2">
      <c r="A931" s="1">
        <v>32.771000000000001</v>
      </c>
      <c r="B931">
        <v>36.661999999999999</v>
      </c>
    </row>
    <row r="932" spans="1:2">
      <c r="A932" s="1">
        <v>32.470999999999997</v>
      </c>
      <c r="B932">
        <v>33.225000000000001</v>
      </c>
    </row>
    <row r="933" spans="1:2">
      <c r="A933" s="1">
        <v>32.094999999999999</v>
      </c>
      <c r="B933">
        <v>29.024000000000001</v>
      </c>
    </row>
    <row r="934" spans="1:2">
      <c r="A934" s="1">
        <v>31.571999999999999</v>
      </c>
      <c r="B934">
        <v>24.06</v>
      </c>
    </row>
    <row r="935" spans="1:2">
      <c r="A935" s="1">
        <v>31.045999999999999</v>
      </c>
      <c r="B935">
        <v>20.239999999999998</v>
      </c>
    </row>
    <row r="936" spans="1:2">
      <c r="A936" s="1">
        <v>30.597000000000001</v>
      </c>
      <c r="B936">
        <v>16.803000000000001</v>
      </c>
    </row>
    <row r="937" spans="1:2">
      <c r="A937" s="1">
        <v>30.146999999999998</v>
      </c>
      <c r="B937">
        <v>12.603</v>
      </c>
    </row>
    <row r="938" spans="1:2">
      <c r="A938" s="1">
        <v>29.847999999999999</v>
      </c>
      <c r="B938">
        <v>9.9292999999999996</v>
      </c>
    </row>
    <row r="939" spans="1:2">
      <c r="A939" s="1">
        <v>29.321999999999999</v>
      </c>
      <c r="B939">
        <v>6.8742999999999999</v>
      </c>
    </row>
    <row r="940" spans="1:2">
      <c r="A940" s="1">
        <v>29.021999999999998</v>
      </c>
      <c r="B940">
        <v>3.4371</v>
      </c>
    </row>
    <row r="941" spans="1:2">
      <c r="A941" s="1">
        <v>28.422999999999998</v>
      </c>
      <c r="B941">
        <v>0</v>
      </c>
    </row>
    <row r="942" spans="1:2">
      <c r="A942" s="1">
        <v>27.896999999999998</v>
      </c>
      <c r="B942">
        <v>-4.9646999999999997</v>
      </c>
    </row>
    <row r="943" spans="1:2">
      <c r="A943" s="1">
        <v>27.297000000000001</v>
      </c>
      <c r="B943">
        <v>-8.7835000000000001</v>
      </c>
    </row>
    <row r="944" spans="1:2">
      <c r="A944" s="1">
        <v>26.472000000000001</v>
      </c>
      <c r="B944">
        <v>-12.984</v>
      </c>
    </row>
    <row r="945" spans="1:2">
      <c r="A945" s="1">
        <v>25.946000000000002</v>
      </c>
      <c r="B945">
        <v>-17.184999999999999</v>
      </c>
    </row>
    <row r="946" spans="1:2">
      <c r="A946" s="1">
        <v>25.271999999999998</v>
      </c>
      <c r="B946">
        <v>-20.622</v>
      </c>
    </row>
    <row r="947" spans="1:2">
      <c r="A947" s="1">
        <v>24.672000000000001</v>
      </c>
      <c r="B947">
        <v>-23.677</v>
      </c>
    </row>
    <row r="948" spans="1:2">
      <c r="A948" s="1">
        <v>23.997</v>
      </c>
      <c r="B948">
        <v>-28.26</v>
      </c>
    </row>
    <row r="949" spans="1:2">
      <c r="A949" s="1">
        <v>23.396999999999998</v>
      </c>
      <c r="B949">
        <v>-31.315000000000001</v>
      </c>
    </row>
    <row r="950" spans="1:2">
      <c r="A950" s="1">
        <v>22.571999999999999</v>
      </c>
      <c r="B950">
        <v>-35.134</v>
      </c>
    </row>
    <row r="951" spans="1:2">
      <c r="A951" s="1">
        <v>21.898</v>
      </c>
      <c r="B951">
        <v>-39.716999999999999</v>
      </c>
    </row>
    <row r="952" spans="1:2">
      <c r="A952" s="1">
        <v>21.148</v>
      </c>
      <c r="B952">
        <v>-42.009</v>
      </c>
    </row>
    <row r="953" spans="1:2">
      <c r="A953" s="1">
        <v>20.398</v>
      </c>
      <c r="B953">
        <v>-45.826000000000001</v>
      </c>
    </row>
    <row r="954" spans="1:2">
      <c r="A954" s="1">
        <v>19.797999999999998</v>
      </c>
      <c r="B954">
        <v>-48.499000000000002</v>
      </c>
    </row>
    <row r="955" spans="1:2">
      <c r="A955" s="1">
        <v>19.273</v>
      </c>
      <c r="B955">
        <v>-52.32</v>
      </c>
    </row>
    <row r="956" spans="1:2">
      <c r="A956" s="1">
        <v>18.222999999999999</v>
      </c>
      <c r="B956">
        <v>-55.375999999999998</v>
      </c>
    </row>
    <row r="957" spans="1:2">
      <c r="A957" s="1">
        <v>17.248000000000001</v>
      </c>
      <c r="B957">
        <v>-59.575000000000003</v>
      </c>
    </row>
    <row r="958" spans="1:2">
      <c r="A958" s="1">
        <v>16.498000000000001</v>
      </c>
      <c r="B958">
        <v>-62.247999999999998</v>
      </c>
    </row>
    <row r="959" spans="1:2">
      <c r="A959" s="1">
        <v>15.598000000000001</v>
      </c>
      <c r="B959">
        <v>-65.686999999999998</v>
      </c>
    </row>
    <row r="960" spans="1:2">
      <c r="A960" s="1">
        <v>14.698</v>
      </c>
      <c r="B960">
        <v>-67.977999999999994</v>
      </c>
    </row>
    <row r="961" spans="1:2">
      <c r="A961" s="1">
        <v>13.872999999999999</v>
      </c>
      <c r="B961">
        <v>-71.034000000000006</v>
      </c>
    </row>
    <row r="962" spans="1:2">
      <c r="A962" s="1">
        <v>13.048</v>
      </c>
      <c r="B962">
        <v>-73.323999999999998</v>
      </c>
    </row>
    <row r="963" spans="1:2">
      <c r="A963" s="1">
        <v>12.223000000000001</v>
      </c>
      <c r="B963">
        <v>-75.998000000000005</v>
      </c>
    </row>
    <row r="964" spans="1:2">
      <c r="A964" s="1">
        <v>11.624000000000001</v>
      </c>
      <c r="B964">
        <v>-78.671000000000006</v>
      </c>
    </row>
    <row r="965" spans="1:2">
      <c r="A965" s="1">
        <v>10.648999999999999</v>
      </c>
      <c r="B965">
        <v>-81.344999999999999</v>
      </c>
    </row>
    <row r="966" spans="1:2">
      <c r="A966" s="1">
        <v>9.6738</v>
      </c>
      <c r="B966">
        <v>-84.400999999999996</v>
      </c>
    </row>
    <row r="967" spans="1:2">
      <c r="A967" s="1">
        <v>8.5490999999999993</v>
      </c>
      <c r="B967">
        <v>-87.834999999999994</v>
      </c>
    </row>
    <row r="968" spans="1:2">
      <c r="A968" s="1">
        <v>7.2740999999999998</v>
      </c>
      <c r="B968">
        <v>-91.272999999999996</v>
      </c>
    </row>
    <row r="969" spans="1:2">
      <c r="A969" s="1">
        <v>6.2991999999999999</v>
      </c>
      <c r="B969">
        <v>-93.563999999999993</v>
      </c>
    </row>
    <row r="970" spans="1:2">
      <c r="A970" s="1">
        <v>5.6242999999999999</v>
      </c>
      <c r="B970">
        <v>-95.855000000000004</v>
      </c>
    </row>
    <row r="971" spans="1:2">
      <c r="A971" s="1">
        <v>4.7992999999999997</v>
      </c>
      <c r="B971">
        <v>-97.385000000000005</v>
      </c>
    </row>
    <row r="972" spans="1:2">
      <c r="A972" s="1">
        <v>3.8245</v>
      </c>
      <c r="B972">
        <v>-100.06</v>
      </c>
    </row>
    <row r="973" spans="1:2">
      <c r="A973" s="1">
        <v>2.7747000000000002</v>
      </c>
      <c r="B973">
        <v>-102.73</v>
      </c>
    </row>
    <row r="974" spans="1:2">
      <c r="A974" s="1">
        <v>1.8748</v>
      </c>
      <c r="B974">
        <v>-104.26</v>
      </c>
    </row>
    <row r="975" spans="1:2">
      <c r="A975" s="1">
        <v>1.0499000000000001</v>
      </c>
      <c r="B975">
        <v>-106.17</v>
      </c>
    </row>
    <row r="976" spans="1:2">
      <c r="A976" s="1">
        <v>0.29997000000000001</v>
      </c>
      <c r="B976">
        <v>-107.7</v>
      </c>
    </row>
    <row r="977" spans="1:2">
      <c r="A977" s="1">
        <f>-0.37495</f>
        <v>-0.37495000000000001</v>
      </c>
      <c r="B977">
        <v>-109.22</v>
      </c>
    </row>
    <row r="978" spans="1:2">
      <c r="A978" s="1">
        <f>-1.4248</f>
        <v>-1.4248000000000001</v>
      </c>
      <c r="B978">
        <v>-112.28</v>
      </c>
    </row>
    <row r="979" spans="1:2">
      <c r="A979" s="1">
        <f>-2.2498</f>
        <v>-2.2498</v>
      </c>
      <c r="B979">
        <v>-114.19</v>
      </c>
    </row>
    <row r="980" spans="1:2">
      <c r="A980" s="1">
        <f>-2.9246</f>
        <v>-2.9245999999999999</v>
      </c>
      <c r="B980">
        <v>-115.33</v>
      </c>
    </row>
    <row r="981" spans="1:2">
      <c r="A981" s="1">
        <f>-3.6746</f>
        <v>-3.6745999999999999</v>
      </c>
      <c r="B981">
        <v>-117.62</v>
      </c>
    </row>
    <row r="982" spans="1:2">
      <c r="A982" s="1">
        <f>-4.2746</f>
        <v>-4.2746000000000004</v>
      </c>
      <c r="B982">
        <v>-118.39</v>
      </c>
    </row>
    <row r="983" spans="1:2">
      <c r="A983" s="1">
        <f>-4.9494</f>
        <v>-4.9493999999999998</v>
      </c>
      <c r="B983">
        <v>-120.3</v>
      </c>
    </row>
    <row r="984" spans="1:2">
      <c r="A984" s="1">
        <f>-5.4745</f>
        <v>-5.4744999999999999</v>
      </c>
      <c r="B984">
        <v>-121.82</v>
      </c>
    </row>
    <row r="985" spans="1:2">
      <c r="A985" s="1">
        <f>-6.1493</f>
        <v>-6.1493000000000002</v>
      </c>
      <c r="B985">
        <v>-122.97</v>
      </c>
    </row>
    <row r="986" spans="1:2">
      <c r="A986" s="1">
        <f>-6.9743</f>
        <v>-6.9743000000000004</v>
      </c>
      <c r="B986">
        <v>-124.88</v>
      </c>
    </row>
    <row r="987" spans="1:2">
      <c r="A987" s="1">
        <f>-7.9492</f>
        <v>-7.9492000000000003</v>
      </c>
      <c r="B987">
        <v>-126.41</v>
      </c>
    </row>
    <row r="988" spans="1:2">
      <c r="A988" s="1">
        <f>-8.699</f>
        <v>-8.6989999999999998</v>
      </c>
      <c r="B988">
        <v>-128.32</v>
      </c>
    </row>
    <row r="989" spans="1:2">
      <c r="A989" s="1">
        <f>-9.6738</f>
        <v>-9.6738</v>
      </c>
      <c r="B989">
        <v>-130.61000000000001</v>
      </c>
    </row>
    <row r="990" spans="1:2">
      <c r="A990" s="1">
        <f>-10.649</f>
        <v>-10.648999999999999</v>
      </c>
      <c r="B990">
        <v>-131.37</v>
      </c>
    </row>
    <row r="991" spans="1:2">
      <c r="A991" s="1">
        <f>-11.399</f>
        <v>-11.398999999999999</v>
      </c>
      <c r="B991">
        <v>-132.9</v>
      </c>
    </row>
    <row r="992" spans="1:2">
      <c r="A992" s="1">
        <f>-12.149</f>
        <v>-12.148999999999999</v>
      </c>
      <c r="B992">
        <v>-133.66</v>
      </c>
    </row>
    <row r="993" spans="1:2">
      <c r="A993" s="1">
        <f>-13.123</f>
        <v>-13.122999999999999</v>
      </c>
      <c r="B993">
        <v>-135.19</v>
      </c>
    </row>
    <row r="994" spans="1:2">
      <c r="A994" s="1">
        <f>-13.873</f>
        <v>-13.872999999999999</v>
      </c>
      <c r="B994">
        <v>-136.72</v>
      </c>
    </row>
    <row r="995" spans="1:2">
      <c r="A995" s="1">
        <f>-15.223</f>
        <v>-15.223000000000001</v>
      </c>
      <c r="B995">
        <v>-138.63</v>
      </c>
    </row>
    <row r="996" spans="1:2">
      <c r="A996" s="1">
        <f>-16.648</f>
        <v>-16.648</v>
      </c>
      <c r="B996">
        <v>-139.77000000000001</v>
      </c>
    </row>
    <row r="997" spans="1:2">
      <c r="A997" s="1">
        <f>-17.998</f>
        <v>-17.998000000000001</v>
      </c>
      <c r="B997">
        <v>-140.91999999999999</v>
      </c>
    </row>
    <row r="998" spans="1:2">
      <c r="A998" s="1">
        <f>-19.048</f>
        <v>-19.047999999999998</v>
      </c>
      <c r="B998">
        <v>-141.30000000000001</v>
      </c>
    </row>
    <row r="999" spans="1:2">
      <c r="A999" s="1">
        <f>-19.948</f>
        <v>-19.948</v>
      </c>
      <c r="B999">
        <v>-140.91999999999999</v>
      </c>
    </row>
    <row r="1000" spans="1:2">
      <c r="A1000" s="1">
        <f>-21.073</f>
        <v>-21.073</v>
      </c>
      <c r="B1000">
        <v>-141.68</v>
      </c>
    </row>
    <row r="1001" spans="1:2">
      <c r="A1001" s="1">
        <f>-22.198</f>
        <v>-22.198</v>
      </c>
      <c r="B1001">
        <v>-141.30000000000001</v>
      </c>
    </row>
    <row r="1002" spans="1:2">
      <c r="A1002" s="1">
        <f>-23.472</f>
        <v>-23.472000000000001</v>
      </c>
      <c r="B1002">
        <v>-140.91999999999999</v>
      </c>
    </row>
    <row r="1003" spans="1:2">
      <c r="A1003" s="1">
        <f>-24.972</f>
        <v>-24.972000000000001</v>
      </c>
      <c r="B1003">
        <v>-139.77000000000001</v>
      </c>
    </row>
    <row r="1004" spans="1:2">
      <c r="A1004" s="1">
        <f>-26.772</f>
        <v>-26.771999999999998</v>
      </c>
      <c r="B1004">
        <v>-139.38999999999999</v>
      </c>
    </row>
    <row r="1005" spans="1:2">
      <c r="A1005" s="1">
        <f>-27.821</f>
        <v>-27.821000000000002</v>
      </c>
      <c r="B1005">
        <v>-138.63</v>
      </c>
    </row>
    <row r="1006" spans="1:2">
      <c r="A1006" s="1">
        <f>-28.946</f>
        <v>-28.946000000000002</v>
      </c>
      <c r="B1006">
        <v>-136.72</v>
      </c>
    </row>
    <row r="1007" spans="1:2">
      <c r="A1007" s="1">
        <f>-29.997</f>
        <v>-29.997</v>
      </c>
      <c r="B1007">
        <v>-135.57</v>
      </c>
    </row>
    <row r="1008" spans="1:2">
      <c r="A1008" s="1">
        <f>-30.97</f>
        <v>-30.97</v>
      </c>
      <c r="B1008">
        <v>-133.28</v>
      </c>
    </row>
    <row r="1009" spans="1:2">
      <c r="A1009" s="1">
        <f>-31.946</f>
        <v>-31.946000000000002</v>
      </c>
      <c r="B1009">
        <v>-131.75</v>
      </c>
    </row>
    <row r="1010" spans="1:2">
      <c r="A1010" s="1">
        <f>-32.921</f>
        <v>-32.920999999999999</v>
      </c>
      <c r="B1010">
        <v>-129.84</v>
      </c>
    </row>
    <row r="1011" spans="1:2">
      <c r="A1011" s="1">
        <f>-34.046</f>
        <v>-34.045999999999999</v>
      </c>
      <c r="B1011">
        <v>-128.32</v>
      </c>
    </row>
    <row r="1012" spans="1:2">
      <c r="A1012" s="1">
        <f>-35.022</f>
        <v>-35.021999999999998</v>
      </c>
      <c r="B1012">
        <v>-125.26</v>
      </c>
    </row>
    <row r="1013" spans="1:2">
      <c r="A1013" s="1">
        <f>-35.771</f>
        <v>-35.771000000000001</v>
      </c>
      <c r="B1013">
        <v>-123.35</v>
      </c>
    </row>
    <row r="1014" spans="1:2">
      <c r="A1014" s="1">
        <f>-36.37</f>
        <v>-36.369999999999997</v>
      </c>
      <c r="B1014">
        <v>-122.21</v>
      </c>
    </row>
    <row r="1015" spans="1:2">
      <c r="A1015" s="1">
        <f>-36.746</f>
        <v>-36.746000000000002</v>
      </c>
      <c r="B1015">
        <v>-120.68</v>
      </c>
    </row>
    <row r="1016" spans="1:2">
      <c r="A1016" s="1">
        <f>-37.196</f>
        <v>-37.195999999999998</v>
      </c>
      <c r="B1016">
        <v>-119.53</v>
      </c>
    </row>
    <row r="1017" spans="1:2">
      <c r="A1017" s="1">
        <f>-37.346</f>
        <v>-37.345999999999997</v>
      </c>
      <c r="B1017">
        <v>-115.72</v>
      </c>
    </row>
    <row r="1018" spans="1:2">
      <c r="A1018" s="1">
        <f>-37.422</f>
        <v>-37.421999999999997</v>
      </c>
      <c r="B1018">
        <v>-111.9</v>
      </c>
    </row>
    <row r="1019" spans="1:2">
      <c r="A1019" s="1">
        <f>-37.272</f>
        <v>-37.271999999999998</v>
      </c>
      <c r="B1019">
        <v>-108.46</v>
      </c>
    </row>
    <row r="1020" spans="1:2">
      <c r="A1020" s="1">
        <f>-37.495</f>
        <v>-37.494999999999997</v>
      </c>
      <c r="B1020">
        <v>-103.49</v>
      </c>
    </row>
    <row r="1021" spans="1:2">
      <c r="A1021" s="1">
        <f>-37.645</f>
        <v>-37.645000000000003</v>
      </c>
      <c r="B1021">
        <v>-99.293000000000006</v>
      </c>
    </row>
    <row r="1022" spans="1:2">
      <c r="A1022" s="1">
        <f>-37.495</f>
        <v>-37.494999999999997</v>
      </c>
      <c r="B1022">
        <v>-93.563999999999993</v>
      </c>
    </row>
    <row r="1023" spans="1:2">
      <c r="A1023" s="1">
        <f>-37.495</f>
        <v>-37.494999999999997</v>
      </c>
      <c r="B1023">
        <v>-89.747</v>
      </c>
    </row>
    <row r="1024" spans="1:2">
      <c r="A1024" s="1">
        <f>-37.272</f>
        <v>-37.271999999999998</v>
      </c>
      <c r="B1024">
        <v>-83.635000000000005</v>
      </c>
    </row>
    <row r="1025" spans="1:2">
      <c r="A1025" s="1">
        <f>-37.046</f>
        <v>-37.045999999999999</v>
      </c>
      <c r="B1025">
        <v>-80.197000000000003</v>
      </c>
    </row>
    <row r="1026" spans="1:2">
      <c r="A1026" s="1">
        <f>-36.82</f>
        <v>-36.82</v>
      </c>
      <c r="B1026">
        <v>-74.849999999999994</v>
      </c>
    </row>
    <row r="1027" spans="1:2">
      <c r="A1027" s="1">
        <f>-36.52</f>
        <v>-36.520000000000003</v>
      </c>
      <c r="B1027">
        <v>-69.885999999999996</v>
      </c>
    </row>
    <row r="1028" spans="1:2">
      <c r="A1028" s="1">
        <f>-36.22</f>
        <v>-36.22</v>
      </c>
      <c r="B1028">
        <v>-65.686999999999998</v>
      </c>
    </row>
    <row r="1029" spans="1:2">
      <c r="A1029" s="1">
        <f>-35.697</f>
        <v>-35.697000000000003</v>
      </c>
      <c r="B1029">
        <v>-60.722999999999999</v>
      </c>
    </row>
    <row r="1030" spans="1:2">
      <c r="A1030" s="1">
        <f>-35.471</f>
        <v>-35.470999999999997</v>
      </c>
      <c r="B1030">
        <v>-56.518999999999998</v>
      </c>
    </row>
    <row r="1031" spans="1:2">
      <c r="A1031" s="1">
        <f>-35.095</f>
        <v>-35.094999999999999</v>
      </c>
      <c r="B1031">
        <v>-53.463000000000001</v>
      </c>
    </row>
    <row r="1032" spans="1:2">
      <c r="A1032" s="1">
        <f>-34.795</f>
        <v>-34.795000000000002</v>
      </c>
      <c r="B1032">
        <v>-50.79</v>
      </c>
    </row>
    <row r="1033" spans="1:2">
      <c r="A1033" s="1">
        <f>-34.272</f>
        <v>-34.271999999999998</v>
      </c>
      <c r="B1033">
        <v>-46.591000000000001</v>
      </c>
    </row>
    <row r="1034" spans="1:2">
      <c r="A1034" s="1">
        <f>-33.82</f>
        <v>-33.82</v>
      </c>
      <c r="B1034">
        <v>-43.536000000000001</v>
      </c>
    </row>
    <row r="1035" spans="1:2">
      <c r="A1035" s="1">
        <f>-33.447</f>
        <v>-33.447000000000003</v>
      </c>
      <c r="B1035">
        <v>-39.716999999999999</v>
      </c>
    </row>
    <row r="1036" spans="1:2">
      <c r="A1036" s="1">
        <f>-32.771</f>
        <v>-32.771000000000001</v>
      </c>
      <c r="B1036">
        <v>-35.898000000000003</v>
      </c>
    </row>
    <row r="1037" spans="1:2">
      <c r="A1037" s="1">
        <f>-32.395</f>
        <v>-32.395000000000003</v>
      </c>
      <c r="B1037">
        <v>-32.460999999999999</v>
      </c>
    </row>
    <row r="1038" spans="1:2">
      <c r="A1038" s="1">
        <f>-31.872</f>
        <v>-31.872</v>
      </c>
      <c r="B1038">
        <v>-29.788</v>
      </c>
    </row>
    <row r="1039" spans="1:2">
      <c r="A1039" s="1">
        <f>-31.572</f>
        <v>-31.571999999999999</v>
      </c>
      <c r="B1039">
        <v>-26.731999999999999</v>
      </c>
    </row>
    <row r="1040" spans="1:2">
      <c r="A1040" s="1">
        <f>-31.046</f>
        <v>-31.045999999999999</v>
      </c>
      <c r="B1040">
        <v>-22.532</v>
      </c>
    </row>
    <row r="1041" spans="1:2">
      <c r="A1041" s="1">
        <f>-30.597</f>
        <v>-30.597000000000001</v>
      </c>
      <c r="B1041">
        <v>-19.477</v>
      </c>
    </row>
    <row r="1042" spans="1:2">
      <c r="A1042" s="1">
        <f>-29.921</f>
        <v>-29.920999999999999</v>
      </c>
      <c r="B1042">
        <v>-14.894</v>
      </c>
    </row>
    <row r="1043" spans="1:2">
      <c r="A1043" s="1">
        <f>-29.322</f>
        <v>-29.321999999999999</v>
      </c>
      <c r="B1043">
        <v>-11.457000000000001</v>
      </c>
    </row>
    <row r="1044" spans="1:2">
      <c r="A1044" s="1">
        <f>-28.796</f>
        <v>-28.795999999999999</v>
      </c>
      <c r="B1044">
        <v>-8.7835000000000001</v>
      </c>
    </row>
    <row r="1045" spans="1:2">
      <c r="A1045" s="1">
        <f>-28.273</f>
        <v>-28.273</v>
      </c>
      <c r="B1045">
        <v>-5.7283999999999997</v>
      </c>
    </row>
    <row r="1046" spans="1:2">
      <c r="A1046" s="1">
        <f>-27.597</f>
        <v>-27.597000000000001</v>
      </c>
      <c r="B1046">
        <v>-1.9095</v>
      </c>
    </row>
    <row r="1047" spans="1:2">
      <c r="A1047" s="1">
        <v>-27.071000000000002</v>
      </c>
      <c r="B1047">
        <v>0.76380000000000003</v>
      </c>
    </row>
    <row r="1048" spans="1:2">
      <c r="A1048" s="1">
        <v>-26.698</v>
      </c>
      <c r="B1048">
        <v>4.5826000000000002</v>
      </c>
    </row>
    <row r="1049" spans="1:2">
      <c r="A1049" s="1">
        <v>-26.021999999999998</v>
      </c>
      <c r="B1049">
        <v>8.0197000000000003</v>
      </c>
    </row>
    <row r="1050" spans="1:2">
      <c r="A1050" s="1">
        <v>-25.347000000000001</v>
      </c>
      <c r="B1050">
        <v>11.457000000000001</v>
      </c>
    </row>
    <row r="1051" spans="1:2">
      <c r="A1051" s="1">
        <v>-24.747</v>
      </c>
      <c r="B1051">
        <v>15.657999999999999</v>
      </c>
    </row>
    <row r="1052" spans="1:2">
      <c r="A1052" s="1">
        <v>-23.922000000000001</v>
      </c>
      <c r="B1052">
        <v>19.477</v>
      </c>
    </row>
    <row r="1053" spans="1:2">
      <c r="A1053" s="1">
        <v>-23.321999999999999</v>
      </c>
      <c r="B1053">
        <v>22.532</v>
      </c>
    </row>
    <row r="1054" spans="1:2">
      <c r="A1054" s="1">
        <v>-22.646999999999998</v>
      </c>
      <c r="B1054">
        <v>26.350999999999999</v>
      </c>
    </row>
    <row r="1055" spans="1:2">
      <c r="A1055" s="1">
        <v>-22.271999999999998</v>
      </c>
      <c r="B1055">
        <v>28.641999999999999</v>
      </c>
    </row>
    <row r="1056" spans="1:2">
      <c r="A1056" s="1">
        <v>-21.521999999999998</v>
      </c>
      <c r="B1056">
        <v>32.460999999999999</v>
      </c>
    </row>
    <row r="1057" spans="1:2">
      <c r="A1057" s="1">
        <v>-20.773</v>
      </c>
      <c r="B1057">
        <v>35.898000000000003</v>
      </c>
    </row>
    <row r="1058" spans="1:2">
      <c r="A1058" s="1">
        <v>-20.097999999999999</v>
      </c>
      <c r="B1058">
        <v>39.335000000000001</v>
      </c>
    </row>
    <row r="1059" spans="1:2">
      <c r="A1059" s="1">
        <v>-19.347999999999999</v>
      </c>
      <c r="B1059">
        <v>42.009</v>
      </c>
    </row>
    <row r="1060" spans="1:2">
      <c r="A1060" s="1">
        <v>-18.523</v>
      </c>
      <c r="B1060">
        <v>45.447000000000003</v>
      </c>
    </row>
    <row r="1061" spans="1:2">
      <c r="A1061" s="1">
        <v>-17.698</v>
      </c>
      <c r="B1061">
        <v>48.121000000000002</v>
      </c>
    </row>
    <row r="1062" spans="1:2">
      <c r="A1062" s="1">
        <v>-16.797999999999998</v>
      </c>
      <c r="B1062">
        <v>50.79</v>
      </c>
    </row>
    <row r="1063" spans="1:2">
      <c r="A1063" s="1">
        <v>-15.823</v>
      </c>
      <c r="B1063">
        <v>54.610999999999997</v>
      </c>
    </row>
    <row r="1064" spans="1:2">
      <c r="A1064" s="1">
        <v>-14.848000000000001</v>
      </c>
      <c r="B1064">
        <v>57.667000000000002</v>
      </c>
    </row>
    <row r="1065" spans="1:2">
      <c r="A1065" s="1">
        <v>-13.723000000000001</v>
      </c>
      <c r="B1065">
        <v>59.957999999999998</v>
      </c>
    </row>
    <row r="1066" spans="1:2">
      <c r="A1066" s="1">
        <v>-12.673999999999999</v>
      </c>
      <c r="B1066">
        <v>63.396000000000001</v>
      </c>
    </row>
    <row r="1067" spans="1:2">
      <c r="A1067" s="1">
        <v>-11.548999999999999</v>
      </c>
      <c r="B1067">
        <v>66.069000000000003</v>
      </c>
    </row>
    <row r="1068" spans="1:2">
      <c r="A1068" s="1">
        <v>-10.499000000000001</v>
      </c>
      <c r="B1068">
        <v>68.36</v>
      </c>
    </row>
    <row r="1069" spans="1:2">
      <c r="A1069" s="1">
        <v>-9.5239999999999991</v>
      </c>
      <c r="B1069">
        <v>70.269000000000005</v>
      </c>
    </row>
    <row r="1070" spans="1:2">
      <c r="A1070" s="1">
        <v>-8.4739000000000004</v>
      </c>
      <c r="B1070">
        <v>72.941999999999993</v>
      </c>
    </row>
    <row r="1071" spans="1:2">
      <c r="A1071" s="1">
        <v>-7.7241</v>
      </c>
      <c r="B1071">
        <v>74.849999999999994</v>
      </c>
    </row>
    <row r="1072" spans="1:2">
      <c r="A1072" s="1">
        <v>-7.1242000000000001</v>
      </c>
      <c r="B1072">
        <v>75.614999999999995</v>
      </c>
    </row>
    <row r="1073" spans="1:2">
      <c r="A1073" s="1">
        <v>-6.1493000000000002</v>
      </c>
      <c r="B1073">
        <v>78.671000000000006</v>
      </c>
    </row>
    <row r="1074" spans="1:2">
      <c r="A1074" s="1">
        <v>-4.9493999999999998</v>
      </c>
      <c r="B1074">
        <v>80.962000000000003</v>
      </c>
    </row>
    <row r="1075" spans="1:2">
      <c r="A1075" s="1">
        <v>-4.1996000000000002</v>
      </c>
      <c r="B1075">
        <v>82.105000000000004</v>
      </c>
    </row>
    <row r="1076" spans="1:2">
      <c r="A1076" s="1">
        <v>-3.1496</v>
      </c>
      <c r="B1076">
        <v>84.778999999999996</v>
      </c>
    </row>
    <row r="1077" spans="1:2">
      <c r="A1077" s="1">
        <v>-2.2498</v>
      </c>
      <c r="B1077">
        <v>87.073999999999998</v>
      </c>
    </row>
    <row r="1078" spans="1:2">
      <c r="A1078" s="1">
        <v>-1.4248000000000001</v>
      </c>
      <c r="B1078">
        <v>88.216999999999999</v>
      </c>
    </row>
    <row r="1079" spans="1:2">
      <c r="A1079" s="1">
        <v>-0.82491999999999999</v>
      </c>
      <c r="B1079">
        <v>89.364999999999995</v>
      </c>
    </row>
    <row r="1080" spans="1:2">
      <c r="A1080" s="1">
        <v>-0.22498000000000001</v>
      </c>
      <c r="B1080">
        <v>90.507999999999996</v>
      </c>
    </row>
    <row r="1081" spans="1:2">
      <c r="A1081" s="1">
        <v>1.0499000000000001</v>
      </c>
      <c r="B1081">
        <v>92.799000000000007</v>
      </c>
    </row>
    <row r="1082" spans="1:2">
      <c r="A1082" s="1">
        <v>1.8748</v>
      </c>
      <c r="B1082">
        <v>93.945999999999998</v>
      </c>
    </row>
    <row r="1083" spans="1:2">
      <c r="A1083" s="1">
        <v>2.9245999999999999</v>
      </c>
      <c r="B1083">
        <v>96.236999999999995</v>
      </c>
    </row>
    <row r="1084" spans="1:2">
      <c r="A1084" s="1">
        <v>3.8997000000000002</v>
      </c>
      <c r="B1084">
        <v>97.763000000000005</v>
      </c>
    </row>
    <row r="1085" spans="1:2">
      <c r="A1085" s="1">
        <v>5.3243</v>
      </c>
      <c r="B1085">
        <v>99.676000000000002</v>
      </c>
    </row>
    <row r="1086" spans="1:2">
      <c r="A1086" s="1">
        <v>6.0743999999999998</v>
      </c>
      <c r="B1086">
        <v>101.2</v>
      </c>
    </row>
    <row r="1087" spans="1:2">
      <c r="A1087" s="1">
        <v>6.8242000000000003</v>
      </c>
      <c r="B1087">
        <v>102.35</v>
      </c>
    </row>
    <row r="1088" spans="1:2">
      <c r="A1088" s="1">
        <v>7.4991000000000003</v>
      </c>
      <c r="B1088">
        <v>103.11</v>
      </c>
    </row>
    <row r="1089" spans="1:2">
      <c r="A1089" s="1">
        <v>8.3989999999999991</v>
      </c>
      <c r="B1089">
        <v>105.41</v>
      </c>
    </row>
    <row r="1090" spans="1:2">
      <c r="A1090" s="1">
        <v>9.1491000000000007</v>
      </c>
      <c r="B1090">
        <v>106.93</v>
      </c>
    </row>
    <row r="1091" spans="1:2">
      <c r="A1091" s="1">
        <v>10.199</v>
      </c>
      <c r="B1091">
        <v>108.07</v>
      </c>
    </row>
    <row r="1092" spans="1:2">
      <c r="A1092" s="1">
        <v>11.023999999999999</v>
      </c>
      <c r="B1092">
        <v>109.22</v>
      </c>
    </row>
    <row r="1093" spans="1:2">
      <c r="A1093" s="1">
        <v>11.999000000000001</v>
      </c>
      <c r="B1093">
        <v>110.75</v>
      </c>
    </row>
    <row r="1094" spans="1:2">
      <c r="A1094" s="1">
        <v>13.048</v>
      </c>
      <c r="B1094">
        <v>112.66</v>
      </c>
    </row>
    <row r="1095" spans="1:2">
      <c r="A1095" s="1">
        <v>14.323</v>
      </c>
      <c r="B1095">
        <v>114.19</v>
      </c>
    </row>
    <row r="1096" spans="1:2">
      <c r="A1096" s="1">
        <v>15.523</v>
      </c>
      <c r="B1096">
        <v>116.86</v>
      </c>
    </row>
    <row r="1097" spans="1:2">
      <c r="A1097" s="1">
        <v>16.347999999999999</v>
      </c>
      <c r="B1097">
        <v>118.01</v>
      </c>
    </row>
    <row r="1098" spans="1:2">
      <c r="A1098" s="1">
        <v>17.547999999999998</v>
      </c>
      <c r="B1098">
        <v>119.53</v>
      </c>
    </row>
    <row r="1099" spans="1:2">
      <c r="A1099" s="1">
        <v>19.198</v>
      </c>
      <c r="B1099">
        <v>121.44</v>
      </c>
    </row>
    <row r="1100" spans="1:2">
      <c r="A1100" s="1">
        <v>20.547999999999998</v>
      </c>
      <c r="B1100">
        <v>122.21</v>
      </c>
    </row>
    <row r="1101" spans="1:2">
      <c r="A1101" s="1">
        <v>21.448</v>
      </c>
      <c r="B1101">
        <v>122.59</v>
      </c>
    </row>
    <row r="1102" spans="1:2">
      <c r="A1102" s="1">
        <v>22.498000000000001</v>
      </c>
      <c r="B1102">
        <v>122.21</v>
      </c>
    </row>
    <row r="1103" spans="1:2">
      <c r="A1103" s="1">
        <v>23.472000000000001</v>
      </c>
      <c r="B1103">
        <v>122.21</v>
      </c>
    </row>
    <row r="1104" spans="1:2">
      <c r="A1104" s="1">
        <v>24.446999999999999</v>
      </c>
      <c r="B1104">
        <v>122.21</v>
      </c>
    </row>
    <row r="1105" spans="1:2">
      <c r="A1105" s="1">
        <v>25.347000000000001</v>
      </c>
      <c r="B1105">
        <v>121.82</v>
      </c>
    </row>
    <row r="1106" spans="1:2">
      <c r="A1106" s="1">
        <v>26.398</v>
      </c>
      <c r="B1106">
        <v>120.68</v>
      </c>
    </row>
    <row r="1107" spans="1:2">
      <c r="A1107" s="1">
        <v>27.370999999999999</v>
      </c>
      <c r="B1107">
        <v>119.53</v>
      </c>
    </row>
    <row r="1108" spans="1:2">
      <c r="A1108" s="1">
        <v>28.273</v>
      </c>
      <c r="B1108">
        <v>118.77</v>
      </c>
    </row>
    <row r="1109" spans="1:2">
      <c r="A1109" s="1">
        <v>29.245999999999999</v>
      </c>
      <c r="B1109">
        <v>117.24</v>
      </c>
    </row>
    <row r="1110" spans="1:2">
      <c r="A1110" s="1">
        <v>30.071000000000002</v>
      </c>
      <c r="B1110">
        <v>116.48</v>
      </c>
    </row>
    <row r="1111" spans="1:2">
      <c r="A1111" s="1">
        <v>31.045999999999999</v>
      </c>
      <c r="B1111">
        <v>114.57</v>
      </c>
    </row>
    <row r="1112" spans="1:2">
      <c r="A1112" s="1">
        <v>32.244999999999997</v>
      </c>
      <c r="B1112">
        <v>113.8</v>
      </c>
    </row>
    <row r="1113" spans="1:2">
      <c r="A1113" s="1">
        <v>33.220999999999997</v>
      </c>
      <c r="B1113">
        <v>113.42</v>
      </c>
    </row>
    <row r="1114" spans="1:2">
      <c r="A1114" s="1">
        <v>34.421999999999997</v>
      </c>
      <c r="B1114">
        <v>112.66</v>
      </c>
    </row>
    <row r="1115" spans="1:2">
      <c r="A1115" s="1">
        <v>35.320999999999998</v>
      </c>
      <c r="B1115">
        <v>111.9</v>
      </c>
    </row>
    <row r="1116" spans="1:2">
      <c r="A1116" s="1">
        <v>36.296999999999997</v>
      </c>
      <c r="B1116">
        <v>111.13</v>
      </c>
    </row>
    <row r="1117" spans="1:2">
      <c r="A1117" s="1">
        <v>37.119999999999997</v>
      </c>
      <c r="B1117">
        <v>110.75</v>
      </c>
    </row>
    <row r="1118" spans="1:2">
      <c r="A1118" s="1">
        <v>37.421999999999997</v>
      </c>
      <c r="B1118">
        <v>110.37</v>
      </c>
    </row>
    <row r="1119" spans="1:2">
      <c r="A1119" s="1">
        <v>37.722000000000001</v>
      </c>
      <c r="B1119">
        <v>108.07</v>
      </c>
    </row>
    <row r="1120" spans="1:2">
      <c r="A1120" s="1">
        <v>37.795000000000002</v>
      </c>
      <c r="B1120">
        <v>105.78</v>
      </c>
    </row>
    <row r="1121" spans="1:2">
      <c r="A1121" s="1">
        <v>37.795000000000002</v>
      </c>
      <c r="B1121">
        <v>103.87</v>
      </c>
    </row>
    <row r="1122" spans="1:2">
      <c r="A1122" s="1">
        <v>37.871000000000002</v>
      </c>
      <c r="B1122">
        <v>101.2</v>
      </c>
    </row>
    <row r="1123" spans="1:2">
      <c r="A1123" s="1">
        <v>37.871000000000002</v>
      </c>
      <c r="B1123">
        <v>97.385000000000005</v>
      </c>
    </row>
    <row r="1124" spans="1:2">
      <c r="A1124" s="1">
        <v>37.795000000000002</v>
      </c>
      <c r="B1124">
        <v>93.563999999999993</v>
      </c>
    </row>
    <row r="1125" spans="1:2">
      <c r="A1125" s="1">
        <v>37.795000000000002</v>
      </c>
      <c r="B1125">
        <v>88.981999999999999</v>
      </c>
    </row>
    <row r="1126" spans="1:2">
      <c r="A1126" s="1">
        <v>37.645000000000003</v>
      </c>
      <c r="B1126">
        <v>84.778999999999996</v>
      </c>
    </row>
    <row r="1127" spans="1:2">
      <c r="A1127" s="1">
        <v>37.421999999999997</v>
      </c>
      <c r="B1127">
        <v>80.58</v>
      </c>
    </row>
    <row r="1128" spans="1:2">
      <c r="A1128" s="1">
        <v>37.195999999999998</v>
      </c>
      <c r="B1128">
        <v>76.763000000000005</v>
      </c>
    </row>
    <row r="1129" spans="1:2">
      <c r="A1129" s="1">
        <v>37.045999999999999</v>
      </c>
      <c r="B1129">
        <v>72.941999999999993</v>
      </c>
    </row>
    <row r="1130" spans="1:2">
      <c r="A1130" s="1">
        <v>36.82</v>
      </c>
      <c r="B1130">
        <v>69.503</v>
      </c>
    </row>
    <row r="1131" spans="1:2">
      <c r="A1131" s="1">
        <v>36.520000000000003</v>
      </c>
      <c r="B1131">
        <v>64.921999999999997</v>
      </c>
    </row>
    <row r="1132" spans="1:2">
      <c r="A1132" s="1">
        <v>36.146999999999998</v>
      </c>
      <c r="B1132">
        <v>61.104999999999997</v>
      </c>
    </row>
    <row r="1133" spans="1:2">
      <c r="A1133" s="1">
        <v>35.847000000000001</v>
      </c>
      <c r="B1133">
        <v>56.902000000000001</v>
      </c>
    </row>
    <row r="1134" spans="1:2">
      <c r="A1134" s="1">
        <v>35.545000000000002</v>
      </c>
      <c r="B1134">
        <v>53.463000000000001</v>
      </c>
    </row>
    <row r="1135" spans="1:2">
      <c r="A1135" s="1">
        <v>35.094999999999999</v>
      </c>
      <c r="B1135">
        <v>50.411999999999999</v>
      </c>
    </row>
    <row r="1136" spans="1:2">
      <c r="A1136" s="1">
        <v>34.646000000000001</v>
      </c>
      <c r="B1136">
        <v>47.356000000000002</v>
      </c>
    </row>
    <row r="1137" spans="1:2">
      <c r="A1137" s="1">
        <v>34.271999999999998</v>
      </c>
      <c r="B1137">
        <v>43.917999999999999</v>
      </c>
    </row>
    <row r="1138" spans="1:2">
      <c r="A1138" s="1">
        <v>34.122</v>
      </c>
      <c r="B1138">
        <v>42.009</v>
      </c>
    </row>
    <row r="1139" spans="1:2">
      <c r="A1139" s="1">
        <v>33.746000000000002</v>
      </c>
      <c r="B1139">
        <v>39.716999999999999</v>
      </c>
    </row>
    <row r="1140" spans="1:2">
      <c r="A1140" s="1">
        <v>33.296999999999997</v>
      </c>
      <c r="B1140">
        <v>36.28</v>
      </c>
    </row>
    <row r="1141" spans="1:2">
      <c r="A1141" s="1">
        <v>32.771000000000001</v>
      </c>
      <c r="B1141">
        <v>32.843000000000004</v>
      </c>
    </row>
    <row r="1142" spans="1:2">
      <c r="A1142" s="1">
        <v>32.395000000000003</v>
      </c>
      <c r="B1142">
        <v>29.405999999999999</v>
      </c>
    </row>
    <row r="1143" spans="1:2">
      <c r="A1143" s="1">
        <v>31.722000000000001</v>
      </c>
      <c r="B1143">
        <v>25.587</v>
      </c>
    </row>
    <row r="1144" spans="1:2">
      <c r="A1144" s="1">
        <v>31.346</v>
      </c>
      <c r="B1144">
        <v>22.532</v>
      </c>
    </row>
    <row r="1145" spans="1:2">
      <c r="A1145" s="1">
        <v>30.896999999999998</v>
      </c>
      <c r="B1145">
        <v>18.713000000000001</v>
      </c>
    </row>
    <row r="1146" spans="1:2">
      <c r="A1146" s="1">
        <v>30.221</v>
      </c>
      <c r="B1146">
        <v>15.657999999999999</v>
      </c>
    </row>
    <row r="1147" spans="1:2">
      <c r="A1147" s="1">
        <v>29.698</v>
      </c>
      <c r="B1147">
        <v>11.457000000000001</v>
      </c>
    </row>
    <row r="1148" spans="1:2">
      <c r="A1148" s="1">
        <v>29.172000000000001</v>
      </c>
      <c r="B1148">
        <v>8.4017999999999997</v>
      </c>
    </row>
    <row r="1149" spans="1:2">
      <c r="A1149" s="1">
        <v>28.795999999999999</v>
      </c>
      <c r="B1149">
        <v>5.3463000000000003</v>
      </c>
    </row>
    <row r="1150" spans="1:2">
      <c r="A1150" s="1">
        <v>28.273</v>
      </c>
      <c r="B1150">
        <v>2.2913999999999999</v>
      </c>
    </row>
    <row r="1151" spans="1:2">
      <c r="A1151" s="1">
        <v>27.972999999999999</v>
      </c>
      <c r="B1151">
        <v>0</v>
      </c>
    </row>
    <row r="1152" spans="1:2">
      <c r="A1152" s="1">
        <v>27.446999999999999</v>
      </c>
      <c r="B1152">
        <v>-4.5826000000000002</v>
      </c>
    </row>
    <row r="1153" spans="1:2">
      <c r="A1153" s="1">
        <v>26.847999999999999</v>
      </c>
      <c r="B1153">
        <v>-8.0197000000000003</v>
      </c>
    </row>
    <row r="1154" spans="1:2">
      <c r="A1154" s="1">
        <v>26.472000000000001</v>
      </c>
      <c r="B1154">
        <v>-10.693</v>
      </c>
    </row>
    <row r="1155" spans="1:2">
      <c r="A1155" s="1">
        <v>25.946000000000002</v>
      </c>
      <c r="B1155">
        <v>-13.747999999999999</v>
      </c>
    </row>
    <row r="1156" spans="1:2">
      <c r="A1156" s="1">
        <v>25.347000000000001</v>
      </c>
      <c r="B1156">
        <v>-16.803000000000001</v>
      </c>
    </row>
    <row r="1157" spans="1:2">
      <c r="A1157" s="1">
        <v>24.821999999999999</v>
      </c>
      <c r="B1157">
        <v>-20.622</v>
      </c>
    </row>
    <row r="1158" spans="1:2">
      <c r="A1158" s="1">
        <v>24.297000000000001</v>
      </c>
      <c r="B1158">
        <v>-24.440999999999999</v>
      </c>
    </row>
    <row r="1159" spans="1:2">
      <c r="A1159" s="1">
        <v>23.622</v>
      </c>
      <c r="B1159">
        <v>-27.495999999999999</v>
      </c>
    </row>
    <row r="1160" spans="1:2">
      <c r="A1160" s="1">
        <v>23.097000000000001</v>
      </c>
      <c r="B1160">
        <v>-30.552</v>
      </c>
    </row>
    <row r="1161" spans="1:2">
      <c r="A1161" s="1">
        <v>22.347000000000001</v>
      </c>
      <c r="B1161">
        <v>-34.752000000000002</v>
      </c>
    </row>
    <row r="1162" spans="1:2">
      <c r="A1162" s="1">
        <v>21.521999999999998</v>
      </c>
      <c r="B1162">
        <v>-38.189</v>
      </c>
    </row>
    <row r="1163" spans="1:2">
      <c r="A1163" s="1">
        <v>20.847999999999999</v>
      </c>
      <c r="B1163">
        <v>-41.244999999999997</v>
      </c>
    </row>
    <row r="1164" spans="1:2">
      <c r="A1164" s="1">
        <v>20.172999999999998</v>
      </c>
      <c r="B1164">
        <v>-43.917999999999999</v>
      </c>
    </row>
    <row r="1165" spans="1:2">
      <c r="A1165" s="1">
        <v>19.573</v>
      </c>
      <c r="B1165">
        <v>-46.207999999999998</v>
      </c>
    </row>
    <row r="1166" spans="1:2">
      <c r="A1166" s="1">
        <v>18.823</v>
      </c>
      <c r="B1166">
        <v>-50.029000000000003</v>
      </c>
    </row>
    <row r="1167" spans="1:2">
      <c r="A1167" s="1">
        <v>18.373000000000001</v>
      </c>
      <c r="B1167">
        <v>-52.32</v>
      </c>
    </row>
    <row r="1168" spans="1:2">
      <c r="A1168" s="1">
        <v>17.847999999999999</v>
      </c>
      <c r="B1168">
        <v>-54.610999999999997</v>
      </c>
    </row>
    <row r="1169" spans="1:2">
      <c r="A1169" s="1">
        <v>16.948</v>
      </c>
      <c r="B1169">
        <v>-56.902000000000001</v>
      </c>
    </row>
    <row r="1170" spans="1:2">
      <c r="A1170" s="1">
        <v>16.123000000000001</v>
      </c>
      <c r="B1170">
        <v>-59.575000000000003</v>
      </c>
    </row>
    <row r="1171" spans="1:2">
      <c r="A1171" s="1">
        <v>15.298</v>
      </c>
      <c r="B1171">
        <v>-61.866</v>
      </c>
    </row>
    <row r="1172" spans="1:2">
      <c r="A1172" s="1">
        <v>14.398</v>
      </c>
      <c r="B1172">
        <v>-64.921999999999997</v>
      </c>
    </row>
    <row r="1173" spans="1:2">
      <c r="A1173" s="1">
        <v>13.574</v>
      </c>
      <c r="B1173">
        <v>-67.977999999999994</v>
      </c>
    </row>
    <row r="1174" spans="1:2">
      <c r="A1174" s="1">
        <v>12.449</v>
      </c>
      <c r="B1174">
        <v>-69.885999999999996</v>
      </c>
    </row>
    <row r="1175" spans="1:2">
      <c r="A1175" s="1">
        <v>11.699</v>
      </c>
      <c r="B1175">
        <v>-72.177000000000007</v>
      </c>
    </row>
    <row r="1176" spans="1:2">
      <c r="A1176" s="1">
        <v>10.574</v>
      </c>
      <c r="B1176">
        <v>-74.09</v>
      </c>
    </row>
    <row r="1177" spans="1:2">
      <c r="A1177" s="1">
        <v>9.9738000000000007</v>
      </c>
      <c r="B1177">
        <v>-76.38</v>
      </c>
    </row>
    <row r="1178" spans="1:2">
      <c r="A1178" s="1">
        <v>8.9239999999999995</v>
      </c>
      <c r="B1178">
        <v>-78.671000000000006</v>
      </c>
    </row>
    <row r="1179" spans="1:2">
      <c r="A1179" s="1">
        <v>8.2492000000000001</v>
      </c>
      <c r="B1179">
        <v>-80.197000000000003</v>
      </c>
    </row>
    <row r="1180" spans="1:2">
      <c r="A1180" s="1">
        <v>7.4991000000000003</v>
      </c>
      <c r="B1180">
        <v>-82.87</v>
      </c>
    </row>
    <row r="1181" spans="1:2">
      <c r="A1181" s="1">
        <v>6.8242000000000003</v>
      </c>
      <c r="B1181">
        <v>-84.400999999999996</v>
      </c>
    </row>
    <row r="1182" spans="1:2">
      <c r="A1182" s="1">
        <v>6.1493000000000002</v>
      </c>
      <c r="B1182">
        <v>-85.543999999999997</v>
      </c>
    </row>
    <row r="1183" spans="1:2">
      <c r="A1183" s="1">
        <v>5.1745000000000001</v>
      </c>
      <c r="B1183">
        <v>-87.834999999999994</v>
      </c>
    </row>
    <row r="1184" spans="1:2">
      <c r="A1184" s="1">
        <v>4.1245000000000003</v>
      </c>
      <c r="B1184">
        <v>-89.747</v>
      </c>
    </row>
    <row r="1185" spans="1:2">
      <c r="A1185" s="1">
        <v>3.3746</v>
      </c>
      <c r="B1185">
        <v>-90.891000000000005</v>
      </c>
    </row>
    <row r="1186" spans="1:2">
      <c r="A1186" s="1">
        <v>2.4746999999999999</v>
      </c>
      <c r="B1186">
        <v>-92.799000000000007</v>
      </c>
    </row>
    <row r="1187" spans="1:2">
      <c r="A1187" s="1">
        <v>1.5748</v>
      </c>
      <c r="B1187">
        <v>-94.328999999999994</v>
      </c>
    </row>
    <row r="1188" spans="1:2">
      <c r="A1188" s="1">
        <v>0.67493000000000003</v>
      </c>
      <c r="B1188">
        <v>-96.236999999999995</v>
      </c>
    </row>
    <row r="1189" spans="1:2">
      <c r="A1189" s="1">
        <v>0</v>
      </c>
      <c r="B1189">
        <v>-97.385000000000005</v>
      </c>
    </row>
    <row r="1190" spans="1:2">
      <c r="A1190" s="1">
        <f>-0.67493</f>
        <v>-0.67493000000000003</v>
      </c>
      <c r="B1190">
        <v>-99.293000000000006</v>
      </c>
    </row>
    <row r="1191" spans="1:2">
      <c r="A1191" s="1">
        <f>-1.4998</f>
        <v>-1.4998</v>
      </c>
      <c r="B1191">
        <v>-100.06</v>
      </c>
    </row>
    <row r="1192" spans="1:2">
      <c r="A1192" s="1">
        <f>-2.1747</f>
        <v>-2.1747000000000001</v>
      </c>
      <c r="B1192">
        <v>-100.82</v>
      </c>
    </row>
    <row r="1193" spans="1:2">
      <c r="A1193" s="1">
        <f>-3.0747</f>
        <v>-3.0747</v>
      </c>
      <c r="B1193">
        <v>-102.35</v>
      </c>
    </row>
    <row r="1194" spans="1:2">
      <c r="A1194" s="1">
        <f>-4.3495</f>
        <v>-4.3494999999999999</v>
      </c>
      <c r="B1194">
        <v>-105.02</v>
      </c>
    </row>
    <row r="1195" spans="1:2">
      <c r="A1195" s="1">
        <f>-5.3993</f>
        <v>-5.3993000000000002</v>
      </c>
      <c r="B1195">
        <v>-106.17</v>
      </c>
    </row>
    <row r="1196" spans="1:2">
      <c r="A1196" s="1">
        <f>-6.4493</f>
        <v>-6.4493</v>
      </c>
      <c r="B1196">
        <v>-107.31</v>
      </c>
    </row>
    <row r="1197" spans="1:2">
      <c r="A1197" s="1">
        <f>-7.7991</f>
        <v>-7.7991000000000001</v>
      </c>
      <c r="B1197">
        <v>-109.6</v>
      </c>
    </row>
    <row r="1198" spans="1:2">
      <c r="A1198" s="1">
        <f>-8.924</f>
        <v>-8.9239999999999995</v>
      </c>
      <c r="B1198">
        <v>-111.13</v>
      </c>
    </row>
    <row r="1199" spans="1:2">
      <c r="A1199" s="1">
        <f>-10.124</f>
        <v>-10.124000000000001</v>
      </c>
      <c r="B1199">
        <v>-112.66</v>
      </c>
    </row>
    <row r="1200" spans="1:2">
      <c r="A1200" s="1">
        <f>-11.024</f>
        <v>-11.023999999999999</v>
      </c>
      <c r="B1200">
        <v>-113.8</v>
      </c>
    </row>
    <row r="1201" spans="1:2">
      <c r="A1201" s="1">
        <f>-11.774</f>
        <v>-11.773999999999999</v>
      </c>
      <c r="B1201">
        <v>-114.19</v>
      </c>
    </row>
    <row r="1202" spans="1:2">
      <c r="A1202" s="1">
        <f>-12.899</f>
        <v>-12.898999999999999</v>
      </c>
      <c r="B1202">
        <v>-116.48</v>
      </c>
    </row>
    <row r="1203" spans="1:2">
      <c r="A1203" s="1">
        <f>-14.248</f>
        <v>-14.247999999999999</v>
      </c>
      <c r="B1203">
        <v>-118.39</v>
      </c>
    </row>
    <row r="1204" spans="1:2">
      <c r="A1204" s="1">
        <f>-15.373</f>
        <v>-15.372999999999999</v>
      </c>
      <c r="B1204">
        <v>-119.92</v>
      </c>
    </row>
    <row r="1205" spans="1:2">
      <c r="A1205" s="1">
        <f>-16.498</f>
        <v>-16.498000000000001</v>
      </c>
      <c r="B1205">
        <v>-120.68</v>
      </c>
    </row>
    <row r="1206" spans="1:2">
      <c r="A1206" s="1">
        <f>-17.473</f>
        <v>-17.472999999999999</v>
      </c>
      <c r="B1206">
        <v>-121.44</v>
      </c>
    </row>
    <row r="1207" spans="1:2">
      <c r="A1207" s="1">
        <f>-18.523</f>
        <v>-18.523</v>
      </c>
      <c r="B1207">
        <v>-122.59</v>
      </c>
    </row>
    <row r="1208" spans="1:2">
      <c r="A1208" s="1">
        <f>-19.498</f>
        <v>-19.498000000000001</v>
      </c>
      <c r="B1208">
        <v>-123.35</v>
      </c>
    </row>
    <row r="1209" spans="1:2">
      <c r="A1209" s="1">
        <f>-20.698</f>
        <v>-20.698</v>
      </c>
      <c r="B1209">
        <v>-124.5</v>
      </c>
    </row>
    <row r="1210" spans="1:2">
      <c r="A1210" s="1">
        <f>-21.822</f>
        <v>-21.821999999999999</v>
      </c>
      <c r="B1210">
        <v>-125.64</v>
      </c>
    </row>
    <row r="1211" spans="1:2">
      <c r="A1211" s="1">
        <f>-23.172</f>
        <v>-23.172000000000001</v>
      </c>
      <c r="B1211">
        <v>-126.41</v>
      </c>
    </row>
    <row r="1212" spans="1:2">
      <c r="A1212" s="1">
        <f>-24.672</f>
        <v>-24.672000000000001</v>
      </c>
      <c r="B1212">
        <v>-127.17</v>
      </c>
    </row>
    <row r="1213" spans="1:2">
      <c r="A1213" s="1">
        <f>-25.723</f>
        <v>-25.722999999999999</v>
      </c>
      <c r="B1213">
        <v>-127.17</v>
      </c>
    </row>
    <row r="1214" spans="1:2">
      <c r="A1214" s="1">
        <f>-26.848</f>
        <v>-26.847999999999999</v>
      </c>
      <c r="B1214">
        <v>-126.41</v>
      </c>
    </row>
    <row r="1215" spans="1:2">
      <c r="A1215" s="1">
        <f>-27.747</f>
        <v>-27.747</v>
      </c>
      <c r="B1215">
        <v>-125.26</v>
      </c>
    </row>
    <row r="1216" spans="1:2">
      <c r="A1216" s="1">
        <f>-28.796</f>
        <v>-28.795999999999999</v>
      </c>
      <c r="B1216">
        <v>-124.88</v>
      </c>
    </row>
    <row r="1217" spans="1:2">
      <c r="A1217" s="1">
        <f>-29.921</f>
        <v>-29.920999999999999</v>
      </c>
      <c r="B1217">
        <v>-124.5</v>
      </c>
    </row>
    <row r="1218" spans="1:2">
      <c r="A1218" s="1">
        <f>-30.67</f>
        <v>-30.67</v>
      </c>
      <c r="B1218">
        <v>-123.35</v>
      </c>
    </row>
    <row r="1219" spans="1:2">
      <c r="A1219" s="1">
        <f>-31.722</f>
        <v>-31.722000000000001</v>
      </c>
      <c r="B1219">
        <v>-123.73</v>
      </c>
    </row>
    <row r="1220" spans="1:2">
      <c r="A1220" s="1">
        <f>-32.697</f>
        <v>-32.697000000000003</v>
      </c>
      <c r="B1220">
        <v>-121.82</v>
      </c>
    </row>
    <row r="1221" spans="1:2">
      <c r="A1221" s="1">
        <f>-33.97</f>
        <v>-33.97</v>
      </c>
      <c r="B1221">
        <v>-121.06</v>
      </c>
    </row>
    <row r="1222" spans="1:2">
      <c r="A1222" s="1">
        <f>-34.496</f>
        <v>-34.496000000000002</v>
      </c>
      <c r="B1222">
        <v>-119.15</v>
      </c>
    </row>
    <row r="1223" spans="1:2">
      <c r="A1223" s="1">
        <f>-35.321</f>
        <v>-35.320999999999998</v>
      </c>
      <c r="B1223">
        <v>-118.01</v>
      </c>
    </row>
    <row r="1224" spans="1:2">
      <c r="A1224" s="1">
        <f>-35.921</f>
        <v>-35.920999999999999</v>
      </c>
      <c r="B1224">
        <v>-117.62</v>
      </c>
    </row>
    <row r="1225" spans="1:2">
      <c r="A1225" s="1">
        <f>-36.37</f>
        <v>-36.369999999999997</v>
      </c>
      <c r="B1225">
        <v>-116.48</v>
      </c>
    </row>
    <row r="1226" spans="1:2">
      <c r="A1226" s="1">
        <f>-36.746</f>
        <v>-36.746000000000002</v>
      </c>
      <c r="B1226">
        <v>-116.09</v>
      </c>
    </row>
    <row r="1227" spans="1:2">
      <c r="A1227" s="1">
        <f>-36.82</f>
        <v>-36.82</v>
      </c>
      <c r="B1227">
        <v>-111.9</v>
      </c>
    </row>
    <row r="1228" spans="1:2">
      <c r="A1228" s="1">
        <f>-36.896</f>
        <v>-36.896000000000001</v>
      </c>
      <c r="B1228">
        <v>-108.84</v>
      </c>
    </row>
    <row r="1229" spans="1:2">
      <c r="A1229" s="1">
        <f>-36.97</f>
        <v>-36.97</v>
      </c>
      <c r="B1229">
        <v>-105.41</v>
      </c>
    </row>
    <row r="1230" spans="1:2">
      <c r="A1230" s="1">
        <f>-37.046</f>
        <v>-37.045999999999999</v>
      </c>
      <c r="B1230">
        <v>-101.58</v>
      </c>
    </row>
    <row r="1231" spans="1:2">
      <c r="A1231" s="1">
        <f>-37.046</f>
        <v>-37.045999999999999</v>
      </c>
      <c r="B1231">
        <v>-97.001999999999995</v>
      </c>
    </row>
    <row r="1232" spans="1:2">
      <c r="A1232" s="1">
        <f>-37.046</f>
        <v>-37.045999999999999</v>
      </c>
      <c r="B1232">
        <v>-92.037999999999997</v>
      </c>
    </row>
    <row r="1233" spans="1:2">
      <c r="A1233" s="1">
        <f>-36.896</f>
        <v>-36.896000000000001</v>
      </c>
      <c r="B1233">
        <v>-86.308999999999997</v>
      </c>
    </row>
    <row r="1234" spans="1:2">
      <c r="A1234" s="1">
        <f>-36.52</f>
        <v>-36.520000000000003</v>
      </c>
      <c r="B1234">
        <v>-80.962000000000003</v>
      </c>
    </row>
    <row r="1235" spans="1:2">
      <c r="A1235" s="1">
        <f>-36.297</f>
        <v>-36.296999999999997</v>
      </c>
      <c r="B1235">
        <v>-75.233000000000004</v>
      </c>
    </row>
    <row r="1236" spans="1:2">
      <c r="A1236" s="1">
        <f>-35.921</f>
        <v>-35.920999999999999</v>
      </c>
      <c r="B1236">
        <v>-69.503</v>
      </c>
    </row>
    <row r="1237" spans="1:2">
      <c r="A1237" s="1">
        <f>-35.471</f>
        <v>-35.470999999999997</v>
      </c>
      <c r="B1237">
        <v>-63.774000000000001</v>
      </c>
    </row>
    <row r="1238" spans="1:2">
      <c r="A1238" s="1">
        <f>-34.872</f>
        <v>-34.872</v>
      </c>
      <c r="B1238">
        <v>-57.667000000000002</v>
      </c>
    </row>
    <row r="1239" spans="1:2">
      <c r="A1239" s="1">
        <f>-34.346</f>
        <v>-34.345999999999997</v>
      </c>
      <c r="B1239">
        <v>-53.085000000000001</v>
      </c>
    </row>
    <row r="1240" spans="1:2">
      <c r="A1240" s="1">
        <f>-33.597</f>
        <v>-33.597000000000001</v>
      </c>
      <c r="B1240">
        <v>-47.738</v>
      </c>
    </row>
    <row r="1241" spans="1:2">
      <c r="A1241" s="1">
        <f>-33.071</f>
        <v>-33.070999999999998</v>
      </c>
      <c r="B1241">
        <v>-43.154000000000003</v>
      </c>
    </row>
    <row r="1242" spans="1:2">
      <c r="A1242" s="1">
        <f>-32.172</f>
        <v>-32.171999999999997</v>
      </c>
      <c r="B1242">
        <v>-36.28</v>
      </c>
    </row>
    <row r="1243" spans="1:2">
      <c r="A1243" s="1">
        <f>-31.422</f>
        <v>-31.422000000000001</v>
      </c>
      <c r="B1243">
        <v>-30.17</v>
      </c>
    </row>
    <row r="1244" spans="1:2">
      <c r="A1244" s="1">
        <f>-30.747</f>
        <v>-30.747</v>
      </c>
      <c r="B1244">
        <v>-25.587</v>
      </c>
    </row>
    <row r="1245" spans="1:2">
      <c r="A1245" s="1">
        <f>-29.921</f>
        <v>-29.920999999999999</v>
      </c>
      <c r="B1245">
        <v>-20.622</v>
      </c>
    </row>
    <row r="1246" spans="1:2">
      <c r="A1246" s="1">
        <f>-29.096</f>
        <v>-29.096</v>
      </c>
      <c r="B1246">
        <v>-16.039000000000001</v>
      </c>
    </row>
    <row r="1247" spans="1:2">
      <c r="A1247" s="1">
        <f>-28.572</f>
        <v>-28.571999999999999</v>
      </c>
      <c r="B1247">
        <v>-12.221</v>
      </c>
    </row>
    <row r="1248" spans="1:2">
      <c r="A1248" s="1">
        <f>-27.897</f>
        <v>-27.896999999999998</v>
      </c>
      <c r="B1248">
        <v>-6.4922000000000004</v>
      </c>
    </row>
    <row r="1249" spans="1:2">
      <c r="A1249" s="1">
        <f>-26.998</f>
        <v>-26.998000000000001</v>
      </c>
      <c r="B1249">
        <v>-1.9095</v>
      </c>
    </row>
    <row r="1250" spans="1:2">
      <c r="A1250" s="1">
        <v>-26.547999999999998</v>
      </c>
      <c r="B1250">
        <v>0.38189000000000001</v>
      </c>
    </row>
    <row r="1251" spans="1:2">
      <c r="A1251" s="1">
        <v>-26.021999999999998</v>
      </c>
      <c r="B1251">
        <v>4.5826000000000002</v>
      </c>
    </row>
    <row r="1252" spans="1:2">
      <c r="A1252" s="1">
        <v>-25.271999999999998</v>
      </c>
      <c r="B1252">
        <v>9.1655999999999995</v>
      </c>
    </row>
    <row r="1253" spans="1:2">
      <c r="A1253" s="1">
        <v>-24.597000000000001</v>
      </c>
      <c r="B1253">
        <v>12.221</v>
      </c>
    </row>
    <row r="1254" spans="1:2">
      <c r="A1254" s="1">
        <v>-23.997</v>
      </c>
      <c r="B1254">
        <v>15.276</v>
      </c>
    </row>
    <row r="1255" spans="1:2">
      <c r="A1255" s="1">
        <v>-23.396999999999998</v>
      </c>
      <c r="B1255">
        <v>18.713000000000001</v>
      </c>
    </row>
    <row r="1256" spans="1:2">
      <c r="A1256" s="1">
        <v>-22.797999999999998</v>
      </c>
      <c r="B1256">
        <v>21.768000000000001</v>
      </c>
    </row>
    <row r="1257" spans="1:2">
      <c r="A1257" s="1">
        <v>-22.047000000000001</v>
      </c>
      <c r="B1257">
        <v>25.204999999999998</v>
      </c>
    </row>
    <row r="1258" spans="1:2">
      <c r="A1258" s="1">
        <v>-21.373000000000001</v>
      </c>
      <c r="B1258">
        <v>28.641999999999999</v>
      </c>
    </row>
    <row r="1259" spans="1:2">
      <c r="A1259" s="1">
        <v>-20.472999999999999</v>
      </c>
      <c r="B1259">
        <v>33.988</v>
      </c>
    </row>
    <row r="1260" spans="1:2">
      <c r="A1260" s="1">
        <v>-19.573</v>
      </c>
      <c r="B1260">
        <v>37.043999999999997</v>
      </c>
    </row>
    <row r="1261" spans="1:2">
      <c r="A1261" s="1">
        <v>-18.748000000000001</v>
      </c>
      <c r="B1261">
        <v>40.481000000000002</v>
      </c>
    </row>
    <row r="1262" spans="1:2">
      <c r="A1262" s="1">
        <v>-17.922999999999998</v>
      </c>
      <c r="B1262">
        <v>43.154000000000003</v>
      </c>
    </row>
    <row r="1263" spans="1:2">
      <c r="A1263" s="1">
        <v>-16.873000000000001</v>
      </c>
      <c r="B1263">
        <v>46.591000000000001</v>
      </c>
    </row>
    <row r="1264" spans="1:2">
      <c r="A1264" s="1">
        <v>-15.823</v>
      </c>
      <c r="B1264">
        <v>50.029000000000003</v>
      </c>
    </row>
    <row r="1265" spans="1:2">
      <c r="A1265" s="1">
        <v>-14.773</v>
      </c>
      <c r="B1265">
        <v>53.463000000000001</v>
      </c>
    </row>
    <row r="1266" spans="1:2">
      <c r="A1266" s="1">
        <v>-13.574</v>
      </c>
      <c r="B1266">
        <v>56.902000000000001</v>
      </c>
    </row>
    <row r="1267" spans="1:2">
      <c r="A1267" s="1">
        <v>-12.223000000000001</v>
      </c>
      <c r="B1267">
        <v>60.722999999999999</v>
      </c>
    </row>
    <row r="1268" spans="1:2">
      <c r="A1268" s="1">
        <v>-11.099</v>
      </c>
      <c r="B1268">
        <v>63.774000000000001</v>
      </c>
    </row>
    <row r="1269" spans="1:2">
      <c r="A1269" s="1">
        <v>-10.349</v>
      </c>
      <c r="B1269">
        <v>66.069000000000003</v>
      </c>
    </row>
    <row r="1270" spans="1:2">
      <c r="A1270" s="1">
        <v>-9.3739000000000008</v>
      </c>
      <c r="B1270">
        <v>68.36</v>
      </c>
    </row>
    <row r="1271" spans="1:2">
      <c r="A1271" s="1">
        <v>-8.5490999999999993</v>
      </c>
      <c r="B1271">
        <v>70.650999999999996</v>
      </c>
    </row>
    <row r="1272" spans="1:2">
      <c r="A1272" s="1">
        <v>-7.4991000000000003</v>
      </c>
      <c r="B1272">
        <v>72.941999999999993</v>
      </c>
    </row>
    <row r="1273" spans="1:2">
      <c r="A1273" s="1">
        <v>-6.5991999999999997</v>
      </c>
      <c r="B1273">
        <v>74.849999999999994</v>
      </c>
    </row>
    <row r="1274" spans="1:2">
      <c r="A1274" s="1">
        <v>-5.3993000000000002</v>
      </c>
      <c r="B1274">
        <v>77.906000000000006</v>
      </c>
    </row>
    <row r="1275" spans="1:2">
      <c r="A1275" s="1">
        <v>-4.7244000000000002</v>
      </c>
      <c r="B1275">
        <v>79.432000000000002</v>
      </c>
    </row>
    <row r="1276" spans="1:2">
      <c r="A1276" s="1">
        <v>-3.6745999999999999</v>
      </c>
      <c r="B1276">
        <v>81.344999999999999</v>
      </c>
    </row>
    <row r="1277" spans="1:2">
      <c r="A1277" s="1">
        <v>-2.6998000000000002</v>
      </c>
      <c r="B1277">
        <v>84.018000000000001</v>
      </c>
    </row>
    <row r="1278" spans="1:2">
      <c r="A1278" s="1">
        <v>-1.7248000000000001</v>
      </c>
      <c r="B1278">
        <v>85.926000000000002</v>
      </c>
    </row>
    <row r="1279" spans="1:2">
      <c r="A1279" s="1">
        <v>-1.0499000000000001</v>
      </c>
      <c r="B1279">
        <v>87.073999999999998</v>
      </c>
    </row>
    <row r="1280" spans="1:2">
      <c r="A1280" s="1">
        <v>-0.22498000000000001</v>
      </c>
      <c r="B1280">
        <v>87.834999999999994</v>
      </c>
    </row>
    <row r="1281" spans="1:2">
      <c r="A1281" s="1">
        <v>0.67493000000000003</v>
      </c>
      <c r="B1281">
        <v>90.507999999999996</v>
      </c>
    </row>
    <row r="1282" spans="1:2">
      <c r="A1282" s="1">
        <v>1.8748</v>
      </c>
      <c r="B1282">
        <v>92.415999999999997</v>
      </c>
    </row>
    <row r="1283" spans="1:2">
      <c r="A1283" s="1">
        <v>3.0747</v>
      </c>
      <c r="B1283">
        <v>94.712000000000003</v>
      </c>
    </row>
    <row r="1284" spans="1:2">
      <c r="A1284" s="1">
        <v>4.1996000000000002</v>
      </c>
      <c r="B1284">
        <v>97.385000000000005</v>
      </c>
    </row>
    <row r="1285" spans="1:2">
      <c r="A1285" s="1">
        <v>5.3243</v>
      </c>
      <c r="B1285">
        <v>99.676000000000002</v>
      </c>
    </row>
    <row r="1286" spans="1:2">
      <c r="A1286" s="1">
        <v>6.7492999999999999</v>
      </c>
      <c r="B1286">
        <v>101.58</v>
      </c>
    </row>
    <row r="1287" spans="1:2">
      <c r="A1287" s="1">
        <v>7.7241</v>
      </c>
      <c r="B1287">
        <v>102.73</v>
      </c>
    </row>
    <row r="1288" spans="1:2">
      <c r="A1288" s="1">
        <v>8.8491</v>
      </c>
      <c r="B1288">
        <v>105.02</v>
      </c>
    </row>
    <row r="1289" spans="1:2">
      <c r="A1289" s="1">
        <v>9.9738000000000007</v>
      </c>
      <c r="B1289">
        <v>106.55</v>
      </c>
    </row>
    <row r="1290" spans="1:2">
      <c r="A1290" s="1">
        <v>10.798999999999999</v>
      </c>
      <c r="B1290">
        <v>107.7</v>
      </c>
    </row>
    <row r="1291" spans="1:2">
      <c r="A1291" s="1">
        <v>11.923999999999999</v>
      </c>
      <c r="B1291">
        <v>108.84</v>
      </c>
    </row>
    <row r="1292" spans="1:2">
      <c r="A1292" s="1">
        <v>13.048</v>
      </c>
      <c r="B1292">
        <v>109.99</v>
      </c>
    </row>
    <row r="1293" spans="1:2">
      <c r="A1293" s="1">
        <v>14.023</v>
      </c>
      <c r="B1293">
        <v>110.75</v>
      </c>
    </row>
    <row r="1294" spans="1:2">
      <c r="A1294" s="1">
        <v>15.073</v>
      </c>
      <c r="B1294">
        <v>111.51</v>
      </c>
    </row>
    <row r="1295" spans="1:2">
      <c r="A1295" s="1">
        <v>16.047999999999998</v>
      </c>
      <c r="B1295">
        <v>112.28</v>
      </c>
    </row>
    <row r="1296" spans="1:2">
      <c r="A1296" s="1">
        <v>17.172999999999998</v>
      </c>
      <c r="B1296">
        <v>113.04</v>
      </c>
    </row>
    <row r="1297" spans="1:2">
      <c r="A1297" s="1">
        <v>18.148</v>
      </c>
      <c r="B1297">
        <v>113.04</v>
      </c>
    </row>
    <row r="1298" spans="1:2">
      <c r="A1298" s="1">
        <v>19.347999999999999</v>
      </c>
      <c r="B1298">
        <v>113.42</v>
      </c>
    </row>
    <row r="1299" spans="1:2">
      <c r="A1299" s="1">
        <v>20.172999999999998</v>
      </c>
      <c r="B1299">
        <v>113.42</v>
      </c>
    </row>
    <row r="1300" spans="1:2">
      <c r="A1300" s="1">
        <v>21.297999999999998</v>
      </c>
      <c r="B1300">
        <v>113.8</v>
      </c>
    </row>
    <row r="1301" spans="1:2">
      <c r="A1301" s="1">
        <v>22.271999999999998</v>
      </c>
      <c r="B1301">
        <v>113.8</v>
      </c>
    </row>
    <row r="1302" spans="1:2">
      <c r="A1302" s="1">
        <v>23.247</v>
      </c>
      <c r="B1302">
        <v>113.42</v>
      </c>
    </row>
    <row r="1303" spans="1:2">
      <c r="A1303" s="1">
        <v>24.297000000000001</v>
      </c>
      <c r="B1303">
        <v>113.04</v>
      </c>
    </row>
    <row r="1304" spans="1:2">
      <c r="A1304" s="1">
        <v>25.122</v>
      </c>
      <c r="B1304">
        <v>112.66</v>
      </c>
    </row>
    <row r="1305" spans="1:2">
      <c r="A1305" s="1">
        <v>26.172000000000001</v>
      </c>
      <c r="B1305">
        <v>112.28</v>
      </c>
    </row>
    <row r="1306" spans="1:2">
      <c r="A1306" s="1">
        <v>27.297000000000001</v>
      </c>
      <c r="B1306">
        <v>112.28</v>
      </c>
    </row>
    <row r="1307" spans="1:2">
      <c r="A1307" s="1">
        <v>28.422999999999998</v>
      </c>
      <c r="B1307">
        <v>111.13</v>
      </c>
    </row>
    <row r="1308" spans="1:2">
      <c r="A1308" s="1">
        <v>29.698</v>
      </c>
      <c r="B1308">
        <v>111.13</v>
      </c>
    </row>
    <row r="1309" spans="1:2">
      <c r="A1309" s="1">
        <v>30.896999999999998</v>
      </c>
      <c r="B1309">
        <v>109.6</v>
      </c>
    </row>
    <row r="1310" spans="1:2">
      <c r="A1310" s="1">
        <v>32.244999999999997</v>
      </c>
      <c r="B1310">
        <v>108.07</v>
      </c>
    </row>
    <row r="1311" spans="1:2">
      <c r="A1311" s="1">
        <v>33.371000000000002</v>
      </c>
      <c r="B1311">
        <v>107.31</v>
      </c>
    </row>
    <row r="1312" spans="1:2">
      <c r="A1312" s="1">
        <v>34.572000000000003</v>
      </c>
      <c r="B1312">
        <v>106.17</v>
      </c>
    </row>
    <row r="1313" spans="1:2">
      <c r="A1313" s="1">
        <v>35.771000000000001</v>
      </c>
      <c r="B1313">
        <v>104.26</v>
      </c>
    </row>
    <row r="1314" spans="1:2">
      <c r="A1314" s="1">
        <v>37.045999999999999</v>
      </c>
      <c r="B1314">
        <v>102.73</v>
      </c>
    </row>
    <row r="1315" spans="1:2">
      <c r="A1315" s="1">
        <v>38.320999999999998</v>
      </c>
      <c r="B1315">
        <v>101.58</v>
      </c>
    </row>
    <row r="1316" spans="1:2">
      <c r="A1316" s="1">
        <v>39.520000000000003</v>
      </c>
      <c r="B1316">
        <v>99.293000000000006</v>
      </c>
    </row>
    <row r="1317" spans="1:2">
      <c r="A1317" s="1">
        <v>40.570999999999998</v>
      </c>
      <c r="B1317">
        <v>97.001999999999995</v>
      </c>
    </row>
    <row r="1318" spans="1:2">
      <c r="A1318" s="1">
        <v>41.543999999999997</v>
      </c>
      <c r="B1318">
        <v>94.712000000000003</v>
      </c>
    </row>
    <row r="1319" spans="1:2">
      <c r="A1319" s="1">
        <v>42.668999999999997</v>
      </c>
      <c r="B1319">
        <v>92.415999999999997</v>
      </c>
    </row>
    <row r="1320" spans="1:2">
      <c r="A1320" s="1">
        <v>43.720999999999997</v>
      </c>
      <c r="B1320">
        <v>89.747</v>
      </c>
    </row>
    <row r="1321" spans="1:2">
      <c r="A1321" s="1">
        <v>44.694000000000003</v>
      </c>
      <c r="B1321">
        <v>87.834999999999994</v>
      </c>
    </row>
    <row r="1322" spans="1:2">
      <c r="A1322" s="1">
        <v>45.595999999999997</v>
      </c>
      <c r="B1322">
        <v>84.778999999999996</v>
      </c>
    </row>
    <row r="1323" spans="1:2">
      <c r="A1323" s="1">
        <v>46.494999999999997</v>
      </c>
      <c r="B1323">
        <v>82.87</v>
      </c>
    </row>
    <row r="1324" spans="1:2">
      <c r="A1324" s="1">
        <v>47.393999999999998</v>
      </c>
      <c r="B1324">
        <v>80.58</v>
      </c>
    </row>
    <row r="1325" spans="1:2">
      <c r="A1325" s="1">
        <v>47.92</v>
      </c>
      <c r="B1325">
        <v>79.054000000000002</v>
      </c>
    </row>
    <row r="1326" spans="1:2">
      <c r="A1326" s="1">
        <v>48.668999999999997</v>
      </c>
      <c r="B1326">
        <v>77.524000000000001</v>
      </c>
    </row>
    <row r="1327" spans="1:2">
      <c r="A1327" s="1">
        <v>49.268000000000001</v>
      </c>
      <c r="B1327">
        <v>75.998000000000005</v>
      </c>
    </row>
    <row r="1328" spans="1:2">
      <c r="A1328" s="1">
        <v>49.570999999999998</v>
      </c>
      <c r="B1328">
        <v>74.468000000000004</v>
      </c>
    </row>
    <row r="1329" spans="1:2">
      <c r="A1329" s="1">
        <v>50.094000000000001</v>
      </c>
      <c r="B1329">
        <v>74.09</v>
      </c>
    </row>
    <row r="1330" spans="1:2">
      <c r="A1330" s="1">
        <v>50.02</v>
      </c>
      <c r="B1330">
        <v>70.650999999999996</v>
      </c>
    </row>
    <row r="1331" spans="1:2">
      <c r="A1331" s="1">
        <v>49.87</v>
      </c>
      <c r="B1331">
        <v>68.742999999999995</v>
      </c>
    </row>
    <row r="1332" spans="1:2">
      <c r="A1332" s="1">
        <v>49.87</v>
      </c>
      <c r="B1332">
        <v>65.304000000000002</v>
      </c>
    </row>
    <row r="1333" spans="1:2">
      <c r="A1333" s="1">
        <v>49.72</v>
      </c>
      <c r="B1333">
        <v>61.482999999999997</v>
      </c>
    </row>
    <row r="1334" spans="1:2">
      <c r="A1334" s="1">
        <v>49.570999999999998</v>
      </c>
      <c r="B1334">
        <v>57.667000000000002</v>
      </c>
    </row>
    <row r="1335" spans="1:2">
      <c r="A1335" s="1">
        <v>49.643999999999998</v>
      </c>
      <c r="B1335">
        <v>54.228000000000002</v>
      </c>
    </row>
    <row r="1336" spans="1:2">
      <c r="A1336" s="1">
        <v>49.417999999999999</v>
      </c>
      <c r="B1336">
        <v>50.411999999999999</v>
      </c>
    </row>
    <row r="1337" spans="1:2">
      <c r="A1337" s="1">
        <v>49.268000000000001</v>
      </c>
      <c r="B1337">
        <v>46.591000000000001</v>
      </c>
    </row>
    <row r="1338" spans="1:2">
      <c r="A1338" s="1">
        <v>49.045000000000002</v>
      </c>
      <c r="B1338">
        <v>43.154000000000003</v>
      </c>
    </row>
    <row r="1339" spans="1:2">
      <c r="A1339" s="1">
        <v>48.895000000000003</v>
      </c>
      <c r="B1339">
        <v>39.716999999999999</v>
      </c>
    </row>
    <row r="1340" spans="1:2">
      <c r="A1340" s="1">
        <v>48.744999999999997</v>
      </c>
      <c r="B1340">
        <v>35.515999999999998</v>
      </c>
    </row>
    <row r="1341" spans="1:2">
      <c r="A1341" s="1">
        <v>48.445</v>
      </c>
      <c r="B1341">
        <v>32.843000000000004</v>
      </c>
    </row>
    <row r="1342" spans="1:2">
      <c r="A1342" s="1">
        <v>48.219000000000001</v>
      </c>
      <c r="B1342">
        <v>29.405999999999999</v>
      </c>
    </row>
    <row r="1343" spans="1:2">
      <c r="A1343" s="1">
        <v>47.92</v>
      </c>
      <c r="B1343">
        <v>24.823</v>
      </c>
    </row>
    <row r="1344" spans="1:2">
      <c r="A1344" s="1">
        <v>47.32</v>
      </c>
      <c r="B1344">
        <v>20.239999999999998</v>
      </c>
    </row>
    <row r="1345" spans="1:2">
      <c r="A1345" s="1">
        <v>47.094000000000001</v>
      </c>
      <c r="B1345">
        <v>16.422000000000001</v>
      </c>
    </row>
    <row r="1346" spans="1:2">
      <c r="A1346" s="1">
        <v>46.645000000000003</v>
      </c>
      <c r="B1346">
        <v>12.603</v>
      </c>
    </row>
    <row r="1347" spans="1:2">
      <c r="A1347" s="1">
        <v>46.119</v>
      </c>
      <c r="B1347">
        <v>8.7835000000000001</v>
      </c>
    </row>
    <row r="1348" spans="1:2">
      <c r="A1348" s="1">
        <v>45.595999999999997</v>
      </c>
      <c r="B1348">
        <v>4.5826000000000002</v>
      </c>
    </row>
    <row r="1349" spans="1:2">
      <c r="A1349" s="1">
        <v>45.22</v>
      </c>
      <c r="B1349">
        <v>1.9095</v>
      </c>
    </row>
    <row r="1350" spans="1:2">
      <c r="A1350" s="1">
        <v>44.92</v>
      </c>
      <c r="B1350">
        <v>-0.76380000000000003</v>
      </c>
    </row>
    <row r="1351" spans="1:2">
      <c r="A1351" s="1">
        <v>44.32</v>
      </c>
      <c r="B1351">
        <v>-5.7283999999999997</v>
      </c>
    </row>
    <row r="1352" spans="1:2">
      <c r="A1352" s="1">
        <v>43.645000000000003</v>
      </c>
      <c r="B1352">
        <v>-9.1655999999999995</v>
      </c>
    </row>
    <row r="1353" spans="1:2">
      <c r="A1353" s="1">
        <v>43.045000000000002</v>
      </c>
      <c r="B1353">
        <v>-13.366</v>
      </c>
    </row>
    <row r="1354" spans="1:2">
      <c r="A1354" s="1">
        <v>42.295999999999999</v>
      </c>
      <c r="B1354">
        <v>-18.331</v>
      </c>
    </row>
    <row r="1355" spans="1:2">
      <c r="A1355" s="1">
        <v>41.92</v>
      </c>
      <c r="B1355">
        <v>-21.385999999999999</v>
      </c>
    </row>
    <row r="1356" spans="1:2">
      <c r="A1356" s="1">
        <v>41.244999999999997</v>
      </c>
      <c r="B1356">
        <v>-25.587</v>
      </c>
    </row>
    <row r="1357" spans="1:2">
      <c r="A1357" s="1">
        <v>40.645000000000003</v>
      </c>
      <c r="B1357">
        <v>-29.405999999999999</v>
      </c>
    </row>
    <row r="1358" spans="1:2">
      <c r="A1358" s="1">
        <v>39.969000000000001</v>
      </c>
      <c r="B1358">
        <v>-33.988</v>
      </c>
    </row>
    <row r="1359" spans="1:2">
      <c r="A1359" s="1">
        <v>39.369999999999997</v>
      </c>
      <c r="B1359">
        <v>-37.808</v>
      </c>
    </row>
    <row r="1360" spans="1:2">
      <c r="A1360" s="1">
        <v>38.545000000000002</v>
      </c>
      <c r="B1360">
        <v>-42.39</v>
      </c>
    </row>
    <row r="1361" spans="1:2">
      <c r="A1361" s="1">
        <v>38.021000000000001</v>
      </c>
      <c r="B1361">
        <v>-45.447000000000003</v>
      </c>
    </row>
    <row r="1362" spans="1:2">
      <c r="A1362" s="1">
        <v>37.421999999999997</v>
      </c>
      <c r="B1362">
        <v>-48.881999999999998</v>
      </c>
    </row>
    <row r="1363" spans="1:2">
      <c r="A1363" s="1">
        <v>36.746000000000002</v>
      </c>
      <c r="B1363">
        <v>-53.085000000000001</v>
      </c>
    </row>
    <row r="1364" spans="1:2">
      <c r="A1364" s="1">
        <v>35.920999999999999</v>
      </c>
      <c r="B1364">
        <v>-57.667000000000002</v>
      </c>
    </row>
    <row r="1365" spans="1:2">
      <c r="A1365" s="1">
        <v>35.395000000000003</v>
      </c>
      <c r="B1365">
        <v>-60.722999999999999</v>
      </c>
    </row>
    <row r="1366" spans="1:2">
      <c r="A1366" s="1">
        <v>34.872</v>
      </c>
      <c r="B1366">
        <v>-63.774000000000001</v>
      </c>
    </row>
    <row r="1367" spans="1:2">
      <c r="A1367" s="1">
        <v>34.496000000000002</v>
      </c>
      <c r="B1367">
        <v>-66.447999999999993</v>
      </c>
    </row>
    <row r="1368" spans="1:2">
      <c r="A1368" s="1">
        <v>33.896000000000001</v>
      </c>
      <c r="B1368">
        <v>-68.36</v>
      </c>
    </row>
    <row r="1369" spans="1:2">
      <c r="A1369" s="1">
        <v>33.371000000000002</v>
      </c>
      <c r="B1369">
        <v>-70.650999999999996</v>
      </c>
    </row>
    <row r="1370" spans="1:2">
      <c r="A1370" s="1">
        <v>32.697000000000003</v>
      </c>
      <c r="B1370">
        <v>-74.468000000000004</v>
      </c>
    </row>
    <row r="1371" spans="1:2">
      <c r="A1371" s="1">
        <v>31.795999999999999</v>
      </c>
      <c r="B1371">
        <v>-77.524000000000001</v>
      </c>
    </row>
    <row r="1372" spans="1:2">
      <c r="A1372" s="1">
        <v>30.896999999999998</v>
      </c>
      <c r="B1372">
        <v>-81.344999999999999</v>
      </c>
    </row>
    <row r="1373" spans="1:2">
      <c r="A1373" s="1">
        <v>29.920999999999999</v>
      </c>
      <c r="B1373">
        <v>-84.400999999999996</v>
      </c>
    </row>
    <row r="1374" spans="1:2">
      <c r="A1374" s="1">
        <v>28.872</v>
      </c>
      <c r="B1374">
        <v>-86.691000000000003</v>
      </c>
    </row>
    <row r="1375" spans="1:2">
      <c r="A1375" s="1">
        <v>27.972999999999999</v>
      </c>
      <c r="B1375">
        <v>-88.981999999999999</v>
      </c>
    </row>
    <row r="1376" spans="1:2">
      <c r="A1376" s="1">
        <v>26.920999999999999</v>
      </c>
      <c r="B1376">
        <v>-91.272999999999996</v>
      </c>
    </row>
    <row r="1377" spans="1:2">
      <c r="A1377" s="1">
        <v>26.321999999999999</v>
      </c>
      <c r="B1377">
        <v>-93.563999999999993</v>
      </c>
    </row>
    <row r="1378" spans="1:2">
      <c r="A1378" s="1">
        <v>25.271999999999998</v>
      </c>
      <c r="B1378">
        <v>-96.62</v>
      </c>
    </row>
    <row r="1379" spans="1:2">
      <c r="A1379" s="1">
        <v>24.146999999999998</v>
      </c>
      <c r="B1379">
        <v>-98.146000000000001</v>
      </c>
    </row>
    <row r="1380" spans="1:2">
      <c r="A1380" s="1">
        <v>22.946999999999999</v>
      </c>
      <c r="B1380">
        <v>-100.44</v>
      </c>
    </row>
    <row r="1381" spans="1:2">
      <c r="A1381" s="1">
        <v>21.597999999999999</v>
      </c>
      <c r="B1381">
        <v>-102.73</v>
      </c>
    </row>
    <row r="1382" spans="1:2">
      <c r="A1382" s="1">
        <v>20.398</v>
      </c>
      <c r="B1382">
        <v>-104.64</v>
      </c>
    </row>
    <row r="1383" spans="1:2">
      <c r="A1383" s="1">
        <v>19.198</v>
      </c>
      <c r="B1383">
        <v>-106.17</v>
      </c>
    </row>
    <row r="1384" spans="1:2">
      <c r="A1384" s="1">
        <v>18.073</v>
      </c>
      <c r="B1384">
        <v>-108.07</v>
      </c>
    </row>
    <row r="1385" spans="1:2">
      <c r="A1385" s="1">
        <v>16.722999999999999</v>
      </c>
      <c r="B1385">
        <v>-108.84</v>
      </c>
    </row>
    <row r="1386" spans="1:2">
      <c r="A1386" s="1">
        <v>15.823</v>
      </c>
      <c r="B1386">
        <v>-111.51</v>
      </c>
    </row>
    <row r="1387" spans="1:2">
      <c r="A1387" s="1">
        <v>14.398</v>
      </c>
      <c r="B1387">
        <v>-113.8</v>
      </c>
    </row>
    <row r="1388" spans="1:2">
      <c r="A1388" s="1">
        <v>13.199</v>
      </c>
      <c r="B1388">
        <v>-114.57</v>
      </c>
    </row>
    <row r="1389" spans="1:2">
      <c r="A1389" s="1">
        <v>12.148999999999999</v>
      </c>
      <c r="B1389">
        <v>-116.86</v>
      </c>
    </row>
    <row r="1390" spans="1:2">
      <c r="A1390" s="1">
        <v>10.798999999999999</v>
      </c>
      <c r="B1390">
        <v>-118.39</v>
      </c>
    </row>
    <row r="1391" spans="1:2">
      <c r="A1391" s="1">
        <v>9.2988999999999997</v>
      </c>
      <c r="B1391">
        <v>-119.53</v>
      </c>
    </row>
    <row r="1392" spans="1:2">
      <c r="A1392" s="1">
        <v>7.8739999999999997</v>
      </c>
      <c r="B1392">
        <v>-121.44</v>
      </c>
    </row>
    <row r="1393" spans="1:2">
      <c r="A1393" s="1">
        <v>6.5991999999999997</v>
      </c>
      <c r="B1393">
        <v>-123.35</v>
      </c>
    </row>
    <row r="1394" spans="1:2">
      <c r="A1394" s="1">
        <v>5.1745000000000001</v>
      </c>
      <c r="B1394">
        <v>-124.5</v>
      </c>
    </row>
    <row r="1395" spans="1:2">
      <c r="A1395" s="1">
        <v>3.8997000000000002</v>
      </c>
      <c r="B1395">
        <v>-125.64</v>
      </c>
    </row>
    <row r="1396" spans="1:2">
      <c r="A1396" s="1">
        <v>2.5497000000000001</v>
      </c>
      <c r="B1396">
        <v>-127.55</v>
      </c>
    </row>
    <row r="1397" spans="1:2">
      <c r="A1397" s="1">
        <v>1.4998</v>
      </c>
      <c r="B1397">
        <v>-128.69999999999999</v>
      </c>
    </row>
    <row r="1398" spans="1:2">
      <c r="A1398" s="1">
        <v>0.29997000000000001</v>
      </c>
      <c r="B1398">
        <v>-129.84</v>
      </c>
    </row>
    <row r="1399" spans="1:2">
      <c r="A1399" s="1">
        <f>-0.44996</f>
        <v>-0.44996000000000003</v>
      </c>
      <c r="B1399">
        <v>-130.99</v>
      </c>
    </row>
    <row r="1400" spans="1:2">
      <c r="A1400" s="1">
        <f>-1.7998</f>
        <v>-1.7998000000000001</v>
      </c>
      <c r="B1400">
        <v>-131.37</v>
      </c>
    </row>
    <row r="1401" spans="1:2">
      <c r="A1401" s="1">
        <f>-3.0747</f>
        <v>-3.0747</v>
      </c>
      <c r="B1401">
        <v>-132.52000000000001</v>
      </c>
    </row>
    <row r="1402" spans="1:2">
      <c r="A1402" s="1">
        <f>-4.1996</f>
        <v>-4.1996000000000002</v>
      </c>
      <c r="B1402">
        <v>-133.28</v>
      </c>
    </row>
    <row r="1403" spans="1:2">
      <c r="A1403" s="1">
        <f>-5.4745</f>
        <v>-5.4744999999999999</v>
      </c>
      <c r="B1403">
        <v>-134.43</v>
      </c>
    </row>
    <row r="1404" spans="1:2">
      <c r="A1404" s="1">
        <f>-6.8242</f>
        <v>-6.8242000000000003</v>
      </c>
      <c r="B1404">
        <v>-134.04</v>
      </c>
    </row>
    <row r="1405" spans="1:2">
      <c r="A1405" s="1">
        <f>-8.3241</f>
        <v>-8.3240999999999996</v>
      </c>
      <c r="B1405">
        <v>-134.43</v>
      </c>
    </row>
    <row r="1406" spans="1:2">
      <c r="A1406" s="1">
        <f>-9.9738</f>
        <v>-9.9738000000000007</v>
      </c>
      <c r="B1406">
        <v>-134.43</v>
      </c>
    </row>
    <row r="1407" spans="1:2">
      <c r="A1407" s="1">
        <f>-11.099</f>
        <v>-11.099</v>
      </c>
      <c r="B1407">
        <v>-135.57</v>
      </c>
    </row>
    <row r="1408" spans="1:2">
      <c r="A1408" s="1">
        <f>-12.523</f>
        <v>-12.523</v>
      </c>
      <c r="B1408">
        <v>-134.81</v>
      </c>
    </row>
    <row r="1409" spans="1:2">
      <c r="A1409" s="1">
        <f>-13.799</f>
        <v>-13.798999999999999</v>
      </c>
      <c r="B1409">
        <v>-134.43</v>
      </c>
    </row>
    <row r="1410" spans="1:2">
      <c r="A1410" s="1">
        <f>-14.848</f>
        <v>-14.848000000000001</v>
      </c>
      <c r="B1410">
        <v>-134.43</v>
      </c>
    </row>
    <row r="1411" spans="1:2">
      <c r="A1411" s="1">
        <f>-16.573</f>
        <v>-16.573</v>
      </c>
      <c r="B1411">
        <v>-134.43</v>
      </c>
    </row>
    <row r="1412" spans="1:2">
      <c r="A1412" s="1">
        <f>-17.698</f>
        <v>-17.698</v>
      </c>
      <c r="B1412">
        <v>-134.04</v>
      </c>
    </row>
    <row r="1413" spans="1:2">
      <c r="A1413" s="1">
        <f>-18.898</f>
        <v>-18.898</v>
      </c>
      <c r="B1413">
        <v>-133.28</v>
      </c>
    </row>
    <row r="1414" spans="1:2">
      <c r="A1414" s="1">
        <f>-20.473</f>
        <v>-20.472999999999999</v>
      </c>
      <c r="B1414">
        <v>-131.75</v>
      </c>
    </row>
    <row r="1415" spans="1:2">
      <c r="A1415" s="1">
        <f>-21.673</f>
        <v>-21.672999999999998</v>
      </c>
      <c r="B1415">
        <v>-130.99</v>
      </c>
    </row>
    <row r="1416" spans="1:2">
      <c r="A1416" s="1">
        <f>-22.798</f>
        <v>-22.797999999999998</v>
      </c>
      <c r="B1416">
        <v>-130.22999999999999</v>
      </c>
    </row>
    <row r="1417" spans="1:2">
      <c r="A1417" s="1">
        <f>-24.072</f>
        <v>-24.071999999999999</v>
      </c>
      <c r="B1417">
        <v>-128.69999999999999</v>
      </c>
    </row>
    <row r="1418" spans="1:2">
      <c r="A1418" s="1">
        <f>-25.122</f>
        <v>-25.122</v>
      </c>
      <c r="B1418">
        <v>-127.17</v>
      </c>
    </row>
    <row r="1419" spans="1:2">
      <c r="A1419" s="1">
        <f>-26.548</f>
        <v>-26.547999999999998</v>
      </c>
      <c r="B1419">
        <v>-125.64</v>
      </c>
    </row>
    <row r="1420" spans="1:2">
      <c r="A1420" s="1">
        <f>-27.521</f>
        <v>-27.521000000000001</v>
      </c>
      <c r="B1420">
        <v>-124.5</v>
      </c>
    </row>
    <row r="1421" spans="1:2">
      <c r="A1421" s="1">
        <f>-28.796</f>
        <v>-28.795999999999999</v>
      </c>
      <c r="B1421">
        <v>-122.97</v>
      </c>
    </row>
    <row r="1422" spans="1:2">
      <c r="A1422" s="1">
        <f>-29.548</f>
        <v>-29.547999999999998</v>
      </c>
      <c r="B1422">
        <v>-121.06</v>
      </c>
    </row>
    <row r="1423" spans="1:2">
      <c r="A1423" s="1">
        <f>-30.67</f>
        <v>-30.67</v>
      </c>
      <c r="B1423">
        <v>-118.39</v>
      </c>
    </row>
    <row r="1424" spans="1:2">
      <c r="A1424" s="1">
        <f>-31.722</f>
        <v>-31.722000000000001</v>
      </c>
      <c r="B1424">
        <v>-117.24</v>
      </c>
    </row>
    <row r="1425" spans="1:2">
      <c r="A1425" s="1">
        <f>-32.095</f>
        <v>-32.094999999999999</v>
      </c>
      <c r="B1425">
        <v>-116.48</v>
      </c>
    </row>
    <row r="1426" spans="1:2">
      <c r="A1426" s="1">
        <f>-32.847</f>
        <v>-32.847000000000001</v>
      </c>
      <c r="B1426">
        <v>-114.95</v>
      </c>
    </row>
    <row r="1427" spans="1:2">
      <c r="A1427" s="1">
        <f>-33.746</f>
        <v>-33.746000000000002</v>
      </c>
      <c r="B1427">
        <v>-113.04</v>
      </c>
    </row>
    <row r="1428" spans="1:2">
      <c r="A1428" s="1">
        <f>-34.496</f>
        <v>-34.496000000000002</v>
      </c>
      <c r="B1428">
        <v>-111.51</v>
      </c>
    </row>
    <row r="1429" spans="1:2">
      <c r="A1429" s="1">
        <f>-35.545</f>
        <v>-35.545000000000002</v>
      </c>
      <c r="B1429">
        <v>-109.99</v>
      </c>
    </row>
    <row r="1430" spans="1:2">
      <c r="A1430" s="1">
        <f>-36.37</f>
        <v>-36.369999999999997</v>
      </c>
      <c r="B1430">
        <v>-108.46</v>
      </c>
    </row>
    <row r="1431" spans="1:2">
      <c r="A1431" s="1">
        <f>-37.12</f>
        <v>-37.119999999999997</v>
      </c>
      <c r="B1431">
        <v>-106.93</v>
      </c>
    </row>
    <row r="1432" spans="1:2">
      <c r="A1432" s="1">
        <f>-37.945</f>
        <v>-37.945</v>
      </c>
      <c r="B1432">
        <v>-105.41</v>
      </c>
    </row>
    <row r="1433" spans="1:2">
      <c r="A1433" s="1">
        <f>-39.07</f>
        <v>-39.07</v>
      </c>
      <c r="B1433">
        <v>-102.73</v>
      </c>
    </row>
    <row r="1434" spans="1:2">
      <c r="A1434" s="1">
        <f>-40.119</f>
        <v>-40.119</v>
      </c>
      <c r="B1434">
        <v>-100.44</v>
      </c>
    </row>
    <row r="1435" spans="1:2">
      <c r="A1435" s="1">
        <f>-40.871</f>
        <v>-40.871000000000002</v>
      </c>
      <c r="B1435">
        <v>-98.528000000000006</v>
      </c>
    </row>
    <row r="1436" spans="1:2">
      <c r="A1436" s="1">
        <f>-41.847</f>
        <v>-41.847000000000001</v>
      </c>
      <c r="B1436">
        <v>-96.236999999999995</v>
      </c>
    </row>
    <row r="1437" spans="1:2">
      <c r="A1437" s="1">
        <f>-42.896</f>
        <v>-42.896000000000001</v>
      </c>
      <c r="B1437">
        <v>-94.328999999999994</v>
      </c>
    </row>
    <row r="1438" spans="1:2">
      <c r="A1438" s="1">
        <f>-43.871</f>
        <v>-43.871000000000002</v>
      </c>
      <c r="B1438">
        <v>-91.656000000000006</v>
      </c>
    </row>
    <row r="1439" spans="1:2">
      <c r="A1439" s="1">
        <f>-44.92</f>
        <v>-44.92</v>
      </c>
      <c r="B1439">
        <v>-89.364999999999995</v>
      </c>
    </row>
    <row r="1440" spans="1:2">
      <c r="A1440" s="1">
        <f>-45.895</f>
        <v>-45.895000000000003</v>
      </c>
      <c r="B1440">
        <v>-88.6</v>
      </c>
    </row>
    <row r="1441" spans="1:2">
      <c r="A1441" s="1">
        <f>-46.571</f>
        <v>-46.570999999999998</v>
      </c>
      <c r="B1441">
        <v>-86.308999999999997</v>
      </c>
    </row>
    <row r="1442" spans="1:2">
      <c r="A1442" s="1">
        <f>-47.32</f>
        <v>-47.32</v>
      </c>
      <c r="B1442">
        <v>-83.635000000000005</v>
      </c>
    </row>
    <row r="1443" spans="1:2">
      <c r="A1443" s="1">
        <f>-47.993</f>
        <v>-47.993000000000002</v>
      </c>
      <c r="B1443">
        <v>-82.105000000000004</v>
      </c>
    </row>
    <row r="1444" spans="1:2">
      <c r="A1444" s="1">
        <f>-48.819</f>
        <v>-48.819000000000003</v>
      </c>
      <c r="B1444">
        <v>-81.344999999999999</v>
      </c>
    </row>
    <row r="1445" spans="1:2">
      <c r="A1445" s="1">
        <f>-48.969</f>
        <v>-48.969000000000001</v>
      </c>
      <c r="B1445">
        <v>-77.906000000000006</v>
      </c>
    </row>
    <row r="1446" spans="1:2">
      <c r="A1446" s="1">
        <f>-49.045</f>
        <v>-49.045000000000002</v>
      </c>
      <c r="B1446">
        <v>-74.849999999999994</v>
      </c>
    </row>
    <row r="1447" spans="1:2">
      <c r="A1447" s="1">
        <f>-49.195</f>
        <v>-49.195</v>
      </c>
      <c r="B1447">
        <v>-70.269000000000005</v>
      </c>
    </row>
    <row r="1448" spans="1:2">
      <c r="A1448" s="1">
        <f>-49.195</f>
        <v>-49.195</v>
      </c>
      <c r="B1448">
        <v>-66.069000000000003</v>
      </c>
    </row>
    <row r="1449" spans="1:2">
      <c r="A1449" s="1">
        <f>-49.195</f>
        <v>-49.195</v>
      </c>
      <c r="B1449">
        <v>-60.722999999999999</v>
      </c>
    </row>
    <row r="1450" spans="1:2">
      <c r="A1450" s="1">
        <f>-49.268</f>
        <v>-49.268000000000001</v>
      </c>
      <c r="B1450">
        <v>-57.667000000000002</v>
      </c>
    </row>
    <row r="1451" spans="1:2">
      <c r="A1451" s="1">
        <f>-49.345</f>
        <v>-49.344999999999999</v>
      </c>
      <c r="B1451">
        <v>-54.610999999999997</v>
      </c>
    </row>
    <row r="1452" spans="1:2">
      <c r="A1452" s="1">
        <f>-49.195</f>
        <v>-49.195</v>
      </c>
      <c r="B1452">
        <v>-51.936999999999998</v>
      </c>
    </row>
    <row r="1453" spans="1:2">
      <c r="A1453" s="1">
        <f>-49.119</f>
        <v>-49.119</v>
      </c>
      <c r="B1453">
        <v>-49.264000000000003</v>
      </c>
    </row>
    <row r="1454" spans="1:2">
      <c r="A1454" s="1">
        <f>-48.969</f>
        <v>-48.969000000000001</v>
      </c>
      <c r="B1454">
        <v>-45.826000000000001</v>
      </c>
    </row>
    <row r="1455" spans="1:2">
      <c r="A1455" s="1">
        <f>-48.895</f>
        <v>-48.895000000000003</v>
      </c>
      <c r="B1455">
        <v>-43.917999999999999</v>
      </c>
    </row>
    <row r="1456" spans="1:2">
      <c r="A1456" s="1">
        <f>-48.895</f>
        <v>-48.895000000000003</v>
      </c>
      <c r="B1456">
        <v>-41.244999999999997</v>
      </c>
    </row>
    <row r="1457" spans="1:2">
      <c r="A1457" s="1">
        <f>-48.669</f>
        <v>-48.668999999999997</v>
      </c>
      <c r="B1457">
        <v>-37.808</v>
      </c>
    </row>
    <row r="1458" spans="1:2">
      <c r="A1458" s="1">
        <f>-48.445</f>
        <v>-48.445</v>
      </c>
      <c r="B1458">
        <v>-34.752000000000002</v>
      </c>
    </row>
    <row r="1459" spans="1:2">
      <c r="A1459" s="1">
        <f>-48.146</f>
        <v>-48.146000000000001</v>
      </c>
      <c r="B1459">
        <v>-30.552</v>
      </c>
    </row>
    <row r="1460" spans="1:2">
      <c r="A1460" s="1">
        <f>-47.694</f>
        <v>-47.694000000000003</v>
      </c>
      <c r="B1460">
        <v>-27.495999999999999</v>
      </c>
    </row>
    <row r="1461" spans="1:2">
      <c r="A1461" s="1">
        <f>-47.544</f>
        <v>-47.543999999999997</v>
      </c>
      <c r="B1461">
        <v>-24.06</v>
      </c>
    </row>
    <row r="1462" spans="1:2">
      <c r="A1462" s="1">
        <f>-47.17</f>
        <v>-47.17</v>
      </c>
      <c r="B1462">
        <v>-21.385999999999999</v>
      </c>
    </row>
    <row r="1463" spans="1:2">
      <c r="A1463" s="1">
        <f>-46.871</f>
        <v>-46.871000000000002</v>
      </c>
      <c r="B1463">
        <v>-18.713000000000001</v>
      </c>
    </row>
    <row r="1464" spans="1:2">
      <c r="A1464" s="1">
        <f>-46.345</f>
        <v>-46.344999999999999</v>
      </c>
      <c r="B1464">
        <v>-15.657999999999999</v>
      </c>
    </row>
    <row r="1465" spans="1:2">
      <c r="A1465" s="1">
        <f>-45.895</f>
        <v>-45.895000000000003</v>
      </c>
      <c r="B1465">
        <v>-12.984</v>
      </c>
    </row>
    <row r="1466" spans="1:2">
      <c r="A1466" s="1">
        <f>-45.446</f>
        <v>-45.445999999999998</v>
      </c>
      <c r="B1466">
        <v>-10.311</v>
      </c>
    </row>
    <row r="1467" spans="1:2">
      <c r="A1467" s="1">
        <f>-45.07</f>
        <v>-45.07</v>
      </c>
      <c r="B1467">
        <v>-8.4017999999999997</v>
      </c>
    </row>
    <row r="1468" spans="1:2">
      <c r="A1468" s="1">
        <f>-44.62</f>
        <v>-44.62</v>
      </c>
      <c r="B1468">
        <v>-5.3463000000000003</v>
      </c>
    </row>
    <row r="1469" spans="1:2">
      <c r="A1469" s="1">
        <f>-44.32</f>
        <v>-44.32</v>
      </c>
      <c r="B1469">
        <v>-3.4371</v>
      </c>
    </row>
    <row r="1470" spans="1:2">
      <c r="A1470" s="1">
        <f>-43.945</f>
        <v>-43.945</v>
      </c>
      <c r="B1470">
        <v>-2.2913999999999999</v>
      </c>
    </row>
    <row r="1471" spans="1:2">
      <c r="A1471" s="1">
        <v>-43.420999999999999</v>
      </c>
      <c r="B1471">
        <v>0.38189000000000001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3"/>
  <sheetViews>
    <sheetView tabSelected="1" topLeftCell="A10" workbookViewId="0">
      <selection activeCell="N17" sqref="N17"/>
    </sheetView>
  </sheetViews>
  <sheetFormatPr defaultRowHeight="13.5"/>
  <sheetData>
    <row r="1" spans="1:2">
      <c r="A1" s="1">
        <v>0</v>
      </c>
      <c r="B1">
        <v>0</v>
      </c>
    </row>
    <row r="2" spans="1:2">
      <c r="A2" s="1">
        <v>0.15870999999999999</v>
      </c>
      <c r="B2">
        <v>18.135999999999999</v>
      </c>
    </row>
    <row r="3" spans="1:2">
      <c r="A3" s="1">
        <v>0.23807</v>
      </c>
      <c r="B3">
        <v>30.227</v>
      </c>
    </row>
    <row r="4" spans="1:2">
      <c r="A4" s="1">
        <v>0.31741999999999998</v>
      </c>
      <c r="B4">
        <v>44.332999999999998</v>
      </c>
    </row>
    <row r="5" spans="1:2">
      <c r="A5" s="1">
        <v>0.39679999999999999</v>
      </c>
      <c r="B5">
        <v>54.411000000000001</v>
      </c>
    </row>
    <row r="6" spans="1:2">
      <c r="A6" s="1">
        <v>0.63485000000000003</v>
      </c>
      <c r="B6">
        <v>66.501000000000005</v>
      </c>
    </row>
    <row r="7" spans="1:2">
      <c r="A7" s="1">
        <v>0.71421999999999997</v>
      </c>
      <c r="B7">
        <v>80.605999999999995</v>
      </c>
    </row>
    <row r="8" spans="1:2">
      <c r="A8" s="1">
        <v>0.71421999999999997</v>
      </c>
      <c r="B8">
        <v>94.712000000000003</v>
      </c>
    </row>
    <row r="9" spans="1:2">
      <c r="A9" s="1">
        <v>0.79357</v>
      </c>
      <c r="B9">
        <v>110.83</v>
      </c>
    </row>
    <row r="10" spans="1:2">
      <c r="A10" s="1">
        <v>0.87292000000000003</v>
      </c>
      <c r="B10">
        <v>130.97999999999999</v>
      </c>
    </row>
    <row r="11" spans="1:2">
      <c r="A11" s="1">
        <v>0.95230000000000004</v>
      </c>
      <c r="B11">
        <v>141.06</v>
      </c>
    </row>
    <row r="12" spans="1:2">
      <c r="A12" s="1">
        <v>1.0316000000000001</v>
      </c>
      <c r="B12">
        <v>155.16</v>
      </c>
    </row>
    <row r="13" spans="1:2">
      <c r="A13" s="1">
        <v>1.111</v>
      </c>
      <c r="B13">
        <v>171.29</v>
      </c>
    </row>
    <row r="14" spans="1:2">
      <c r="A14" s="1">
        <v>1.1903999999999999</v>
      </c>
      <c r="B14">
        <v>185.39</v>
      </c>
    </row>
    <row r="15" spans="1:2">
      <c r="A15" s="1">
        <v>1.2697000000000001</v>
      </c>
      <c r="B15">
        <v>201.51</v>
      </c>
    </row>
    <row r="16" spans="1:2">
      <c r="A16" s="1">
        <v>1.5078</v>
      </c>
      <c r="B16">
        <v>211.59</v>
      </c>
    </row>
    <row r="17" spans="1:2">
      <c r="A17" s="1">
        <v>1.5078</v>
      </c>
      <c r="B17">
        <v>227.71</v>
      </c>
    </row>
    <row r="18" spans="1:2">
      <c r="A18" s="1">
        <v>1.5871</v>
      </c>
      <c r="B18">
        <v>243.83</v>
      </c>
    </row>
    <row r="19" spans="1:2">
      <c r="A19" s="1">
        <v>1.7459</v>
      </c>
      <c r="B19">
        <v>257.93</v>
      </c>
    </row>
    <row r="20" spans="1:2">
      <c r="A20" s="1">
        <v>1.7459</v>
      </c>
      <c r="B20">
        <v>268.01</v>
      </c>
    </row>
    <row r="21" spans="1:2">
      <c r="A21" s="1">
        <v>1.7459</v>
      </c>
      <c r="B21">
        <v>282.12</v>
      </c>
    </row>
    <row r="22" spans="1:2">
      <c r="A22" s="1">
        <v>1.8251999999999999</v>
      </c>
      <c r="B22">
        <v>294.20999999999998</v>
      </c>
    </row>
    <row r="23" spans="1:2">
      <c r="A23" s="1">
        <v>1.9839</v>
      </c>
      <c r="B23">
        <v>308.32</v>
      </c>
    </row>
    <row r="24" spans="1:2">
      <c r="A24" s="1">
        <v>2.0632999999999999</v>
      </c>
      <c r="B24">
        <v>318.39</v>
      </c>
    </row>
    <row r="25" spans="1:2">
      <c r="A25" s="1">
        <v>2.1425999999999998</v>
      </c>
      <c r="B25">
        <v>332.5</v>
      </c>
    </row>
    <row r="26" spans="1:2">
      <c r="A26" s="1">
        <v>2.222</v>
      </c>
      <c r="B26">
        <v>342.57</v>
      </c>
    </row>
    <row r="27" spans="1:2">
      <c r="A27" s="1">
        <v>2.3014000000000001</v>
      </c>
      <c r="B27">
        <v>354.66</v>
      </c>
    </row>
    <row r="28" spans="1:2">
      <c r="A28" s="1">
        <v>2.4601000000000002</v>
      </c>
      <c r="B28">
        <v>366.75</v>
      </c>
    </row>
    <row r="29" spans="1:2">
      <c r="A29" s="1">
        <v>2.5394000000000001</v>
      </c>
      <c r="B29">
        <v>382.88</v>
      </c>
    </row>
    <row r="30" spans="1:2">
      <c r="A30" s="1">
        <v>2.6187</v>
      </c>
      <c r="B30">
        <v>392.95</v>
      </c>
    </row>
    <row r="31" spans="1:2">
      <c r="A31" s="1">
        <v>2.7774999999999999</v>
      </c>
      <c r="B31">
        <v>403.03</v>
      </c>
    </row>
    <row r="32" spans="1:2">
      <c r="A32" s="1">
        <v>2.8570000000000002</v>
      </c>
      <c r="B32">
        <v>419.15</v>
      </c>
    </row>
    <row r="33" spans="1:2">
      <c r="A33" s="1">
        <v>3.0950000000000002</v>
      </c>
      <c r="B33">
        <v>429.22</v>
      </c>
    </row>
    <row r="34" spans="1:2">
      <c r="A34" s="1">
        <v>3.0950000000000002</v>
      </c>
      <c r="B34">
        <v>439.3</v>
      </c>
    </row>
    <row r="35" spans="1:2">
      <c r="A35" s="1">
        <v>3.2536999999999998</v>
      </c>
      <c r="B35">
        <v>453.41</v>
      </c>
    </row>
    <row r="36" spans="1:2">
      <c r="A36" s="1">
        <v>3.4125000000000001</v>
      </c>
      <c r="B36">
        <v>465.51</v>
      </c>
    </row>
    <row r="37" spans="1:2">
      <c r="A37" s="1">
        <v>3.7296999999999998</v>
      </c>
      <c r="B37">
        <v>477.61</v>
      </c>
    </row>
    <row r="38" spans="1:2">
      <c r="A38" s="1">
        <v>3.968</v>
      </c>
      <c r="B38">
        <v>493.71</v>
      </c>
    </row>
    <row r="39" spans="1:2">
      <c r="A39" s="1">
        <v>4.2060000000000004</v>
      </c>
      <c r="B39">
        <v>505.81</v>
      </c>
    </row>
    <row r="40" spans="1:2">
      <c r="A40" s="1">
        <v>4.5235000000000003</v>
      </c>
      <c r="B40">
        <v>517.91</v>
      </c>
    </row>
    <row r="41" spans="1:2">
      <c r="A41" s="1">
        <v>4.8407</v>
      </c>
      <c r="B41">
        <v>529.96</v>
      </c>
    </row>
    <row r="42" spans="1:2">
      <c r="A42" s="1">
        <v>5.0789999999999997</v>
      </c>
      <c r="B42">
        <v>540.05999999999995</v>
      </c>
    </row>
    <row r="43" spans="1:2">
      <c r="A43" s="1">
        <v>5.4756999999999998</v>
      </c>
      <c r="B43">
        <v>550.11</v>
      </c>
    </row>
    <row r="44" spans="1:2">
      <c r="A44" s="1">
        <v>5.7137000000000002</v>
      </c>
      <c r="B44">
        <v>560.21</v>
      </c>
    </row>
    <row r="45" spans="1:2">
      <c r="A45" s="1">
        <v>5.9516999999999998</v>
      </c>
      <c r="B45">
        <v>568.26</v>
      </c>
    </row>
    <row r="46" spans="1:2">
      <c r="A46" s="1">
        <v>6.3484999999999996</v>
      </c>
      <c r="B46">
        <v>576.30999999999995</v>
      </c>
    </row>
    <row r="47" spans="1:2">
      <c r="A47" s="1">
        <v>6.5072000000000001</v>
      </c>
      <c r="B47">
        <v>580.36</v>
      </c>
    </row>
    <row r="48" spans="1:2">
      <c r="A48" s="1">
        <v>6.7454999999999998</v>
      </c>
      <c r="B48">
        <v>586.41</v>
      </c>
    </row>
    <row r="49" spans="1:2">
      <c r="A49" s="1">
        <v>6.9835000000000003</v>
      </c>
      <c r="B49">
        <v>590.41</v>
      </c>
    </row>
    <row r="50" spans="1:2">
      <c r="A50" s="1">
        <v>7.1421999999999999</v>
      </c>
      <c r="B50">
        <v>592.46</v>
      </c>
    </row>
    <row r="51" spans="1:2">
      <c r="A51" s="1">
        <v>7.0627000000000004</v>
      </c>
      <c r="B51">
        <v>586.41</v>
      </c>
    </row>
    <row r="52" spans="1:2">
      <c r="A52" s="1">
        <v>7.0627000000000004</v>
      </c>
      <c r="B52">
        <v>576.30999999999995</v>
      </c>
    </row>
    <row r="53" spans="1:2">
      <c r="A53" s="1">
        <v>7.0627000000000004</v>
      </c>
      <c r="B53">
        <v>566.26</v>
      </c>
    </row>
    <row r="54" spans="1:2">
      <c r="A54" s="1">
        <v>6.9835000000000003</v>
      </c>
      <c r="B54">
        <v>556.16</v>
      </c>
    </row>
    <row r="55" spans="1:2">
      <c r="A55" s="1">
        <v>6.8247</v>
      </c>
      <c r="B55">
        <v>546.11</v>
      </c>
    </row>
    <row r="56" spans="1:2">
      <c r="A56" s="1">
        <v>6.8247</v>
      </c>
      <c r="B56">
        <v>536.01</v>
      </c>
    </row>
    <row r="57" spans="1:2">
      <c r="A57" s="1">
        <v>6.6660000000000004</v>
      </c>
      <c r="B57">
        <v>521.91</v>
      </c>
    </row>
    <row r="58" spans="1:2">
      <c r="A58" s="1">
        <v>6.5072000000000001</v>
      </c>
      <c r="B58">
        <v>507.81</v>
      </c>
    </row>
    <row r="59" spans="1:2">
      <c r="A59" s="1">
        <v>6.4279999999999999</v>
      </c>
      <c r="B59">
        <v>491.71</v>
      </c>
    </row>
    <row r="60" spans="1:2">
      <c r="A60" s="1">
        <v>6.2691999999999997</v>
      </c>
      <c r="B60">
        <v>471.56</v>
      </c>
    </row>
    <row r="61" spans="1:2">
      <c r="A61" s="1">
        <v>6.1105</v>
      </c>
      <c r="B61">
        <v>457.46</v>
      </c>
    </row>
    <row r="62" spans="1:2">
      <c r="A62" s="1">
        <v>5.9516999999999998</v>
      </c>
      <c r="B62">
        <v>439.3</v>
      </c>
    </row>
    <row r="63" spans="1:2">
      <c r="A63" s="1">
        <v>5.7930000000000001</v>
      </c>
      <c r="B63">
        <v>419.15</v>
      </c>
    </row>
    <row r="64" spans="1:2">
      <c r="A64" s="1">
        <v>5.6345000000000001</v>
      </c>
      <c r="B64">
        <v>401.01</v>
      </c>
    </row>
    <row r="65" spans="1:2">
      <c r="A65" s="1">
        <v>5.4756999999999998</v>
      </c>
      <c r="B65">
        <v>378.85</v>
      </c>
    </row>
    <row r="66" spans="1:2">
      <c r="A66" s="1">
        <v>5.2374999999999998</v>
      </c>
      <c r="B66">
        <v>362.72</v>
      </c>
    </row>
    <row r="67" spans="1:2">
      <c r="A67" s="1">
        <v>5.0789999999999997</v>
      </c>
      <c r="B67">
        <v>346.6</v>
      </c>
    </row>
    <row r="68" spans="1:2">
      <c r="A68" s="1">
        <v>4.9995000000000003</v>
      </c>
      <c r="B68">
        <v>336.53</v>
      </c>
    </row>
    <row r="69" spans="1:2">
      <c r="A69" s="1">
        <v>4.7614999999999998</v>
      </c>
      <c r="B69">
        <v>322.42</v>
      </c>
    </row>
    <row r="70" spans="1:2">
      <c r="A70" s="1">
        <v>4.5235000000000003</v>
      </c>
      <c r="B70">
        <v>306.3</v>
      </c>
    </row>
    <row r="71" spans="1:2">
      <c r="A71" s="1">
        <v>4.444</v>
      </c>
      <c r="B71">
        <v>294.20999999999998</v>
      </c>
    </row>
    <row r="72" spans="1:2">
      <c r="A72" s="1">
        <v>4.3647</v>
      </c>
      <c r="B72">
        <v>276.07</v>
      </c>
    </row>
    <row r="73" spans="1:2">
      <c r="A73" s="1">
        <v>4.0472000000000001</v>
      </c>
      <c r="B73">
        <v>255.92</v>
      </c>
    </row>
    <row r="74" spans="1:2">
      <c r="A74" s="1">
        <v>3.8092000000000001</v>
      </c>
      <c r="B74">
        <v>233.75</v>
      </c>
    </row>
    <row r="75" spans="1:2">
      <c r="A75" s="1">
        <v>3.5710000000000002</v>
      </c>
      <c r="B75">
        <v>215.62</v>
      </c>
    </row>
    <row r="76" spans="1:2">
      <c r="A76" s="1">
        <v>3.4125000000000001</v>
      </c>
      <c r="B76">
        <v>195.47</v>
      </c>
    </row>
    <row r="77" spans="1:2">
      <c r="A77" s="1">
        <v>3.1741999999999999</v>
      </c>
      <c r="B77">
        <v>171.29</v>
      </c>
    </row>
    <row r="78" spans="1:2">
      <c r="A78" s="1">
        <v>2.9361999999999999</v>
      </c>
      <c r="B78">
        <v>153.15</v>
      </c>
    </row>
    <row r="79" spans="1:2">
      <c r="A79" s="1">
        <v>2.7774999999999999</v>
      </c>
      <c r="B79">
        <v>135.01</v>
      </c>
    </row>
    <row r="80" spans="1:2">
      <c r="A80" s="1">
        <v>2.6187</v>
      </c>
      <c r="B80">
        <v>114.86</v>
      </c>
    </row>
    <row r="81" spans="1:2">
      <c r="A81" s="1">
        <v>2.3807</v>
      </c>
      <c r="B81">
        <v>96.727000000000004</v>
      </c>
    </row>
    <row r="82" spans="1:2">
      <c r="A82" s="1">
        <v>2.1425999999999998</v>
      </c>
      <c r="B82">
        <v>74.561000000000007</v>
      </c>
    </row>
    <row r="83" spans="1:2">
      <c r="A83" s="1">
        <v>1.9046000000000001</v>
      </c>
      <c r="B83">
        <v>56.426000000000002</v>
      </c>
    </row>
    <row r="84" spans="1:2">
      <c r="A84" s="1">
        <v>1.6665000000000001</v>
      </c>
      <c r="B84">
        <v>40.302999999999997</v>
      </c>
    </row>
    <row r="85" spans="1:2">
      <c r="A85" s="1">
        <v>1.5078</v>
      </c>
      <c r="B85">
        <v>28.212</v>
      </c>
    </row>
    <row r="86" spans="1:2">
      <c r="A86" s="1">
        <v>1.4283999999999999</v>
      </c>
      <c r="B86">
        <v>16.120999999999999</v>
      </c>
    </row>
    <row r="87" spans="1:2">
      <c r="A87" s="1">
        <v>1.1903999999999999</v>
      </c>
      <c r="B87">
        <v>0</v>
      </c>
    </row>
    <row r="88" spans="1:2">
      <c r="A88" s="1">
        <v>1.2697000000000001</v>
      </c>
      <c r="B88">
        <v>-14.106</v>
      </c>
    </row>
    <row r="89" spans="1:2">
      <c r="A89" s="1">
        <v>1.1903999999999999</v>
      </c>
      <c r="B89">
        <v>-24.181000000000001</v>
      </c>
    </row>
    <row r="90" spans="1:2">
      <c r="A90" s="1">
        <v>1.0316000000000001</v>
      </c>
      <c r="B90">
        <v>-38.287999999999997</v>
      </c>
    </row>
    <row r="91" spans="1:2">
      <c r="A91" s="1">
        <v>0.87292000000000003</v>
      </c>
      <c r="B91">
        <v>-52.390999999999998</v>
      </c>
    </row>
    <row r="92" spans="1:2">
      <c r="A92" s="1">
        <v>0.71421999999999997</v>
      </c>
      <c r="B92">
        <v>-72.546000000000006</v>
      </c>
    </row>
    <row r="93" spans="1:2">
      <c r="A93" s="1">
        <v>0.55549999999999999</v>
      </c>
      <c r="B93">
        <v>-88.665999999999997</v>
      </c>
    </row>
    <row r="94" spans="1:2">
      <c r="A94" s="1">
        <v>0.39679999999999999</v>
      </c>
      <c r="B94">
        <v>-108.82</v>
      </c>
    </row>
    <row r="95" spans="1:2">
      <c r="A95" s="1">
        <v>0.15870999999999999</v>
      </c>
      <c r="B95">
        <v>-124.94</v>
      </c>
    </row>
    <row r="96" spans="1:2">
      <c r="A96" s="1">
        <v>0</v>
      </c>
      <c r="B96">
        <v>-145.09</v>
      </c>
    </row>
    <row r="97" spans="1:2">
      <c r="A97" s="1">
        <f>-0.079357</f>
        <v>-7.9356999999999997E-2</v>
      </c>
      <c r="B97">
        <v>-165.24</v>
      </c>
    </row>
    <row r="98" spans="1:2">
      <c r="A98" s="1">
        <f>-0.23807</f>
        <v>-0.23807</v>
      </c>
      <c r="B98">
        <v>-187.41</v>
      </c>
    </row>
    <row r="99" spans="1:2">
      <c r="A99" s="1">
        <f>-0.3968</f>
        <v>-0.39679999999999999</v>
      </c>
      <c r="B99">
        <v>-211.59</v>
      </c>
    </row>
    <row r="100" spans="1:2">
      <c r="A100" s="1">
        <f>-0.63485</f>
        <v>-0.63485000000000003</v>
      </c>
      <c r="B100">
        <v>-235.77</v>
      </c>
    </row>
    <row r="101" spans="1:2">
      <c r="A101" s="1">
        <f>-0.87292</f>
        <v>-0.87292000000000003</v>
      </c>
      <c r="B101">
        <v>-253.9</v>
      </c>
    </row>
    <row r="102" spans="1:2">
      <c r="A102" s="1">
        <f>-0.9523</f>
        <v>-0.95230000000000004</v>
      </c>
      <c r="B102">
        <v>-274.06</v>
      </c>
    </row>
    <row r="103" spans="1:2">
      <c r="A103" s="1">
        <f>-1.0316</f>
        <v>-1.0316000000000001</v>
      </c>
      <c r="B103">
        <v>-292.19</v>
      </c>
    </row>
    <row r="104" spans="1:2">
      <c r="A104" s="1">
        <f>-1.1904</f>
        <v>-1.1903999999999999</v>
      </c>
      <c r="B104">
        <v>-314.36</v>
      </c>
    </row>
    <row r="105" spans="1:2">
      <c r="A105" s="1">
        <f>-1.3491</f>
        <v>-1.3491</v>
      </c>
      <c r="B105">
        <v>-326.45</v>
      </c>
    </row>
    <row r="106" spans="1:2">
      <c r="A106" s="1">
        <f>-1.4284</f>
        <v>-1.4283999999999999</v>
      </c>
      <c r="B106">
        <v>-352.65</v>
      </c>
    </row>
    <row r="107" spans="1:2">
      <c r="A107" s="1">
        <f>-1.5871</f>
        <v>-1.5871</v>
      </c>
      <c r="B107">
        <v>-366.75</v>
      </c>
    </row>
    <row r="108" spans="1:2">
      <c r="A108" s="1">
        <f>-1.7459</f>
        <v>-1.7459</v>
      </c>
      <c r="B108">
        <v>-378.85</v>
      </c>
    </row>
    <row r="109" spans="1:2">
      <c r="A109" s="1">
        <f>-1.9046</f>
        <v>-1.9046000000000001</v>
      </c>
      <c r="B109">
        <v>-394.97</v>
      </c>
    </row>
    <row r="110" spans="1:2">
      <c r="A110" s="1">
        <f>-2.0633</f>
        <v>-2.0632999999999999</v>
      </c>
      <c r="B110">
        <v>-413.1</v>
      </c>
    </row>
    <row r="111" spans="1:2">
      <c r="A111" s="1">
        <f>-2.3014</f>
        <v>-2.3014000000000001</v>
      </c>
      <c r="B111">
        <v>-429.22</v>
      </c>
    </row>
    <row r="112" spans="1:2">
      <c r="A112" s="1">
        <f>-2.4601</f>
        <v>-2.4601000000000002</v>
      </c>
      <c r="B112">
        <v>-445.36</v>
      </c>
    </row>
    <row r="113" spans="1:2">
      <c r="A113" s="1">
        <f>-2.6982</f>
        <v>-2.6981999999999999</v>
      </c>
      <c r="B113">
        <v>-463.46</v>
      </c>
    </row>
    <row r="114" spans="1:2">
      <c r="A114" s="1">
        <f>-2.9362</f>
        <v>-2.9361999999999999</v>
      </c>
      <c r="B114">
        <v>-475.56</v>
      </c>
    </row>
    <row r="115" spans="1:2">
      <c r="A115" s="1">
        <f>-3.2537</f>
        <v>-3.2536999999999998</v>
      </c>
      <c r="B115">
        <v>-493.71</v>
      </c>
    </row>
    <row r="116" spans="1:2">
      <c r="A116" s="1">
        <f>-3.4125</f>
        <v>-3.4125000000000001</v>
      </c>
      <c r="B116">
        <v>-505.81</v>
      </c>
    </row>
    <row r="117" spans="1:2">
      <c r="A117" s="1">
        <f>-3.571</f>
        <v>-3.5710000000000002</v>
      </c>
      <c r="B117">
        <v>-517.91</v>
      </c>
    </row>
    <row r="118" spans="1:2">
      <c r="A118" s="1">
        <f>-3.8092</f>
        <v>-3.8092000000000001</v>
      </c>
      <c r="B118">
        <v>-529.96</v>
      </c>
    </row>
    <row r="119" spans="1:2">
      <c r="A119" s="1">
        <f>-4.1265</f>
        <v>-4.1265000000000001</v>
      </c>
      <c r="B119">
        <v>-546.11</v>
      </c>
    </row>
    <row r="120" spans="1:2">
      <c r="A120" s="1">
        <f>-4.6027</f>
        <v>-4.6026999999999996</v>
      </c>
      <c r="B120">
        <v>-566.26</v>
      </c>
    </row>
    <row r="121" spans="1:2">
      <c r="A121" s="1">
        <f>-4.9202</f>
        <v>-4.9202000000000004</v>
      </c>
      <c r="B121">
        <v>-588.41</v>
      </c>
    </row>
    <row r="122" spans="1:2">
      <c r="A122" s="1">
        <f>-5.3962</f>
        <v>-5.3962000000000003</v>
      </c>
      <c r="B122">
        <v>-604.55999999999995</v>
      </c>
    </row>
    <row r="123" spans="1:2">
      <c r="A123" s="1">
        <f>-5.6345</f>
        <v>-5.6345000000000001</v>
      </c>
      <c r="B123">
        <v>-616.61</v>
      </c>
    </row>
    <row r="124" spans="1:2">
      <c r="A124" s="1">
        <f>-5.793</f>
        <v>-5.7930000000000001</v>
      </c>
      <c r="B124">
        <v>-626.71</v>
      </c>
    </row>
    <row r="125" spans="1:2">
      <c r="A125" s="1">
        <f>-6.1105</f>
        <v>-6.1105</v>
      </c>
      <c r="B125">
        <v>-630.71</v>
      </c>
    </row>
    <row r="126" spans="1:2">
      <c r="A126" s="1">
        <f>-6.3485</f>
        <v>-6.3484999999999996</v>
      </c>
      <c r="B126">
        <v>-640.80999999999995</v>
      </c>
    </row>
    <row r="127" spans="1:2">
      <c r="A127" s="1">
        <f>-6.5867</f>
        <v>-6.5867000000000004</v>
      </c>
      <c r="B127">
        <v>-648.86</v>
      </c>
    </row>
    <row r="128" spans="1:2">
      <c r="A128" s="1">
        <f>-6.8247</f>
        <v>-6.8247</v>
      </c>
      <c r="B128">
        <v>-652.91</v>
      </c>
    </row>
    <row r="129" spans="1:2">
      <c r="A129" s="1">
        <f>-7.0627</f>
        <v>-7.0627000000000004</v>
      </c>
      <c r="B129">
        <v>-660.96</v>
      </c>
    </row>
    <row r="130" spans="1:2">
      <c r="A130" s="1">
        <f>-7.0627</f>
        <v>-7.0627000000000004</v>
      </c>
      <c r="B130">
        <v>-646.86</v>
      </c>
    </row>
    <row r="131" spans="1:2">
      <c r="A131" s="1">
        <f>-6.9835</f>
        <v>-6.9835000000000003</v>
      </c>
      <c r="B131">
        <v>-628.71</v>
      </c>
    </row>
    <row r="132" spans="1:2">
      <c r="A132" s="1">
        <f>-6.9835</f>
        <v>-6.9835000000000003</v>
      </c>
      <c r="B132">
        <v>-616.61</v>
      </c>
    </row>
    <row r="133" spans="1:2">
      <c r="A133" s="1">
        <f>-6.9835</f>
        <v>-6.9835000000000003</v>
      </c>
      <c r="B133">
        <v>-602.51</v>
      </c>
    </row>
    <row r="134" spans="1:2">
      <c r="A134" s="1">
        <f>-6.904</f>
        <v>-6.9039999999999999</v>
      </c>
      <c r="B134">
        <v>-590.41</v>
      </c>
    </row>
    <row r="135" spans="1:2">
      <c r="A135" s="1">
        <f>-6.9835</f>
        <v>-6.9835000000000003</v>
      </c>
      <c r="B135">
        <v>-580.36</v>
      </c>
    </row>
    <row r="136" spans="1:2">
      <c r="A136" s="1">
        <f>-6.8247</f>
        <v>-6.8247</v>
      </c>
      <c r="B136">
        <v>-560.21</v>
      </c>
    </row>
    <row r="137" spans="1:2">
      <c r="A137" s="1">
        <f>-6.7455</f>
        <v>-6.7454999999999998</v>
      </c>
      <c r="B137">
        <v>-540.05999999999995</v>
      </c>
    </row>
    <row r="138" spans="1:2">
      <c r="A138" s="1">
        <f>-6.666</f>
        <v>-6.6660000000000004</v>
      </c>
      <c r="B138">
        <v>-515.86</v>
      </c>
    </row>
    <row r="139" spans="1:2">
      <c r="A139" s="1">
        <f>-6.428</f>
        <v>-6.4279999999999999</v>
      </c>
      <c r="B139">
        <v>-495.71</v>
      </c>
    </row>
    <row r="140" spans="1:2">
      <c r="A140" s="1">
        <f>-6.19</f>
        <v>-6.19</v>
      </c>
      <c r="B140">
        <v>-469.51</v>
      </c>
    </row>
    <row r="141" spans="1:2">
      <c r="A141" s="1">
        <f>-6.1105</f>
        <v>-6.1105</v>
      </c>
      <c r="B141">
        <v>-449.36</v>
      </c>
    </row>
    <row r="142" spans="1:2">
      <c r="A142" s="1">
        <f>-5.9517</f>
        <v>-5.9516999999999998</v>
      </c>
      <c r="B142">
        <v>-429.22</v>
      </c>
    </row>
    <row r="143" spans="1:2">
      <c r="A143" s="1">
        <f>-5.793</f>
        <v>-5.7930000000000001</v>
      </c>
      <c r="B143">
        <v>-415.12</v>
      </c>
    </row>
    <row r="144" spans="1:2">
      <c r="A144" s="1">
        <f>-5.7137</f>
        <v>-5.7137000000000002</v>
      </c>
      <c r="B144">
        <v>-396.98</v>
      </c>
    </row>
    <row r="145" spans="1:2">
      <c r="A145" s="1">
        <f>-5.4757</f>
        <v>-5.4756999999999998</v>
      </c>
      <c r="B145">
        <v>-378.85</v>
      </c>
    </row>
    <row r="146" spans="1:2">
      <c r="A146" s="1">
        <f>-5.317</f>
        <v>-5.3170000000000002</v>
      </c>
      <c r="B146">
        <v>-364.74</v>
      </c>
    </row>
    <row r="147" spans="1:2">
      <c r="A147" s="1">
        <f>-5.1582</f>
        <v>-5.1581999999999999</v>
      </c>
      <c r="B147">
        <v>-348.62</v>
      </c>
    </row>
    <row r="148" spans="1:2">
      <c r="A148" s="1">
        <f>-5.1582</f>
        <v>-5.1581999999999999</v>
      </c>
      <c r="B148">
        <v>-334.51</v>
      </c>
    </row>
    <row r="149" spans="1:2">
      <c r="A149" s="1">
        <f>-4.9995</f>
        <v>-4.9995000000000003</v>
      </c>
      <c r="B149">
        <v>-322.42</v>
      </c>
    </row>
    <row r="150" spans="1:2">
      <c r="A150" s="1">
        <f>-4.682</f>
        <v>-4.6820000000000004</v>
      </c>
      <c r="B150">
        <v>-304.29000000000002</v>
      </c>
    </row>
    <row r="151" spans="1:2">
      <c r="A151" s="1">
        <f>-4.6027</f>
        <v>-4.6026999999999996</v>
      </c>
      <c r="B151">
        <v>-294.20999999999998</v>
      </c>
    </row>
    <row r="152" spans="1:2">
      <c r="A152" s="1">
        <f>-4.5235</f>
        <v>-4.5235000000000003</v>
      </c>
      <c r="B152">
        <v>-274.06</v>
      </c>
    </row>
    <row r="153" spans="1:2">
      <c r="A153" s="1">
        <f>-4.444</f>
        <v>-4.444</v>
      </c>
      <c r="B153">
        <v>-257.93</v>
      </c>
    </row>
    <row r="154" spans="1:2">
      <c r="A154" s="1">
        <f>-4.206</f>
        <v>-4.2060000000000004</v>
      </c>
      <c r="B154">
        <v>-245.84</v>
      </c>
    </row>
    <row r="155" spans="1:2">
      <c r="A155" s="1">
        <f>-4.0472</f>
        <v>-4.0472000000000001</v>
      </c>
      <c r="B155">
        <v>-233.75</v>
      </c>
    </row>
    <row r="156" spans="1:2">
      <c r="A156" s="1">
        <f>-3.8092</f>
        <v>-3.8092000000000001</v>
      </c>
      <c r="B156">
        <v>-211.59</v>
      </c>
    </row>
    <row r="157" spans="1:2">
      <c r="A157" s="1">
        <f>-3.571</f>
        <v>-3.5710000000000002</v>
      </c>
      <c r="B157">
        <v>-193.45</v>
      </c>
    </row>
    <row r="158" spans="1:2">
      <c r="A158" s="1">
        <f>-3.4125</f>
        <v>-3.4125000000000001</v>
      </c>
      <c r="B158">
        <v>-183.38</v>
      </c>
    </row>
    <row r="159" spans="1:2">
      <c r="A159" s="1">
        <f>-3.2537</f>
        <v>-3.2536999999999998</v>
      </c>
      <c r="B159">
        <v>-165.24</v>
      </c>
    </row>
    <row r="160" spans="1:2">
      <c r="A160" s="1">
        <f>-3.1742</f>
        <v>-3.1741999999999999</v>
      </c>
      <c r="B160">
        <v>-153.15</v>
      </c>
    </row>
    <row r="161" spans="1:2">
      <c r="A161" s="1">
        <f>-3.0155</f>
        <v>-3.0154999999999998</v>
      </c>
      <c r="B161">
        <v>-141.06</v>
      </c>
    </row>
    <row r="162" spans="1:2">
      <c r="A162" s="1">
        <f>-2.7775</f>
        <v>-2.7774999999999999</v>
      </c>
      <c r="B162">
        <v>-124.94</v>
      </c>
    </row>
    <row r="163" spans="1:2">
      <c r="A163" s="1">
        <f>-2.6187</f>
        <v>-2.6187</v>
      </c>
      <c r="B163">
        <v>-110.83</v>
      </c>
    </row>
    <row r="164" spans="1:2">
      <c r="A164" s="1">
        <f>-2.5394</f>
        <v>-2.5394000000000001</v>
      </c>
      <c r="B164">
        <v>-96.727000000000004</v>
      </c>
    </row>
    <row r="165" spans="1:2">
      <c r="A165" s="1">
        <f>-2.3014</f>
        <v>-2.3014000000000001</v>
      </c>
      <c r="B165">
        <v>-82.620999999999995</v>
      </c>
    </row>
    <row r="166" spans="1:2">
      <c r="A166" s="1">
        <f>-2.0633</f>
        <v>-2.0632999999999999</v>
      </c>
      <c r="B166">
        <v>-70.531000000000006</v>
      </c>
    </row>
    <row r="167" spans="1:2">
      <c r="A167" s="1">
        <f>-1.9046</f>
        <v>-1.9046000000000001</v>
      </c>
      <c r="B167">
        <v>-56.426000000000002</v>
      </c>
    </row>
    <row r="168" spans="1:2">
      <c r="A168" s="1">
        <f>-1.8252</f>
        <v>-1.8251999999999999</v>
      </c>
      <c r="B168">
        <v>-46.345999999999997</v>
      </c>
    </row>
    <row r="169" spans="1:2">
      <c r="A169" s="1">
        <f>-1.7459</f>
        <v>-1.7459</v>
      </c>
      <c r="B169">
        <v>-36.271999999999998</v>
      </c>
    </row>
    <row r="170" spans="1:2">
      <c r="A170" s="1">
        <f>-1.5078</f>
        <v>-1.5078</v>
      </c>
      <c r="B170">
        <v>-26.196000000000002</v>
      </c>
    </row>
    <row r="171" spans="1:2">
      <c r="A171" s="1">
        <f>-1.4284</f>
        <v>-1.4283999999999999</v>
      </c>
      <c r="B171">
        <v>-16.120999999999999</v>
      </c>
    </row>
    <row r="172" spans="1:2">
      <c r="A172" s="1">
        <f>-1.2697</f>
        <v>-1.2697000000000001</v>
      </c>
      <c r="B172">
        <v>-6.0456000000000003</v>
      </c>
    </row>
    <row r="173" spans="1:2">
      <c r="A173" s="1">
        <v>-1.111</v>
      </c>
      <c r="B173">
        <v>8.0606000000000009</v>
      </c>
    </row>
    <row r="174" spans="1:2">
      <c r="A174" s="1">
        <v>-0.87292000000000003</v>
      </c>
      <c r="B174">
        <v>22.166</v>
      </c>
    </row>
    <row r="175" spans="1:2">
      <c r="A175" s="1">
        <v>-0.63485000000000003</v>
      </c>
      <c r="B175">
        <v>38.287999999999997</v>
      </c>
    </row>
    <row r="176" spans="1:2">
      <c r="A176" s="1">
        <v>-0.39679999999999999</v>
      </c>
      <c r="B176">
        <v>54.411000000000001</v>
      </c>
    </row>
    <row r="177" spans="1:2">
      <c r="A177" s="1">
        <v>-0.15870999999999999</v>
      </c>
      <c r="B177">
        <v>74.561000000000007</v>
      </c>
    </row>
    <row r="178" spans="1:2">
      <c r="A178" s="1">
        <v>0.15870999999999999</v>
      </c>
      <c r="B178">
        <v>96.727000000000004</v>
      </c>
    </row>
    <row r="179" spans="1:2">
      <c r="A179" s="1">
        <v>0.39679999999999999</v>
      </c>
      <c r="B179">
        <v>120.91</v>
      </c>
    </row>
    <row r="180" spans="1:2">
      <c r="A180" s="1">
        <v>0.63485000000000003</v>
      </c>
      <c r="B180">
        <v>141.06</v>
      </c>
    </row>
    <row r="181" spans="1:2">
      <c r="A181" s="1">
        <v>0.79357</v>
      </c>
      <c r="B181">
        <v>163.22999999999999</v>
      </c>
    </row>
    <row r="182" spans="1:2">
      <c r="A182" s="1">
        <v>1.0316000000000001</v>
      </c>
      <c r="B182">
        <v>185.39</v>
      </c>
    </row>
    <row r="183" spans="1:2">
      <c r="A183" s="1">
        <v>1.2697000000000001</v>
      </c>
      <c r="B183">
        <v>197.48</v>
      </c>
    </row>
    <row r="184" spans="1:2">
      <c r="A184" s="1">
        <v>1.6665000000000001</v>
      </c>
      <c r="B184">
        <v>221.66</v>
      </c>
    </row>
    <row r="185" spans="1:2">
      <c r="A185" s="1">
        <v>2.0632999999999999</v>
      </c>
      <c r="B185">
        <v>243.83</v>
      </c>
    </row>
    <row r="186" spans="1:2">
      <c r="A186" s="1">
        <v>2.1425999999999998</v>
      </c>
      <c r="B186">
        <v>261.95999999999998</v>
      </c>
    </row>
    <row r="187" spans="1:2">
      <c r="A187" s="1">
        <v>2.5394000000000001</v>
      </c>
      <c r="B187">
        <v>282.12</v>
      </c>
    </row>
    <row r="188" spans="1:2">
      <c r="A188" s="1">
        <v>2.6187</v>
      </c>
      <c r="B188">
        <v>302.27</v>
      </c>
    </row>
    <row r="189" spans="1:2">
      <c r="A189" s="1">
        <v>2.9361999999999999</v>
      </c>
      <c r="B189">
        <v>324.44</v>
      </c>
    </row>
    <row r="190" spans="1:2">
      <c r="A190" s="1">
        <v>3.2536999999999998</v>
      </c>
      <c r="B190">
        <v>346.6</v>
      </c>
    </row>
    <row r="191" spans="1:2">
      <c r="A191" s="1">
        <v>3.4916999999999998</v>
      </c>
      <c r="B191">
        <v>374.82</v>
      </c>
    </row>
    <row r="192" spans="1:2">
      <c r="A192" s="1">
        <v>3.968</v>
      </c>
      <c r="B192">
        <v>399</v>
      </c>
    </row>
    <row r="193" spans="1:2">
      <c r="A193" s="1">
        <v>4.0472000000000001</v>
      </c>
      <c r="B193">
        <v>423.18</v>
      </c>
    </row>
    <row r="194" spans="1:2">
      <c r="A194" s="1">
        <v>4.3647</v>
      </c>
      <c r="B194">
        <v>437.28</v>
      </c>
    </row>
    <row r="195" spans="1:2">
      <c r="A195" s="1">
        <v>4.7614999999999998</v>
      </c>
      <c r="B195">
        <v>459.46</v>
      </c>
    </row>
    <row r="196" spans="1:2">
      <c r="A196" s="1">
        <v>4.9995000000000003</v>
      </c>
      <c r="B196">
        <v>479.61</v>
      </c>
    </row>
    <row r="197" spans="1:2">
      <c r="A197" s="1">
        <v>5.3170000000000002</v>
      </c>
      <c r="B197">
        <v>493.71</v>
      </c>
    </row>
    <row r="198" spans="1:2">
      <c r="A198" s="1">
        <v>5.6345000000000001</v>
      </c>
      <c r="B198">
        <v>515.86</v>
      </c>
    </row>
    <row r="199" spans="1:2">
      <c r="A199" s="1">
        <v>6.0312000000000001</v>
      </c>
      <c r="B199">
        <v>536.01</v>
      </c>
    </row>
    <row r="200" spans="1:2">
      <c r="A200" s="1">
        <v>6.4279999999999999</v>
      </c>
      <c r="B200">
        <v>552.16</v>
      </c>
    </row>
    <row r="201" spans="1:2">
      <c r="A201" s="1">
        <v>6.9039999999999999</v>
      </c>
      <c r="B201">
        <v>570.26</v>
      </c>
    </row>
    <row r="202" spans="1:2">
      <c r="A202" s="1">
        <v>7.3010000000000002</v>
      </c>
      <c r="B202">
        <v>590.41</v>
      </c>
    </row>
    <row r="203" spans="1:2">
      <c r="A203" s="1">
        <v>7.6977000000000002</v>
      </c>
      <c r="B203">
        <v>606.55999999999995</v>
      </c>
    </row>
    <row r="204" spans="1:2">
      <c r="A204" s="1">
        <v>8.1737000000000002</v>
      </c>
      <c r="B204">
        <v>620.66</v>
      </c>
    </row>
    <row r="205" spans="1:2">
      <c r="A205" s="1">
        <v>8.65</v>
      </c>
      <c r="B205">
        <v>632.76</v>
      </c>
    </row>
    <row r="206" spans="1:2">
      <c r="A206" s="1">
        <v>9.0466999999999995</v>
      </c>
      <c r="B206">
        <v>642.80999999999995</v>
      </c>
    </row>
    <row r="207" spans="1:2">
      <c r="A207" s="1">
        <v>9.5229999999999997</v>
      </c>
      <c r="B207">
        <v>652.91</v>
      </c>
    </row>
    <row r="208" spans="1:2">
      <c r="A208" s="1">
        <v>9.8401999999999994</v>
      </c>
      <c r="B208">
        <v>658.96</v>
      </c>
    </row>
    <row r="209" spans="1:2">
      <c r="A209" s="1">
        <v>10.077999999999999</v>
      </c>
      <c r="B209">
        <v>662.96</v>
      </c>
    </row>
    <row r="210" spans="1:2">
      <c r="A210" s="1">
        <v>9.9197000000000006</v>
      </c>
      <c r="B210">
        <v>646.86</v>
      </c>
    </row>
    <row r="211" spans="1:2">
      <c r="A211" s="1">
        <v>9.9990000000000006</v>
      </c>
      <c r="B211">
        <v>632.76</v>
      </c>
    </row>
    <row r="212" spans="1:2">
      <c r="A212" s="1">
        <v>9.9197000000000006</v>
      </c>
      <c r="B212">
        <v>616.61</v>
      </c>
    </row>
    <row r="213" spans="1:2">
      <c r="A213" s="1">
        <v>9.8401999999999994</v>
      </c>
      <c r="B213">
        <v>602.51</v>
      </c>
    </row>
    <row r="214" spans="1:2">
      <c r="A214" s="1">
        <v>9.7609999999999992</v>
      </c>
      <c r="B214">
        <v>586.41</v>
      </c>
    </row>
    <row r="215" spans="1:2">
      <c r="A215" s="1">
        <v>9.7609999999999992</v>
      </c>
      <c r="B215">
        <v>568.26</v>
      </c>
    </row>
    <row r="216" spans="1:2">
      <c r="A216" s="1">
        <v>9.6816999999999993</v>
      </c>
      <c r="B216">
        <v>556.16</v>
      </c>
    </row>
    <row r="217" spans="1:2">
      <c r="A217" s="1">
        <v>9.6021999999999998</v>
      </c>
      <c r="B217">
        <v>536.01</v>
      </c>
    </row>
    <row r="218" spans="1:2">
      <c r="A218" s="1">
        <v>9.5229999999999997</v>
      </c>
      <c r="B218">
        <v>519.91</v>
      </c>
    </row>
    <row r="219" spans="1:2">
      <c r="A219" s="1">
        <v>9.2847000000000008</v>
      </c>
      <c r="B219">
        <v>491.71</v>
      </c>
    </row>
    <row r="220" spans="1:2">
      <c r="A220" s="1">
        <v>9.0466999999999995</v>
      </c>
      <c r="B220">
        <v>471.56</v>
      </c>
    </row>
    <row r="221" spans="1:2">
      <c r="A221" s="1">
        <v>8.8879999999999999</v>
      </c>
      <c r="B221">
        <v>455.41</v>
      </c>
    </row>
    <row r="222" spans="1:2">
      <c r="A222" s="1">
        <v>8.7292000000000005</v>
      </c>
      <c r="B222">
        <v>435.27</v>
      </c>
    </row>
    <row r="223" spans="1:2">
      <c r="A223" s="1">
        <v>8.4911999999999992</v>
      </c>
      <c r="B223">
        <v>415.12</v>
      </c>
    </row>
    <row r="224" spans="1:2">
      <c r="A224" s="1">
        <v>8.3324999999999996</v>
      </c>
      <c r="B224">
        <v>396.98</v>
      </c>
    </row>
    <row r="225" spans="1:2">
      <c r="A225" s="1">
        <v>8.0945</v>
      </c>
      <c r="B225">
        <v>374.82</v>
      </c>
    </row>
    <row r="226" spans="1:2">
      <c r="A226" s="1">
        <v>7.8564999999999996</v>
      </c>
      <c r="B226">
        <v>356.68</v>
      </c>
    </row>
    <row r="227" spans="1:2">
      <c r="A227" s="1">
        <v>7.5389999999999997</v>
      </c>
      <c r="B227">
        <v>338.54</v>
      </c>
    </row>
    <row r="228" spans="1:2">
      <c r="A228" s="1">
        <v>7.2214999999999998</v>
      </c>
      <c r="B228">
        <v>316.38</v>
      </c>
    </row>
    <row r="229" spans="1:2">
      <c r="A229" s="1">
        <v>7.0627000000000004</v>
      </c>
      <c r="B229">
        <v>298.24</v>
      </c>
    </row>
    <row r="230" spans="1:2">
      <c r="A230" s="1">
        <v>6.8247</v>
      </c>
      <c r="B230">
        <v>270.02999999999997</v>
      </c>
    </row>
    <row r="231" spans="1:2">
      <c r="A231" s="1">
        <v>6.4279999999999999</v>
      </c>
      <c r="B231">
        <v>245.84</v>
      </c>
    </row>
    <row r="232" spans="1:2">
      <c r="A232" s="1">
        <v>6.1105</v>
      </c>
      <c r="B232">
        <v>233.75</v>
      </c>
    </row>
    <row r="233" spans="1:2">
      <c r="A233" s="1">
        <v>5.3170000000000002</v>
      </c>
      <c r="B233">
        <v>175.32</v>
      </c>
    </row>
    <row r="234" spans="1:2">
      <c r="A234" s="1">
        <v>4.9995000000000003</v>
      </c>
      <c r="B234">
        <v>157.18</v>
      </c>
    </row>
    <row r="235" spans="1:2">
      <c r="A235" s="1">
        <v>4.6820000000000004</v>
      </c>
      <c r="B235">
        <v>130.97999999999999</v>
      </c>
    </row>
    <row r="236" spans="1:2">
      <c r="A236" s="1">
        <v>4.2851999999999997</v>
      </c>
      <c r="B236">
        <v>106.8</v>
      </c>
    </row>
    <row r="237" spans="1:2">
      <c r="A237" s="1">
        <v>3.8885000000000001</v>
      </c>
      <c r="B237">
        <v>84.635999999999996</v>
      </c>
    </row>
    <row r="238" spans="1:2">
      <c r="A238" s="1">
        <v>3.4125000000000001</v>
      </c>
      <c r="B238">
        <v>54.411000000000001</v>
      </c>
    </row>
    <row r="239" spans="1:2">
      <c r="A239" s="1">
        <v>3.0950000000000002</v>
      </c>
      <c r="B239">
        <v>34.256999999999998</v>
      </c>
    </row>
    <row r="240" spans="1:2">
      <c r="A240" s="1">
        <v>2.8570000000000002</v>
      </c>
      <c r="B240">
        <v>18.135999999999999</v>
      </c>
    </row>
    <row r="241" spans="1:2">
      <c r="A241" s="1">
        <v>2.5394000000000001</v>
      </c>
      <c r="B241">
        <v>0</v>
      </c>
    </row>
    <row r="242" spans="1:2">
      <c r="A242" s="1">
        <v>2.222</v>
      </c>
      <c r="B242">
        <v>-22.166</v>
      </c>
    </row>
    <row r="243" spans="1:2">
      <c r="A243" s="1">
        <v>1.9046000000000001</v>
      </c>
      <c r="B243">
        <v>-40.302999999999997</v>
      </c>
    </row>
    <row r="244" spans="1:2">
      <c r="A244" s="1">
        <v>1.5871</v>
      </c>
      <c r="B244">
        <v>-60.456000000000003</v>
      </c>
    </row>
    <row r="245" spans="1:2">
      <c r="A245" s="1">
        <v>1.1903999999999999</v>
      </c>
      <c r="B245">
        <v>-80.605999999999995</v>
      </c>
    </row>
    <row r="246" spans="1:2">
      <c r="A246" s="1">
        <v>0.87292000000000003</v>
      </c>
      <c r="B246">
        <v>-100.76</v>
      </c>
    </row>
    <row r="247" spans="1:2">
      <c r="A247" s="1">
        <v>0.63485000000000003</v>
      </c>
      <c r="B247">
        <v>-118.89</v>
      </c>
    </row>
    <row r="248" spans="1:2">
      <c r="A248" s="1">
        <v>0.31741999999999998</v>
      </c>
      <c r="B248">
        <v>-139.04</v>
      </c>
    </row>
    <row r="249" spans="1:2">
      <c r="A249" s="1">
        <v>0</v>
      </c>
      <c r="B249">
        <v>-163.22999999999999</v>
      </c>
    </row>
    <row r="250" spans="1:2">
      <c r="A250" s="1">
        <f>-0.23807</f>
        <v>-0.23807</v>
      </c>
      <c r="B250">
        <v>-183.38</v>
      </c>
    </row>
    <row r="251" spans="1:2">
      <c r="A251" s="1">
        <f>-0.5555</f>
        <v>-0.55549999999999999</v>
      </c>
      <c r="B251">
        <v>-205.54</v>
      </c>
    </row>
    <row r="252" spans="1:2">
      <c r="A252" s="1">
        <f>-0.71422</f>
        <v>-0.71421999999999997</v>
      </c>
      <c r="B252">
        <v>-225.69</v>
      </c>
    </row>
    <row r="253" spans="1:2">
      <c r="A253" s="1">
        <f>-1.111</f>
        <v>-1.111</v>
      </c>
      <c r="B253">
        <v>-251.89</v>
      </c>
    </row>
    <row r="254" spans="1:2">
      <c r="A254" s="1">
        <f>-1.5078</f>
        <v>-1.5078</v>
      </c>
      <c r="B254">
        <v>-286.14999999999998</v>
      </c>
    </row>
    <row r="255" spans="1:2">
      <c r="A255" s="1">
        <f>-1.7459</f>
        <v>-1.7459</v>
      </c>
      <c r="B255">
        <v>-312.35000000000002</v>
      </c>
    </row>
    <row r="256" spans="1:2">
      <c r="A256" s="1">
        <f>-2.1426</f>
        <v>-2.1425999999999998</v>
      </c>
      <c r="B256">
        <v>-342.57</v>
      </c>
    </row>
    <row r="257" spans="1:2">
      <c r="A257" s="1">
        <f>-2.6187</f>
        <v>-2.6187</v>
      </c>
      <c r="B257">
        <v>-374.82</v>
      </c>
    </row>
    <row r="258" spans="1:2">
      <c r="A258" s="1">
        <f>-2.857</f>
        <v>-2.8570000000000002</v>
      </c>
      <c r="B258">
        <v>-399</v>
      </c>
    </row>
    <row r="259" spans="1:2">
      <c r="A259" s="1">
        <f>-3.333</f>
        <v>-3.3330000000000002</v>
      </c>
      <c r="B259">
        <v>-425.19</v>
      </c>
    </row>
    <row r="260" spans="1:2">
      <c r="A260" s="1">
        <f>-3.571</f>
        <v>-3.5710000000000002</v>
      </c>
      <c r="B260">
        <v>-447.36</v>
      </c>
    </row>
    <row r="261" spans="1:2">
      <c r="A261" s="1">
        <f>-4.0472</f>
        <v>-4.0472000000000001</v>
      </c>
      <c r="B261">
        <v>-467.51</v>
      </c>
    </row>
    <row r="262" spans="1:2">
      <c r="A262" s="1">
        <f>-4.444</f>
        <v>-4.444</v>
      </c>
      <c r="B262">
        <v>-487.66</v>
      </c>
    </row>
    <row r="263" spans="1:2">
      <c r="A263" s="1">
        <f>-4.9202</f>
        <v>-4.9202000000000004</v>
      </c>
      <c r="B263">
        <v>-507.81</v>
      </c>
    </row>
    <row r="264" spans="1:2">
      <c r="A264" s="1">
        <f>-5.3962</f>
        <v>-5.3962000000000003</v>
      </c>
      <c r="B264">
        <v>-527.96</v>
      </c>
    </row>
    <row r="265" spans="1:2">
      <c r="A265" s="1">
        <f>-6.0312</f>
        <v>-6.0312000000000001</v>
      </c>
      <c r="B265">
        <v>-546.11</v>
      </c>
    </row>
    <row r="266" spans="1:2">
      <c r="A266" s="1">
        <f>-6.7455</f>
        <v>-6.7454999999999998</v>
      </c>
      <c r="B266">
        <v>-566.26</v>
      </c>
    </row>
    <row r="267" spans="1:2">
      <c r="A267" s="1">
        <f>-7.301</f>
        <v>-7.3010000000000002</v>
      </c>
      <c r="B267">
        <v>-582.36</v>
      </c>
    </row>
    <row r="268" spans="1:2">
      <c r="A268" s="1">
        <f>-7.777</f>
        <v>-7.7770000000000001</v>
      </c>
      <c r="B268">
        <v>-598.51</v>
      </c>
    </row>
    <row r="269" spans="1:2">
      <c r="A269" s="1">
        <f>-8.4912</f>
        <v>-8.4911999999999992</v>
      </c>
      <c r="B269">
        <v>-610.55999999999995</v>
      </c>
    </row>
    <row r="270" spans="1:2">
      <c r="A270" s="1">
        <f>-9.0467</f>
        <v>-9.0466999999999995</v>
      </c>
      <c r="B270">
        <v>-620.66</v>
      </c>
    </row>
    <row r="271" spans="1:2">
      <c r="A271" s="1">
        <f>-9.4435</f>
        <v>-9.4435000000000002</v>
      </c>
      <c r="B271">
        <v>-630.71</v>
      </c>
    </row>
    <row r="272" spans="1:2">
      <c r="A272" s="1">
        <f>-10.078</f>
        <v>-10.077999999999999</v>
      </c>
      <c r="B272">
        <v>-640.80999999999995</v>
      </c>
    </row>
    <row r="273" spans="1:2">
      <c r="A273" s="1">
        <f>-10.237</f>
        <v>-10.237</v>
      </c>
      <c r="B273">
        <v>-642.80999999999995</v>
      </c>
    </row>
    <row r="274" spans="1:2">
      <c r="A274" s="1">
        <f>-10.634</f>
        <v>-10.634</v>
      </c>
      <c r="B274">
        <v>-648.86</v>
      </c>
    </row>
    <row r="275" spans="1:2">
      <c r="A275" s="1">
        <f>-10.634</f>
        <v>-10.634</v>
      </c>
      <c r="B275">
        <v>-638.80999999999995</v>
      </c>
    </row>
    <row r="276" spans="1:2">
      <c r="A276" s="1">
        <f>-10.554</f>
        <v>-10.554</v>
      </c>
      <c r="B276">
        <v>-620.66</v>
      </c>
    </row>
    <row r="277" spans="1:2">
      <c r="A277" s="1">
        <f>-10.316</f>
        <v>-10.316000000000001</v>
      </c>
      <c r="B277">
        <v>-600.51</v>
      </c>
    </row>
    <row r="278" spans="1:2">
      <c r="A278" s="1">
        <f>-10.237</f>
        <v>-10.237</v>
      </c>
      <c r="B278">
        <v>-586.41</v>
      </c>
    </row>
    <row r="279" spans="1:2">
      <c r="A279" s="1">
        <f>-10.237</f>
        <v>-10.237</v>
      </c>
      <c r="B279">
        <v>-568.26</v>
      </c>
    </row>
    <row r="280" spans="1:2">
      <c r="A280" s="1">
        <f>-10.237</f>
        <v>-10.237</v>
      </c>
      <c r="B280">
        <v>-552.16</v>
      </c>
    </row>
    <row r="281" spans="1:2">
      <c r="A281" s="1">
        <f>-9.999</f>
        <v>-9.9990000000000006</v>
      </c>
      <c r="B281">
        <v>-529.96</v>
      </c>
    </row>
    <row r="282" spans="1:2">
      <c r="A282" s="1">
        <f>-9.8402</f>
        <v>-9.8401999999999994</v>
      </c>
      <c r="B282">
        <v>-509.81</v>
      </c>
    </row>
    <row r="283" spans="1:2">
      <c r="A283" s="1">
        <f>-9.6817</f>
        <v>-9.6816999999999993</v>
      </c>
      <c r="B283">
        <v>-487.66</v>
      </c>
    </row>
    <row r="284" spans="1:2">
      <c r="A284" s="1">
        <f>-9.3642</f>
        <v>-9.3642000000000003</v>
      </c>
      <c r="B284">
        <v>-461.46</v>
      </c>
    </row>
    <row r="285" spans="1:2">
      <c r="A285" s="1">
        <f>-9.1262</f>
        <v>-9.1262000000000008</v>
      </c>
      <c r="B285">
        <v>-437.28</v>
      </c>
    </row>
    <row r="286" spans="1:2">
      <c r="A286" s="1">
        <f>-8.9675</f>
        <v>-8.9674999999999994</v>
      </c>
      <c r="B286">
        <v>-409.07</v>
      </c>
    </row>
    <row r="287" spans="1:2">
      <c r="A287" s="1">
        <f>-8.8087</f>
        <v>-8.8087</v>
      </c>
      <c r="B287">
        <v>-388.92</v>
      </c>
    </row>
    <row r="288" spans="1:2">
      <c r="A288" s="1">
        <f>-8.412</f>
        <v>-8.4120000000000008</v>
      </c>
      <c r="B288">
        <v>-366.75</v>
      </c>
    </row>
    <row r="289" spans="1:2">
      <c r="A289" s="1">
        <f>-8.0945</f>
        <v>-8.0945</v>
      </c>
      <c r="B289">
        <v>-344.59</v>
      </c>
    </row>
    <row r="290" spans="1:2">
      <c r="A290" s="1">
        <f>-7.8565</f>
        <v>-7.8564999999999996</v>
      </c>
      <c r="B290">
        <v>-320.41000000000003</v>
      </c>
    </row>
    <row r="291" spans="1:2">
      <c r="A291" s="1">
        <f>-7.539</f>
        <v>-7.5389999999999997</v>
      </c>
      <c r="B291">
        <v>-300.26</v>
      </c>
    </row>
    <row r="292" spans="1:2">
      <c r="A292" s="1">
        <f>-7.2215</f>
        <v>-7.2214999999999998</v>
      </c>
      <c r="B292">
        <v>-280.10000000000002</v>
      </c>
    </row>
    <row r="293" spans="1:2">
      <c r="A293" s="1">
        <f>-6.904</f>
        <v>-6.9039999999999999</v>
      </c>
      <c r="B293">
        <v>-263.98</v>
      </c>
    </row>
    <row r="294" spans="1:2">
      <c r="A294" s="1">
        <f>-6.5867</f>
        <v>-6.5867000000000004</v>
      </c>
      <c r="B294">
        <v>-243.83</v>
      </c>
    </row>
    <row r="295" spans="1:2">
      <c r="A295" s="1">
        <f>-6.2692</f>
        <v>-6.2691999999999997</v>
      </c>
      <c r="B295">
        <v>-219.65</v>
      </c>
    </row>
    <row r="296" spans="1:2">
      <c r="A296" s="1">
        <f>-5.9517</f>
        <v>-5.9516999999999998</v>
      </c>
      <c r="B296">
        <v>-199.5</v>
      </c>
    </row>
    <row r="297" spans="1:2">
      <c r="A297" s="1">
        <f>-5.3962</f>
        <v>-5.3962000000000003</v>
      </c>
      <c r="B297">
        <v>-171.29</v>
      </c>
    </row>
    <row r="298" spans="1:2">
      <c r="A298" s="1">
        <f>-5.079</f>
        <v>-5.0789999999999997</v>
      </c>
      <c r="B298">
        <v>-153.15</v>
      </c>
    </row>
    <row r="299" spans="1:2">
      <c r="A299" s="1">
        <f>-4.682</f>
        <v>-4.6820000000000004</v>
      </c>
      <c r="B299">
        <v>-130.97999999999999</v>
      </c>
    </row>
    <row r="300" spans="1:2">
      <c r="A300" s="1">
        <f>-4.3647</f>
        <v>-4.3647</v>
      </c>
      <c r="B300">
        <v>-112.85</v>
      </c>
    </row>
    <row r="301" spans="1:2">
      <c r="A301" s="1">
        <f>-3.8885</f>
        <v>-3.8885000000000001</v>
      </c>
      <c r="B301">
        <v>-90.680999999999997</v>
      </c>
    </row>
    <row r="302" spans="1:2">
      <c r="A302" s="1">
        <f>-3.4917</f>
        <v>-3.4916999999999998</v>
      </c>
      <c r="B302">
        <v>-70.531000000000006</v>
      </c>
    </row>
    <row r="303" spans="1:2">
      <c r="A303" s="1">
        <f>-3.095</f>
        <v>-3.0950000000000002</v>
      </c>
      <c r="B303">
        <v>-50.375999999999998</v>
      </c>
    </row>
    <row r="304" spans="1:2">
      <c r="A304" s="1">
        <f>-2.7775</f>
        <v>-2.7774999999999999</v>
      </c>
      <c r="B304">
        <v>-32.241999999999997</v>
      </c>
    </row>
    <row r="305" spans="1:2">
      <c r="A305" s="1">
        <f>-2.4601</f>
        <v>-2.4601000000000002</v>
      </c>
      <c r="B305">
        <v>-16.120999999999999</v>
      </c>
    </row>
    <row r="306" spans="1:2">
      <c r="A306" s="1">
        <v>-2.1425999999999998</v>
      </c>
      <c r="B306">
        <v>0</v>
      </c>
    </row>
    <row r="307" spans="1:2">
      <c r="A307" s="1">
        <v>-1.7459</v>
      </c>
      <c r="B307">
        <v>22.166</v>
      </c>
    </row>
    <row r="308" spans="1:2">
      <c r="A308" s="1">
        <v>-1.2697000000000001</v>
      </c>
      <c r="B308">
        <v>54.411000000000001</v>
      </c>
    </row>
    <row r="309" spans="1:2">
      <c r="A309" s="1">
        <v>-0.79357</v>
      </c>
      <c r="B309">
        <v>78.590999999999994</v>
      </c>
    </row>
    <row r="310" spans="1:2">
      <c r="A310" s="1">
        <v>-0.47615000000000002</v>
      </c>
      <c r="B310">
        <v>100.76</v>
      </c>
    </row>
    <row r="311" spans="1:2">
      <c r="A311" s="1">
        <v>0</v>
      </c>
      <c r="B311">
        <v>126.95</v>
      </c>
    </row>
    <row r="312" spans="1:2">
      <c r="A312" s="1">
        <v>0.39679999999999999</v>
      </c>
      <c r="B312">
        <v>155.16</v>
      </c>
    </row>
    <row r="313" spans="1:2">
      <c r="A313" s="1">
        <v>0.79357</v>
      </c>
      <c r="B313">
        <v>175.32</v>
      </c>
    </row>
    <row r="314" spans="1:2">
      <c r="A314" s="1">
        <v>1.1903999999999999</v>
      </c>
      <c r="B314">
        <v>203.53</v>
      </c>
    </row>
    <row r="315" spans="1:2">
      <c r="A315" s="1">
        <v>1.5871</v>
      </c>
      <c r="B315">
        <v>221.66</v>
      </c>
    </row>
    <row r="316" spans="1:2">
      <c r="A316" s="1">
        <v>1.9839</v>
      </c>
      <c r="B316">
        <v>245.84</v>
      </c>
    </row>
    <row r="317" spans="1:2">
      <c r="A317" s="1">
        <v>2.3014000000000001</v>
      </c>
      <c r="B317">
        <v>266</v>
      </c>
    </row>
    <row r="318" spans="1:2">
      <c r="A318" s="1">
        <v>2.6187</v>
      </c>
      <c r="B318">
        <v>286.14999999999998</v>
      </c>
    </row>
    <row r="319" spans="1:2">
      <c r="A319" s="1">
        <v>2.9361999999999999</v>
      </c>
      <c r="B319">
        <v>306.3</v>
      </c>
    </row>
    <row r="320" spans="1:2">
      <c r="A320" s="1">
        <v>3.3330000000000002</v>
      </c>
      <c r="B320">
        <v>336.53</v>
      </c>
    </row>
    <row r="321" spans="1:2">
      <c r="A321" s="1">
        <v>3.8885000000000001</v>
      </c>
      <c r="B321">
        <v>364.74</v>
      </c>
    </row>
    <row r="322" spans="1:2">
      <c r="A322" s="1">
        <v>4.444</v>
      </c>
      <c r="B322">
        <v>392.95</v>
      </c>
    </row>
    <row r="323" spans="1:2">
      <c r="A323" s="1">
        <v>4.9995000000000003</v>
      </c>
      <c r="B323">
        <v>419.15</v>
      </c>
    </row>
    <row r="324" spans="1:2">
      <c r="A324" s="1">
        <v>5.2374999999999998</v>
      </c>
      <c r="B324">
        <v>443.33</v>
      </c>
    </row>
    <row r="325" spans="1:2">
      <c r="A325" s="1">
        <v>5.8724999999999996</v>
      </c>
      <c r="B325">
        <v>469.51</v>
      </c>
    </row>
    <row r="326" spans="1:2">
      <c r="A326" s="1">
        <v>6.19</v>
      </c>
      <c r="B326">
        <v>489.66</v>
      </c>
    </row>
    <row r="327" spans="1:2">
      <c r="A327" s="1">
        <v>6.8247</v>
      </c>
      <c r="B327">
        <v>517.91</v>
      </c>
    </row>
    <row r="328" spans="1:2">
      <c r="A328" s="1">
        <v>7.2214999999999998</v>
      </c>
      <c r="B328">
        <v>540.05999999999995</v>
      </c>
    </row>
    <row r="329" spans="1:2">
      <c r="A329" s="1">
        <v>7.6977000000000002</v>
      </c>
      <c r="B329">
        <v>552.16</v>
      </c>
    </row>
    <row r="330" spans="1:2">
      <c r="A330" s="1">
        <v>8.2531999999999996</v>
      </c>
      <c r="B330">
        <v>572.30999999999995</v>
      </c>
    </row>
    <row r="331" spans="1:2">
      <c r="A331" s="1">
        <v>8.65</v>
      </c>
      <c r="B331">
        <v>588.41</v>
      </c>
    </row>
    <row r="332" spans="1:2">
      <c r="A332" s="1">
        <v>9.2847000000000008</v>
      </c>
      <c r="B332">
        <v>602.51</v>
      </c>
    </row>
    <row r="333" spans="1:2">
      <c r="A333" s="1">
        <v>9.6816999999999993</v>
      </c>
      <c r="B333">
        <v>612.61</v>
      </c>
    </row>
    <row r="334" spans="1:2">
      <c r="A334" s="1">
        <v>9.9990000000000006</v>
      </c>
      <c r="B334">
        <v>620.66</v>
      </c>
    </row>
    <row r="335" spans="1:2">
      <c r="A335" s="1">
        <v>10.396000000000001</v>
      </c>
      <c r="B335">
        <v>626.71</v>
      </c>
    </row>
    <row r="336" spans="1:2">
      <c r="A336" s="1">
        <v>10.396000000000001</v>
      </c>
      <c r="B336">
        <v>620.66</v>
      </c>
    </row>
    <row r="337" spans="1:2">
      <c r="A337" s="1">
        <v>10.237</v>
      </c>
      <c r="B337">
        <v>606.55999999999995</v>
      </c>
    </row>
    <row r="338" spans="1:2">
      <c r="A338" s="1">
        <v>10.237</v>
      </c>
      <c r="B338">
        <v>590.41</v>
      </c>
    </row>
    <row r="339" spans="1:2">
      <c r="A339" s="1">
        <v>10.157999999999999</v>
      </c>
      <c r="B339">
        <v>578.36</v>
      </c>
    </row>
    <row r="340" spans="1:2">
      <c r="A340" s="1">
        <v>9.9197000000000006</v>
      </c>
      <c r="B340">
        <v>560.21</v>
      </c>
    </row>
    <row r="341" spans="1:2">
      <c r="A341" s="1">
        <v>9.8401999999999994</v>
      </c>
      <c r="B341">
        <v>542.05999999999995</v>
      </c>
    </row>
    <row r="342" spans="1:2">
      <c r="A342" s="1">
        <v>9.7609999999999992</v>
      </c>
      <c r="B342">
        <v>525.96</v>
      </c>
    </row>
    <row r="343" spans="1:2">
      <c r="A343" s="1">
        <v>9.6021999999999998</v>
      </c>
      <c r="B343">
        <v>509.81</v>
      </c>
    </row>
    <row r="344" spans="1:2">
      <c r="A344" s="1">
        <v>9.5229999999999997</v>
      </c>
      <c r="B344">
        <v>489.66</v>
      </c>
    </row>
    <row r="345" spans="1:2">
      <c r="A345" s="1">
        <v>9.2847000000000008</v>
      </c>
      <c r="B345">
        <v>471.56</v>
      </c>
    </row>
    <row r="346" spans="1:2">
      <c r="A346" s="1">
        <v>8.9674999999999994</v>
      </c>
      <c r="B346">
        <v>449.36</v>
      </c>
    </row>
    <row r="347" spans="1:2">
      <c r="A347" s="1">
        <v>8.7292000000000005</v>
      </c>
      <c r="B347">
        <v>425.19</v>
      </c>
    </row>
    <row r="348" spans="1:2">
      <c r="A348" s="1">
        <v>8.4911999999999992</v>
      </c>
      <c r="B348">
        <v>399</v>
      </c>
    </row>
    <row r="349" spans="1:2">
      <c r="A349" s="1">
        <v>8.1737000000000002</v>
      </c>
      <c r="B349">
        <v>374.82</v>
      </c>
    </row>
    <row r="350" spans="1:2">
      <c r="A350" s="1">
        <v>7.8564999999999996</v>
      </c>
      <c r="B350">
        <v>350.63</v>
      </c>
    </row>
    <row r="351" spans="1:2">
      <c r="A351" s="1">
        <v>7.3802000000000003</v>
      </c>
      <c r="B351">
        <v>320.41000000000003</v>
      </c>
    </row>
    <row r="352" spans="1:2">
      <c r="A352" s="1">
        <v>7.1421999999999999</v>
      </c>
      <c r="B352">
        <v>296.22000000000003</v>
      </c>
    </row>
    <row r="353" spans="1:2">
      <c r="A353" s="1">
        <v>6.7454999999999998</v>
      </c>
      <c r="B353">
        <v>274.06</v>
      </c>
    </row>
    <row r="354" spans="1:2">
      <c r="A354" s="1">
        <v>6.3484999999999996</v>
      </c>
      <c r="B354">
        <v>245.84</v>
      </c>
    </row>
    <row r="355" spans="1:2">
      <c r="A355" s="1">
        <v>5.9516999999999998</v>
      </c>
      <c r="B355">
        <v>219.65</v>
      </c>
    </row>
    <row r="356" spans="1:2">
      <c r="A356" s="1">
        <v>5.6345000000000001</v>
      </c>
      <c r="B356">
        <v>199.5</v>
      </c>
    </row>
    <row r="357" spans="1:2">
      <c r="A357" s="1">
        <v>5.0789999999999997</v>
      </c>
      <c r="B357">
        <v>171.29</v>
      </c>
    </row>
    <row r="358" spans="1:2">
      <c r="A358" s="1">
        <v>4.6820000000000004</v>
      </c>
      <c r="B358">
        <v>145.09</v>
      </c>
    </row>
    <row r="359" spans="1:2">
      <c r="A359" s="1">
        <v>4.2851999999999997</v>
      </c>
      <c r="B359">
        <v>116.88</v>
      </c>
    </row>
    <row r="360" spans="1:2">
      <c r="A360" s="1">
        <v>3.968</v>
      </c>
      <c r="B360">
        <v>96.727000000000004</v>
      </c>
    </row>
    <row r="361" spans="1:2">
      <c r="A361" s="1">
        <v>3.5710000000000002</v>
      </c>
      <c r="B361">
        <v>76.575999999999993</v>
      </c>
    </row>
    <row r="362" spans="1:2">
      <c r="A362" s="1">
        <v>3.3330000000000002</v>
      </c>
      <c r="B362">
        <v>56.426000000000002</v>
      </c>
    </row>
    <row r="363" spans="1:2">
      <c r="A363" s="1">
        <v>3.0154999999999998</v>
      </c>
      <c r="B363">
        <v>40.302999999999997</v>
      </c>
    </row>
    <row r="364" spans="1:2">
      <c r="A364" s="1">
        <v>2.6981999999999999</v>
      </c>
      <c r="B364">
        <v>18.135999999999999</v>
      </c>
    </row>
    <row r="365" spans="1:2">
      <c r="A365" s="1">
        <v>2.3014000000000001</v>
      </c>
      <c r="B365">
        <v>0</v>
      </c>
    </row>
    <row r="366" spans="1:2">
      <c r="A366" s="1">
        <v>2.0632999999999999</v>
      </c>
      <c r="B366">
        <v>-24.181000000000001</v>
      </c>
    </row>
    <row r="367" spans="1:2">
      <c r="A367" s="1">
        <v>1.7459</v>
      </c>
      <c r="B367">
        <v>-44.332999999999998</v>
      </c>
    </row>
    <row r="368" spans="1:2">
      <c r="A368" s="1">
        <v>1.4283999999999999</v>
      </c>
      <c r="B368">
        <v>-68.516000000000005</v>
      </c>
    </row>
    <row r="369" spans="1:2">
      <c r="A369" s="1">
        <v>1.0316000000000001</v>
      </c>
      <c r="B369">
        <v>-90.680999999999997</v>
      </c>
    </row>
    <row r="370" spans="1:2">
      <c r="A370" s="1">
        <v>0.55549999999999999</v>
      </c>
      <c r="B370">
        <v>-118.89</v>
      </c>
    </row>
    <row r="371" spans="1:2">
      <c r="A371" s="1">
        <v>0.15870999999999999</v>
      </c>
      <c r="B371">
        <v>-141.06</v>
      </c>
    </row>
    <row r="372" spans="1:2">
      <c r="A372" s="1">
        <f>-0.079357</f>
        <v>-7.9356999999999997E-2</v>
      </c>
      <c r="B372">
        <v>-167.26</v>
      </c>
    </row>
    <row r="373" spans="1:2">
      <c r="A373" s="1">
        <f>-0.5555</f>
        <v>-0.55549999999999999</v>
      </c>
      <c r="B373">
        <v>-185.39</v>
      </c>
    </row>
    <row r="374" spans="1:2">
      <c r="A374" s="1">
        <f>-1.0316</f>
        <v>-1.0316000000000001</v>
      </c>
      <c r="B374">
        <v>-213.6</v>
      </c>
    </row>
    <row r="375" spans="1:2">
      <c r="A375" s="1">
        <f>-1.5078</f>
        <v>-1.5078</v>
      </c>
      <c r="B375">
        <v>-237.78</v>
      </c>
    </row>
    <row r="376" spans="1:2">
      <c r="A376" s="1">
        <f>-1.8252</f>
        <v>-1.8251999999999999</v>
      </c>
      <c r="B376">
        <v>-257.93</v>
      </c>
    </row>
    <row r="377" spans="1:2">
      <c r="A377" s="1">
        <f>-2.3014</f>
        <v>-2.3014000000000001</v>
      </c>
      <c r="B377">
        <v>-282.12</v>
      </c>
    </row>
    <row r="378" spans="1:2">
      <c r="A378" s="1">
        <f>-2.7775</f>
        <v>-2.7774999999999999</v>
      </c>
      <c r="B378">
        <v>-312.35000000000002</v>
      </c>
    </row>
    <row r="379" spans="1:2">
      <c r="A379" s="1">
        <f>-3.1742</f>
        <v>-3.1741999999999999</v>
      </c>
      <c r="B379">
        <v>-338.54</v>
      </c>
    </row>
    <row r="380" spans="1:2">
      <c r="A380" s="1">
        <f>-3.6505</f>
        <v>-3.6505000000000001</v>
      </c>
      <c r="B380">
        <v>-364.74</v>
      </c>
    </row>
    <row r="381" spans="1:2">
      <c r="A381" s="1">
        <f>-4.1265</f>
        <v>-4.1265000000000001</v>
      </c>
      <c r="B381">
        <v>-386.91</v>
      </c>
    </row>
    <row r="382" spans="1:2">
      <c r="A382" s="1">
        <f>-4.682</f>
        <v>-4.6820000000000004</v>
      </c>
      <c r="B382">
        <v>-407.06</v>
      </c>
    </row>
    <row r="383" spans="1:2">
      <c r="A383" s="1">
        <f>-4.9995</f>
        <v>-4.9995000000000003</v>
      </c>
      <c r="B383">
        <v>-423.18</v>
      </c>
    </row>
    <row r="384" spans="1:2">
      <c r="A384" s="1">
        <f>-5.2375</f>
        <v>-5.2374999999999998</v>
      </c>
      <c r="B384">
        <v>-437.28</v>
      </c>
    </row>
    <row r="385" spans="1:2">
      <c r="A385" s="1">
        <f>-5.555</f>
        <v>-5.5549999999999997</v>
      </c>
      <c r="B385">
        <v>-455.41</v>
      </c>
    </row>
    <row r="386" spans="1:2">
      <c r="A386" s="1">
        <f>-6.0312</f>
        <v>-6.0312000000000001</v>
      </c>
      <c r="B386">
        <v>-475.56</v>
      </c>
    </row>
    <row r="387" spans="1:2">
      <c r="A387" s="1">
        <f>-6.428</f>
        <v>-6.4279999999999999</v>
      </c>
      <c r="B387">
        <v>-489.66</v>
      </c>
    </row>
    <row r="388" spans="1:2">
      <c r="A388" s="1">
        <f>-6.9835</f>
        <v>-6.9835000000000003</v>
      </c>
      <c r="B388">
        <v>-515.86</v>
      </c>
    </row>
    <row r="389" spans="1:2">
      <c r="A389" s="1">
        <f>-7.539</f>
        <v>-7.5389999999999997</v>
      </c>
      <c r="B389">
        <v>-529.96</v>
      </c>
    </row>
    <row r="390" spans="1:2">
      <c r="A390" s="1">
        <f>-8.0945</f>
        <v>-8.0945</v>
      </c>
      <c r="B390">
        <v>-550.11</v>
      </c>
    </row>
    <row r="391" spans="1:2">
      <c r="A391" s="1">
        <f>-8.7292</f>
        <v>-8.7292000000000005</v>
      </c>
      <c r="B391">
        <v>-572.30999999999995</v>
      </c>
    </row>
    <row r="392" spans="1:2">
      <c r="A392" s="1">
        <f>-9.1262</f>
        <v>-9.1262000000000008</v>
      </c>
      <c r="B392">
        <v>-588.41</v>
      </c>
    </row>
    <row r="393" spans="1:2">
      <c r="A393" s="1">
        <f>-9.6817</f>
        <v>-9.6816999999999993</v>
      </c>
      <c r="B393">
        <v>-600.51</v>
      </c>
    </row>
    <row r="394" spans="1:2">
      <c r="A394" s="1">
        <f>-10.158</f>
        <v>-10.157999999999999</v>
      </c>
      <c r="B394">
        <v>-610.55999999999995</v>
      </c>
    </row>
    <row r="395" spans="1:2">
      <c r="A395" s="1">
        <f>-9.999</f>
        <v>-9.9990000000000006</v>
      </c>
      <c r="B395">
        <v>-596.46</v>
      </c>
    </row>
    <row r="396" spans="1:2">
      <c r="A396" s="1">
        <f>-9.999</f>
        <v>-9.9990000000000006</v>
      </c>
      <c r="B396">
        <v>-578.36</v>
      </c>
    </row>
    <row r="397" spans="1:2">
      <c r="A397" s="1">
        <f>-9.8402</f>
        <v>-9.8401999999999994</v>
      </c>
      <c r="B397">
        <v>-560.21</v>
      </c>
    </row>
    <row r="398" spans="1:2">
      <c r="A398" s="1">
        <f>-9.761</f>
        <v>-9.7609999999999992</v>
      </c>
      <c r="B398">
        <v>-536.01</v>
      </c>
    </row>
    <row r="399" spans="1:2">
      <c r="A399" s="1">
        <f>-9.6817</f>
        <v>-9.6816999999999993</v>
      </c>
      <c r="B399">
        <v>-517.91</v>
      </c>
    </row>
    <row r="400" spans="1:2">
      <c r="A400" s="1">
        <f>-9.3642</f>
        <v>-9.3642000000000003</v>
      </c>
      <c r="B400">
        <v>-495.71</v>
      </c>
    </row>
    <row r="401" spans="1:2">
      <c r="A401" s="1">
        <f>-9.2055</f>
        <v>-9.2055000000000007</v>
      </c>
      <c r="B401">
        <v>-475.56</v>
      </c>
    </row>
    <row r="402" spans="1:2">
      <c r="A402" s="1">
        <f>-8.888</f>
        <v>-8.8879999999999999</v>
      </c>
      <c r="B402">
        <v>-449.36</v>
      </c>
    </row>
    <row r="403" spans="1:2">
      <c r="A403" s="1">
        <f>-8.7292</f>
        <v>-8.7292000000000005</v>
      </c>
      <c r="B403">
        <v>-427.21</v>
      </c>
    </row>
    <row r="404" spans="1:2">
      <c r="A404" s="1">
        <f>-8.4912</f>
        <v>-8.4911999999999992</v>
      </c>
      <c r="B404">
        <v>-405.04</v>
      </c>
    </row>
    <row r="405" spans="1:2">
      <c r="A405" s="1">
        <f>-8.1737</f>
        <v>-8.1737000000000002</v>
      </c>
      <c r="B405">
        <v>-374.82</v>
      </c>
    </row>
    <row r="406" spans="1:2">
      <c r="A406" s="1">
        <f>-7.8565</f>
        <v>-7.8564999999999996</v>
      </c>
      <c r="B406">
        <v>-354.66</v>
      </c>
    </row>
    <row r="407" spans="1:2">
      <c r="A407" s="1">
        <f>-7.4595</f>
        <v>-7.4595000000000002</v>
      </c>
      <c r="B407">
        <v>-326.45</v>
      </c>
    </row>
    <row r="408" spans="1:2">
      <c r="A408" s="1">
        <f>-7.1422</f>
        <v>-7.1421999999999999</v>
      </c>
      <c r="B408">
        <v>-304.29000000000002</v>
      </c>
    </row>
    <row r="409" spans="1:2">
      <c r="A409" s="1">
        <f>-6.8247</f>
        <v>-6.8247</v>
      </c>
      <c r="B409">
        <v>-278.08999999999997</v>
      </c>
    </row>
    <row r="410" spans="1:2">
      <c r="A410" s="1">
        <f>-6.5072</f>
        <v>-6.5072000000000001</v>
      </c>
      <c r="B410">
        <v>-255.92</v>
      </c>
    </row>
    <row r="411" spans="1:2">
      <c r="A411" s="1">
        <f>-6.1105</f>
        <v>-6.1105</v>
      </c>
      <c r="B411">
        <v>-233.75</v>
      </c>
    </row>
    <row r="412" spans="1:2">
      <c r="A412" s="1">
        <f>-5.793</f>
        <v>-5.7930000000000001</v>
      </c>
      <c r="B412">
        <v>-215.62</v>
      </c>
    </row>
    <row r="413" spans="1:2">
      <c r="A413" s="1">
        <f>-5.4757</f>
        <v>-5.4756999999999998</v>
      </c>
      <c r="B413">
        <v>-191.44</v>
      </c>
    </row>
    <row r="414" spans="1:2">
      <c r="A414" s="1">
        <f>-5.2375</f>
        <v>-5.2374999999999998</v>
      </c>
      <c r="B414">
        <v>-173.3</v>
      </c>
    </row>
    <row r="415" spans="1:2">
      <c r="A415" s="1">
        <f>-4.8407</f>
        <v>-4.8407</v>
      </c>
      <c r="B415">
        <v>-151.13</v>
      </c>
    </row>
    <row r="416" spans="1:2">
      <c r="A416" s="1">
        <f>-4.5235</f>
        <v>-4.5235000000000003</v>
      </c>
      <c r="B416">
        <v>-130.97999999999999</v>
      </c>
    </row>
    <row r="417" spans="1:2">
      <c r="A417" s="1">
        <f>-4.1265</f>
        <v>-4.1265000000000001</v>
      </c>
      <c r="B417">
        <v>-116.88</v>
      </c>
    </row>
    <row r="418" spans="1:2">
      <c r="A418" s="1">
        <f>-3.8885</f>
        <v>-3.8885000000000001</v>
      </c>
      <c r="B418">
        <v>-96.727000000000004</v>
      </c>
    </row>
    <row r="419" spans="1:2">
      <c r="A419" s="1">
        <f>-3.4917</f>
        <v>-3.4916999999999998</v>
      </c>
      <c r="B419">
        <v>-82.620999999999995</v>
      </c>
    </row>
    <row r="420" spans="1:2">
      <c r="A420" s="1">
        <f>-3.1742</f>
        <v>-3.1741999999999999</v>
      </c>
      <c r="B420">
        <v>-66.501000000000005</v>
      </c>
    </row>
    <row r="421" spans="1:2">
      <c r="A421" s="1">
        <f>-2.7775</f>
        <v>-2.7774999999999999</v>
      </c>
      <c r="B421">
        <v>-46.345999999999997</v>
      </c>
    </row>
    <row r="422" spans="1:2">
      <c r="A422" s="1">
        <f>-2.3807</f>
        <v>-2.3807</v>
      </c>
      <c r="B422">
        <v>-24.181000000000001</v>
      </c>
    </row>
    <row r="423" spans="1:2">
      <c r="A423" s="1">
        <f>-1.9839</f>
        <v>-1.9839</v>
      </c>
      <c r="B423">
        <v>-6.0456000000000003</v>
      </c>
    </row>
    <row r="424" spans="1:2">
      <c r="A424" s="1">
        <v>-1.6665000000000001</v>
      </c>
      <c r="B424">
        <v>22.166</v>
      </c>
    </row>
    <row r="425" spans="1:2">
      <c r="A425" s="1">
        <v>-1.2697000000000001</v>
      </c>
      <c r="B425">
        <v>42.317999999999998</v>
      </c>
    </row>
    <row r="426" spans="1:2">
      <c r="A426" s="1">
        <v>-0.87292000000000003</v>
      </c>
      <c r="B426">
        <v>68.516000000000005</v>
      </c>
    </row>
    <row r="427" spans="1:2">
      <c r="A427" s="1">
        <v>-0.47615000000000002</v>
      </c>
      <c r="B427">
        <v>94.712000000000003</v>
      </c>
    </row>
    <row r="428" spans="1:2">
      <c r="A428" s="1">
        <v>0</v>
      </c>
      <c r="B428">
        <v>118.89</v>
      </c>
    </row>
    <row r="429" spans="1:2">
      <c r="A429" s="1">
        <v>0.47615000000000002</v>
      </c>
      <c r="B429">
        <v>151.13</v>
      </c>
    </row>
    <row r="430" spans="1:2">
      <c r="A430" s="1">
        <v>0.79357</v>
      </c>
      <c r="B430">
        <v>173.3</v>
      </c>
    </row>
    <row r="431" spans="1:2">
      <c r="A431" s="1">
        <v>1.2697000000000001</v>
      </c>
      <c r="B431">
        <v>193.45</v>
      </c>
    </row>
    <row r="432" spans="1:2">
      <c r="A432" s="1">
        <v>1.7459</v>
      </c>
      <c r="B432">
        <v>217.63</v>
      </c>
    </row>
    <row r="433" spans="1:2">
      <c r="A433" s="1">
        <v>2.1425999999999998</v>
      </c>
      <c r="B433">
        <v>241.81</v>
      </c>
    </row>
    <row r="434" spans="1:2">
      <c r="A434" s="1">
        <v>2.5394000000000001</v>
      </c>
      <c r="B434">
        <v>272.04000000000002</v>
      </c>
    </row>
    <row r="435" spans="1:2">
      <c r="A435" s="1">
        <v>3.0154999999999998</v>
      </c>
      <c r="B435">
        <v>298.24</v>
      </c>
    </row>
    <row r="436" spans="1:2">
      <c r="A436" s="1">
        <v>3.4916999999999998</v>
      </c>
      <c r="B436">
        <v>324.44</v>
      </c>
    </row>
    <row r="437" spans="1:2">
      <c r="A437" s="1">
        <v>4.1265000000000001</v>
      </c>
      <c r="B437">
        <v>354.66</v>
      </c>
    </row>
    <row r="438" spans="1:2">
      <c r="A438" s="1">
        <v>4.444</v>
      </c>
      <c r="B438">
        <v>378.85</v>
      </c>
    </row>
    <row r="439" spans="1:2">
      <c r="A439" s="1">
        <v>4.8407</v>
      </c>
      <c r="B439">
        <v>403.03</v>
      </c>
    </row>
    <row r="440" spans="1:2">
      <c r="A440" s="1">
        <v>5.3962000000000003</v>
      </c>
      <c r="B440">
        <v>425.19</v>
      </c>
    </row>
    <row r="441" spans="1:2">
      <c r="A441" s="1">
        <v>5.7137000000000002</v>
      </c>
      <c r="B441">
        <v>449.36</v>
      </c>
    </row>
    <row r="442" spans="1:2">
      <c r="A442" s="1">
        <v>6.19</v>
      </c>
      <c r="B442">
        <v>475.56</v>
      </c>
    </row>
    <row r="443" spans="1:2">
      <c r="A443" s="1">
        <v>6.6660000000000004</v>
      </c>
      <c r="B443">
        <v>495.71</v>
      </c>
    </row>
    <row r="444" spans="1:2">
      <c r="A444" s="1">
        <v>7.1421999999999999</v>
      </c>
      <c r="B444">
        <v>519.91</v>
      </c>
    </row>
    <row r="445" spans="1:2">
      <c r="A445" s="1">
        <v>7.6977000000000002</v>
      </c>
      <c r="B445">
        <v>540.05999999999995</v>
      </c>
    </row>
    <row r="446" spans="1:2">
      <c r="A446" s="1">
        <v>8.2531999999999996</v>
      </c>
      <c r="B446">
        <v>558.21</v>
      </c>
    </row>
    <row r="447" spans="1:2">
      <c r="A447" s="1">
        <v>8.9674999999999994</v>
      </c>
      <c r="B447">
        <v>578.36</v>
      </c>
    </row>
    <row r="448" spans="1:2">
      <c r="A448" s="1">
        <v>9.6021999999999998</v>
      </c>
      <c r="B448">
        <v>598.51</v>
      </c>
    </row>
    <row r="449" spans="1:2">
      <c r="A449" s="1">
        <v>10.475</v>
      </c>
      <c r="B449">
        <v>616.61</v>
      </c>
    </row>
    <row r="450" spans="1:2">
      <c r="A450" s="1">
        <v>11.269</v>
      </c>
      <c r="B450">
        <v>628.71</v>
      </c>
    </row>
    <row r="451" spans="1:2">
      <c r="A451" s="1">
        <v>12.061999999999999</v>
      </c>
      <c r="B451">
        <v>640.80999999999995</v>
      </c>
    </row>
    <row r="452" spans="1:2">
      <c r="A452" s="1">
        <v>13.015000000000001</v>
      </c>
      <c r="B452">
        <v>650.91</v>
      </c>
    </row>
    <row r="453" spans="1:2">
      <c r="A453" s="1">
        <v>13.808</v>
      </c>
      <c r="B453">
        <v>654.91</v>
      </c>
    </row>
    <row r="454" spans="1:2">
      <c r="A454" s="1">
        <v>14.84</v>
      </c>
      <c r="B454">
        <v>662.96</v>
      </c>
    </row>
    <row r="455" spans="1:2">
      <c r="A455" s="1">
        <v>15.712999999999999</v>
      </c>
      <c r="B455">
        <v>669.01</v>
      </c>
    </row>
    <row r="456" spans="1:2">
      <c r="A456" s="1">
        <v>16.664999999999999</v>
      </c>
      <c r="B456">
        <v>675.06</v>
      </c>
    </row>
    <row r="457" spans="1:2">
      <c r="A457" s="1">
        <v>17.459</v>
      </c>
      <c r="B457">
        <v>681.11</v>
      </c>
    </row>
    <row r="458" spans="1:2">
      <c r="A458" s="1">
        <v>18.251999999999999</v>
      </c>
      <c r="B458">
        <v>683.11</v>
      </c>
    </row>
    <row r="459" spans="1:2">
      <c r="A459" s="1">
        <v>18.966000000000001</v>
      </c>
      <c r="B459">
        <v>685.16</v>
      </c>
    </row>
    <row r="460" spans="1:2">
      <c r="A460" s="1">
        <v>19.600999999999999</v>
      </c>
      <c r="B460">
        <v>685.16</v>
      </c>
    </row>
    <row r="461" spans="1:2">
      <c r="A461" s="1">
        <v>20.315000000000001</v>
      </c>
      <c r="B461">
        <v>687.16</v>
      </c>
    </row>
    <row r="462" spans="1:2">
      <c r="A462" s="1">
        <v>20.95</v>
      </c>
      <c r="B462">
        <v>685.16</v>
      </c>
    </row>
    <row r="463" spans="1:2">
      <c r="A463" s="1">
        <v>21.347000000000001</v>
      </c>
      <c r="B463">
        <v>685.16</v>
      </c>
    </row>
    <row r="464" spans="1:2">
      <c r="A464" s="1">
        <v>21.744</v>
      </c>
      <c r="B464">
        <v>685.16</v>
      </c>
    </row>
    <row r="465" spans="1:2">
      <c r="A465" s="1">
        <v>21.664999999999999</v>
      </c>
      <c r="B465">
        <v>675.06</v>
      </c>
    </row>
    <row r="466" spans="1:2">
      <c r="A466" s="1">
        <v>21.664999999999999</v>
      </c>
      <c r="B466">
        <v>662.96</v>
      </c>
    </row>
    <row r="467" spans="1:2">
      <c r="A467" s="1">
        <v>21.506</v>
      </c>
      <c r="B467">
        <v>646.86</v>
      </c>
    </row>
    <row r="468" spans="1:2">
      <c r="A468" s="1">
        <v>21.347000000000001</v>
      </c>
      <c r="B468">
        <v>632.76</v>
      </c>
    </row>
    <row r="469" spans="1:2">
      <c r="A469" s="1">
        <v>21.347000000000001</v>
      </c>
      <c r="B469">
        <v>614.61</v>
      </c>
    </row>
    <row r="470" spans="1:2">
      <c r="A470" s="1">
        <v>21.109000000000002</v>
      </c>
      <c r="B470">
        <v>594.46</v>
      </c>
    </row>
    <row r="471" spans="1:2">
      <c r="A471" s="1">
        <v>21.187999999999999</v>
      </c>
      <c r="B471">
        <v>576.30999999999995</v>
      </c>
    </row>
    <row r="472" spans="1:2">
      <c r="A472" s="1">
        <v>21.109000000000002</v>
      </c>
      <c r="B472">
        <v>562.21</v>
      </c>
    </row>
    <row r="473" spans="1:2">
      <c r="A473" s="1">
        <v>20.792000000000002</v>
      </c>
      <c r="B473">
        <v>540.05999999999995</v>
      </c>
    </row>
    <row r="474" spans="1:2">
      <c r="A474" s="1">
        <v>20.712</v>
      </c>
      <c r="B474">
        <v>523.91</v>
      </c>
    </row>
    <row r="475" spans="1:2">
      <c r="A475" s="1">
        <v>20.553999999999998</v>
      </c>
      <c r="B475">
        <v>501.76</v>
      </c>
    </row>
    <row r="476" spans="1:2">
      <c r="A476" s="1">
        <v>20.315000000000001</v>
      </c>
      <c r="B476">
        <v>489.66</v>
      </c>
    </row>
    <row r="477" spans="1:2">
      <c r="A477" s="1">
        <v>20.236000000000001</v>
      </c>
      <c r="B477">
        <v>465.51</v>
      </c>
    </row>
    <row r="478" spans="1:2">
      <c r="A478" s="1">
        <v>19.919</v>
      </c>
      <c r="B478">
        <v>443.33</v>
      </c>
    </row>
    <row r="479" spans="1:2">
      <c r="A479" s="1">
        <v>19.838999999999999</v>
      </c>
      <c r="B479">
        <v>415.12</v>
      </c>
    </row>
    <row r="480" spans="1:2">
      <c r="A480" s="1">
        <v>19.521999999999998</v>
      </c>
      <c r="B480">
        <v>394.97</v>
      </c>
    </row>
    <row r="481" spans="1:2">
      <c r="A481" s="1">
        <v>19.283999999999999</v>
      </c>
      <c r="B481">
        <v>372.8</v>
      </c>
    </row>
    <row r="482" spans="1:2">
      <c r="A482" s="1">
        <v>19.125</v>
      </c>
      <c r="B482">
        <v>354.66</v>
      </c>
    </row>
    <row r="483" spans="1:2">
      <c r="A483" s="1">
        <v>18.808</v>
      </c>
      <c r="B483">
        <v>332.5</v>
      </c>
    </row>
    <row r="484" spans="1:2">
      <c r="A484" s="1">
        <v>18.332000000000001</v>
      </c>
      <c r="B484">
        <v>308.32</v>
      </c>
    </row>
    <row r="485" spans="1:2">
      <c r="A485" s="1">
        <v>18.013999999999999</v>
      </c>
      <c r="B485">
        <v>284.13</v>
      </c>
    </row>
    <row r="486" spans="1:2">
      <c r="A486" s="1">
        <v>17.696999999999999</v>
      </c>
      <c r="B486">
        <v>261.95999999999998</v>
      </c>
    </row>
    <row r="487" spans="1:2">
      <c r="A487" s="1">
        <v>17.3</v>
      </c>
      <c r="B487">
        <v>247.86</v>
      </c>
    </row>
    <row r="488" spans="1:2">
      <c r="A488" s="1">
        <v>16.902999999999999</v>
      </c>
      <c r="B488">
        <v>227.71</v>
      </c>
    </row>
    <row r="489" spans="1:2">
      <c r="A489" s="1">
        <v>16.347999999999999</v>
      </c>
      <c r="B489">
        <v>205.54</v>
      </c>
    </row>
    <row r="490" spans="1:2">
      <c r="A490" s="1">
        <v>15.951000000000001</v>
      </c>
      <c r="B490">
        <v>187.41</v>
      </c>
    </row>
    <row r="491" spans="1:2">
      <c r="A491" s="1">
        <v>15.475</v>
      </c>
      <c r="B491">
        <v>165.24</v>
      </c>
    </row>
    <row r="492" spans="1:2">
      <c r="A492" s="1">
        <v>15.077999999999999</v>
      </c>
      <c r="B492">
        <v>147.1</v>
      </c>
    </row>
    <row r="493" spans="1:2">
      <c r="A493" s="1">
        <v>14.602</v>
      </c>
      <c r="B493">
        <v>126.95</v>
      </c>
    </row>
    <row r="494" spans="1:2">
      <c r="A494" s="1">
        <v>13.967000000000001</v>
      </c>
      <c r="B494">
        <v>104.79</v>
      </c>
    </row>
    <row r="495" spans="1:2">
      <c r="A495" s="1">
        <v>13.491</v>
      </c>
      <c r="B495">
        <v>86.650999999999996</v>
      </c>
    </row>
    <row r="496" spans="1:2">
      <c r="A496" s="1">
        <v>13.015000000000001</v>
      </c>
      <c r="B496">
        <v>68.516000000000005</v>
      </c>
    </row>
    <row r="497" spans="1:2">
      <c r="A497" s="1">
        <v>12.38</v>
      </c>
      <c r="B497">
        <v>44.332999999999998</v>
      </c>
    </row>
    <row r="498" spans="1:2">
      <c r="A498" s="1">
        <v>12.061999999999999</v>
      </c>
      <c r="B498">
        <v>32.241999999999997</v>
      </c>
    </row>
    <row r="499" spans="1:2">
      <c r="A499" s="1">
        <v>11.427</v>
      </c>
      <c r="B499">
        <v>14.106</v>
      </c>
    </row>
    <row r="500" spans="1:2">
      <c r="A500" s="1">
        <v>10.951000000000001</v>
      </c>
      <c r="B500">
        <v>0</v>
      </c>
    </row>
    <row r="501" spans="1:2">
      <c r="A501" s="1">
        <v>10.475</v>
      </c>
      <c r="B501">
        <v>-20.151</v>
      </c>
    </row>
    <row r="502" spans="1:2">
      <c r="A502" s="1">
        <v>9.7609999999999992</v>
      </c>
      <c r="B502">
        <v>-40.302999999999997</v>
      </c>
    </row>
    <row r="503" spans="1:2">
      <c r="A503" s="1">
        <v>9.1262000000000008</v>
      </c>
      <c r="B503">
        <v>-52.390999999999998</v>
      </c>
    </row>
    <row r="504" spans="1:2">
      <c r="A504" s="1">
        <v>8.3324999999999996</v>
      </c>
      <c r="B504">
        <v>-76.575999999999993</v>
      </c>
    </row>
    <row r="505" spans="1:2">
      <c r="A505" s="1">
        <v>7.7770000000000001</v>
      </c>
      <c r="B505">
        <v>-88.665999999999997</v>
      </c>
    </row>
    <row r="506" spans="1:2">
      <c r="A506" s="1">
        <v>7.1421999999999999</v>
      </c>
      <c r="B506">
        <v>-106.8</v>
      </c>
    </row>
    <row r="507" spans="1:2">
      <c r="A507" s="1">
        <v>6.4279999999999999</v>
      </c>
      <c r="B507">
        <v>-122.92</v>
      </c>
    </row>
    <row r="508" spans="1:2">
      <c r="A508" s="1">
        <v>6.19</v>
      </c>
      <c r="B508">
        <v>-133</v>
      </c>
    </row>
    <row r="509" spans="1:2">
      <c r="A509" s="1">
        <v>5.5549999999999997</v>
      </c>
      <c r="B509">
        <v>-151.13</v>
      </c>
    </row>
    <row r="510" spans="1:2">
      <c r="A510" s="1">
        <v>4.9202000000000004</v>
      </c>
      <c r="B510">
        <v>-165.24</v>
      </c>
    </row>
    <row r="511" spans="1:2">
      <c r="A511" s="1">
        <v>4.444</v>
      </c>
      <c r="B511">
        <v>-179.35</v>
      </c>
    </row>
    <row r="512" spans="1:2">
      <c r="A512" s="1">
        <v>3.8885000000000001</v>
      </c>
      <c r="B512">
        <v>-195.47</v>
      </c>
    </row>
    <row r="513" spans="1:2">
      <c r="A513" s="1">
        <v>3.1741999999999999</v>
      </c>
      <c r="B513">
        <v>-213.6</v>
      </c>
    </row>
    <row r="514" spans="1:2">
      <c r="A514" s="1">
        <v>2.6187</v>
      </c>
      <c r="B514">
        <v>-229.72</v>
      </c>
    </row>
    <row r="515" spans="1:2">
      <c r="A515" s="1">
        <v>1.9839</v>
      </c>
      <c r="B515">
        <v>-243.83</v>
      </c>
    </row>
    <row r="516" spans="1:2">
      <c r="A516" s="1">
        <v>1.2697000000000001</v>
      </c>
      <c r="B516">
        <v>-261.95999999999998</v>
      </c>
    </row>
    <row r="517" spans="1:2">
      <c r="A517" s="1">
        <v>0.55549999999999999</v>
      </c>
      <c r="B517">
        <v>-280.10000000000002</v>
      </c>
    </row>
    <row r="518" spans="1:2">
      <c r="A518" s="1">
        <v>0.15870999999999999</v>
      </c>
      <c r="B518">
        <v>-294.20999999999998</v>
      </c>
    </row>
    <row r="519" spans="1:2">
      <c r="A519" s="1">
        <f>-0.5555</f>
        <v>-0.55549999999999999</v>
      </c>
      <c r="B519">
        <v>-318.39</v>
      </c>
    </row>
    <row r="520" spans="1:2">
      <c r="A520" s="1">
        <f>-1.1904</f>
        <v>-1.1903999999999999</v>
      </c>
      <c r="B520">
        <v>-336.53</v>
      </c>
    </row>
    <row r="521" spans="1:2">
      <c r="A521" s="1">
        <f>-1.9839</f>
        <v>-1.9839</v>
      </c>
      <c r="B521">
        <v>-356.68</v>
      </c>
    </row>
    <row r="522" spans="1:2">
      <c r="A522" s="1">
        <f>-2.4601</f>
        <v>-2.4601000000000002</v>
      </c>
      <c r="B522">
        <v>-368.77</v>
      </c>
    </row>
    <row r="523" spans="1:2">
      <c r="A523" s="1">
        <f>-3.095</f>
        <v>-3.0950000000000002</v>
      </c>
      <c r="B523">
        <v>-386.91</v>
      </c>
    </row>
    <row r="524" spans="1:2">
      <c r="A524" s="1">
        <f>-3.8092</f>
        <v>-3.8092000000000001</v>
      </c>
      <c r="B524">
        <v>-407.06</v>
      </c>
    </row>
    <row r="525" spans="1:2">
      <c r="A525" s="1">
        <f>-4.444</f>
        <v>-4.444</v>
      </c>
      <c r="B525">
        <v>-427.21</v>
      </c>
    </row>
    <row r="526" spans="1:2">
      <c r="A526" s="1">
        <f>-5.079</f>
        <v>-5.0789999999999997</v>
      </c>
      <c r="B526">
        <v>-447.36</v>
      </c>
    </row>
    <row r="527" spans="1:2">
      <c r="A527" s="1">
        <f>-5.7137</f>
        <v>-5.7137000000000002</v>
      </c>
      <c r="B527">
        <v>-465.51</v>
      </c>
    </row>
    <row r="528" spans="1:2">
      <c r="A528" s="1">
        <f>-6.3485</f>
        <v>-6.3484999999999996</v>
      </c>
      <c r="B528">
        <v>-479.61</v>
      </c>
    </row>
    <row r="529" spans="1:2">
      <c r="A529" s="1">
        <f>-6.7455</f>
        <v>-6.7454999999999998</v>
      </c>
      <c r="B529">
        <v>-495.71</v>
      </c>
    </row>
    <row r="530" spans="1:2">
      <c r="A530" s="1">
        <f>-7.6182</f>
        <v>-7.6181999999999999</v>
      </c>
      <c r="B530">
        <v>-519.91</v>
      </c>
    </row>
    <row r="531" spans="1:2">
      <c r="A531" s="1">
        <f>-8.2532</f>
        <v>-8.2531999999999996</v>
      </c>
      <c r="B531">
        <v>-536.01</v>
      </c>
    </row>
    <row r="532" spans="1:2">
      <c r="A532" s="1">
        <f>-8.9675</f>
        <v>-8.9674999999999994</v>
      </c>
      <c r="B532">
        <v>-550.11</v>
      </c>
    </row>
    <row r="533" spans="1:2">
      <c r="A533" s="1">
        <f>-9.6022</f>
        <v>-9.6021999999999998</v>
      </c>
      <c r="B533">
        <v>-562.21</v>
      </c>
    </row>
    <row r="534" spans="1:2">
      <c r="A534" s="1">
        <f>-10.237</f>
        <v>-10.237</v>
      </c>
      <c r="B534">
        <v>-580.36</v>
      </c>
    </row>
    <row r="535" spans="1:2">
      <c r="A535" s="1">
        <f>-10.793</f>
        <v>-10.792999999999999</v>
      </c>
      <c r="B535">
        <v>-596.46</v>
      </c>
    </row>
    <row r="536" spans="1:2">
      <c r="A536" s="1">
        <f>-11.824</f>
        <v>-11.824</v>
      </c>
      <c r="B536">
        <v>-614.61</v>
      </c>
    </row>
    <row r="537" spans="1:2">
      <c r="A537" s="1">
        <f>-12.697</f>
        <v>-12.696999999999999</v>
      </c>
      <c r="B537">
        <v>-628.71</v>
      </c>
    </row>
    <row r="538" spans="1:2">
      <c r="A538" s="1">
        <f>-13.729</f>
        <v>-13.728999999999999</v>
      </c>
      <c r="B538">
        <v>-638.80999999999995</v>
      </c>
    </row>
    <row r="539" spans="1:2">
      <c r="A539" s="1">
        <f>-14.522</f>
        <v>-14.522</v>
      </c>
      <c r="B539">
        <v>-648.86</v>
      </c>
    </row>
    <row r="540" spans="1:2">
      <c r="A540" s="1">
        <f>-15.316</f>
        <v>-15.316000000000001</v>
      </c>
      <c r="B540">
        <v>-658.96</v>
      </c>
    </row>
    <row r="541" spans="1:2">
      <c r="A541" s="1">
        <f>-16.189</f>
        <v>-16.189</v>
      </c>
      <c r="B541">
        <v>-662.96</v>
      </c>
    </row>
    <row r="542" spans="1:2">
      <c r="A542" s="1">
        <f>-17.141</f>
        <v>-17.140999999999998</v>
      </c>
      <c r="B542">
        <v>-671.06</v>
      </c>
    </row>
    <row r="543" spans="1:2">
      <c r="A543" s="1">
        <f>-18.093</f>
        <v>-18.093</v>
      </c>
      <c r="B543">
        <v>-677.06</v>
      </c>
    </row>
    <row r="544" spans="1:2">
      <c r="A544" s="1">
        <f>-19.125</f>
        <v>-19.125</v>
      </c>
      <c r="B544">
        <v>-683.11</v>
      </c>
    </row>
    <row r="545" spans="1:2">
      <c r="A545" s="1">
        <f>-19.839</f>
        <v>-19.838999999999999</v>
      </c>
      <c r="B545">
        <v>-683.11</v>
      </c>
    </row>
    <row r="546" spans="1:2">
      <c r="A546" s="1">
        <f>-20.474</f>
        <v>-20.474</v>
      </c>
      <c r="B546">
        <v>-683.11</v>
      </c>
    </row>
    <row r="547" spans="1:2">
      <c r="A547" s="1">
        <f>-21.03</f>
        <v>-21.03</v>
      </c>
      <c r="B547">
        <v>-683.11</v>
      </c>
    </row>
    <row r="548" spans="1:2">
      <c r="A548" s="1">
        <f>-21.506</f>
        <v>-21.506</v>
      </c>
      <c r="B548">
        <v>-683.11</v>
      </c>
    </row>
    <row r="549" spans="1:2">
      <c r="A549" s="1">
        <f>-21.903</f>
        <v>-21.902999999999999</v>
      </c>
      <c r="B549">
        <v>-683.11</v>
      </c>
    </row>
    <row r="550" spans="1:2">
      <c r="A550" s="1">
        <f>-21.982</f>
        <v>-21.981999999999999</v>
      </c>
      <c r="B550">
        <v>-683.11</v>
      </c>
    </row>
    <row r="551" spans="1:2">
      <c r="A551" s="1">
        <f>-22.22</f>
        <v>-22.22</v>
      </c>
      <c r="B551">
        <v>-683.11</v>
      </c>
    </row>
    <row r="552" spans="1:2">
      <c r="A552" s="1">
        <f>-22.458</f>
        <v>-22.457999999999998</v>
      </c>
      <c r="B552">
        <v>-683.11</v>
      </c>
    </row>
    <row r="553" spans="1:2">
      <c r="A553" s="1">
        <f>-22.379</f>
        <v>-22.379000000000001</v>
      </c>
      <c r="B553">
        <v>-671.06</v>
      </c>
    </row>
    <row r="554" spans="1:2">
      <c r="A554" s="1">
        <f>-22.299</f>
        <v>-22.298999999999999</v>
      </c>
      <c r="B554">
        <v>-652.91</v>
      </c>
    </row>
    <row r="555" spans="1:2">
      <c r="A555" s="1">
        <f>-22.141</f>
        <v>-22.140999999999998</v>
      </c>
      <c r="B555">
        <v>-632.76</v>
      </c>
    </row>
    <row r="556" spans="1:2">
      <c r="A556" s="1">
        <f>-21.823</f>
        <v>-21.823</v>
      </c>
      <c r="B556">
        <v>-612.61</v>
      </c>
    </row>
    <row r="557" spans="1:2">
      <c r="A557" s="1">
        <f>-21.744</f>
        <v>-21.744</v>
      </c>
      <c r="B557">
        <v>-594.46</v>
      </c>
    </row>
    <row r="558" spans="1:2">
      <c r="A558" s="1">
        <f>-21.585</f>
        <v>-21.585000000000001</v>
      </c>
      <c r="B558">
        <v>-576.30999999999995</v>
      </c>
    </row>
    <row r="559" spans="1:2">
      <c r="A559" s="1">
        <f>-21.347</f>
        <v>-21.347000000000001</v>
      </c>
      <c r="B559">
        <v>-554.16</v>
      </c>
    </row>
    <row r="560" spans="1:2">
      <c r="A560" s="1">
        <f>-21.109</f>
        <v>-21.109000000000002</v>
      </c>
      <c r="B560">
        <v>-534.01</v>
      </c>
    </row>
    <row r="561" spans="1:2">
      <c r="A561" s="1">
        <f>-20.95</f>
        <v>-20.95</v>
      </c>
      <c r="B561">
        <v>-505.81</v>
      </c>
    </row>
    <row r="562" spans="1:2">
      <c r="A562" s="1">
        <f>-20.712</f>
        <v>-20.712</v>
      </c>
      <c r="B562">
        <v>-489.66</v>
      </c>
    </row>
    <row r="563" spans="1:2">
      <c r="A563" s="1">
        <f>-20.395</f>
        <v>-20.395</v>
      </c>
      <c r="B563">
        <v>-469.51</v>
      </c>
    </row>
    <row r="564" spans="1:2">
      <c r="A564" s="1">
        <f>-20.077</f>
        <v>-20.077000000000002</v>
      </c>
      <c r="B564">
        <v>-445.36</v>
      </c>
    </row>
    <row r="565" spans="1:2">
      <c r="A565" s="1">
        <f>-19.839</f>
        <v>-19.838999999999999</v>
      </c>
      <c r="B565">
        <v>-423.18</v>
      </c>
    </row>
    <row r="566" spans="1:2">
      <c r="A566" s="1">
        <f>-19.522</f>
        <v>-19.521999999999998</v>
      </c>
      <c r="B566">
        <v>-401.01</v>
      </c>
    </row>
    <row r="567" spans="1:2">
      <c r="A567" s="1">
        <f>-19.284</f>
        <v>-19.283999999999999</v>
      </c>
      <c r="B567">
        <v>-384.89</v>
      </c>
    </row>
    <row r="568" spans="1:2">
      <c r="A568" s="1">
        <f>-19.125</f>
        <v>-19.125</v>
      </c>
      <c r="B568">
        <v>-370.79</v>
      </c>
    </row>
    <row r="569" spans="1:2">
      <c r="A569" s="1">
        <f>-18.808</f>
        <v>-18.808</v>
      </c>
      <c r="B569">
        <v>-354.66</v>
      </c>
    </row>
    <row r="570" spans="1:2">
      <c r="A570" s="1">
        <f>-18.57</f>
        <v>-18.57</v>
      </c>
      <c r="B570">
        <v>-334.51</v>
      </c>
    </row>
    <row r="571" spans="1:2">
      <c r="A571" s="1">
        <f>-18.332</f>
        <v>-18.332000000000001</v>
      </c>
      <c r="B571">
        <v>-322.42</v>
      </c>
    </row>
    <row r="572" spans="1:2">
      <c r="A572" s="1">
        <f>-18.093</f>
        <v>-18.093</v>
      </c>
      <c r="B572">
        <v>-310.33</v>
      </c>
    </row>
    <row r="573" spans="1:2">
      <c r="A573" s="1">
        <f>-17.855</f>
        <v>-17.855</v>
      </c>
      <c r="B573">
        <v>-292.19</v>
      </c>
    </row>
    <row r="574" spans="1:2">
      <c r="A574" s="1">
        <f>-17.617</f>
        <v>-17.617000000000001</v>
      </c>
      <c r="B574">
        <v>-278.08999999999997</v>
      </c>
    </row>
    <row r="575" spans="1:2">
      <c r="A575" s="1">
        <f>-17.22</f>
        <v>-17.22</v>
      </c>
      <c r="B575">
        <v>-263.98</v>
      </c>
    </row>
    <row r="576" spans="1:2">
      <c r="A576" s="1">
        <f>-16.824</f>
        <v>-16.824000000000002</v>
      </c>
      <c r="B576">
        <v>-241.81</v>
      </c>
    </row>
    <row r="577" spans="1:2">
      <c r="A577" s="1">
        <f>-16.427</f>
        <v>-16.427</v>
      </c>
      <c r="B577">
        <v>-221.66</v>
      </c>
    </row>
    <row r="578" spans="1:2">
      <c r="A578" s="1">
        <f>-15.951</f>
        <v>-15.951000000000001</v>
      </c>
      <c r="B578">
        <v>-201.51</v>
      </c>
    </row>
    <row r="579" spans="1:2">
      <c r="A579" s="1">
        <f>-15.554</f>
        <v>-15.554</v>
      </c>
      <c r="B579">
        <v>-181.36</v>
      </c>
    </row>
    <row r="580" spans="1:2">
      <c r="A580" s="1">
        <f>-15.237</f>
        <v>-15.237</v>
      </c>
      <c r="B580">
        <v>-171.29</v>
      </c>
    </row>
    <row r="581" spans="1:2">
      <c r="A581" s="1">
        <f>-14.76</f>
        <v>-14.76</v>
      </c>
      <c r="B581">
        <v>-151.13</v>
      </c>
    </row>
    <row r="582" spans="1:2">
      <c r="A582" s="1">
        <f>-14.284</f>
        <v>-14.284000000000001</v>
      </c>
      <c r="B582">
        <v>-135.01</v>
      </c>
    </row>
    <row r="583" spans="1:2">
      <c r="A583" s="1">
        <f>-13.649</f>
        <v>-13.648999999999999</v>
      </c>
      <c r="B583">
        <v>-114.86</v>
      </c>
    </row>
    <row r="584" spans="1:2">
      <c r="A584" s="1">
        <f>-13.094</f>
        <v>-13.093999999999999</v>
      </c>
      <c r="B584">
        <v>-90.680999999999997</v>
      </c>
    </row>
    <row r="585" spans="1:2">
      <c r="A585" s="1">
        <f>-12.459</f>
        <v>-12.459</v>
      </c>
      <c r="B585">
        <v>-74.561000000000007</v>
      </c>
    </row>
    <row r="586" spans="1:2">
      <c r="A586" s="1">
        <f>-11.824</f>
        <v>-11.824</v>
      </c>
      <c r="B586">
        <v>-56.426000000000002</v>
      </c>
    </row>
    <row r="587" spans="1:2">
      <c r="A587" s="1">
        <f>-11.11</f>
        <v>-11.11</v>
      </c>
      <c r="B587">
        <v>-34.256999999999998</v>
      </c>
    </row>
    <row r="588" spans="1:2">
      <c r="A588" s="1">
        <f>-10.316</f>
        <v>-10.316000000000001</v>
      </c>
      <c r="B588">
        <v>-14.106</v>
      </c>
    </row>
    <row r="589" spans="1:2">
      <c r="A589" s="1">
        <v>-9.7609999999999992</v>
      </c>
      <c r="B589">
        <v>2.0150999999999999</v>
      </c>
    </row>
    <row r="590" spans="1:2">
      <c r="A590" s="1">
        <v>-9.0466999999999995</v>
      </c>
      <c r="B590">
        <v>24.181000000000001</v>
      </c>
    </row>
    <row r="591" spans="1:2">
      <c r="A591" s="1">
        <v>-8.3324999999999996</v>
      </c>
      <c r="B591">
        <v>42.317999999999998</v>
      </c>
    </row>
    <row r="592" spans="1:2">
      <c r="A592" s="1">
        <v>-7.6977000000000002</v>
      </c>
      <c r="B592">
        <v>60.456000000000003</v>
      </c>
    </row>
    <row r="593" spans="1:2">
      <c r="A593" s="1">
        <v>-7.0627000000000004</v>
      </c>
      <c r="B593">
        <v>78.590999999999994</v>
      </c>
    </row>
    <row r="594" spans="1:2">
      <c r="A594" s="1">
        <v>-6.2691999999999997</v>
      </c>
      <c r="B594">
        <v>92.697000000000003</v>
      </c>
    </row>
    <row r="595" spans="1:2">
      <c r="A595" s="1">
        <v>-5.6345000000000001</v>
      </c>
      <c r="B595">
        <v>112.85</v>
      </c>
    </row>
    <row r="596" spans="1:2">
      <c r="A596" s="1">
        <v>-4.9995000000000003</v>
      </c>
      <c r="B596">
        <v>130.97999999999999</v>
      </c>
    </row>
    <row r="597" spans="1:2">
      <c r="A597" s="1">
        <v>-4.444</v>
      </c>
      <c r="B597">
        <v>145.09</v>
      </c>
    </row>
    <row r="598" spans="1:2">
      <c r="A598" s="1">
        <v>-3.7296999999999998</v>
      </c>
      <c r="B598">
        <v>163.22999999999999</v>
      </c>
    </row>
    <row r="599" spans="1:2">
      <c r="A599" s="1">
        <v>-2.9361999999999999</v>
      </c>
      <c r="B599">
        <v>179.35</v>
      </c>
    </row>
    <row r="600" spans="1:2">
      <c r="A600" s="1">
        <v>-2.0632999999999999</v>
      </c>
      <c r="B600">
        <v>203.53</v>
      </c>
    </row>
    <row r="601" spans="1:2">
      <c r="A601" s="1">
        <v>-1.5078</v>
      </c>
      <c r="B601">
        <v>219.65</v>
      </c>
    </row>
    <row r="602" spans="1:2">
      <c r="A602" s="1">
        <v>-1.0316000000000001</v>
      </c>
      <c r="B602">
        <v>231.74</v>
      </c>
    </row>
    <row r="603" spans="1:2">
      <c r="A603" s="1">
        <v>-0.55549999999999999</v>
      </c>
      <c r="B603">
        <v>245.84</v>
      </c>
    </row>
    <row r="604" spans="1:2">
      <c r="A604" s="1">
        <v>7.9356999999999997E-2</v>
      </c>
      <c r="B604">
        <v>263.98</v>
      </c>
    </row>
    <row r="605" spans="1:2">
      <c r="A605" s="1">
        <v>0.87292000000000003</v>
      </c>
      <c r="B605">
        <v>282.12</v>
      </c>
    </row>
    <row r="606" spans="1:2">
      <c r="A606" s="1">
        <v>1.3491</v>
      </c>
      <c r="B606">
        <v>302.27</v>
      </c>
    </row>
    <row r="607" spans="1:2">
      <c r="A607" s="1">
        <v>1.9839</v>
      </c>
      <c r="B607">
        <v>316.38</v>
      </c>
    </row>
    <row r="608" spans="1:2">
      <c r="A608" s="1">
        <v>2.6981999999999999</v>
      </c>
      <c r="B608">
        <v>334.51</v>
      </c>
    </row>
    <row r="609" spans="1:2">
      <c r="A609" s="1">
        <v>4.0472000000000001</v>
      </c>
      <c r="B609">
        <v>364.74</v>
      </c>
    </row>
    <row r="610" spans="1:2">
      <c r="A610" s="1">
        <v>4.5235000000000003</v>
      </c>
      <c r="B610">
        <v>376.83</v>
      </c>
    </row>
    <row r="611" spans="1:2">
      <c r="A611" s="1">
        <v>5.2374999999999998</v>
      </c>
      <c r="B611">
        <v>388.92</v>
      </c>
    </row>
    <row r="612" spans="1:2">
      <c r="A612" s="1">
        <v>5.9516999999999998</v>
      </c>
      <c r="B612">
        <v>407.06</v>
      </c>
    </row>
    <row r="613" spans="1:2">
      <c r="A613" s="1">
        <v>6.5072000000000001</v>
      </c>
      <c r="B613">
        <v>419.15</v>
      </c>
    </row>
    <row r="614" spans="1:2">
      <c r="A614" s="1">
        <v>7.1421999999999999</v>
      </c>
      <c r="B614">
        <v>431.24</v>
      </c>
    </row>
    <row r="615" spans="1:2">
      <c r="A615" s="1">
        <v>7.6181999999999999</v>
      </c>
      <c r="B615">
        <v>447.36</v>
      </c>
    </row>
    <row r="616" spans="1:2">
      <c r="A616" s="1">
        <v>8.3324999999999996</v>
      </c>
      <c r="B616">
        <v>459.46</v>
      </c>
    </row>
    <row r="617" spans="1:2">
      <c r="A617" s="1">
        <v>8.8879999999999999</v>
      </c>
      <c r="B617">
        <v>469.51</v>
      </c>
    </row>
    <row r="618" spans="1:2">
      <c r="A618" s="1">
        <v>9.6021999999999998</v>
      </c>
      <c r="B618">
        <v>485.66</v>
      </c>
    </row>
    <row r="619" spans="1:2">
      <c r="A619" s="1">
        <v>10.316000000000001</v>
      </c>
      <c r="B619">
        <v>497.76</v>
      </c>
    </row>
    <row r="620" spans="1:2">
      <c r="A620" s="1">
        <v>11.189</v>
      </c>
      <c r="B620">
        <v>509.81</v>
      </c>
    </row>
    <row r="621" spans="1:2">
      <c r="A621" s="1">
        <v>12.061999999999999</v>
      </c>
      <c r="B621">
        <v>532.01</v>
      </c>
    </row>
    <row r="622" spans="1:2">
      <c r="A622" s="1">
        <v>12.696999999999999</v>
      </c>
      <c r="B622">
        <v>544.11</v>
      </c>
    </row>
    <row r="623" spans="1:2">
      <c r="A623" s="1">
        <v>13.728999999999999</v>
      </c>
      <c r="B623">
        <v>562.21</v>
      </c>
    </row>
    <row r="624" spans="1:2">
      <c r="A624" s="1">
        <v>14.364000000000001</v>
      </c>
      <c r="B624">
        <v>572.30999999999995</v>
      </c>
    </row>
    <row r="625" spans="1:2">
      <c r="A625" s="1">
        <v>15.077999999999999</v>
      </c>
      <c r="B625">
        <v>580.36</v>
      </c>
    </row>
    <row r="626" spans="1:2">
      <c r="A626" s="1">
        <v>15.951000000000001</v>
      </c>
      <c r="B626">
        <v>592.46</v>
      </c>
    </row>
    <row r="627" spans="1:2">
      <c r="A627" s="1">
        <v>16.902999999999999</v>
      </c>
      <c r="B627">
        <v>604.55999999999995</v>
      </c>
    </row>
    <row r="628" spans="1:2">
      <c r="A628" s="1">
        <v>17.617000000000001</v>
      </c>
      <c r="B628">
        <v>616.61</v>
      </c>
    </row>
    <row r="629" spans="1:2">
      <c r="A629" s="1">
        <v>18.251999999999999</v>
      </c>
      <c r="B629">
        <v>626.71</v>
      </c>
    </row>
    <row r="630" spans="1:2">
      <c r="A630" s="1">
        <v>18.808</v>
      </c>
      <c r="B630">
        <v>634.76</v>
      </c>
    </row>
    <row r="631" spans="1:2">
      <c r="A631" s="1">
        <v>19.283999999999999</v>
      </c>
      <c r="B631">
        <v>640.80999999999995</v>
      </c>
    </row>
    <row r="632" spans="1:2">
      <c r="A632" s="1">
        <v>19.838999999999999</v>
      </c>
      <c r="B632">
        <v>644.86</v>
      </c>
    </row>
    <row r="633" spans="1:2">
      <c r="A633" s="1">
        <v>20.236000000000001</v>
      </c>
      <c r="B633">
        <v>646.86</v>
      </c>
    </row>
    <row r="634" spans="1:2">
      <c r="A634" s="1">
        <v>20.474</v>
      </c>
      <c r="B634">
        <v>652.91</v>
      </c>
    </row>
    <row r="635" spans="1:2">
      <c r="A635" s="1">
        <v>20.792000000000002</v>
      </c>
      <c r="B635">
        <v>652.91</v>
      </c>
    </row>
    <row r="636" spans="1:2">
      <c r="A636" s="1">
        <v>20.792000000000002</v>
      </c>
      <c r="B636">
        <v>646.86</v>
      </c>
    </row>
    <row r="637" spans="1:2">
      <c r="A637" s="1">
        <v>20.632999999999999</v>
      </c>
      <c r="B637">
        <v>634.76</v>
      </c>
    </row>
    <row r="638" spans="1:2">
      <c r="A638" s="1">
        <v>20.632999999999999</v>
      </c>
      <c r="B638">
        <v>620.66</v>
      </c>
    </row>
    <row r="639" spans="1:2">
      <c r="A639" s="1">
        <v>20.553999999999998</v>
      </c>
      <c r="B639">
        <v>604.55999999999995</v>
      </c>
    </row>
    <row r="640" spans="1:2">
      <c r="A640" s="1">
        <v>20.474</v>
      </c>
      <c r="B640">
        <v>590.41</v>
      </c>
    </row>
    <row r="641" spans="1:2">
      <c r="A641" s="1">
        <v>20.474</v>
      </c>
      <c r="B641">
        <v>572.30999999999995</v>
      </c>
    </row>
    <row r="642" spans="1:2">
      <c r="A642" s="1">
        <v>20.395</v>
      </c>
      <c r="B642">
        <v>560.21</v>
      </c>
    </row>
    <row r="643" spans="1:2">
      <c r="A643" s="1">
        <v>20.395</v>
      </c>
      <c r="B643">
        <v>546.11</v>
      </c>
    </row>
    <row r="644" spans="1:2">
      <c r="A644" s="1">
        <v>20.157</v>
      </c>
      <c r="B644">
        <v>532.01</v>
      </c>
    </row>
    <row r="645" spans="1:2">
      <c r="A645" s="1">
        <v>20.077000000000002</v>
      </c>
      <c r="B645">
        <v>513.86</v>
      </c>
    </row>
    <row r="646" spans="1:2">
      <c r="A646" s="1">
        <v>19.998000000000001</v>
      </c>
      <c r="B646">
        <v>501.76</v>
      </c>
    </row>
    <row r="647" spans="1:2">
      <c r="A647" s="1">
        <v>19.838999999999999</v>
      </c>
      <c r="B647">
        <v>489.66</v>
      </c>
    </row>
    <row r="648" spans="1:2">
      <c r="A648" s="1">
        <v>19.681000000000001</v>
      </c>
      <c r="B648">
        <v>473.56</v>
      </c>
    </row>
    <row r="649" spans="1:2">
      <c r="A649" s="1">
        <v>19.521999999999998</v>
      </c>
      <c r="B649">
        <v>459.46</v>
      </c>
    </row>
    <row r="650" spans="1:2">
      <c r="A650" s="1">
        <v>19.363</v>
      </c>
      <c r="B650">
        <v>441.31</v>
      </c>
    </row>
    <row r="651" spans="1:2">
      <c r="A651" s="1">
        <v>19.283999999999999</v>
      </c>
      <c r="B651">
        <v>425.19</v>
      </c>
    </row>
    <row r="652" spans="1:2">
      <c r="A652" s="1">
        <v>19.125</v>
      </c>
      <c r="B652">
        <v>411.09</v>
      </c>
    </row>
    <row r="653" spans="1:2">
      <c r="A653" s="1">
        <v>18.966000000000001</v>
      </c>
      <c r="B653">
        <v>390.94</v>
      </c>
    </row>
    <row r="654" spans="1:2">
      <c r="A654" s="1">
        <v>18.728000000000002</v>
      </c>
      <c r="B654">
        <v>370.79</v>
      </c>
    </row>
    <row r="655" spans="1:2">
      <c r="A655" s="1">
        <v>18.489999999999998</v>
      </c>
      <c r="B655">
        <v>354.66</v>
      </c>
    </row>
    <row r="656" spans="1:2">
      <c r="A656" s="1">
        <v>18.251999999999999</v>
      </c>
      <c r="B656">
        <v>334.51</v>
      </c>
    </row>
    <row r="657" spans="1:2">
      <c r="A657" s="1">
        <v>18.013999999999999</v>
      </c>
      <c r="B657">
        <v>318.39</v>
      </c>
    </row>
    <row r="658" spans="1:2">
      <c r="A658" s="1">
        <v>17.617000000000001</v>
      </c>
      <c r="B658">
        <v>298.24</v>
      </c>
    </row>
    <row r="659" spans="1:2">
      <c r="A659" s="1">
        <v>17.617000000000001</v>
      </c>
      <c r="B659">
        <v>282.12</v>
      </c>
    </row>
    <row r="660" spans="1:2">
      <c r="A660" s="1">
        <v>17.140999999999998</v>
      </c>
      <c r="B660">
        <v>261.95999999999998</v>
      </c>
    </row>
    <row r="661" spans="1:2">
      <c r="A661" s="1">
        <v>16.744</v>
      </c>
      <c r="B661">
        <v>241.81</v>
      </c>
    </row>
    <row r="662" spans="1:2">
      <c r="A662" s="1">
        <v>16.427</v>
      </c>
      <c r="B662">
        <v>225.69</v>
      </c>
    </row>
    <row r="663" spans="1:2">
      <c r="A663" s="1">
        <v>15.951000000000001</v>
      </c>
      <c r="B663">
        <v>207.56</v>
      </c>
    </row>
    <row r="664" spans="1:2">
      <c r="A664" s="1">
        <v>15.712999999999999</v>
      </c>
      <c r="B664">
        <v>191.44</v>
      </c>
    </row>
    <row r="665" spans="1:2">
      <c r="A665" s="1">
        <v>15.316000000000001</v>
      </c>
      <c r="B665">
        <v>175.32</v>
      </c>
    </row>
    <row r="666" spans="1:2">
      <c r="A666" s="1">
        <v>14.84</v>
      </c>
      <c r="B666">
        <v>157.18</v>
      </c>
    </row>
    <row r="667" spans="1:2">
      <c r="A667" s="1">
        <v>14.443</v>
      </c>
      <c r="B667">
        <v>141.06</v>
      </c>
    </row>
    <row r="668" spans="1:2">
      <c r="A668" s="1">
        <v>14.045999999999999</v>
      </c>
      <c r="B668">
        <v>124.94</v>
      </c>
    </row>
    <row r="669" spans="1:2">
      <c r="A669" s="1">
        <v>13.57</v>
      </c>
      <c r="B669">
        <v>108.82</v>
      </c>
    </row>
    <row r="670" spans="1:2">
      <c r="A670" s="1">
        <v>13.173</v>
      </c>
      <c r="B670">
        <v>94.712000000000003</v>
      </c>
    </row>
    <row r="671" spans="1:2">
      <c r="A671" s="1">
        <v>12.856</v>
      </c>
      <c r="B671">
        <v>80.605999999999995</v>
      </c>
    </row>
    <row r="672" spans="1:2">
      <c r="A672" s="1">
        <v>12.3</v>
      </c>
      <c r="B672">
        <v>64.486000000000004</v>
      </c>
    </row>
    <row r="673" spans="1:2">
      <c r="A673" s="1">
        <v>11.824</v>
      </c>
      <c r="B673">
        <v>50.375999999999998</v>
      </c>
    </row>
    <row r="674" spans="1:2">
      <c r="A674" s="1">
        <v>11.507</v>
      </c>
      <c r="B674">
        <v>38.287999999999997</v>
      </c>
    </row>
    <row r="675" spans="1:2">
      <c r="A675" s="1">
        <v>11.189</v>
      </c>
      <c r="B675">
        <v>26.196000000000002</v>
      </c>
    </row>
    <row r="676" spans="1:2">
      <c r="A676" s="1">
        <v>10.712999999999999</v>
      </c>
      <c r="B676">
        <v>12.090999999999999</v>
      </c>
    </row>
    <row r="677" spans="1:2">
      <c r="A677" s="1">
        <v>10.396000000000001</v>
      </c>
      <c r="B677">
        <v>2.0150999999999999</v>
      </c>
    </row>
    <row r="678" spans="1:2">
      <c r="A678" s="1">
        <v>9.9990000000000006</v>
      </c>
      <c r="B678">
        <v>-6.0456000000000003</v>
      </c>
    </row>
    <row r="679" spans="1:2">
      <c r="A679" s="1">
        <v>9.5229999999999997</v>
      </c>
      <c r="B679">
        <v>-20.151</v>
      </c>
    </row>
    <row r="680" spans="1:2">
      <c r="A680" s="1">
        <v>9.0466999999999995</v>
      </c>
      <c r="B680">
        <v>-36.271999999999998</v>
      </c>
    </row>
    <row r="681" spans="1:2">
      <c r="A681" s="1">
        <v>8.4120000000000008</v>
      </c>
      <c r="B681">
        <v>-48.360999999999997</v>
      </c>
    </row>
    <row r="682" spans="1:2">
      <c r="A682" s="1">
        <v>7.9356999999999998</v>
      </c>
      <c r="B682">
        <v>-60.456000000000003</v>
      </c>
    </row>
    <row r="683" spans="1:2">
      <c r="A683" s="1">
        <v>7.5389999999999997</v>
      </c>
      <c r="B683">
        <v>-70.531000000000006</v>
      </c>
    </row>
    <row r="684" spans="1:2">
      <c r="A684" s="1">
        <v>7.0627000000000004</v>
      </c>
      <c r="B684">
        <v>-82.620999999999995</v>
      </c>
    </row>
    <row r="685" spans="1:2">
      <c r="A685" s="1">
        <v>6.2691999999999997</v>
      </c>
      <c r="B685">
        <v>-100.76</v>
      </c>
    </row>
    <row r="686" spans="1:2">
      <c r="A686" s="1">
        <v>5.6345000000000001</v>
      </c>
      <c r="B686">
        <v>-114.86</v>
      </c>
    </row>
    <row r="687" spans="1:2">
      <c r="A687" s="1">
        <v>5.1581999999999999</v>
      </c>
      <c r="B687">
        <v>-130.97999999999999</v>
      </c>
    </row>
    <row r="688" spans="1:2">
      <c r="A688" s="1">
        <v>4.6026999999999996</v>
      </c>
      <c r="B688">
        <v>-143.07</v>
      </c>
    </row>
    <row r="689" spans="1:2">
      <c r="A689" s="1">
        <v>4.1265000000000001</v>
      </c>
      <c r="B689">
        <v>-155.16</v>
      </c>
    </row>
    <row r="690" spans="1:2">
      <c r="A690" s="1">
        <v>3.4916999999999998</v>
      </c>
      <c r="B690">
        <v>-171.29</v>
      </c>
    </row>
    <row r="691" spans="1:2">
      <c r="A691" s="1">
        <v>2.6981999999999999</v>
      </c>
      <c r="B691">
        <v>-193.45</v>
      </c>
    </row>
    <row r="692" spans="1:2">
      <c r="A692" s="1">
        <v>1.9839</v>
      </c>
      <c r="B692">
        <v>-209.57</v>
      </c>
    </row>
    <row r="693" spans="1:2">
      <c r="A693" s="1">
        <v>0.95230000000000004</v>
      </c>
      <c r="B693">
        <v>-239.8</v>
      </c>
    </row>
    <row r="694" spans="1:2">
      <c r="A694" s="1">
        <v>7.9356999999999997E-2</v>
      </c>
      <c r="B694">
        <v>-255.92</v>
      </c>
    </row>
    <row r="695" spans="1:2">
      <c r="A695" s="1">
        <f>-0.63485</f>
        <v>-0.63485000000000003</v>
      </c>
      <c r="B695">
        <v>-276.07</v>
      </c>
    </row>
    <row r="696" spans="1:2">
      <c r="A696" s="1">
        <f>-1.0316</f>
        <v>-1.0316000000000001</v>
      </c>
      <c r="B696">
        <v>-292.19</v>
      </c>
    </row>
    <row r="697" spans="1:2">
      <c r="A697" s="1">
        <f>-1.7459</f>
        <v>-1.7459</v>
      </c>
      <c r="B697">
        <v>-314.36</v>
      </c>
    </row>
    <row r="698" spans="1:2">
      <c r="A698" s="1">
        <f>-2.7775</f>
        <v>-2.7774999999999999</v>
      </c>
      <c r="B698">
        <v>-334.51</v>
      </c>
    </row>
    <row r="699" spans="1:2">
      <c r="A699" s="1">
        <f>-3.6505</f>
        <v>-3.6505000000000001</v>
      </c>
      <c r="B699">
        <v>-354.66</v>
      </c>
    </row>
    <row r="700" spans="1:2">
      <c r="A700" s="1">
        <f>-4.8407</f>
        <v>-4.8407</v>
      </c>
      <c r="B700">
        <v>-382.88</v>
      </c>
    </row>
    <row r="701" spans="1:2">
      <c r="A701" s="1">
        <f>-5.9517</f>
        <v>-5.9516999999999998</v>
      </c>
      <c r="B701">
        <v>-407.06</v>
      </c>
    </row>
    <row r="702" spans="1:2">
      <c r="A702" s="1">
        <f>-7.2215</f>
        <v>-7.2214999999999998</v>
      </c>
      <c r="B702">
        <v>-429.22</v>
      </c>
    </row>
    <row r="703" spans="1:2">
      <c r="A703" s="1">
        <f>-7.6182</f>
        <v>-7.6181999999999999</v>
      </c>
      <c r="B703">
        <v>-435.27</v>
      </c>
    </row>
    <row r="704" spans="1:2">
      <c r="A704" s="1">
        <f>-8.5707</f>
        <v>-8.5707000000000004</v>
      </c>
      <c r="B704">
        <v>-455.41</v>
      </c>
    </row>
    <row r="705" spans="1:2">
      <c r="A705" s="1">
        <f>-9.2847</f>
        <v>-9.2847000000000008</v>
      </c>
      <c r="B705">
        <v>-465.51</v>
      </c>
    </row>
    <row r="706" spans="1:2">
      <c r="A706" s="1">
        <f>-9.8402</f>
        <v>-9.8401999999999994</v>
      </c>
      <c r="B706">
        <v>-479.61</v>
      </c>
    </row>
    <row r="707" spans="1:2">
      <c r="A707" s="1">
        <f>-10.951</f>
        <v>-10.951000000000001</v>
      </c>
      <c r="B707">
        <v>-495.71</v>
      </c>
    </row>
    <row r="708" spans="1:2">
      <c r="A708" s="1">
        <f>-11.745</f>
        <v>-11.744999999999999</v>
      </c>
      <c r="B708">
        <v>-509.81</v>
      </c>
    </row>
    <row r="709" spans="1:2">
      <c r="A709" s="1">
        <f>-12.618</f>
        <v>-12.618</v>
      </c>
      <c r="B709">
        <v>-521.91</v>
      </c>
    </row>
    <row r="710" spans="1:2">
      <c r="A710" s="1">
        <f>-13.332</f>
        <v>-13.332000000000001</v>
      </c>
      <c r="B710">
        <v>-532.01</v>
      </c>
    </row>
    <row r="711" spans="1:2">
      <c r="A711" s="1">
        <f>-14.046</f>
        <v>-14.045999999999999</v>
      </c>
      <c r="B711">
        <v>-544.11</v>
      </c>
    </row>
    <row r="712" spans="1:2">
      <c r="A712" s="1">
        <f>-14.919</f>
        <v>-14.919</v>
      </c>
      <c r="B712">
        <v>-554.16</v>
      </c>
    </row>
    <row r="713" spans="1:2">
      <c r="A713" s="1">
        <f>-15.871</f>
        <v>-15.871</v>
      </c>
      <c r="B713">
        <v>-564.26</v>
      </c>
    </row>
    <row r="714" spans="1:2">
      <c r="A714" s="1">
        <f>-16.665</f>
        <v>-16.664999999999999</v>
      </c>
      <c r="B714">
        <v>-578.36</v>
      </c>
    </row>
    <row r="715" spans="1:2">
      <c r="A715" s="1">
        <f>-17.617</f>
        <v>-17.617000000000001</v>
      </c>
      <c r="B715">
        <v>-592.46</v>
      </c>
    </row>
    <row r="716" spans="1:2">
      <c r="A716" s="1">
        <f>-18.57</f>
        <v>-18.57</v>
      </c>
      <c r="B716">
        <v>-602.51</v>
      </c>
    </row>
    <row r="717" spans="1:2">
      <c r="A717" s="1">
        <f>-19.443</f>
        <v>-19.443000000000001</v>
      </c>
      <c r="B717">
        <v>-614.61</v>
      </c>
    </row>
    <row r="718" spans="1:2">
      <c r="A718" s="1">
        <f>-20.315</f>
        <v>-20.315000000000001</v>
      </c>
      <c r="B718">
        <v>-622.66</v>
      </c>
    </row>
    <row r="719" spans="1:2">
      <c r="A719" s="1">
        <f>-21.03</f>
        <v>-21.03</v>
      </c>
      <c r="B719">
        <v>-630.71</v>
      </c>
    </row>
    <row r="720" spans="1:2">
      <c r="A720" s="1">
        <f>-21.426</f>
        <v>-21.425999999999998</v>
      </c>
      <c r="B720">
        <v>-632.76</v>
      </c>
    </row>
    <row r="721" spans="1:2">
      <c r="A721" s="1">
        <f>-21.347</f>
        <v>-21.347000000000001</v>
      </c>
      <c r="B721">
        <v>-622.66</v>
      </c>
    </row>
    <row r="722" spans="1:2">
      <c r="A722" s="1">
        <f>-21.188</f>
        <v>-21.187999999999999</v>
      </c>
      <c r="B722">
        <v>-602.51</v>
      </c>
    </row>
    <row r="723" spans="1:2">
      <c r="A723" s="1">
        <f>-21.03</f>
        <v>-21.03</v>
      </c>
      <c r="B723">
        <v>-580.36</v>
      </c>
    </row>
    <row r="724" spans="1:2">
      <c r="A724" s="1">
        <f>-20.871</f>
        <v>-20.870999999999999</v>
      </c>
      <c r="B724">
        <v>-554.16</v>
      </c>
    </row>
    <row r="725" spans="1:2">
      <c r="A725" s="1">
        <f>-20.554</f>
        <v>-20.553999999999998</v>
      </c>
      <c r="B725">
        <v>-532.01</v>
      </c>
    </row>
    <row r="726" spans="1:2">
      <c r="A726" s="1">
        <f>-20.236</f>
        <v>-20.236000000000001</v>
      </c>
      <c r="B726">
        <v>-503.76</v>
      </c>
    </row>
    <row r="727" spans="1:2">
      <c r="A727" s="1">
        <f>-19.998</f>
        <v>-19.998000000000001</v>
      </c>
      <c r="B727">
        <v>-483.61</v>
      </c>
    </row>
    <row r="728" spans="1:2">
      <c r="A728" s="1">
        <f>-19.681</f>
        <v>-19.681000000000001</v>
      </c>
      <c r="B728">
        <v>-455.41</v>
      </c>
    </row>
    <row r="729" spans="1:2">
      <c r="A729" s="1">
        <f>-19.443</f>
        <v>-19.443000000000001</v>
      </c>
      <c r="B729">
        <v>-433.25</v>
      </c>
    </row>
    <row r="730" spans="1:2">
      <c r="A730" s="1">
        <f>-19.204</f>
        <v>-19.204000000000001</v>
      </c>
      <c r="B730">
        <v>-413.1</v>
      </c>
    </row>
    <row r="731" spans="1:2">
      <c r="A731" s="1">
        <f>-19.125</f>
        <v>-19.125</v>
      </c>
      <c r="B731">
        <v>-403.03</v>
      </c>
    </row>
    <row r="732" spans="1:2">
      <c r="A732" s="1">
        <f>-18.887</f>
        <v>-18.887</v>
      </c>
      <c r="B732">
        <v>-382.88</v>
      </c>
    </row>
    <row r="733" spans="1:2">
      <c r="A733" s="1">
        <f>-18.49</f>
        <v>-18.489999999999998</v>
      </c>
      <c r="B733">
        <v>-358.69</v>
      </c>
    </row>
    <row r="734" spans="1:2">
      <c r="A734" s="1">
        <f>-17.935</f>
        <v>-17.934999999999999</v>
      </c>
      <c r="B734">
        <v>-332.5</v>
      </c>
    </row>
    <row r="735" spans="1:2">
      <c r="A735" s="1">
        <f>-17.617</f>
        <v>-17.617000000000001</v>
      </c>
      <c r="B735">
        <v>-318.39</v>
      </c>
    </row>
    <row r="736" spans="1:2">
      <c r="A736" s="1">
        <f>-17.141</f>
        <v>-17.140999999999998</v>
      </c>
      <c r="B736">
        <v>-294.20999999999998</v>
      </c>
    </row>
    <row r="737" spans="1:2">
      <c r="A737" s="1">
        <f>-16.824</f>
        <v>-16.824000000000002</v>
      </c>
      <c r="B737">
        <v>-270.02999999999997</v>
      </c>
    </row>
    <row r="738" spans="1:2">
      <c r="A738" s="1">
        <f>-16.427</f>
        <v>-16.427</v>
      </c>
      <c r="B738">
        <v>-251.89</v>
      </c>
    </row>
    <row r="739" spans="1:2">
      <c r="A739" s="1">
        <f>-16.109</f>
        <v>-16.109000000000002</v>
      </c>
      <c r="B739">
        <v>-237.78</v>
      </c>
    </row>
    <row r="740" spans="1:2">
      <c r="A740" s="1">
        <f>-15.554</f>
        <v>-15.554</v>
      </c>
      <c r="B740">
        <v>-217.63</v>
      </c>
    </row>
    <row r="741" spans="1:2">
      <c r="A741" s="1">
        <f>-14.998</f>
        <v>-14.997999999999999</v>
      </c>
      <c r="B741">
        <v>-197.48</v>
      </c>
    </row>
    <row r="742" spans="1:2">
      <c r="A742" s="1">
        <f>-14.522</f>
        <v>-14.522</v>
      </c>
      <c r="B742">
        <v>-179.35</v>
      </c>
    </row>
    <row r="743" spans="1:2">
      <c r="A743" s="1">
        <f>-14.046</f>
        <v>-14.045999999999999</v>
      </c>
      <c r="B743">
        <v>-165.24</v>
      </c>
    </row>
    <row r="744" spans="1:2">
      <c r="A744" s="1">
        <f>-13.57</f>
        <v>-13.57</v>
      </c>
      <c r="B744">
        <v>-149.12</v>
      </c>
    </row>
    <row r="745" spans="1:2">
      <c r="A745" s="1">
        <f>-13.173</f>
        <v>-13.173</v>
      </c>
      <c r="B745">
        <v>-130.97999999999999</v>
      </c>
    </row>
    <row r="746" spans="1:2">
      <c r="A746" s="1">
        <f>-12.618</f>
        <v>-12.618</v>
      </c>
      <c r="B746">
        <v>-114.86</v>
      </c>
    </row>
    <row r="747" spans="1:2">
      <c r="A747" s="1">
        <f>-12.142</f>
        <v>-12.141999999999999</v>
      </c>
      <c r="B747">
        <v>-96.727000000000004</v>
      </c>
    </row>
    <row r="748" spans="1:2">
      <c r="A748" s="1">
        <f>-11.745</f>
        <v>-11.744999999999999</v>
      </c>
      <c r="B748">
        <v>-84.635999999999996</v>
      </c>
    </row>
    <row r="749" spans="1:2">
      <c r="A749" s="1">
        <f>-11.269</f>
        <v>-11.269</v>
      </c>
      <c r="B749">
        <v>-66.501000000000005</v>
      </c>
    </row>
    <row r="750" spans="1:2">
      <c r="A750" s="1">
        <f>-10.872</f>
        <v>-10.872</v>
      </c>
      <c r="B750">
        <v>-54.411000000000001</v>
      </c>
    </row>
    <row r="751" spans="1:2">
      <c r="A751" s="1">
        <f>-10.475</f>
        <v>-10.475</v>
      </c>
      <c r="B751">
        <v>-44.332999999999998</v>
      </c>
    </row>
    <row r="752" spans="1:2">
      <c r="A752" s="1">
        <f>-10.078</f>
        <v>-10.077999999999999</v>
      </c>
      <c r="B752">
        <v>-32.241999999999997</v>
      </c>
    </row>
    <row r="753" spans="1:2">
      <c r="A753" s="1">
        <f>-9.8402</f>
        <v>-9.8401999999999994</v>
      </c>
      <c r="B753">
        <v>-22.166</v>
      </c>
    </row>
    <row r="754" spans="1:2">
      <c r="A754" s="1">
        <f>-9.3642</f>
        <v>-9.3642000000000003</v>
      </c>
      <c r="B754">
        <v>-8.0606000000000009</v>
      </c>
    </row>
    <row r="755" spans="1:2">
      <c r="A755" s="1">
        <v>-8.8087</v>
      </c>
      <c r="B755">
        <v>10.076000000000001</v>
      </c>
    </row>
    <row r="756" spans="1:2">
      <c r="A756" s="1">
        <v>-8.0945</v>
      </c>
      <c r="B756">
        <v>26.196000000000002</v>
      </c>
    </row>
    <row r="757" spans="1:2">
      <c r="A757" s="1">
        <v>-7.6181999999999999</v>
      </c>
      <c r="B757">
        <v>42.317999999999998</v>
      </c>
    </row>
    <row r="758" spans="1:2">
      <c r="A758" s="1">
        <v>-7.0627000000000004</v>
      </c>
      <c r="B758">
        <v>60.456000000000003</v>
      </c>
    </row>
    <row r="759" spans="1:2">
      <c r="A759" s="1">
        <v>-6.2691999999999997</v>
      </c>
      <c r="B759">
        <v>80.605999999999995</v>
      </c>
    </row>
    <row r="760" spans="1:2">
      <c r="A760" s="1">
        <v>-5.6345000000000001</v>
      </c>
      <c r="B760">
        <v>94.712000000000003</v>
      </c>
    </row>
    <row r="761" spans="1:2">
      <c r="A761" s="1">
        <v>-4.9995000000000003</v>
      </c>
      <c r="B761">
        <v>114.86</v>
      </c>
    </row>
    <row r="762" spans="1:2">
      <c r="A762" s="1">
        <v>-4.444</v>
      </c>
      <c r="B762">
        <v>128.97</v>
      </c>
    </row>
    <row r="763" spans="1:2">
      <c r="A763" s="1">
        <v>-3.8885000000000001</v>
      </c>
      <c r="B763">
        <v>141.06</v>
      </c>
    </row>
    <row r="764" spans="1:2">
      <c r="A764" s="1">
        <v>-3.3330000000000002</v>
      </c>
      <c r="B764">
        <v>159.19999999999999</v>
      </c>
    </row>
    <row r="765" spans="1:2">
      <c r="A765" s="1">
        <v>-2.8570000000000002</v>
      </c>
      <c r="B765">
        <v>169.27</v>
      </c>
    </row>
    <row r="766" spans="1:2">
      <c r="A766" s="1">
        <v>-2.3807</v>
      </c>
      <c r="B766">
        <v>181.36</v>
      </c>
    </row>
    <row r="767" spans="1:2">
      <c r="A767" s="1">
        <v>-1.9839</v>
      </c>
      <c r="B767">
        <v>193.45</v>
      </c>
    </row>
    <row r="768" spans="1:2">
      <c r="A768" s="1">
        <v>-1.4283999999999999</v>
      </c>
      <c r="B768">
        <v>203.53</v>
      </c>
    </row>
    <row r="769" spans="1:2">
      <c r="A769" s="1">
        <v>-0.79357</v>
      </c>
      <c r="B769">
        <v>219.65</v>
      </c>
    </row>
    <row r="770" spans="1:2">
      <c r="A770" s="1">
        <v>-7.9356999999999997E-2</v>
      </c>
      <c r="B770">
        <v>239.8</v>
      </c>
    </row>
    <row r="771" spans="1:2">
      <c r="A771" s="1">
        <v>0.23807</v>
      </c>
      <c r="B771">
        <v>257.93</v>
      </c>
    </row>
    <row r="772" spans="1:2">
      <c r="A772" s="1">
        <v>1.0316000000000001</v>
      </c>
      <c r="B772">
        <v>274.06</v>
      </c>
    </row>
    <row r="773" spans="1:2">
      <c r="A773" s="1">
        <v>1.6665000000000001</v>
      </c>
      <c r="B773">
        <v>288.16000000000003</v>
      </c>
    </row>
    <row r="774" spans="1:2">
      <c r="A774" s="1">
        <v>2.3014000000000001</v>
      </c>
      <c r="B774">
        <v>304.29000000000002</v>
      </c>
    </row>
    <row r="775" spans="1:2">
      <c r="A775" s="1">
        <v>3.0950000000000002</v>
      </c>
      <c r="B775">
        <v>324.44</v>
      </c>
    </row>
    <row r="776" spans="1:2">
      <c r="A776" s="1">
        <v>3.968</v>
      </c>
      <c r="B776">
        <v>346.6</v>
      </c>
    </row>
    <row r="777" spans="1:2">
      <c r="A777" s="1">
        <v>4.3647</v>
      </c>
      <c r="B777">
        <v>356.68</v>
      </c>
    </row>
    <row r="778" spans="1:2">
      <c r="A778" s="1">
        <v>5.0789999999999997</v>
      </c>
      <c r="B778">
        <v>372.8</v>
      </c>
    </row>
    <row r="779" spans="1:2">
      <c r="A779" s="1">
        <v>5.7930000000000001</v>
      </c>
      <c r="B779">
        <v>386.91</v>
      </c>
    </row>
    <row r="780" spans="1:2">
      <c r="A780" s="1">
        <v>6.3484999999999996</v>
      </c>
      <c r="B780">
        <v>399</v>
      </c>
    </row>
    <row r="781" spans="1:2">
      <c r="A781" s="1">
        <v>7.1421999999999999</v>
      </c>
      <c r="B781">
        <v>419.15</v>
      </c>
    </row>
    <row r="782" spans="1:2">
      <c r="A782" s="1">
        <v>7.6977000000000002</v>
      </c>
      <c r="B782">
        <v>429.22</v>
      </c>
    </row>
    <row r="783" spans="1:2">
      <c r="A783" s="1">
        <v>8.4120000000000008</v>
      </c>
      <c r="B783">
        <v>445.36</v>
      </c>
    </row>
    <row r="784" spans="1:2">
      <c r="A784" s="1">
        <v>8.9674999999999994</v>
      </c>
      <c r="B784">
        <v>451.41</v>
      </c>
    </row>
    <row r="785" spans="1:2">
      <c r="A785" s="1">
        <v>9.2055000000000007</v>
      </c>
      <c r="B785">
        <v>461.46</v>
      </c>
    </row>
    <row r="786" spans="1:2">
      <c r="A786" s="1">
        <v>9.8401999999999994</v>
      </c>
      <c r="B786">
        <v>475.56</v>
      </c>
    </row>
    <row r="787" spans="1:2">
      <c r="A787" s="1">
        <v>10.634</v>
      </c>
      <c r="B787">
        <v>487.66</v>
      </c>
    </row>
    <row r="788" spans="1:2">
      <c r="A788" s="1">
        <v>11.586</v>
      </c>
      <c r="B788">
        <v>509.81</v>
      </c>
    </row>
    <row r="789" spans="1:2">
      <c r="A789" s="1">
        <v>12.38</v>
      </c>
      <c r="B789">
        <v>521.91</v>
      </c>
    </row>
    <row r="790" spans="1:2">
      <c r="A790" s="1">
        <v>13.173</v>
      </c>
      <c r="B790">
        <v>534.01</v>
      </c>
    </row>
    <row r="791" spans="1:2">
      <c r="A791" s="1">
        <v>14.125999999999999</v>
      </c>
      <c r="B791">
        <v>550.11</v>
      </c>
    </row>
    <row r="792" spans="1:2">
      <c r="A792" s="1">
        <v>15.077999999999999</v>
      </c>
      <c r="B792">
        <v>564.26</v>
      </c>
    </row>
    <row r="793" spans="1:2">
      <c r="A793" s="1">
        <v>15.871</v>
      </c>
      <c r="B793">
        <v>574.30999999999995</v>
      </c>
    </row>
    <row r="794" spans="1:2">
      <c r="A794" s="1">
        <v>16.824000000000002</v>
      </c>
      <c r="B794">
        <v>590.41</v>
      </c>
    </row>
    <row r="795" spans="1:2">
      <c r="A795" s="1">
        <v>17.696999999999999</v>
      </c>
      <c r="B795">
        <v>604.55999999999995</v>
      </c>
    </row>
    <row r="796" spans="1:2">
      <c r="A796" s="1">
        <v>18.728000000000002</v>
      </c>
      <c r="B796">
        <v>616.61</v>
      </c>
    </row>
    <row r="797" spans="1:2">
      <c r="A797" s="1">
        <v>19.600999999999999</v>
      </c>
      <c r="B797">
        <v>624.71</v>
      </c>
    </row>
    <row r="798" spans="1:2">
      <c r="A798" s="1">
        <v>20.712</v>
      </c>
      <c r="B798">
        <v>634.76</v>
      </c>
    </row>
    <row r="799" spans="1:2">
      <c r="A799" s="1">
        <v>21.425999999999998</v>
      </c>
      <c r="B799">
        <v>640.80999999999995</v>
      </c>
    </row>
    <row r="800" spans="1:2">
      <c r="A800" s="1">
        <v>22.379000000000001</v>
      </c>
      <c r="B800">
        <v>646.86</v>
      </c>
    </row>
    <row r="801" spans="1:2">
      <c r="A801" s="1">
        <v>23.251999999999999</v>
      </c>
      <c r="B801">
        <v>654.91</v>
      </c>
    </row>
    <row r="802" spans="1:2">
      <c r="A802" s="1">
        <v>24.125</v>
      </c>
      <c r="B802">
        <v>658.96</v>
      </c>
    </row>
    <row r="803" spans="1:2">
      <c r="A803" s="1">
        <v>25.155999999999999</v>
      </c>
      <c r="B803">
        <v>662.96</v>
      </c>
    </row>
    <row r="804" spans="1:2">
      <c r="A804" s="1">
        <v>26.187000000000001</v>
      </c>
      <c r="B804">
        <v>665.01</v>
      </c>
    </row>
    <row r="805" spans="1:2">
      <c r="A805" s="1">
        <v>27.14</v>
      </c>
      <c r="B805">
        <v>667.01</v>
      </c>
    </row>
    <row r="806" spans="1:2">
      <c r="A806" s="1">
        <v>28.489000000000001</v>
      </c>
      <c r="B806">
        <v>671.06</v>
      </c>
    </row>
    <row r="807" spans="1:2">
      <c r="A807" s="1">
        <v>29.68</v>
      </c>
      <c r="B807">
        <v>671.06</v>
      </c>
    </row>
    <row r="808" spans="1:2">
      <c r="A808" s="1">
        <v>30.710999999999999</v>
      </c>
      <c r="B808">
        <v>671.06</v>
      </c>
    </row>
    <row r="809" spans="1:2">
      <c r="A809" s="1">
        <v>31.585000000000001</v>
      </c>
      <c r="B809">
        <v>669.01</v>
      </c>
    </row>
    <row r="810" spans="1:2">
      <c r="A810" s="1">
        <v>31.981000000000002</v>
      </c>
      <c r="B810">
        <v>667.01</v>
      </c>
    </row>
    <row r="811" spans="1:2">
      <c r="A811" s="1">
        <v>31.902000000000001</v>
      </c>
      <c r="B811">
        <v>658.96</v>
      </c>
    </row>
    <row r="812" spans="1:2">
      <c r="A812" s="1">
        <v>31.742000000000001</v>
      </c>
      <c r="B812">
        <v>644.86</v>
      </c>
    </row>
    <row r="813" spans="1:2">
      <c r="A813" s="1">
        <v>31.664000000000001</v>
      </c>
      <c r="B813">
        <v>628.71</v>
      </c>
    </row>
    <row r="814" spans="1:2">
      <c r="A814" s="1">
        <v>31.506</v>
      </c>
      <c r="B814">
        <v>614.61</v>
      </c>
    </row>
    <row r="815" spans="1:2">
      <c r="A815" s="1">
        <v>31.346</v>
      </c>
      <c r="B815">
        <v>598.51</v>
      </c>
    </row>
    <row r="816" spans="1:2">
      <c r="A816" s="1">
        <v>31.346</v>
      </c>
      <c r="B816">
        <v>584.41</v>
      </c>
    </row>
    <row r="817" spans="1:2">
      <c r="A817" s="1">
        <v>31.189</v>
      </c>
      <c r="B817">
        <v>570.26</v>
      </c>
    </row>
    <row r="818" spans="1:2">
      <c r="A818" s="1">
        <v>31.106999999999999</v>
      </c>
      <c r="B818">
        <v>558.21</v>
      </c>
    </row>
    <row r="819" spans="1:2">
      <c r="A819" s="1">
        <v>30.95</v>
      </c>
      <c r="B819">
        <v>540.05999999999995</v>
      </c>
    </row>
    <row r="820" spans="1:2">
      <c r="A820" s="1">
        <v>30.710999999999999</v>
      </c>
      <c r="B820">
        <v>525.96</v>
      </c>
    </row>
    <row r="821" spans="1:2">
      <c r="A821" s="1">
        <v>30.553999999999998</v>
      </c>
      <c r="B821">
        <v>505.81</v>
      </c>
    </row>
    <row r="822" spans="1:2">
      <c r="A822" s="1">
        <v>30.236000000000001</v>
      </c>
      <c r="B822">
        <v>485.66</v>
      </c>
    </row>
    <row r="823" spans="1:2">
      <c r="A823" s="1">
        <v>29.919</v>
      </c>
      <c r="B823">
        <v>463.46</v>
      </c>
    </row>
    <row r="824" spans="1:2">
      <c r="A824" s="1">
        <v>29.837</v>
      </c>
      <c r="B824">
        <v>447.36</v>
      </c>
    </row>
    <row r="825" spans="1:2">
      <c r="A825" s="1">
        <v>29.68</v>
      </c>
      <c r="B825">
        <v>423.18</v>
      </c>
    </row>
    <row r="826" spans="1:2">
      <c r="A826" s="1">
        <v>29.52</v>
      </c>
      <c r="B826">
        <v>399</v>
      </c>
    </row>
    <row r="827" spans="1:2">
      <c r="A827" s="1">
        <v>29.202000000000002</v>
      </c>
      <c r="B827">
        <v>378.85</v>
      </c>
    </row>
    <row r="828" spans="1:2">
      <c r="A828" s="1">
        <v>28.966000000000001</v>
      </c>
      <c r="B828">
        <v>358.69</v>
      </c>
    </row>
    <row r="829" spans="1:2">
      <c r="A829" s="1">
        <v>28.57</v>
      </c>
      <c r="B829">
        <v>338.54</v>
      </c>
    </row>
    <row r="830" spans="1:2">
      <c r="A830" s="1">
        <v>28.251999999999999</v>
      </c>
      <c r="B830">
        <v>320.41000000000003</v>
      </c>
    </row>
    <row r="831" spans="1:2">
      <c r="A831" s="1">
        <v>27.853999999999999</v>
      </c>
      <c r="B831">
        <v>294.20999999999998</v>
      </c>
    </row>
    <row r="832" spans="1:2">
      <c r="A832" s="1">
        <v>27.536000000000001</v>
      </c>
      <c r="B832">
        <v>272.04000000000002</v>
      </c>
    </row>
    <row r="833" spans="1:2">
      <c r="A833" s="1">
        <v>27.3</v>
      </c>
      <c r="B833">
        <v>253.9</v>
      </c>
    </row>
    <row r="834" spans="1:2">
      <c r="A834" s="1">
        <v>26.821999999999999</v>
      </c>
      <c r="B834">
        <v>231.74</v>
      </c>
    </row>
    <row r="835" spans="1:2">
      <c r="A835" s="1">
        <v>26.425999999999998</v>
      </c>
      <c r="B835">
        <v>213.6</v>
      </c>
    </row>
    <row r="836" spans="1:2">
      <c r="A836" s="1">
        <v>26.265999999999998</v>
      </c>
      <c r="B836">
        <v>195.47</v>
      </c>
    </row>
    <row r="837" spans="1:2">
      <c r="A837" s="1">
        <v>25.87</v>
      </c>
      <c r="B837">
        <v>181.36</v>
      </c>
    </row>
    <row r="838" spans="1:2">
      <c r="A838" s="1">
        <v>25.552</v>
      </c>
      <c r="B838">
        <v>163.22999999999999</v>
      </c>
    </row>
    <row r="839" spans="1:2">
      <c r="A839" s="1">
        <v>25.155999999999999</v>
      </c>
      <c r="B839">
        <v>145.09</v>
      </c>
    </row>
    <row r="840" spans="1:2">
      <c r="A840" s="1">
        <v>24.759</v>
      </c>
      <c r="B840">
        <v>130.97999999999999</v>
      </c>
    </row>
    <row r="841" spans="1:2">
      <c r="A841" s="1">
        <v>24.204000000000001</v>
      </c>
      <c r="B841">
        <v>114.86</v>
      </c>
    </row>
    <row r="842" spans="1:2">
      <c r="A842" s="1">
        <v>23.568999999999999</v>
      </c>
      <c r="B842">
        <v>98.742000000000004</v>
      </c>
    </row>
    <row r="843" spans="1:2">
      <c r="A843" s="1">
        <v>23.093</v>
      </c>
      <c r="B843">
        <v>80.605999999999995</v>
      </c>
    </row>
    <row r="844" spans="1:2">
      <c r="A844" s="1">
        <v>22.536999999999999</v>
      </c>
      <c r="B844">
        <v>66.501000000000005</v>
      </c>
    </row>
    <row r="845" spans="1:2">
      <c r="A845" s="1">
        <v>21.902999999999999</v>
      </c>
      <c r="B845">
        <v>48.360999999999997</v>
      </c>
    </row>
    <row r="846" spans="1:2">
      <c r="A846" s="1">
        <v>21.506</v>
      </c>
      <c r="B846">
        <v>36.271999999999998</v>
      </c>
    </row>
    <row r="847" spans="1:2">
      <c r="A847" s="1">
        <v>21.109000000000002</v>
      </c>
      <c r="B847">
        <v>30.227</v>
      </c>
    </row>
    <row r="848" spans="1:2">
      <c r="A848" s="1">
        <v>20.712</v>
      </c>
      <c r="B848">
        <v>20.151</v>
      </c>
    </row>
    <row r="849" spans="1:2">
      <c r="A849" s="1">
        <v>20.236000000000001</v>
      </c>
      <c r="B849">
        <v>10.076000000000001</v>
      </c>
    </row>
    <row r="850" spans="1:2">
      <c r="A850" s="1">
        <v>19.838999999999999</v>
      </c>
      <c r="B850">
        <v>-2.0150999999999999</v>
      </c>
    </row>
    <row r="851" spans="1:2">
      <c r="A851" s="1">
        <v>19.125</v>
      </c>
      <c r="B851">
        <v>-16.120999999999999</v>
      </c>
    </row>
    <row r="852" spans="1:2">
      <c r="A852" s="1">
        <v>18.172999999999998</v>
      </c>
      <c r="B852">
        <v>-28.212</v>
      </c>
    </row>
    <row r="853" spans="1:2">
      <c r="A853" s="1">
        <v>17.617000000000001</v>
      </c>
      <c r="B853">
        <v>-44.332999999999998</v>
      </c>
    </row>
    <row r="854" spans="1:2">
      <c r="A854" s="1">
        <v>16.981999999999999</v>
      </c>
      <c r="B854">
        <v>-56.426000000000002</v>
      </c>
    </row>
    <row r="855" spans="1:2">
      <c r="A855" s="1">
        <v>16.03</v>
      </c>
      <c r="B855">
        <v>-70.531000000000006</v>
      </c>
    </row>
    <row r="856" spans="1:2">
      <c r="A856" s="1">
        <v>14.919</v>
      </c>
      <c r="B856">
        <v>-84.635999999999996</v>
      </c>
    </row>
    <row r="857" spans="1:2">
      <c r="A857" s="1">
        <v>14.045999999999999</v>
      </c>
      <c r="B857">
        <v>-98.742000000000004</v>
      </c>
    </row>
    <row r="858" spans="1:2">
      <c r="A858" s="1">
        <v>13.093999999999999</v>
      </c>
      <c r="B858">
        <v>-110.83</v>
      </c>
    </row>
    <row r="859" spans="1:2">
      <c r="A859" s="1">
        <v>12.221</v>
      </c>
      <c r="B859">
        <v>-120.91</v>
      </c>
    </row>
    <row r="860" spans="1:2">
      <c r="A860" s="1">
        <v>11.189</v>
      </c>
      <c r="B860">
        <v>-139.04</v>
      </c>
    </row>
    <row r="861" spans="1:2">
      <c r="A861" s="1">
        <v>10.475</v>
      </c>
      <c r="B861">
        <v>-147.1</v>
      </c>
    </row>
    <row r="862" spans="1:2">
      <c r="A862" s="1">
        <v>9.5229999999999997</v>
      </c>
      <c r="B862">
        <v>-159.19999999999999</v>
      </c>
    </row>
    <row r="863" spans="1:2">
      <c r="A863" s="1">
        <v>8.65</v>
      </c>
      <c r="B863">
        <v>-169.27</v>
      </c>
    </row>
    <row r="864" spans="1:2">
      <c r="A864" s="1">
        <v>7.9356999999999998</v>
      </c>
      <c r="B864">
        <v>-177.33</v>
      </c>
    </row>
    <row r="865" spans="1:2">
      <c r="A865" s="1">
        <v>7.1421999999999999</v>
      </c>
      <c r="B865">
        <v>-187.41</v>
      </c>
    </row>
    <row r="866" spans="1:2">
      <c r="A866" s="1">
        <v>6.2691999999999997</v>
      </c>
      <c r="B866">
        <v>-199.5</v>
      </c>
    </row>
    <row r="867" spans="1:2">
      <c r="A867" s="1">
        <v>5.2374999999999998</v>
      </c>
      <c r="B867">
        <v>-213.6</v>
      </c>
    </row>
    <row r="868" spans="1:2">
      <c r="A868" s="1">
        <v>4.2851999999999997</v>
      </c>
      <c r="B868">
        <v>-229.72</v>
      </c>
    </row>
    <row r="869" spans="1:2">
      <c r="A869" s="1">
        <v>3.1741999999999999</v>
      </c>
      <c r="B869">
        <v>-243.83</v>
      </c>
    </row>
    <row r="870" spans="1:2">
      <c r="A870" s="1">
        <v>2.3014000000000001</v>
      </c>
      <c r="B870">
        <v>-259.95</v>
      </c>
    </row>
    <row r="871" spans="1:2">
      <c r="A871" s="1">
        <v>1.5078</v>
      </c>
      <c r="B871">
        <v>-274.06</v>
      </c>
    </row>
    <row r="872" spans="1:2">
      <c r="A872" s="1">
        <v>0.71421999999999997</v>
      </c>
      <c r="B872">
        <v>-282.12</v>
      </c>
    </row>
    <row r="873" spans="1:2">
      <c r="A873" s="1">
        <v>0.15870999999999999</v>
      </c>
      <c r="B873">
        <v>-292.19</v>
      </c>
    </row>
    <row r="874" spans="1:2">
      <c r="A874" s="1">
        <f>-1.1904</f>
        <v>-1.1903999999999999</v>
      </c>
      <c r="B874">
        <v>-312.35000000000002</v>
      </c>
    </row>
    <row r="875" spans="1:2">
      <c r="A875" s="1">
        <f>-1.8252</f>
        <v>-1.8251999999999999</v>
      </c>
      <c r="B875">
        <v>-324.44</v>
      </c>
    </row>
    <row r="876" spans="1:2">
      <c r="A876" s="1">
        <f>-2.3014</f>
        <v>-2.3014000000000001</v>
      </c>
      <c r="B876">
        <v>-332.5</v>
      </c>
    </row>
    <row r="877" spans="1:2">
      <c r="A877" s="1">
        <f>-3.095</f>
        <v>-3.0950000000000002</v>
      </c>
      <c r="B877">
        <v>-344.59</v>
      </c>
    </row>
    <row r="878" spans="1:2">
      <c r="A878" s="1">
        <f>-4.1265</f>
        <v>-4.1265000000000001</v>
      </c>
      <c r="B878">
        <v>-358.69</v>
      </c>
    </row>
    <row r="879" spans="1:2">
      <c r="A879" s="1">
        <f>-4.7615</f>
        <v>-4.7614999999999998</v>
      </c>
      <c r="B879">
        <v>-374.82</v>
      </c>
    </row>
    <row r="880" spans="1:2">
      <c r="A880" s="1">
        <f>-5.555</f>
        <v>-5.5549999999999997</v>
      </c>
      <c r="B880">
        <v>-386.91</v>
      </c>
    </row>
    <row r="881" spans="1:2">
      <c r="A881" s="1">
        <f>-6.428</f>
        <v>-6.4279999999999999</v>
      </c>
      <c r="B881">
        <v>-411.09</v>
      </c>
    </row>
    <row r="882" spans="1:2">
      <c r="A882" s="1">
        <f>-7.6182</f>
        <v>-7.6181999999999999</v>
      </c>
      <c r="B882">
        <v>-429.22</v>
      </c>
    </row>
    <row r="883" spans="1:2">
      <c r="A883" s="1">
        <f>-8.65</f>
        <v>-8.65</v>
      </c>
      <c r="B883">
        <v>-449.36</v>
      </c>
    </row>
    <row r="884" spans="1:2">
      <c r="A884" s="1">
        <f>-9.6817</f>
        <v>-9.6816999999999993</v>
      </c>
      <c r="B884">
        <v>-469.51</v>
      </c>
    </row>
    <row r="885" spans="1:2">
      <c r="A885" s="1">
        <f>-10.634</f>
        <v>-10.634</v>
      </c>
      <c r="B885">
        <v>-485.66</v>
      </c>
    </row>
    <row r="886" spans="1:2">
      <c r="A886" s="1">
        <f>-11.665</f>
        <v>-11.664999999999999</v>
      </c>
      <c r="B886">
        <v>-497.76</v>
      </c>
    </row>
    <row r="887" spans="1:2">
      <c r="A887" s="1">
        <f>-12.856</f>
        <v>-12.856</v>
      </c>
      <c r="B887">
        <v>-513.86</v>
      </c>
    </row>
    <row r="888" spans="1:2">
      <c r="A888" s="1">
        <f>-13.808</f>
        <v>-13.808</v>
      </c>
      <c r="B888">
        <v>-529.96</v>
      </c>
    </row>
    <row r="889" spans="1:2">
      <c r="A889" s="1">
        <f>-14.84</f>
        <v>-14.84</v>
      </c>
      <c r="B889">
        <v>-548.11</v>
      </c>
    </row>
    <row r="890" spans="1:2">
      <c r="A890" s="1">
        <f>-15.871</f>
        <v>-15.871</v>
      </c>
      <c r="B890">
        <v>-562.21</v>
      </c>
    </row>
    <row r="891" spans="1:2">
      <c r="A891" s="1">
        <f>-17.062</f>
        <v>-17.062000000000001</v>
      </c>
      <c r="B891">
        <v>-582.36</v>
      </c>
    </row>
    <row r="892" spans="1:2">
      <c r="A892" s="1">
        <f>-17.935</f>
        <v>-17.934999999999999</v>
      </c>
      <c r="B892">
        <v>-590.41</v>
      </c>
    </row>
    <row r="893" spans="1:2">
      <c r="A893" s="1">
        <f>-18.887</f>
        <v>-18.887</v>
      </c>
      <c r="B893">
        <v>-600.51</v>
      </c>
    </row>
    <row r="894" spans="1:2">
      <c r="A894" s="1">
        <f>-19.681</f>
        <v>-19.681000000000001</v>
      </c>
      <c r="B894">
        <v>-610.55999999999995</v>
      </c>
    </row>
    <row r="895" spans="1:2">
      <c r="A895" s="1">
        <f>-20.474</f>
        <v>-20.474</v>
      </c>
      <c r="B895">
        <v>-620.66</v>
      </c>
    </row>
    <row r="896" spans="1:2">
      <c r="A896" s="1">
        <f>-21.347</f>
        <v>-21.347000000000001</v>
      </c>
      <c r="B896">
        <v>-620.66</v>
      </c>
    </row>
    <row r="897" spans="1:2">
      <c r="A897" s="1">
        <f>-22.299</f>
        <v>-22.298999999999999</v>
      </c>
      <c r="B897">
        <v>-626.71</v>
      </c>
    </row>
    <row r="898" spans="1:2">
      <c r="A898" s="1">
        <f>-23.252</f>
        <v>-23.251999999999999</v>
      </c>
      <c r="B898">
        <v>-636.76</v>
      </c>
    </row>
    <row r="899" spans="1:2">
      <c r="A899" s="1">
        <f>-24.521</f>
        <v>-24.521000000000001</v>
      </c>
      <c r="B899">
        <v>-646.86</v>
      </c>
    </row>
    <row r="900" spans="1:2">
      <c r="A900" s="1">
        <f>-25.394</f>
        <v>-25.393999999999998</v>
      </c>
      <c r="B900">
        <v>-648.86</v>
      </c>
    </row>
    <row r="901" spans="1:2">
      <c r="A901" s="1">
        <f>-26.347</f>
        <v>-26.347000000000001</v>
      </c>
      <c r="B901">
        <v>-654.91</v>
      </c>
    </row>
    <row r="902" spans="1:2">
      <c r="A902" s="1">
        <f>-27.379</f>
        <v>-27.379000000000001</v>
      </c>
      <c r="B902">
        <v>-658.96</v>
      </c>
    </row>
    <row r="903" spans="1:2">
      <c r="A903" s="1">
        <f>-28.252</f>
        <v>-28.251999999999999</v>
      </c>
      <c r="B903">
        <v>-665.01</v>
      </c>
    </row>
    <row r="904" spans="1:2">
      <c r="A904" s="1">
        <f>-28.885</f>
        <v>-28.885000000000002</v>
      </c>
      <c r="B904">
        <v>-669.01</v>
      </c>
    </row>
    <row r="905" spans="1:2">
      <c r="A905" s="1">
        <f>-29.759</f>
        <v>-29.759</v>
      </c>
      <c r="B905">
        <v>-669.01</v>
      </c>
    </row>
    <row r="906" spans="1:2">
      <c r="A906" s="1">
        <f>-30.472</f>
        <v>-30.472000000000001</v>
      </c>
      <c r="B906">
        <v>-671.06</v>
      </c>
    </row>
    <row r="907" spans="1:2">
      <c r="A907" s="1">
        <f>-31.107</f>
        <v>-31.106999999999999</v>
      </c>
      <c r="B907">
        <v>-675.06</v>
      </c>
    </row>
    <row r="908" spans="1:2">
      <c r="A908" s="1">
        <f>-31.506</f>
        <v>-31.506</v>
      </c>
      <c r="B908">
        <v>-677.06</v>
      </c>
    </row>
    <row r="909" spans="1:2">
      <c r="A909" s="1">
        <f>-31.821</f>
        <v>-31.821000000000002</v>
      </c>
      <c r="B909">
        <v>-677.06</v>
      </c>
    </row>
    <row r="910" spans="1:2">
      <c r="A910" s="1">
        <f>-32.22</f>
        <v>-32.22</v>
      </c>
      <c r="B910">
        <v>-675.06</v>
      </c>
    </row>
    <row r="911" spans="1:2">
      <c r="A911" s="1">
        <f>-32.22</f>
        <v>-32.22</v>
      </c>
      <c r="B911">
        <v>-667.01</v>
      </c>
    </row>
    <row r="912" spans="1:2">
      <c r="A912" s="1">
        <f>-32.22</f>
        <v>-32.22</v>
      </c>
      <c r="B912">
        <v>-654.91</v>
      </c>
    </row>
    <row r="913" spans="1:2">
      <c r="A913" s="1">
        <f>-32.299</f>
        <v>-32.298999999999999</v>
      </c>
      <c r="B913">
        <v>-644.86</v>
      </c>
    </row>
    <row r="914" spans="1:2">
      <c r="A914" s="1">
        <f>-32.22</f>
        <v>-32.22</v>
      </c>
      <c r="B914">
        <v>-626.71</v>
      </c>
    </row>
    <row r="915" spans="1:2">
      <c r="A915" s="1">
        <f>-32.06</f>
        <v>-32.06</v>
      </c>
      <c r="B915">
        <v>-606.55999999999995</v>
      </c>
    </row>
    <row r="916" spans="1:2">
      <c r="A916" s="1">
        <f>-32.06</f>
        <v>-32.06</v>
      </c>
      <c r="B916">
        <v>-584.41</v>
      </c>
    </row>
    <row r="917" spans="1:2">
      <c r="A917" s="1">
        <f>-31.821</f>
        <v>-31.821000000000002</v>
      </c>
      <c r="B917">
        <v>-558.21</v>
      </c>
    </row>
    <row r="918" spans="1:2">
      <c r="A918" s="1">
        <f>-31.664</f>
        <v>-31.664000000000001</v>
      </c>
      <c r="B918">
        <v>-536.01</v>
      </c>
    </row>
    <row r="919" spans="1:2">
      <c r="A919" s="1">
        <f>-31.425</f>
        <v>-31.425000000000001</v>
      </c>
      <c r="B919">
        <v>-513.86</v>
      </c>
    </row>
    <row r="920" spans="1:2">
      <c r="A920" s="1">
        <f>-31.107</f>
        <v>-31.106999999999999</v>
      </c>
      <c r="B920">
        <v>-489.66</v>
      </c>
    </row>
    <row r="921" spans="1:2">
      <c r="A921" s="1">
        <f>-31.029</f>
        <v>-31.029</v>
      </c>
      <c r="B921">
        <v>-485.66</v>
      </c>
    </row>
    <row r="922" spans="1:2">
      <c r="A922" s="1">
        <f>-30.79</f>
        <v>-30.79</v>
      </c>
      <c r="B922">
        <v>-459.46</v>
      </c>
    </row>
    <row r="923" spans="1:2">
      <c r="A923" s="1">
        <f>-30.632</f>
        <v>-30.632000000000001</v>
      </c>
      <c r="B923">
        <v>-437.28</v>
      </c>
    </row>
    <row r="924" spans="1:2">
      <c r="A924" s="1">
        <f>-30.315</f>
        <v>-30.315000000000001</v>
      </c>
      <c r="B924">
        <v>-417.13</v>
      </c>
    </row>
    <row r="925" spans="1:2">
      <c r="A925" s="1">
        <f>-29.997</f>
        <v>-29.997</v>
      </c>
      <c r="B925">
        <v>-399</v>
      </c>
    </row>
    <row r="926" spans="1:2">
      <c r="A926" s="1">
        <f>-29.601</f>
        <v>-29.600999999999999</v>
      </c>
      <c r="B926">
        <v>-382.88</v>
      </c>
    </row>
    <row r="927" spans="1:2">
      <c r="A927" s="1">
        <f>-29.202</f>
        <v>-29.202000000000002</v>
      </c>
      <c r="B927">
        <v>-358.69</v>
      </c>
    </row>
    <row r="928" spans="1:2">
      <c r="A928" s="1">
        <f>-28.885</f>
        <v>-28.885000000000002</v>
      </c>
      <c r="B928">
        <v>-342.57</v>
      </c>
    </row>
    <row r="929" spans="1:2">
      <c r="A929" s="1">
        <f>-28.649</f>
        <v>-28.649000000000001</v>
      </c>
      <c r="B929">
        <v>-332.5</v>
      </c>
    </row>
    <row r="930" spans="1:2">
      <c r="A930" s="1">
        <f>-28.171</f>
        <v>-28.170999999999999</v>
      </c>
      <c r="B930">
        <v>-312.35000000000002</v>
      </c>
    </row>
    <row r="931" spans="1:2">
      <c r="A931" s="1">
        <f>-27.854</f>
        <v>-27.853999999999999</v>
      </c>
      <c r="B931">
        <v>-294.20999999999998</v>
      </c>
    </row>
    <row r="932" spans="1:2">
      <c r="A932" s="1">
        <f>-27.3</f>
        <v>-27.3</v>
      </c>
      <c r="B932">
        <v>-272.04000000000002</v>
      </c>
    </row>
    <row r="933" spans="1:2">
      <c r="A933" s="1">
        <f>-26.584</f>
        <v>-26.584</v>
      </c>
      <c r="B933">
        <v>-249.87</v>
      </c>
    </row>
    <row r="934" spans="1:2">
      <c r="A934" s="1">
        <f>-26.187</f>
        <v>-26.187000000000001</v>
      </c>
      <c r="B934">
        <v>-231.74</v>
      </c>
    </row>
    <row r="935" spans="1:2">
      <c r="A935" s="1">
        <f>-25.552</f>
        <v>-25.552</v>
      </c>
      <c r="B935">
        <v>-205.54</v>
      </c>
    </row>
    <row r="936" spans="1:2">
      <c r="A936" s="1">
        <f>-25.156</f>
        <v>-25.155999999999999</v>
      </c>
      <c r="B936">
        <v>-191.44</v>
      </c>
    </row>
    <row r="937" spans="1:2">
      <c r="A937" s="1">
        <f>-24.442</f>
        <v>-24.442</v>
      </c>
      <c r="B937">
        <v>-173.3</v>
      </c>
    </row>
    <row r="938" spans="1:2">
      <c r="A938" s="1">
        <f>-23.887</f>
        <v>-23.887</v>
      </c>
      <c r="B938">
        <v>-151.13</v>
      </c>
    </row>
    <row r="939" spans="1:2">
      <c r="A939" s="1">
        <f>-23.331</f>
        <v>-23.331</v>
      </c>
      <c r="B939">
        <v>-135.01</v>
      </c>
    </row>
    <row r="940" spans="1:2">
      <c r="A940" s="1">
        <f>-22.696</f>
        <v>-22.696000000000002</v>
      </c>
      <c r="B940">
        <v>-110.83</v>
      </c>
    </row>
    <row r="941" spans="1:2">
      <c r="A941" s="1">
        <f>-21.982</f>
        <v>-21.981999999999999</v>
      </c>
      <c r="B941">
        <v>-88.665999999999997</v>
      </c>
    </row>
    <row r="942" spans="1:2">
      <c r="A942" s="1">
        <f>-21.268</f>
        <v>-21.268000000000001</v>
      </c>
      <c r="B942">
        <v>-68.516000000000005</v>
      </c>
    </row>
    <row r="943" spans="1:2">
      <c r="A943" s="1">
        <f>-20.395</f>
        <v>-20.395</v>
      </c>
      <c r="B943">
        <v>-48.360999999999997</v>
      </c>
    </row>
    <row r="944" spans="1:2">
      <c r="A944" s="1">
        <f>-19.76</f>
        <v>-19.760000000000002</v>
      </c>
      <c r="B944">
        <v>-30.227</v>
      </c>
    </row>
    <row r="945" spans="1:2">
      <c r="A945" s="1">
        <f>-19.204</f>
        <v>-19.204000000000001</v>
      </c>
      <c r="B945">
        <v>-16.120999999999999</v>
      </c>
    </row>
    <row r="946" spans="1:2">
      <c r="A946" s="1">
        <f>-18.49</f>
        <v>-18.489999999999998</v>
      </c>
      <c r="B946">
        <v>-6.0456000000000003</v>
      </c>
    </row>
    <row r="947" spans="1:2">
      <c r="A947" s="1">
        <v>-17.696999999999999</v>
      </c>
      <c r="B947">
        <v>12.090999999999999</v>
      </c>
    </row>
    <row r="948" spans="1:2">
      <c r="A948" s="1">
        <v>-16.824000000000002</v>
      </c>
      <c r="B948">
        <v>30.227</v>
      </c>
    </row>
    <row r="949" spans="1:2">
      <c r="A949" s="1">
        <v>-15.951000000000001</v>
      </c>
      <c r="B949">
        <v>48.360999999999997</v>
      </c>
    </row>
    <row r="950" spans="1:2">
      <c r="A950" s="1">
        <v>-14.919</v>
      </c>
      <c r="B950">
        <v>68.516000000000005</v>
      </c>
    </row>
    <row r="951" spans="1:2">
      <c r="A951" s="1">
        <v>-13.648999999999999</v>
      </c>
      <c r="B951">
        <v>90.680999999999997</v>
      </c>
    </row>
    <row r="952" spans="1:2">
      <c r="A952" s="1">
        <v>-12.618</v>
      </c>
      <c r="B952">
        <v>106.8</v>
      </c>
    </row>
    <row r="953" spans="1:2">
      <c r="A953" s="1">
        <v>-11.586</v>
      </c>
      <c r="B953">
        <v>124.94</v>
      </c>
    </row>
    <row r="954" spans="1:2">
      <c r="A954" s="1">
        <v>-10.712999999999999</v>
      </c>
      <c r="B954">
        <v>147.1</v>
      </c>
    </row>
    <row r="955" spans="1:2">
      <c r="A955" s="1">
        <v>-9.6816999999999993</v>
      </c>
      <c r="B955">
        <v>161.21</v>
      </c>
    </row>
    <row r="956" spans="1:2">
      <c r="A956" s="1">
        <v>-8.65</v>
      </c>
      <c r="B956">
        <v>179.35</v>
      </c>
    </row>
    <row r="957" spans="1:2">
      <c r="A957" s="1">
        <v>-7.7770000000000001</v>
      </c>
      <c r="B957">
        <v>191.44</v>
      </c>
    </row>
    <row r="958" spans="1:2">
      <c r="A958" s="1">
        <v>-7.0627000000000004</v>
      </c>
      <c r="B958">
        <v>201.51</v>
      </c>
    </row>
    <row r="959" spans="1:2">
      <c r="A959" s="1">
        <v>-6.2691999999999997</v>
      </c>
      <c r="B959">
        <v>217.63</v>
      </c>
    </row>
    <row r="960" spans="1:2">
      <c r="A960" s="1">
        <v>-5.4756999999999998</v>
      </c>
      <c r="B960">
        <v>229.72</v>
      </c>
    </row>
    <row r="961" spans="1:2">
      <c r="A961" s="1">
        <v>-4.444</v>
      </c>
      <c r="B961">
        <v>245.84</v>
      </c>
    </row>
    <row r="962" spans="1:2">
      <c r="A962" s="1">
        <v>-3.2536999999999998</v>
      </c>
      <c r="B962">
        <v>261.95999999999998</v>
      </c>
    </row>
    <row r="963" spans="1:2">
      <c r="A963" s="1">
        <v>-2.3014000000000001</v>
      </c>
      <c r="B963">
        <v>274.06</v>
      </c>
    </row>
    <row r="964" spans="1:2">
      <c r="A964" s="1">
        <v>-1.1903999999999999</v>
      </c>
      <c r="B964">
        <v>294.20999999999998</v>
      </c>
    </row>
    <row r="965" spans="1:2">
      <c r="A965" s="1">
        <v>-7.9356999999999997E-2</v>
      </c>
      <c r="B965">
        <v>306.3</v>
      </c>
    </row>
    <row r="966" spans="1:2">
      <c r="A966" s="1">
        <v>1.111</v>
      </c>
      <c r="B966">
        <v>326.45</v>
      </c>
    </row>
    <row r="967" spans="1:2">
      <c r="A967" s="1">
        <v>2.0632999999999999</v>
      </c>
      <c r="B967">
        <v>338.54</v>
      </c>
    </row>
    <row r="968" spans="1:2">
      <c r="A968" s="1">
        <v>3.0154999999999998</v>
      </c>
      <c r="B968">
        <v>354.66</v>
      </c>
    </row>
    <row r="969" spans="1:2">
      <c r="A969" s="1">
        <v>4.3647</v>
      </c>
      <c r="B969">
        <v>374.82</v>
      </c>
    </row>
    <row r="970" spans="1:2">
      <c r="A970" s="1">
        <v>5.2374999999999998</v>
      </c>
      <c r="B970">
        <v>384.89</v>
      </c>
    </row>
    <row r="971" spans="1:2">
      <c r="A971" s="1">
        <v>6.19</v>
      </c>
      <c r="B971">
        <v>399</v>
      </c>
    </row>
    <row r="972" spans="1:2">
      <c r="A972" s="1">
        <v>7.0627000000000004</v>
      </c>
      <c r="B972">
        <v>409.07</v>
      </c>
    </row>
    <row r="973" spans="1:2">
      <c r="A973" s="1">
        <v>8.3324999999999996</v>
      </c>
      <c r="B973">
        <v>421.16</v>
      </c>
    </row>
    <row r="974" spans="1:2">
      <c r="A974" s="1">
        <v>9.2055000000000007</v>
      </c>
      <c r="B974">
        <v>437.28</v>
      </c>
    </row>
    <row r="975" spans="1:2">
      <c r="A975" s="1">
        <v>10.077999999999999</v>
      </c>
      <c r="B975">
        <v>445.36</v>
      </c>
    </row>
    <row r="976" spans="1:2">
      <c r="A976" s="1">
        <v>11.189</v>
      </c>
      <c r="B976">
        <v>461.46</v>
      </c>
    </row>
    <row r="977" spans="1:2">
      <c r="A977" s="1">
        <v>12.3</v>
      </c>
      <c r="B977">
        <v>477.61</v>
      </c>
    </row>
    <row r="978" spans="1:2">
      <c r="A978" s="1">
        <v>13.253</v>
      </c>
      <c r="B978">
        <v>489.66</v>
      </c>
    </row>
    <row r="979" spans="1:2">
      <c r="A979" s="1">
        <v>13.808</v>
      </c>
      <c r="B979">
        <v>491.71</v>
      </c>
    </row>
    <row r="980" spans="1:2">
      <c r="A980" s="1">
        <v>14.76</v>
      </c>
      <c r="B980">
        <v>499.76</v>
      </c>
    </row>
    <row r="981" spans="1:2">
      <c r="A981" s="1">
        <v>15.712999999999999</v>
      </c>
      <c r="B981">
        <v>509.81</v>
      </c>
    </row>
    <row r="982" spans="1:2">
      <c r="A982" s="1">
        <v>16.824000000000002</v>
      </c>
      <c r="B982">
        <v>523.91</v>
      </c>
    </row>
    <row r="983" spans="1:2">
      <c r="A983" s="1">
        <v>17.776</v>
      </c>
      <c r="B983">
        <v>534.01</v>
      </c>
    </row>
    <row r="984" spans="1:2">
      <c r="A984" s="1">
        <v>18.808</v>
      </c>
      <c r="B984">
        <v>544.11</v>
      </c>
    </row>
    <row r="985" spans="1:2">
      <c r="A985" s="1">
        <v>19.998000000000001</v>
      </c>
      <c r="B985">
        <v>556.16</v>
      </c>
    </row>
    <row r="986" spans="1:2">
      <c r="A986" s="1">
        <v>21.03</v>
      </c>
      <c r="B986">
        <v>566.26</v>
      </c>
    </row>
    <row r="987" spans="1:2">
      <c r="A987" s="1">
        <v>22.061</v>
      </c>
      <c r="B987">
        <v>576.30999999999995</v>
      </c>
    </row>
    <row r="988" spans="1:2">
      <c r="A988" s="1">
        <v>23.093</v>
      </c>
      <c r="B988">
        <v>586.41</v>
      </c>
    </row>
    <row r="989" spans="1:2">
      <c r="A989" s="1">
        <v>23.966000000000001</v>
      </c>
      <c r="B989">
        <v>594.46</v>
      </c>
    </row>
    <row r="990" spans="1:2">
      <c r="A990" s="1">
        <v>24.838999999999999</v>
      </c>
      <c r="B990">
        <v>604.55999999999995</v>
      </c>
    </row>
    <row r="991" spans="1:2">
      <c r="A991" s="1">
        <v>25.87</v>
      </c>
      <c r="B991">
        <v>612.61</v>
      </c>
    </row>
    <row r="992" spans="1:2">
      <c r="A992" s="1">
        <v>26.664999999999999</v>
      </c>
      <c r="B992">
        <v>618.66</v>
      </c>
    </row>
    <row r="993" spans="1:2">
      <c r="A993" s="1">
        <v>27.774999999999999</v>
      </c>
      <c r="B993">
        <v>626.71</v>
      </c>
    </row>
    <row r="994" spans="1:2">
      <c r="A994" s="1">
        <v>28.489000000000001</v>
      </c>
      <c r="B994">
        <v>636.76</v>
      </c>
    </row>
    <row r="995" spans="1:2">
      <c r="A995" s="1">
        <v>29.440999999999999</v>
      </c>
      <c r="B995">
        <v>646.86</v>
      </c>
    </row>
    <row r="996" spans="1:2">
      <c r="A996" s="1">
        <v>29.997</v>
      </c>
      <c r="B996">
        <v>648.86</v>
      </c>
    </row>
    <row r="997" spans="1:2">
      <c r="A997" s="1">
        <v>30.632000000000001</v>
      </c>
      <c r="B997">
        <v>654.91</v>
      </c>
    </row>
    <row r="998" spans="1:2">
      <c r="A998" s="1">
        <v>31.106999999999999</v>
      </c>
      <c r="B998">
        <v>658.96</v>
      </c>
    </row>
    <row r="999" spans="1:2">
      <c r="A999" s="1">
        <v>31.189</v>
      </c>
      <c r="B999">
        <v>640.80999999999995</v>
      </c>
    </row>
    <row r="1000" spans="1:2">
      <c r="A1000" s="1">
        <v>31.029</v>
      </c>
      <c r="B1000">
        <v>628.71</v>
      </c>
    </row>
    <row r="1001" spans="1:2">
      <c r="A1001" s="1">
        <v>30.870999999999999</v>
      </c>
      <c r="B1001">
        <v>610.55999999999995</v>
      </c>
    </row>
    <row r="1002" spans="1:2">
      <c r="A1002" s="1">
        <v>30.870999999999999</v>
      </c>
      <c r="B1002">
        <v>596.46</v>
      </c>
    </row>
    <row r="1003" spans="1:2">
      <c r="A1003" s="1">
        <v>30.710999999999999</v>
      </c>
      <c r="B1003">
        <v>576.30999999999995</v>
      </c>
    </row>
    <row r="1004" spans="1:2">
      <c r="A1004" s="1">
        <v>30.710999999999999</v>
      </c>
      <c r="B1004">
        <v>560.21</v>
      </c>
    </row>
    <row r="1005" spans="1:2">
      <c r="A1005" s="1">
        <v>30.393999999999998</v>
      </c>
      <c r="B1005">
        <v>544.11</v>
      </c>
    </row>
    <row r="1006" spans="1:2">
      <c r="A1006" s="1">
        <v>30.236000000000001</v>
      </c>
      <c r="B1006">
        <v>523.91</v>
      </c>
    </row>
    <row r="1007" spans="1:2">
      <c r="A1007" s="1">
        <v>29.919</v>
      </c>
      <c r="B1007">
        <v>497.76</v>
      </c>
    </row>
    <row r="1008" spans="1:2">
      <c r="A1008" s="1">
        <v>29.759</v>
      </c>
      <c r="B1008">
        <v>475.56</v>
      </c>
    </row>
    <row r="1009" spans="1:2">
      <c r="A1009" s="1">
        <v>29.52</v>
      </c>
      <c r="B1009">
        <v>457.46</v>
      </c>
    </row>
    <row r="1010" spans="1:2">
      <c r="A1010" s="1">
        <v>29.361999999999998</v>
      </c>
      <c r="B1010">
        <v>435.27</v>
      </c>
    </row>
    <row r="1011" spans="1:2">
      <c r="A1011" s="1">
        <v>29.123999999999999</v>
      </c>
      <c r="B1011">
        <v>415.12</v>
      </c>
    </row>
    <row r="1012" spans="1:2">
      <c r="A1012" s="1">
        <v>28.806000000000001</v>
      </c>
      <c r="B1012">
        <v>392.95</v>
      </c>
    </row>
    <row r="1013" spans="1:2">
      <c r="A1013" s="1">
        <v>28.649000000000001</v>
      </c>
      <c r="B1013">
        <v>376.83</v>
      </c>
    </row>
    <row r="1014" spans="1:2">
      <c r="A1014" s="1">
        <v>28.331</v>
      </c>
      <c r="B1014">
        <v>352.65</v>
      </c>
    </row>
    <row r="1015" spans="1:2">
      <c r="A1015" s="1">
        <v>28.013999999999999</v>
      </c>
      <c r="B1015">
        <v>326.45</v>
      </c>
    </row>
    <row r="1016" spans="1:2">
      <c r="A1016" s="1">
        <v>27.617000000000001</v>
      </c>
      <c r="B1016">
        <v>306.3</v>
      </c>
    </row>
    <row r="1017" spans="1:2">
      <c r="A1017" s="1">
        <v>27.219000000000001</v>
      </c>
      <c r="B1017">
        <v>280.10000000000002</v>
      </c>
    </row>
    <row r="1018" spans="1:2">
      <c r="A1018" s="1">
        <v>26.821999999999999</v>
      </c>
      <c r="B1018">
        <v>253.9</v>
      </c>
    </row>
    <row r="1019" spans="1:2">
      <c r="A1019" s="1">
        <v>26.425999999999998</v>
      </c>
      <c r="B1019">
        <v>231.74</v>
      </c>
    </row>
    <row r="1020" spans="1:2">
      <c r="A1020" s="1">
        <v>26.109000000000002</v>
      </c>
      <c r="B1020">
        <v>213.6</v>
      </c>
    </row>
    <row r="1021" spans="1:2">
      <c r="A1021" s="1">
        <v>25.552</v>
      </c>
      <c r="B1021">
        <v>189.42</v>
      </c>
    </row>
    <row r="1022" spans="1:2">
      <c r="A1022" s="1">
        <v>24.998000000000001</v>
      </c>
      <c r="B1022">
        <v>165.24</v>
      </c>
    </row>
    <row r="1023" spans="1:2">
      <c r="A1023" s="1">
        <v>24.521000000000001</v>
      </c>
      <c r="B1023">
        <v>145.09</v>
      </c>
    </row>
    <row r="1024" spans="1:2">
      <c r="A1024" s="1">
        <v>23.966000000000001</v>
      </c>
      <c r="B1024">
        <v>122.92</v>
      </c>
    </row>
    <row r="1025" spans="1:2">
      <c r="A1025" s="1">
        <v>23.41</v>
      </c>
      <c r="B1025">
        <v>102.77</v>
      </c>
    </row>
    <row r="1026" spans="1:2">
      <c r="A1026" s="1">
        <v>22.536999999999999</v>
      </c>
      <c r="B1026">
        <v>76.575999999999993</v>
      </c>
    </row>
    <row r="1027" spans="1:2">
      <c r="A1027" s="1">
        <v>21.506</v>
      </c>
      <c r="B1027">
        <v>50.375999999999998</v>
      </c>
    </row>
    <row r="1028" spans="1:2">
      <c r="A1028" s="1">
        <v>20.632999999999999</v>
      </c>
      <c r="B1028">
        <v>36.271999999999998</v>
      </c>
    </row>
    <row r="1029" spans="1:2">
      <c r="A1029" s="1">
        <v>19.998000000000001</v>
      </c>
      <c r="B1029">
        <v>22.166</v>
      </c>
    </row>
    <row r="1030" spans="1:2">
      <c r="A1030" s="1">
        <v>19.363</v>
      </c>
      <c r="B1030">
        <v>10.076000000000001</v>
      </c>
    </row>
    <row r="1031" spans="1:2">
      <c r="A1031" s="1">
        <v>18.966000000000001</v>
      </c>
      <c r="B1031">
        <v>0</v>
      </c>
    </row>
    <row r="1032" spans="1:2">
      <c r="A1032" s="1">
        <v>18.251999999999999</v>
      </c>
      <c r="B1032">
        <v>-14.106</v>
      </c>
    </row>
    <row r="1033" spans="1:2">
      <c r="A1033" s="1">
        <v>17.617000000000001</v>
      </c>
      <c r="B1033">
        <v>-22.166</v>
      </c>
    </row>
    <row r="1034" spans="1:2">
      <c r="A1034" s="1">
        <v>16.981999999999999</v>
      </c>
      <c r="B1034">
        <v>-36.271999999999998</v>
      </c>
    </row>
    <row r="1035" spans="1:2">
      <c r="A1035" s="1">
        <v>16.109000000000002</v>
      </c>
      <c r="B1035">
        <v>-48.360999999999997</v>
      </c>
    </row>
    <row r="1036" spans="1:2">
      <c r="A1036" s="1">
        <v>15.475</v>
      </c>
      <c r="B1036">
        <v>-58.441000000000003</v>
      </c>
    </row>
    <row r="1037" spans="1:2">
      <c r="A1037" s="1">
        <v>14.443</v>
      </c>
      <c r="B1037">
        <v>-76.575999999999993</v>
      </c>
    </row>
    <row r="1038" spans="1:2">
      <c r="A1038" s="1">
        <v>13.173</v>
      </c>
      <c r="B1038">
        <v>-90.680999999999997</v>
      </c>
    </row>
    <row r="1039" spans="1:2">
      <c r="A1039" s="1">
        <v>12.221</v>
      </c>
      <c r="B1039">
        <v>-104.79</v>
      </c>
    </row>
    <row r="1040" spans="1:2">
      <c r="A1040" s="1">
        <v>11.269</v>
      </c>
      <c r="B1040">
        <v>-120.91</v>
      </c>
    </row>
    <row r="1041" spans="1:2">
      <c r="A1041" s="1">
        <v>9.7609999999999992</v>
      </c>
      <c r="B1041">
        <v>-137.03</v>
      </c>
    </row>
    <row r="1042" spans="1:2">
      <c r="A1042" s="1">
        <v>8.65</v>
      </c>
      <c r="B1042">
        <v>-151.13</v>
      </c>
    </row>
    <row r="1043" spans="1:2">
      <c r="A1043" s="1">
        <v>7.6181999999999999</v>
      </c>
      <c r="B1043">
        <v>-167.26</v>
      </c>
    </row>
    <row r="1044" spans="1:2">
      <c r="A1044" s="1">
        <v>6.1105</v>
      </c>
      <c r="B1044">
        <v>-189.42</v>
      </c>
    </row>
    <row r="1045" spans="1:2">
      <c r="A1045" s="1">
        <v>5.1581999999999999</v>
      </c>
      <c r="B1045">
        <v>-209.57</v>
      </c>
    </row>
    <row r="1046" spans="1:2">
      <c r="A1046" s="1">
        <v>4.0472000000000001</v>
      </c>
      <c r="B1046">
        <v>-223.68</v>
      </c>
    </row>
    <row r="1047" spans="1:2">
      <c r="A1047" s="1">
        <v>2.8570000000000002</v>
      </c>
      <c r="B1047">
        <v>-243.83</v>
      </c>
    </row>
    <row r="1048" spans="1:2">
      <c r="A1048" s="1">
        <v>1.5871</v>
      </c>
      <c r="B1048">
        <v>-261.95999999999998</v>
      </c>
    </row>
    <row r="1049" spans="1:2">
      <c r="A1049" s="1">
        <v>0.47615000000000002</v>
      </c>
      <c r="B1049">
        <v>-280.10000000000002</v>
      </c>
    </row>
    <row r="1050" spans="1:2">
      <c r="A1050" s="1">
        <v>0</v>
      </c>
      <c r="B1050">
        <v>-288.16000000000003</v>
      </c>
    </row>
    <row r="1051" spans="1:2">
      <c r="A1051" s="1">
        <f>-0.79357</f>
        <v>-0.79357</v>
      </c>
      <c r="B1051">
        <v>-302.27</v>
      </c>
    </row>
    <row r="1052" spans="1:2">
      <c r="A1052" s="1">
        <f>-1.5871</f>
        <v>-1.5871</v>
      </c>
      <c r="B1052">
        <v>-314.36</v>
      </c>
    </row>
    <row r="1053" spans="1:2">
      <c r="A1053" s="1">
        <f>-2.5394</f>
        <v>-2.5394000000000001</v>
      </c>
      <c r="B1053">
        <v>-328.47</v>
      </c>
    </row>
    <row r="1054" spans="1:2">
      <c r="A1054" s="1">
        <f>-3.6505</f>
        <v>-3.6505000000000001</v>
      </c>
      <c r="B1054">
        <v>-344.59</v>
      </c>
    </row>
    <row r="1055" spans="1:2">
      <c r="A1055" s="1">
        <f>-4.7615</f>
        <v>-4.7614999999999998</v>
      </c>
      <c r="B1055">
        <v>-358.69</v>
      </c>
    </row>
    <row r="1056" spans="1:2">
      <c r="A1056" s="1">
        <f>-5.8725</f>
        <v>-5.8724999999999996</v>
      </c>
      <c r="B1056">
        <v>-376.83</v>
      </c>
    </row>
    <row r="1057" spans="1:2">
      <c r="A1057" s="1">
        <f>-7.1422</f>
        <v>-7.1421999999999999</v>
      </c>
      <c r="B1057">
        <v>-394.97</v>
      </c>
    </row>
    <row r="1058" spans="1:2">
      <c r="A1058" s="1">
        <f>-8.2532</f>
        <v>-8.2531999999999996</v>
      </c>
      <c r="B1058">
        <v>-409.07</v>
      </c>
    </row>
    <row r="1059" spans="1:2">
      <c r="A1059" s="1">
        <f>-9.4435</f>
        <v>-9.4435000000000002</v>
      </c>
      <c r="B1059">
        <v>-429.22</v>
      </c>
    </row>
    <row r="1060" spans="1:2">
      <c r="A1060" s="1">
        <f>-10.951</f>
        <v>-10.951000000000001</v>
      </c>
      <c r="B1060">
        <v>-449.36</v>
      </c>
    </row>
    <row r="1061" spans="1:2">
      <c r="A1061" s="1">
        <f>-12.38</f>
        <v>-12.38</v>
      </c>
      <c r="B1061">
        <v>-471.56</v>
      </c>
    </row>
    <row r="1062" spans="1:2">
      <c r="A1062" s="1">
        <f>-13.173</f>
        <v>-13.173</v>
      </c>
      <c r="B1062">
        <v>-483.61</v>
      </c>
    </row>
    <row r="1063" spans="1:2">
      <c r="A1063" s="1">
        <f>-13.729</f>
        <v>-13.728999999999999</v>
      </c>
      <c r="B1063">
        <v>-491.71</v>
      </c>
    </row>
    <row r="1064" spans="1:2">
      <c r="A1064" s="1">
        <f>-14.998</f>
        <v>-14.997999999999999</v>
      </c>
      <c r="B1064">
        <v>-509.81</v>
      </c>
    </row>
    <row r="1065" spans="1:2">
      <c r="A1065" s="1">
        <f>-16.506</f>
        <v>-16.506</v>
      </c>
      <c r="B1065">
        <v>-529.96</v>
      </c>
    </row>
    <row r="1066" spans="1:2">
      <c r="A1066" s="1">
        <f>-17.935</f>
        <v>-17.934999999999999</v>
      </c>
      <c r="B1066">
        <v>-550.11</v>
      </c>
    </row>
    <row r="1067" spans="1:2">
      <c r="A1067" s="1">
        <f>-19.522</f>
        <v>-19.521999999999998</v>
      </c>
      <c r="B1067">
        <v>-564.26</v>
      </c>
    </row>
    <row r="1068" spans="1:2">
      <c r="A1068" s="1">
        <f>-20.712</f>
        <v>-20.712</v>
      </c>
      <c r="B1068">
        <v>-574.30999999999995</v>
      </c>
    </row>
    <row r="1069" spans="1:2">
      <c r="A1069" s="1">
        <f>-21.506</f>
        <v>-21.506</v>
      </c>
      <c r="B1069">
        <v>-584.41</v>
      </c>
    </row>
    <row r="1070" spans="1:2">
      <c r="A1070" s="1">
        <f>-22.379</f>
        <v>-22.379000000000001</v>
      </c>
      <c r="B1070">
        <v>-594.46</v>
      </c>
    </row>
    <row r="1071" spans="1:2">
      <c r="A1071" s="1">
        <f>-23.41</f>
        <v>-23.41</v>
      </c>
      <c r="B1071">
        <v>-606.55999999999995</v>
      </c>
    </row>
    <row r="1072" spans="1:2">
      <c r="A1072" s="1">
        <f>-24.442</f>
        <v>-24.442</v>
      </c>
      <c r="B1072">
        <v>-612.61</v>
      </c>
    </row>
    <row r="1073" spans="1:2">
      <c r="A1073" s="1">
        <f>-26.03</f>
        <v>-26.03</v>
      </c>
      <c r="B1073">
        <v>-624.71</v>
      </c>
    </row>
    <row r="1074" spans="1:2">
      <c r="A1074" s="1">
        <f>-27.14</f>
        <v>-27.14</v>
      </c>
      <c r="B1074">
        <v>-632.76</v>
      </c>
    </row>
    <row r="1075" spans="1:2">
      <c r="A1075" s="1">
        <f>-28.171</f>
        <v>-28.170999999999999</v>
      </c>
      <c r="B1075">
        <v>-634.76</v>
      </c>
    </row>
    <row r="1076" spans="1:2">
      <c r="A1076" s="1">
        <f>-28.885</f>
        <v>-28.885000000000002</v>
      </c>
      <c r="B1076">
        <v>-640.80999999999995</v>
      </c>
    </row>
    <row r="1077" spans="1:2">
      <c r="A1077" s="1">
        <f>-29.759</f>
        <v>-29.759</v>
      </c>
      <c r="B1077">
        <v>-644.86</v>
      </c>
    </row>
    <row r="1078" spans="1:2">
      <c r="A1078" s="1">
        <f>-30.554</f>
        <v>-30.553999999999998</v>
      </c>
      <c r="B1078">
        <v>-648.86</v>
      </c>
    </row>
    <row r="1079" spans="1:2">
      <c r="A1079" s="1">
        <f>-31.029</f>
        <v>-31.029</v>
      </c>
      <c r="B1079">
        <v>-650.91</v>
      </c>
    </row>
    <row r="1080" spans="1:2">
      <c r="A1080" s="1">
        <f>-31.425</f>
        <v>-31.425000000000001</v>
      </c>
      <c r="B1080">
        <v>-648.86</v>
      </c>
    </row>
    <row r="1081" spans="1:2">
      <c r="A1081" s="1">
        <f>-31.425</f>
        <v>-31.425000000000001</v>
      </c>
      <c r="B1081">
        <v>-636.76</v>
      </c>
    </row>
    <row r="1082" spans="1:2">
      <c r="A1082" s="1">
        <f>-31.267</f>
        <v>-31.266999999999999</v>
      </c>
      <c r="B1082">
        <v>-620.66</v>
      </c>
    </row>
    <row r="1083" spans="1:2">
      <c r="A1083" s="1">
        <f>-31.189</f>
        <v>-31.189</v>
      </c>
      <c r="B1083">
        <v>-604.55999999999995</v>
      </c>
    </row>
    <row r="1084" spans="1:2">
      <c r="A1084" s="1">
        <f>-31.107</f>
        <v>-31.106999999999999</v>
      </c>
      <c r="B1084">
        <v>-576.30999999999995</v>
      </c>
    </row>
    <row r="1085" spans="1:2">
      <c r="A1085" s="1">
        <f>-31.029</f>
        <v>-31.029</v>
      </c>
      <c r="B1085">
        <v>-564.26</v>
      </c>
    </row>
    <row r="1086" spans="1:2">
      <c r="A1086" s="1">
        <f>-30.871</f>
        <v>-30.870999999999999</v>
      </c>
      <c r="B1086">
        <v>-548.11</v>
      </c>
    </row>
    <row r="1087" spans="1:2">
      <c r="A1087" s="1">
        <f>-30.632</f>
        <v>-30.632000000000001</v>
      </c>
      <c r="B1087">
        <v>-525.96</v>
      </c>
    </row>
    <row r="1088" spans="1:2">
      <c r="A1088" s="1">
        <f>-30.315</f>
        <v>-30.315000000000001</v>
      </c>
      <c r="B1088">
        <v>-505.81</v>
      </c>
    </row>
    <row r="1089" spans="1:2">
      <c r="A1089" s="1">
        <f>-30.076</f>
        <v>-30.076000000000001</v>
      </c>
      <c r="B1089">
        <v>-483.61</v>
      </c>
    </row>
    <row r="1090" spans="1:2">
      <c r="A1090" s="1">
        <f>-29.997</f>
        <v>-29.997</v>
      </c>
      <c r="B1090">
        <v>-467.51</v>
      </c>
    </row>
    <row r="1091" spans="1:2">
      <c r="A1091" s="1">
        <f>-29.68</f>
        <v>-29.68</v>
      </c>
      <c r="B1091">
        <v>-437.28</v>
      </c>
    </row>
    <row r="1092" spans="1:2">
      <c r="A1092" s="1">
        <f>-29.362</f>
        <v>-29.361999999999998</v>
      </c>
      <c r="B1092">
        <v>-415.12</v>
      </c>
    </row>
    <row r="1093" spans="1:2">
      <c r="A1093" s="1">
        <f>-28.885</f>
        <v>-28.885000000000002</v>
      </c>
      <c r="B1093">
        <v>-384.89</v>
      </c>
    </row>
    <row r="1094" spans="1:2">
      <c r="A1094" s="1">
        <f>-28.57</f>
        <v>-28.57</v>
      </c>
      <c r="B1094">
        <v>-368.77</v>
      </c>
    </row>
    <row r="1095" spans="1:2">
      <c r="A1095" s="1">
        <f>-28.092</f>
        <v>-28.091999999999999</v>
      </c>
      <c r="B1095">
        <v>-344.59</v>
      </c>
    </row>
    <row r="1096" spans="1:2">
      <c r="A1096" s="1">
        <f>-27.536</f>
        <v>-27.536000000000001</v>
      </c>
      <c r="B1096">
        <v>-320.41000000000003</v>
      </c>
    </row>
    <row r="1097" spans="1:2">
      <c r="A1097" s="1">
        <f>-27.061</f>
        <v>-27.061</v>
      </c>
      <c r="B1097">
        <v>-304.29000000000002</v>
      </c>
    </row>
    <row r="1098" spans="1:2">
      <c r="A1098" s="1">
        <f>-26.665</f>
        <v>-26.664999999999999</v>
      </c>
      <c r="B1098">
        <v>-282.12</v>
      </c>
    </row>
    <row r="1099" spans="1:2">
      <c r="A1099" s="1">
        <f>-26.187</f>
        <v>-26.187000000000001</v>
      </c>
      <c r="B1099">
        <v>-263.98</v>
      </c>
    </row>
    <row r="1100" spans="1:2">
      <c r="A1100" s="1">
        <f>-25.712</f>
        <v>-25.712</v>
      </c>
      <c r="B1100">
        <v>-243.83</v>
      </c>
    </row>
    <row r="1101" spans="1:2">
      <c r="A1101" s="1">
        <f>-25.156</f>
        <v>-25.155999999999999</v>
      </c>
      <c r="B1101">
        <v>-223.68</v>
      </c>
    </row>
    <row r="1102" spans="1:2">
      <c r="A1102" s="1">
        <f>-24.521</f>
        <v>-24.521000000000001</v>
      </c>
      <c r="B1102">
        <v>-201.51</v>
      </c>
    </row>
    <row r="1103" spans="1:2">
      <c r="A1103" s="1">
        <f>-24.045</f>
        <v>-24.045000000000002</v>
      </c>
      <c r="B1103">
        <v>-183.38</v>
      </c>
    </row>
    <row r="1104" spans="1:2">
      <c r="A1104" s="1">
        <f>-23.41</f>
        <v>-23.41</v>
      </c>
      <c r="B1104">
        <v>-163.22999999999999</v>
      </c>
    </row>
    <row r="1105" spans="1:2">
      <c r="A1105" s="1">
        <f>-22.855</f>
        <v>-22.855</v>
      </c>
      <c r="B1105">
        <v>-143.07</v>
      </c>
    </row>
    <row r="1106" spans="1:2">
      <c r="A1106" s="1">
        <f>-22.299</f>
        <v>-22.298999999999999</v>
      </c>
      <c r="B1106">
        <v>-126.95</v>
      </c>
    </row>
    <row r="1107" spans="1:2">
      <c r="A1107" s="1">
        <f>-21.585</f>
        <v>-21.585000000000001</v>
      </c>
      <c r="B1107">
        <v>-110.83</v>
      </c>
    </row>
    <row r="1108" spans="1:2">
      <c r="A1108" s="1">
        <f>-20.95</f>
        <v>-20.95</v>
      </c>
      <c r="B1108">
        <v>-90.680999999999997</v>
      </c>
    </row>
    <row r="1109" spans="1:2">
      <c r="A1109" s="1">
        <f>-20.315</f>
        <v>-20.315000000000001</v>
      </c>
      <c r="B1109">
        <v>-72.546000000000006</v>
      </c>
    </row>
    <row r="1110" spans="1:2">
      <c r="A1110" s="1">
        <f>-19.522</f>
        <v>-19.521999999999998</v>
      </c>
      <c r="B1110">
        <v>-52.390999999999998</v>
      </c>
    </row>
    <row r="1111" spans="1:2">
      <c r="A1111" s="1">
        <f>-18.887</f>
        <v>-18.887</v>
      </c>
      <c r="B1111">
        <v>-38.287999999999997</v>
      </c>
    </row>
    <row r="1112" spans="1:2">
      <c r="A1112" s="1">
        <f>-18.173</f>
        <v>-18.172999999999998</v>
      </c>
      <c r="B1112">
        <v>-22.166</v>
      </c>
    </row>
    <row r="1113" spans="1:2">
      <c r="A1113" s="1">
        <f>-17.379</f>
        <v>-17.379000000000001</v>
      </c>
      <c r="B1113">
        <v>-12.090999999999999</v>
      </c>
    </row>
    <row r="1114" spans="1:2">
      <c r="A1114" s="1">
        <v>-16.981999999999999</v>
      </c>
      <c r="B1114">
        <v>0</v>
      </c>
    </row>
    <row r="1115" spans="1:2">
      <c r="A1115" s="1">
        <v>-16.268000000000001</v>
      </c>
      <c r="B1115">
        <v>4.0303000000000004</v>
      </c>
    </row>
    <row r="1116" spans="1:2">
      <c r="A1116" s="1">
        <v>-15.712999999999999</v>
      </c>
      <c r="B1116">
        <v>18.135999999999999</v>
      </c>
    </row>
    <row r="1117" spans="1:2">
      <c r="A1117" s="1">
        <v>-14.680999999999999</v>
      </c>
      <c r="B1117">
        <v>34.256999999999998</v>
      </c>
    </row>
    <row r="1118" spans="1:2">
      <c r="A1118" s="1">
        <v>-13.967000000000001</v>
      </c>
      <c r="B1118">
        <v>44.332999999999998</v>
      </c>
    </row>
    <row r="1119" spans="1:2">
      <c r="A1119" s="1">
        <v>-13.093999999999999</v>
      </c>
      <c r="B1119">
        <v>56.426000000000002</v>
      </c>
    </row>
    <row r="1120" spans="1:2">
      <c r="A1120" s="1">
        <v>-12.141999999999999</v>
      </c>
      <c r="B1120">
        <v>68.516000000000005</v>
      </c>
    </row>
    <row r="1121" spans="1:2">
      <c r="A1121" s="1">
        <v>-11.507</v>
      </c>
      <c r="B1121">
        <v>78.590999999999994</v>
      </c>
    </row>
    <row r="1122" spans="1:2">
      <c r="A1122" s="1">
        <v>-10.792999999999999</v>
      </c>
      <c r="B1122">
        <v>92.697000000000003</v>
      </c>
    </row>
    <row r="1123" spans="1:2">
      <c r="A1123" s="1">
        <v>-9.9990000000000006</v>
      </c>
      <c r="B1123">
        <v>100.76</v>
      </c>
    </row>
    <row r="1124" spans="1:2">
      <c r="A1124" s="1">
        <v>-8.9674999999999994</v>
      </c>
      <c r="B1124">
        <v>118.89</v>
      </c>
    </row>
    <row r="1125" spans="1:2">
      <c r="A1125" s="1">
        <v>-8.2531999999999996</v>
      </c>
      <c r="B1125">
        <v>128.97</v>
      </c>
    </row>
    <row r="1126" spans="1:2">
      <c r="A1126" s="1">
        <v>-7.3010000000000002</v>
      </c>
      <c r="B1126">
        <v>141.06</v>
      </c>
    </row>
    <row r="1127" spans="1:2">
      <c r="A1127" s="1">
        <v>-6.5867000000000004</v>
      </c>
      <c r="B1127">
        <v>149.12</v>
      </c>
    </row>
    <row r="1128" spans="1:2">
      <c r="A1128" s="1">
        <v>-5.8724999999999996</v>
      </c>
      <c r="B1128">
        <v>159.19999999999999</v>
      </c>
    </row>
    <row r="1129" spans="1:2">
      <c r="A1129" s="1">
        <v>-5.2374999999999998</v>
      </c>
      <c r="B1129">
        <v>169.27</v>
      </c>
    </row>
    <row r="1130" spans="1:2">
      <c r="A1130" s="1">
        <v>-4.444</v>
      </c>
      <c r="B1130">
        <v>181.36</v>
      </c>
    </row>
    <row r="1131" spans="1:2">
      <c r="A1131" s="1">
        <v>-3.5710000000000002</v>
      </c>
      <c r="B1131">
        <v>189.42</v>
      </c>
    </row>
    <row r="1132" spans="1:2">
      <c r="A1132" s="1">
        <v>-2.7774999999999999</v>
      </c>
      <c r="B1132">
        <v>199.5</v>
      </c>
    </row>
    <row r="1133" spans="1:2">
      <c r="A1133" s="1">
        <v>-1.9046000000000001</v>
      </c>
      <c r="B1133">
        <v>211.59</v>
      </c>
    </row>
    <row r="1134" spans="1:2">
      <c r="A1134" s="1">
        <v>-0.95230000000000004</v>
      </c>
      <c r="B1134">
        <v>223.68</v>
      </c>
    </row>
    <row r="1135" spans="1:2">
      <c r="A1135" s="1">
        <v>0</v>
      </c>
      <c r="B1135">
        <v>237.78</v>
      </c>
    </row>
    <row r="1136" spans="1:2">
      <c r="A1136" s="1">
        <v>0.63485000000000003</v>
      </c>
      <c r="B1136">
        <v>251.89</v>
      </c>
    </row>
    <row r="1137" spans="1:2">
      <c r="A1137" s="1">
        <v>1.3491</v>
      </c>
      <c r="B1137">
        <v>261.95999999999998</v>
      </c>
    </row>
    <row r="1138" spans="1:2">
      <c r="A1138" s="1">
        <v>1.9839</v>
      </c>
      <c r="B1138">
        <v>274.06</v>
      </c>
    </row>
    <row r="1139" spans="1:2">
      <c r="A1139" s="1">
        <v>2.7774999999999999</v>
      </c>
      <c r="B1139">
        <v>286.14999999999998</v>
      </c>
    </row>
    <row r="1140" spans="1:2">
      <c r="A1140" s="1">
        <v>3.4916999999999998</v>
      </c>
      <c r="B1140">
        <v>296.22000000000003</v>
      </c>
    </row>
    <row r="1141" spans="1:2">
      <c r="A1141" s="1">
        <v>4.2851999999999997</v>
      </c>
      <c r="B1141">
        <v>308.32</v>
      </c>
    </row>
    <row r="1142" spans="1:2">
      <c r="A1142" s="1">
        <v>5.1581999999999999</v>
      </c>
      <c r="B1142">
        <v>322.42</v>
      </c>
    </row>
    <row r="1143" spans="1:2">
      <c r="A1143" s="1">
        <v>6.3484999999999996</v>
      </c>
      <c r="B1143">
        <v>344.59</v>
      </c>
    </row>
    <row r="1144" spans="1:2">
      <c r="A1144" s="1">
        <v>7.3802000000000003</v>
      </c>
      <c r="B1144">
        <v>354.66</v>
      </c>
    </row>
    <row r="1145" spans="1:2">
      <c r="A1145" s="1">
        <v>8.2531999999999996</v>
      </c>
      <c r="B1145">
        <v>370.79</v>
      </c>
    </row>
    <row r="1146" spans="1:2">
      <c r="A1146" s="1">
        <v>9.3642000000000003</v>
      </c>
      <c r="B1146">
        <v>386.91</v>
      </c>
    </row>
    <row r="1147" spans="1:2">
      <c r="A1147" s="1">
        <v>10.475</v>
      </c>
      <c r="B1147">
        <v>405.04</v>
      </c>
    </row>
    <row r="1148" spans="1:2">
      <c r="A1148" s="1">
        <v>11.427</v>
      </c>
      <c r="B1148">
        <v>423.18</v>
      </c>
    </row>
    <row r="1149" spans="1:2">
      <c r="A1149" s="1">
        <v>12.618</v>
      </c>
      <c r="B1149">
        <v>439.3</v>
      </c>
    </row>
    <row r="1150" spans="1:2">
      <c r="A1150" s="1">
        <v>13.57</v>
      </c>
      <c r="B1150">
        <v>453.41</v>
      </c>
    </row>
    <row r="1151" spans="1:2">
      <c r="A1151" s="1">
        <v>14.76</v>
      </c>
      <c r="B1151">
        <v>469.51</v>
      </c>
    </row>
    <row r="1152" spans="1:2">
      <c r="A1152" s="1">
        <v>15.951000000000001</v>
      </c>
      <c r="B1152">
        <v>487.66</v>
      </c>
    </row>
    <row r="1153" spans="1:2">
      <c r="A1153" s="1">
        <v>17.140999999999998</v>
      </c>
      <c r="B1153">
        <v>503.76</v>
      </c>
    </row>
    <row r="1154" spans="1:2">
      <c r="A1154" s="1">
        <v>18.251999999999999</v>
      </c>
      <c r="B1154">
        <v>515.86</v>
      </c>
    </row>
    <row r="1155" spans="1:2">
      <c r="A1155" s="1">
        <v>19.521999999999998</v>
      </c>
      <c r="B1155">
        <v>532.01</v>
      </c>
    </row>
    <row r="1156" spans="1:2">
      <c r="A1156" s="1">
        <v>20.870999999999999</v>
      </c>
      <c r="B1156">
        <v>544.11</v>
      </c>
    </row>
    <row r="1157" spans="1:2">
      <c r="A1157" s="1">
        <v>21.823</v>
      </c>
      <c r="B1157">
        <v>554.16</v>
      </c>
    </row>
    <row r="1158" spans="1:2">
      <c r="A1158" s="1">
        <v>23.172000000000001</v>
      </c>
      <c r="B1158">
        <v>568.26</v>
      </c>
    </row>
    <row r="1159" spans="1:2">
      <c r="A1159" s="1">
        <v>24.442</v>
      </c>
      <c r="B1159">
        <v>578.36</v>
      </c>
    </row>
    <row r="1160" spans="1:2">
      <c r="A1160" s="1">
        <v>25.712</v>
      </c>
      <c r="B1160">
        <v>588.41</v>
      </c>
    </row>
    <row r="1161" spans="1:2">
      <c r="A1161" s="1">
        <v>26.981999999999999</v>
      </c>
      <c r="B1161">
        <v>598.51</v>
      </c>
    </row>
    <row r="1162" spans="1:2">
      <c r="A1162" s="1">
        <v>28.331</v>
      </c>
      <c r="B1162">
        <v>606.55999999999995</v>
      </c>
    </row>
    <row r="1163" spans="1:2">
      <c r="A1163" s="1">
        <v>29.440999999999999</v>
      </c>
      <c r="B1163">
        <v>616.61</v>
      </c>
    </row>
    <row r="1164" spans="1:2">
      <c r="A1164" s="1">
        <v>30.553999999999998</v>
      </c>
      <c r="B1164">
        <v>624.71</v>
      </c>
    </row>
    <row r="1165" spans="1:2">
      <c r="A1165" s="1">
        <v>31.664000000000001</v>
      </c>
      <c r="B1165">
        <v>630.71</v>
      </c>
    </row>
    <row r="1166" spans="1:2">
      <c r="A1166" s="1">
        <v>33.171999999999997</v>
      </c>
      <c r="B1166">
        <v>640.80999999999995</v>
      </c>
    </row>
    <row r="1167" spans="1:2">
      <c r="A1167" s="1">
        <v>34.756999999999998</v>
      </c>
      <c r="B1167">
        <v>648.86</v>
      </c>
    </row>
    <row r="1168" spans="1:2">
      <c r="A1168" s="1">
        <v>36.027000000000001</v>
      </c>
      <c r="B1168">
        <v>652.91</v>
      </c>
    </row>
    <row r="1169" spans="1:2">
      <c r="A1169" s="1">
        <v>37.219000000000001</v>
      </c>
      <c r="B1169">
        <v>656.91</v>
      </c>
    </row>
    <row r="1170" spans="1:2">
      <c r="A1170" s="1">
        <v>38.488999999999997</v>
      </c>
      <c r="B1170">
        <v>660.96</v>
      </c>
    </row>
    <row r="1171" spans="1:2">
      <c r="A1171" s="1">
        <v>39.759</v>
      </c>
      <c r="B1171">
        <v>662.96</v>
      </c>
    </row>
    <row r="1172" spans="1:2">
      <c r="A1172" s="1">
        <v>40.947000000000003</v>
      </c>
      <c r="B1172">
        <v>665.01</v>
      </c>
    </row>
    <row r="1173" spans="1:2">
      <c r="A1173" s="1">
        <v>41.9</v>
      </c>
      <c r="B1173">
        <v>669.01</v>
      </c>
    </row>
    <row r="1174" spans="1:2">
      <c r="A1174" s="1">
        <v>42.774000000000001</v>
      </c>
      <c r="B1174">
        <v>669.01</v>
      </c>
    </row>
    <row r="1175" spans="1:2">
      <c r="A1175" s="1">
        <v>43.566000000000003</v>
      </c>
      <c r="B1175">
        <v>669.01</v>
      </c>
    </row>
    <row r="1176" spans="1:2">
      <c r="A1176" s="1">
        <v>43.965000000000003</v>
      </c>
      <c r="B1176">
        <v>669.01</v>
      </c>
    </row>
    <row r="1177" spans="1:2">
      <c r="A1177" s="1">
        <v>44.043999999999997</v>
      </c>
      <c r="B1177">
        <v>654.91</v>
      </c>
    </row>
    <row r="1178" spans="1:2">
      <c r="A1178" s="1">
        <v>43.884</v>
      </c>
      <c r="B1178">
        <v>640.80999999999995</v>
      </c>
    </row>
    <row r="1179" spans="1:2">
      <c r="A1179" s="1">
        <v>43.884</v>
      </c>
      <c r="B1179">
        <v>622.66</v>
      </c>
    </row>
    <row r="1180" spans="1:2">
      <c r="A1180" s="1">
        <v>43.725999999999999</v>
      </c>
      <c r="B1180">
        <v>608.55999999999995</v>
      </c>
    </row>
    <row r="1181" spans="1:2">
      <c r="A1181" s="1">
        <v>43.566000000000003</v>
      </c>
      <c r="B1181">
        <v>588.41</v>
      </c>
    </row>
    <row r="1182" spans="1:2">
      <c r="A1182" s="1">
        <v>43.646999999999998</v>
      </c>
      <c r="B1182">
        <v>570.26</v>
      </c>
    </row>
    <row r="1183" spans="1:2">
      <c r="A1183" s="1">
        <v>43.566000000000003</v>
      </c>
      <c r="B1183">
        <v>552.16</v>
      </c>
    </row>
    <row r="1184" spans="1:2">
      <c r="A1184" s="1">
        <v>43.408999999999999</v>
      </c>
      <c r="B1184">
        <v>532.01</v>
      </c>
    </row>
    <row r="1185" spans="1:2">
      <c r="A1185" s="1">
        <v>43.17</v>
      </c>
      <c r="B1185">
        <v>511.86</v>
      </c>
    </row>
    <row r="1186" spans="1:2">
      <c r="A1186" s="1">
        <v>43.091000000000001</v>
      </c>
      <c r="B1186">
        <v>493.71</v>
      </c>
    </row>
    <row r="1187" spans="1:2">
      <c r="A1187" s="1">
        <v>42.933999999999997</v>
      </c>
      <c r="B1187">
        <v>479.61</v>
      </c>
    </row>
    <row r="1188" spans="1:2">
      <c r="A1188" s="1">
        <v>42.774000000000001</v>
      </c>
      <c r="B1188">
        <v>461.46</v>
      </c>
    </row>
    <row r="1189" spans="1:2">
      <c r="A1189" s="1">
        <v>42.616</v>
      </c>
      <c r="B1189">
        <v>439.3</v>
      </c>
    </row>
    <row r="1190" spans="1:2">
      <c r="A1190" s="1">
        <v>42.298999999999999</v>
      </c>
      <c r="B1190">
        <v>419.15</v>
      </c>
    </row>
    <row r="1191" spans="1:2">
      <c r="A1191" s="1">
        <v>42.139000000000003</v>
      </c>
      <c r="B1191">
        <v>401.01</v>
      </c>
    </row>
    <row r="1192" spans="1:2">
      <c r="A1192" s="1">
        <v>41.741999999999997</v>
      </c>
      <c r="B1192">
        <v>380.86</v>
      </c>
    </row>
    <row r="1193" spans="1:2">
      <c r="A1193" s="1">
        <v>41.424999999999997</v>
      </c>
      <c r="B1193">
        <v>360.71</v>
      </c>
    </row>
    <row r="1194" spans="1:2">
      <c r="A1194" s="1">
        <v>40.869</v>
      </c>
      <c r="B1194">
        <v>336.53</v>
      </c>
    </row>
    <row r="1195" spans="1:2">
      <c r="A1195" s="1">
        <v>40.551000000000002</v>
      </c>
      <c r="B1195">
        <v>316.38</v>
      </c>
    </row>
    <row r="1196" spans="1:2">
      <c r="A1196" s="1">
        <v>40.155000000000001</v>
      </c>
      <c r="B1196">
        <v>292.19</v>
      </c>
    </row>
    <row r="1197" spans="1:2">
      <c r="A1197" s="1">
        <v>39.68</v>
      </c>
      <c r="B1197">
        <v>268.01</v>
      </c>
    </row>
    <row r="1198" spans="1:2">
      <c r="A1198" s="1">
        <v>39.124000000000002</v>
      </c>
      <c r="B1198">
        <v>247.86</v>
      </c>
    </row>
    <row r="1199" spans="1:2">
      <c r="A1199" s="1">
        <v>38.646000000000001</v>
      </c>
      <c r="B1199">
        <v>223.68</v>
      </c>
    </row>
    <row r="1200" spans="1:2">
      <c r="A1200" s="1">
        <v>38.011000000000003</v>
      </c>
      <c r="B1200">
        <v>197.48</v>
      </c>
    </row>
    <row r="1201" spans="1:2">
      <c r="A1201" s="1">
        <v>37.536000000000001</v>
      </c>
      <c r="B1201">
        <v>175.32</v>
      </c>
    </row>
    <row r="1202" spans="1:2">
      <c r="A1202" s="1">
        <v>36.822000000000003</v>
      </c>
      <c r="B1202">
        <v>147.1</v>
      </c>
    </row>
    <row r="1203" spans="1:2">
      <c r="A1203" s="1">
        <v>35.790999999999997</v>
      </c>
      <c r="B1203">
        <v>116.88</v>
      </c>
    </row>
    <row r="1204" spans="1:2">
      <c r="A1204" s="1">
        <v>35.075000000000003</v>
      </c>
      <c r="B1204">
        <v>94.712000000000003</v>
      </c>
    </row>
    <row r="1205" spans="1:2">
      <c r="A1205" s="1">
        <v>34.360999999999997</v>
      </c>
      <c r="B1205">
        <v>76.575999999999993</v>
      </c>
    </row>
    <row r="1206" spans="1:2">
      <c r="A1206" s="1">
        <v>33.569000000000003</v>
      </c>
      <c r="B1206">
        <v>56.426000000000002</v>
      </c>
    </row>
    <row r="1207" spans="1:2">
      <c r="A1207" s="1">
        <v>32.933999999999997</v>
      </c>
      <c r="B1207">
        <v>40.302999999999997</v>
      </c>
    </row>
    <row r="1208" spans="1:2">
      <c r="A1208" s="1">
        <v>32.139000000000003</v>
      </c>
      <c r="B1208">
        <v>26.196000000000002</v>
      </c>
    </row>
    <row r="1209" spans="1:2">
      <c r="A1209" s="1">
        <v>31.346</v>
      </c>
      <c r="B1209">
        <v>8.0606000000000009</v>
      </c>
    </row>
    <row r="1210" spans="1:2">
      <c r="A1210" s="1">
        <v>30.710999999999999</v>
      </c>
      <c r="B1210">
        <v>0</v>
      </c>
    </row>
    <row r="1211" spans="1:2">
      <c r="A1211" s="1">
        <v>30.155000000000001</v>
      </c>
      <c r="B1211">
        <v>-10.076000000000001</v>
      </c>
    </row>
    <row r="1212" spans="1:2">
      <c r="A1212" s="1">
        <v>29.52</v>
      </c>
      <c r="B1212">
        <v>-20.151</v>
      </c>
    </row>
    <row r="1213" spans="1:2">
      <c r="A1213" s="1">
        <v>28.649000000000001</v>
      </c>
      <c r="B1213">
        <v>-34.256999999999998</v>
      </c>
    </row>
    <row r="1214" spans="1:2">
      <c r="A1214" s="1">
        <v>27.696000000000002</v>
      </c>
      <c r="B1214">
        <v>-44.332999999999998</v>
      </c>
    </row>
    <row r="1215" spans="1:2">
      <c r="A1215" s="1">
        <v>26.821999999999999</v>
      </c>
      <c r="B1215">
        <v>-56.426000000000002</v>
      </c>
    </row>
    <row r="1216" spans="1:2">
      <c r="A1216" s="1">
        <v>25.949000000000002</v>
      </c>
      <c r="B1216">
        <v>-66.501000000000005</v>
      </c>
    </row>
    <row r="1217" spans="1:2">
      <c r="A1217" s="1">
        <v>25.393999999999998</v>
      </c>
      <c r="B1217">
        <v>-74.561000000000007</v>
      </c>
    </row>
    <row r="1218" spans="1:2">
      <c r="A1218" s="1">
        <v>24.600999999999999</v>
      </c>
      <c r="B1218">
        <v>-84.635999999999996</v>
      </c>
    </row>
    <row r="1219" spans="1:2">
      <c r="A1219" s="1">
        <v>24.045000000000002</v>
      </c>
      <c r="B1219">
        <v>-94.712000000000003</v>
      </c>
    </row>
    <row r="1220" spans="1:2">
      <c r="A1220" s="1">
        <v>23.41</v>
      </c>
      <c r="B1220">
        <v>-100.76</v>
      </c>
    </row>
    <row r="1221" spans="1:2">
      <c r="A1221" s="1">
        <v>22.536999999999999</v>
      </c>
      <c r="B1221">
        <v>-112.85</v>
      </c>
    </row>
    <row r="1222" spans="1:2">
      <c r="A1222" s="1">
        <v>21.425999999999998</v>
      </c>
      <c r="B1222">
        <v>-122.92</v>
      </c>
    </row>
    <row r="1223" spans="1:2">
      <c r="A1223" s="1">
        <v>20.870999999999999</v>
      </c>
      <c r="B1223">
        <v>-128.97</v>
      </c>
    </row>
    <row r="1224" spans="1:2">
      <c r="A1224" s="1">
        <v>19.998000000000001</v>
      </c>
      <c r="B1224">
        <v>-139.04</v>
      </c>
    </row>
    <row r="1225" spans="1:2">
      <c r="A1225" s="1">
        <v>19.443000000000001</v>
      </c>
      <c r="B1225">
        <v>-143.07</v>
      </c>
    </row>
    <row r="1226" spans="1:2">
      <c r="A1226" s="1">
        <v>18.411000000000001</v>
      </c>
      <c r="B1226">
        <v>-153.15</v>
      </c>
    </row>
    <row r="1227" spans="1:2">
      <c r="A1227" s="1">
        <v>17.538</v>
      </c>
      <c r="B1227">
        <v>-159.19999999999999</v>
      </c>
    </row>
    <row r="1228" spans="1:2">
      <c r="A1228" s="1">
        <v>16.268000000000001</v>
      </c>
      <c r="B1228">
        <v>-175.32</v>
      </c>
    </row>
    <row r="1229" spans="1:2">
      <c r="A1229" s="1">
        <v>15.237</v>
      </c>
      <c r="B1229">
        <v>-187.41</v>
      </c>
    </row>
    <row r="1230" spans="1:2">
      <c r="A1230" s="1">
        <v>13.967000000000001</v>
      </c>
      <c r="B1230">
        <v>-195.47</v>
      </c>
    </row>
    <row r="1231" spans="1:2">
      <c r="A1231" s="1">
        <v>12.776</v>
      </c>
      <c r="B1231">
        <v>-207.56</v>
      </c>
    </row>
    <row r="1232" spans="1:2">
      <c r="A1232" s="1">
        <v>11.427</v>
      </c>
      <c r="B1232">
        <v>-221.66</v>
      </c>
    </row>
    <row r="1233" spans="1:2">
      <c r="A1233" s="1">
        <v>10.316000000000001</v>
      </c>
      <c r="B1233">
        <v>-231.74</v>
      </c>
    </row>
    <row r="1234" spans="1:2">
      <c r="A1234" s="1">
        <v>9.6021999999999998</v>
      </c>
      <c r="B1234">
        <v>-239.8</v>
      </c>
    </row>
    <row r="1235" spans="1:2">
      <c r="A1235" s="1">
        <v>8.5707000000000004</v>
      </c>
      <c r="B1235">
        <v>-249.87</v>
      </c>
    </row>
    <row r="1236" spans="1:2">
      <c r="A1236" s="1">
        <v>7.4595000000000002</v>
      </c>
      <c r="B1236">
        <v>-259.95</v>
      </c>
    </row>
    <row r="1237" spans="1:2">
      <c r="A1237" s="1">
        <v>6.2691999999999997</v>
      </c>
      <c r="B1237">
        <v>-270.02999999999997</v>
      </c>
    </row>
    <row r="1238" spans="1:2">
      <c r="A1238" s="1">
        <v>4.9995000000000003</v>
      </c>
      <c r="B1238">
        <v>-284.13</v>
      </c>
    </row>
    <row r="1239" spans="1:2">
      <c r="A1239" s="1">
        <v>4.2060000000000004</v>
      </c>
      <c r="B1239">
        <v>-294.20999999999998</v>
      </c>
    </row>
    <row r="1240" spans="1:2">
      <c r="A1240" s="1">
        <v>3.3330000000000002</v>
      </c>
      <c r="B1240">
        <v>-302.27</v>
      </c>
    </row>
    <row r="1241" spans="1:2">
      <c r="A1241" s="1">
        <v>2.6187</v>
      </c>
      <c r="B1241">
        <v>-310.33</v>
      </c>
    </row>
    <row r="1242" spans="1:2">
      <c r="A1242" s="1">
        <v>1.8251999999999999</v>
      </c>
      <c r="B1242">
        <v>-316.38</v>
      </c>
    </row>
    <row r="1243" spans="1:2">
      <c r="A1243" s="1">
        <v>0.87292000000000003</v>
      </c>
      <c r="B1243">
        <v>-326.45</v>
      </c>
    </row>
    <row r="1244" spans="1:2">
      <c r="A1244" s="1">
        <v>0.15870999999999999</v>
      </c>
      <c r="B1244">
        <v>-334.51</v>
      </c>
    </row>
    <row r="1245" spans="1:2">
      <c r="A1245" s="1">
        <f>-0.5555</f>
        <v>-0.55549999999999999</v>
      </c>
      <c r="B1245">
        <v>-344.59</v>
      </c>
    </row>
    <row r="1246" spans="1:2">
      <c r="A1246" s="1">
        <f>-1.1904</f>
        <v>-1.1903999999999999</v>
      </c>
      <c r="B1246">
        <v>-354.66</v>
      </c>
    </row>
    <row r="1247" spans="1:2">
      <c r="A1247" s="1">
        <f>-2.0633</f>
        <v>-2.0632999999999999</v>
      </c>
      <c r="B1247">
        <v>-362.72</v>
      </c>
    </row>
    <row r="1248" spans="1:2">
      <c r="A1248" s="1">
        <f>-2.7775</f>
        <v>-2.7774999999999999</v>
      </c>
      <c r="B1248">
        <v>-372.8</v>
      </c>
    </row>
    <row r="1249" spans="1:2">
      <c r="A1249" s="1">
        <f>-3.571</f>
        <v>-3.5710000000000002</v>
      </c>
      <c r="B1249">
        <v>-378.85</v>
      </c>
    </row>
    <row r="1250" spans="1:2">
      <c r="A1250" s="1">
        <f>-4.5235</f>
        <v>-4.5235000000000003</v>
      </c>
      <c r="B1250">
        <v>-392.95</v>
      </c>
    </row>
    <row r="1251" spans="1:2">
      <c r="A1251" s="1">
        <f>-5.793</f>
        <v>-5.7930000000000001</v>
      </c>
      <c r="B1251">
        <v>-407.06</v>
      </c>
    </row>
    <row r="1252" spans="1:2">
      <c r="A1252" s="1">
        <f>-6.5072</f>
        <v>-6.5072000000000001</v>
      </c>
      <c r="B1252">
        <v>-419.15</v>
      </c>
    </row>
    <row r="1253" spans="1:2">
      <c r="A1253" s="1">
        <f>-7.539</f>
        <v>-7.5389999999999997</v>
      </c>
      <c r="B1253">
        <v>-431.24</v>
      </c>
    </row>
    <row r="1254" spans="1:2">
      <c r="A1254" s="1">
        <f>-8.65</f>
        <v>-8.65</v>
      </c>
      <c r="B1254">
        <v>-445.36</v>
      </c>
    </row>
    <row r="1255" spans="1:2">
      <c r="A1255" s="1">
        <f>-9.4435</f>
        <v>-9.4435000000000002</v>
      </c>
      <c r="B1255">
        <v>-457.46</v>
      </c>
    </row>
    <row r="1256" spans="1:2">
      <c r="A1256" s="1">
        <f>-10.237</f>
        <v>-10.237</v>
      </c>
      <c r="B1256">
        <v>-461.46</v>
      </c>
    </row>
    <row r="1257" spans="1:2">
      <c r="A1257" s="1">
        <f>-11.269</f>
        <v>-11.269</v>
      </c>
      <c r="B1257">
        <v>-477.61</v>
      </c>
    </row>
    <row r="1258" spans="1:2">
      <c r="A1258" s="1">
        <f>-12.3</f>
        <v>-12.3</v>
      </c>
      <c r="B1258">
        <v>-489.66</v>
      </c>
    </row>
    <row r="1259" spans="1:2">
      <c r="A1259" s="1">
        <f>-13.332</f>
        <v>-13.332000000000001</v>
      </c>
      <c r="B1259">
        <v>-497.76</v>
      </c>
    </row>
    <row r="1260" spans="1:2">
      <c r="A1260" s="1">
        <f>-14.364</f>
        <v>-14.364000000000001</v>
      </c>
      <c r="B1260">
        <v>-513.86</v>
      </c>
    </row>
    <row r="1261" spans="1:2">
      <c r="A1261" s="1">
        <f>-15.395</f>
        <v>-15.395</v>
      </c>
      <c r="B1261">
        <v>-521.91</v>
      </c>
    </row>
    <row r="1262" spans="1:2">
      <c r="A1262" s="1">
        <f>-16.982</f>
        <v>-16.981999999999999</v>
      </c>
      <c r="B1262">
        <v>-540.05999999999995</v>
      </c>
    </row>
    <row r="1263" spans="1:2">
      <c r="A1263" s="1">
        <f>-18.252</f>
        <v>-18.251999999999999</v>
      </c>
      <c r="B1263">
        <v>-550.11</v>
      </c>
    </row>
    <row r="1264" spans="1:2">
      <c r="A1264" s="1">
        <f>-19.839</f>
        <v>-19.838999999999999</v>
      </c>
      <c r="B1264">
        <v>-564.26</v>
      </c>
    </row>
    <row r="1265" spans="1:2">
      <c r="A1265" s="1">
        <f>-21.03</f>
        <v>-21.03</v>
      </c>
      <c r="B1265">
        <v>-576.30999999999995</v>
      </c>
    </row>
    <row r="1266" spans="1:2">
      <c r="A1266" s="1">
        <f>-21.982</f>
        <v>-21.981999999999999</v>
      </c>
      <c r="B1266">
        <v>-584.41</v>
      </c>
    </row>
    <row r="1267" spans="1:2">
      <c r="A1267" s="1">
        <f>-22.855</f>
        <v>-22.855</v>
      </c>
      <c r="B1267">
        <v>-588.41</v>
      </c>
    </row>
    <row r="1268" spans="1:2">
      <c r="A1268" s="1">
        <f>-24.68</f>
        <v>-24.68</v>
      </c>
      <c r="B1268">
        <v>-604.55999999999995</v>
      </c>
    </row>
    <row r="1269" spans="1:2">
      <c r="A1269" s="1">
        <f>-25.712</f>
        <v>-25.712</v>
      </c>
      <c r="B1269">
        <v>-612.61</v>
      </c>
    </row>
    <row r="1270" spans="1:2">
      <c r="A1270" s="1">
        <f>-26.901</f>
        <v>-26.901</v>
      </c>
      <c r="B1270">
        <v>-618.66</v>
      </c>
    </row>
    <row r="1271" spans="1:2">
      <c r="A1271" s="1">
        <f>-28.092</f>
        <v>-28.091999999999999</v>
      </c>
      <c r="B1271">
        <v>-626.71</v>
      </c>
    </row>
    <row r="1272" spans="1:2">
      <c r="A1272" s="1">
        <f>-29.124</f>
        <v>-29.123999999999999</v>
      </c>
      <c r="B1272">
        <v>-636.76</v>
      </c>
    </row>
    <row r="1273" spans="1:2">
      <c r="A1273" s="1">
        <f>-30.472</f>
        <v>-30.472000000000001</v>
      </c>
      <c r="B1273">
        <v>-638.80999999999995</v>
      </c>
    </row>
    <row r="1274" spans="1:2">
      <c r="A1274" s="1">
        <f>-31.425</f>
        <v>-31.425000000000001</v>
      </c>
      <c r="B1274">
        <v>-636.76</v>
      </c>
    </row>
    <row r="1275" spans="1:2">
      <c r="A1275" s="1">
        <f>-32.537</f>
        <v>-32.536999999999999</v>
      </c>
      <c r="B1275">
        <v>-644.86</v>
      </c>
    </row>
    <row r="1276" spans="1:2">
      <c r="A1276" s="1">
        <f>-33.807</f>
        <v>-33.807000000000002</v>
      </c>
      <c r="B1276">
        <v>-646.86</v>
      </c>
    </row>
    <row r="1277" spans="1:2">
      <c r="A1277" s="1">
        <f>-34.917</f>
        <v>-34.917000000000002</v>
      </c>
      <c r="B1277">
        <v>-650.91</v>
      </c>
    </row>
    <row r="1278" spans="1:2">
      <c r="A1278" s="1">
        <f>-35.71</f>
        <v>-35.71</v>
      </c>
      <c r="B1278">
        <v>-656.91</v>
      </c>
    </row>
    <row r="1279" spans="1:2">
      <c r="A1279" s="1">
        <f>-36.744</f>
        <v>-36.744</v>
      </c>
      <c r="B1279">
        <v>-656.91</v>
      </c>
    </row>
    <row r="1280" spans="1:2">
      <c r="A1280" s="1">
        <f>-37.854</f>
        <v>-37.853999999999999</v>
      </c>
      <c r="B1280">
        <v>-656.91</v>
      </c>
    </row>
    <row r="1281" spans="1:2">
      <c r="A1281" s="1">
        <f>-38.806</f>
        <v>-38.805999999999997</v>
      </c>
      <c r="B1281">
        <v>-658.96</v>
      </c>
    </row>
    <row r="1282" spans="1:2">
      <c r="A1282" s="1">
        <f>-39.759</f>
        <v>-39.759</v>
      </c>
      <c r="B1282">
        <v>-658.96</v>
      </c>
    </row>
    <row r="1283" spans="1:2">
      <c r="A1283" s="1">
        <f>-40.63</f>
        <v>-40.630000000000003</v>
      </c>
      <c r="B1283">
        <v>-660.96</v>
      </c>
    </row>
    <row r="1284" spans="1:2">
      <c r="A1284" s="1">
        <f>-41.186</f>
        <v>-41.186</v>
      </c>
      <c r="B1284">
        <v>-660.96</v>
      </c>
    </row>
    <row r="1285" spans="1:2">
      <c r="A1285" s="1">
        <f>-41.742</f>
        <v>-41.741999999999997</v>
      </c>
      <c r="B1285">
        <v>-660.96</v>
      </c>
    </row>
    <row r="1286" spans="1:2">
      <c r="A1286" s="1">
        <f>-42.06</f>
        <v>-42.06</v>
      </c>
      <c r="B1286">
        <v>-658.96</v>
      </c>
    </row>
    <row r="1287" spans="1:2">
      <c r="A1287" s="1">
        <f>-42.535</f>
        <v>-42.534999999999997</v>
      </c>
      <c r="B1287">
        <v>-658.96</v>
      </c>
    </row>
    <row r="1288" spans="1:2">
      <c r="A1288" s="1">
        <f>-42.535</f>
        <v>-42.534999999999997</v>
      </c>
      <c r="B1288">
        <v>-644.86</v>
      </c>
    </row>
    <row r="1289" spans="1:2">
      <c r="A1289" s="1">
        <f>-42.456</f>
        <v>-42.456000000000003</v>
      </c>
      <c r="B1289">
        <v>-628.71</v>
      </c>
    </row>
    <row r="1290" spans="1:2">
      <c r="A1290" s="1">
        <f>-42.377</f>
        <v>-42.377000000000002</v>
      </c>
      <c r="B1290">
        <v>-610.55999999999995</v>
      </c>
    </row>
    <row r="1291" spans="1:2">
      <c r="A1291" s="1">
        <f>-42.299</f>
        <v>-42.298999999999999</v>
      </c>
      <c r="B1291">
        <v>-594.46</v>
      </c>
    </row>
    <row r="1292" spans="1:2">
      <c r="A1292" s="1">
        <f>-42.377</f>
        <v>-42.377000000000002</v>
      </c>
      <c r="B1292">
        <v>-580.36</v>
      </c>
    </row>
    <row r="1293" spans="1:2">
      <c r="A1293" s="1">
        <f>-42.299</f>
        <v>-42.298999999999999</v>
      </c>
      <c r="B1293">
        <v>-574.30999999999995</v>
      </c>
    </row>
    <row r="1294" spans="1:2">
      <c r="A1294" s="1">
        <f>-42.06</f>
        <v>-42.06</v>
      </c>
      <c r="B1294">
        <v>-552.16</v>
      </c>
    </row>
    <row r="1295" spans="1:2">
      <c r="A1295" s="1">
        <f>-41.821</f>
        <v>-41.820999999999998</v>
      </c>
      <c r="B1295">
        <v>-523.91</v>
      </c>
    </row>
    <row r="1296" spans="1:2">
      <c r="A1296" s="1">
        <f>-41.504</f>
        <v>-41.503999999999998</v>
      </c>
      <c r="B1296">
        <v>-497.76</v>
      </c>
    </row>
    <row r="1297" spans="1:2">
      <c r="A1297" s="1">
        <f>-41.265</f>
        <v>-41.265000000000001</v>
      </c>
      <c r="B1297">
        <v>-471.56</v>
      </c>
    </row>
    <row r="1298" spans="1:2">
      <c r="A1298" s="1">
        <f>-40.869</f>
        <v>-40.869</v>
      </c>
      <c r="B1298">
        <v>-447.36</v>
      </c>
    </row>
    <row r="1299" spans="1:2">
      <c r="A1299" s="1">
        <f>-40.551</f>
        <v>-40.551000000000002</v>
      </c>
      <c r="B1299">
        <v>-423.18</v>
      </c>
    </row>
    <row r="1300" spans="1:2">
      <c r="A1300" s="1">
        <f>-40.234</f>
        <v>-40.234000000000002</v>
      </c>
      <c r="B1300">
        <v>-399</v>
      </c>
    </row>
    <row r="1301" spans="1:2">
      <c r="A1301" s="1">
        <f>-39.599</f>
        <v>-39.598999999999997</v>
      </c>
      <c r="B1301">
        <v>-366.75</v>
      </c>
    </row>
    <row r="1302" spans="1:2">
      <c r="A1302" s="1">
        <f>-39.202</f>
        <v>-39.201999999999998</v>
      </c>
      <c r="B1302">
        <v>-344.59</v>
      </c>
    </row>
    <row r="1303" spans="1:2">
      <c r="A1303" s="1">
        <f>-38.806</f>
        <v>-38.805999999999997</v>
      </c>
      <c r="B1303">
        <v>-324.44</v>
      </c>
    </row>
    <row r="1304" spans="1:2">
      <c r="A1304" s="1">
        <f>-38.092</f>
        <v>-38.091999999999999</v>
      </c>
      <c r="B1304">
        <v>-296.22000000000003</v>
      </c>
    </row>
    <row r="1305" spans="1:2">
      <c r="A1305" s="1">
        <f>-37.694</f>
        <v>-37.694000000000003</v>
      </c>
      <c r="B1305">
        <v>-270.02999999999997</v>
      </c>
    </row>
    <row r="1306" spans="1:2">
      <c r="A1306" s="1">
        <f>-37.14</f>
        <v>-37.14</v>
      </c>
      <c r="B1306">
        <v>-247.86</v>
      </c>
    </row>
    <row r="1307" spans="1:2">
      <c r="A1307" s="1">
        <f>-36.345</f>
        <v>-36.344999999999999</v>
      </c>
      <c r="B1307">
        <v>-223.68</v>
      </c>
    </row>
    <row r="1308" spans="1:2">
      <c r="A1308" s="1">
        <f>-35.631</f>
        <v>-35.631</v>
      </c>
      <c r="B1308">
        <v>-195.47</v>
      </c>
    </row>
    <row r="1309" spans="1:2">
      <c r="A1309" s="1">
        <f>-34.839</f>
        <v>-34.838999999999999</v>
      </c>
      <c r="B1309">
        <v>-169.27</v>
      </c>
    </row>
    <row r="1310" spans="1:2">
      <c r="A1310" s="1">
        <f>-34.125</f>
        <v>-34.125</v>
      </c>
      <c r="B1310">
        <v>-151.13</v>
      </c>
    </row>
    <row r="1311" spans="1:2">
      <c r="A1311" s="1">
        <f>-33.647</f>
        <v>-33.646999999999998</v>
      </c>
      <c r="B1311">
        <v>-126.95</v>
      </c>
    </row>
    <row r="1312" spans="1:2">
      <c r="A1312" s="1">
        <f>-33.012</f>
        <v>-33.012</v>
      </c>
      <c r="B1312">
        <v>-106.8</v>
      </c>
    </row>
    <row r="1313" spans="1:2">
      <c r="A1313" s="1">
        <f>-32.22</f>
        <v>-32.22</v>
      </c>
      <c r="B1313">
        <v>-90.680999999999997</v>
      </c>
    </row>
    <row r="1314" spans="1:2">
      <c r="A1314" s="1">
        <f>-31.664</f>
        <v>-31.664000000000001</v>
      </c>
      <c r="B1314">
        <v>-80.605999999999995</v>
      </c>
    </row>
    <row r="1315" spans="1:2">
      <c r="A1315" s="1">
        <f>-31.107</f>
        <v>-31.106999999999999</v>
      </c>
      <c r="B1315">
        <v>-60.456000000000003</v>
      </c>
    </row>
    <row r="1316" spans="1:2">
      <c r="A1316" s="1">
        <f>-30.554</f>
        <v>-30.553999999999998</v>
      </c>
      <c r="B1316">
        <v>-44.332999999999998</v>
      </c>
    </row>
    <row r="1317" spans="1:2">
      <c r="A1317" s="1">
        <f>-29.919</f>
        <v>-29.919</v>
      </c>
      <c r="B1317">
        <v>-34.256999999999998</v>
      </c>
    </row>
    <row r="1318" spans="1:2">
      <c r="A1318" s="1">
        <f>-29.52</f>
        <v>-29.52</v>
      </c>
      <c r="B1318">
        <v>-24.181000000000001</v>
      </c>
    </row>
    <row r="1319" spans="1:2">
      <c r="A1319" s="1">
        <f>-28.885</f>
        <v>-28.885000000000002</v>
      </c>
      <c r="B1319">
        <v>-12.090999999999999</v>
      </c>
    </row>
    <row r="1320" spans="1:2">
      <c r="A1320" s="1">
        <v>-28.091999999999999</v>
      </c>
      <c r="B1320">
        <v>10.076000000000001</v>
      </c>
    </row>
    <row r="1321" spans="1:2">
      <c r="A1321" s="1">
        <v>-27.14</v>
      </c>
      <c r="B1321">
        <v>24.181000000000001</v>
      </c>
    </row>
    <row r="1322" spans="1:2">
      <c r="A1322" s="1">
        <v>-26.347000000000001</v>
      </c>
      <c r="B1322">
        <v>34.256999999999998</v>
      </c>
    </row>
    <row r="1323" spans="1:2">
      <c r="A1323" s="1">
        <v>-25.393999999999998</v>
      </c>
      <c r="B1323">
        <v>50.375999999999998</v>
      </c>
    </row>
    <row r="1324" spans="1:2">
      <c r="A1324" s="1">
        <v>-24.363</v>
      </c>
      <c r="B1324">
        <v>62.470999999999997</v>
      </c>
    </row>
    <row r="1325" spans="1:2">
      <c r="A1325" s="1">
        <v>-23.331</v>
      </c>
      <c r="B1325">
        <v>76.575999999999993</v>
      </c>
    </row>
    <row r="1326" spans="1:2">
      <c r="A1326" s="1">
        <v>-22.379000000000001</v>
      </c>
      <c r="B1326">
        <v>92.697000000000003</v>
      </c>
    </row>
    <row r="1327" spans="1:2">
      <c r="A1327" s="1">
        <v>-21.347000000000001</v>
      </c>
      <c r="B1327">
        <v>104.79</v>
      </c>
    </row>
    <row r="1328" spans="1:2">
      <c r="A1328" s="1">
        <v>-20.236000000000001</v>
      </c>
      <c r="B1328">
        <v>114.86</v>
      </c>
    </row>
    <row r="1329" spans="1:2">
      <c r="A1329" s="1">
        <v>-19.125</v>
      </c>
      <c r="B1329">
        <v>126.95</v>
      </c>
    </row>
    <row r="1330" spans="1:2">
      <c r="A1330" s="1">
        <v>-18.251999999999999</v>
      </c>
      <c r="B1330">
        <v>135.01</v>
      </c>
    </row>
    <row r="1331" spans="1:2">
      <c r="A1331" s="1">
        <v>-16.902999999999999</v>
      </c>
      <c r="B1331">
        <v>151.13</v>
      </c>
    </row>
    <row r="1332" spans="1:2">
      <c r="A1332" s="1">
        <v>-15.632999999999999</v>
      </c>
      <c r="B1332">
        <v>165.24</v>
      </c>
    </row>
    <row r="1333" spans="1:2">
      <c r="A1333" s="1">
        <v>-14.522</v>
      </c>
      <c r="B1333">
        <v>175.32</v>
      </c>
    </row>
    <row r="1334" spans="1:2">
      <c r="A1334" s="1">
        <v>-13.253</v>
      </c>
      <c r="B1334">
        <v>187.41</v>
      </c>
    </row>
    <row r="1335" spans="1:2">
      <c r="A1335" s="1">
        <v>-11.824</v>
      </c>
      <c r="B1335">
        <v>199.5</v>
      </c>
    </row>
    <row r="1336" spans="1:2">
      <c r="A1336" s="1">
        <v>-10.475</v>
      </c>
      <c r="B1336">
        <v>213.6</v>
      </c>
    </row>
    <row r="1337" spans="1:2">
      <c r="A1337" s="1">
        <v>-9.3642000000000003</v>
      </c>
      <c r="B1337">
        <v>227.71</v>
      </c>
    </row>
    <row r="1338" spans="1:2">
      <c r="A1338" s="1">
        <v>-8.2531999999999996</v>
      </c>
      <c r="B1338">
        <v>237.78</v>
      </c>
    </row>
    <row r="1339" spans="1:2">
      <c r="A1339" s="1">
        <v>-6.9835000000000003</v>
      </c>
      <c r="B1339">
        <v>249.87</v>
      </c>
    </row>
    <row r="1340" spans="1:2">
      <c r="A1340" s="1">
        <v>-5.9516999999999998</v>
      </c>
      <c r="B1340">
        <v>259.95</v>
      </c>
    </row>
    <row r="1341" spans="1:2">
      <c r="A1341" s="1">
        <v>-4.8407</v>
      </c>
      <c r="B1341">
        <v>274.06</v>
      </c>
    </row>
    <row r="1342" spans="1:2">
      <c r="A1342" s="1">
        <v>-3.968</v>
      </c>
      <c r="B1342">
        <v>284.13</v>
      </c>
    </row>
    <row r="1343" spans="1:2">
      <c r="A1343" s="1">
        <v>-3.1741999999999999</v>
      </c>
      <c r="B1343">
        <v>290.18</v>
      </c>
    </row>
    <row r="1344" spans="1:2">
      <c r="A1344" s="1">
        <v>-2.222</v>
      </c>
      <c r="B1344">
        <v>304.29000000000002</v>
      </c>
    </row>
    <row r="1345" spans="1:2">
      <c r="A1345" s="1">
        <v>-1.5078</v>
      </c>
      <c r="B1345">
        <v>310.33</v>
      </c>
    </row>
    <row r="1346" spans="1:2">
      <c r="A1346" s="1">
        <v>-0.39679999999999999</v>
      </c>
      <c r="B1346">
        <v>316.38</v>
      </c>
    </row>
    <row r="1347" spans="1:2">
      <c r="A1347" s="1">
        <v>0.55549999999999999</v>
      </c>
      <c r="B1347">
        <v>332.5</v>
      </c>
    </row>
    <row r="1348" spans="1:2">
      <c r="A1348" s="1">
        <v>1.5871</v>
      </c>
      <c r="B1348">
        <v>336.53</v>
      </c>
    </row>
    <row r="1349" spans="1:2">
      <c r="A1349" s="1">
        <v>2.5394000000000001</v>
      </c>
      <c r="B1349">
        <v>346.6</v>
      </c>
    </row>
    <row r="1350" spans="1:2">
      <c r="A1350" s="1">
        <v>3.4916999999999998</v>
      </c>
      <c r="B1350">
        <v>354.66</v>
      </c>
    </row>
    <row r="1351" spans="1:2">
      <c r="A1351" s="1">
        <v>4.5235000000000003</v>
      </c>
      <c r="B1351">
        <v>364.74</v>
      </c>
    </row>
    <row r="1352" spans="1:2">
      <c r="A1352" s="1">
        <v>5.5549999999999997</v>
      </c>
      <c r="B1352">
        <v>372.8</v>
      </c>
    </row>
    <row r="1353" spans="1:2">
      <c r="A1353" s="1">
        <v>6.6660000000000004</v>
      </c>
      <c r="B1353">
        <v>384.89</v>
      </c>
    </row>
    <row r="1354" spans="1:2">
      <c r="A1354" s="1">
        <v>7.8564999999999996</v>
      </c>
      <c r="B1354">
        <v>396.98</v>
      </c>
    </row>
    <row r="1355" spans="1:2">
      <c r="A1355" s="1">
        <v>8.9674999999999994</v>
      </c>
      <c r="B1355">
        <v>407.06</v>
      </c>
    </row>
    <row r="1356" spans="1:2">
      <c r="A1356" s="1">
        <v>10.077999999999999</v>
      </c>
      <c r="B1356">
        <v>415.12</v>
      </c>
    </row>
    <row r="1357" spans="1:2">
      <c r="A1357" s="1">
        <v>11.031000000000001</v>
      </c>
      <c r="B1357">
        <v>425.19</v>
      </c>
    </row>
    <row r="1358" spans="1:2">
      <c r="A1358" s="1">
        <v>12.061999999999999</v>
      </c>
      <c r="B1358">
        <v>439.3</v>
      </c>
    </row>
    <row r="1359" spans="1:2">
      <c r="A1359" s="1">
        <v>12.856</v>
      </c>
      <c r="B1359">
        <v>447.36</v>
      </c>
    </row>
    <row r="1360" spans="1:2">
      <c r="A1360" s="1">
        <v>13.967000000000001</v>
      </c>
      <c r="B1360">
        <v>457.46</v>
      </c>
    </row>
    <row r="1361" spans="1:2">
      <c r="A1361" s="1">
        <v>15.316000000000001</v>
      </c>
      <c r="B1361">
        <v>469.51</v>
      </c>
    </row>
    <row r="1362" spans="1:2">
      <c r="A1362" s="1">
        <v>16.585999999999999</v>
      </c>
      <c r="B1362">
        <v>477.61</v>
      </c>
    </row>
    <row r="1363" spans="1:2">
      <c r="A1363" s="1">
        <v>17.379000000000001</v>
      </c>
      <c r="B1363">
        <v>489.66</v>
      </c>
    </row>
    <row r="1364" spans="1:2">
      <c r="A1364" s="1">
        <v>18.251999999999999</v>
      </c>
      <c r="B1364">
        <v>495.71</v>
      </c>
    </row>
    <row r="1365" spans="1:2">
      <c r="A1365" s="1">
        <v>19.283999999999999</v>
      </c>
      <c r="B1365">
        <v>505.81</v>
      </c>
    </row>
    <row r="1366" spans="1:2">
      <c r="A1366" s="1">
        <v>20.236000000000001</v>
      </c>
      <c r="B1366">
        <v>511.86</v>
      </c>
    </row>
    <row r="1367" spans="1:2">
      <c r="A1367" s="1">
        <v>21.425999999999998</v>
      </c>
      <c r="B1367">
        <v>523.91</v>
      </c>
    </row>
    <row r="1368" spans="1:2">
      <c r="A1368" s="1">
        <v>22.457999999999998</v>
      </c>
      <c r="B1368">
        <v>532.01</v>
      </c>
    </row>
    <row r="1369" spans="1:2">
      <c r="A1369" s="1">
        <v>23.331</v>
      </c>
      <c r="B1369">
        <v>542.05999999999995</v>
      </c>
    </row>
    <row r="1370" spans="1:2">
      <c r="A1370" s="1">
        <v>24.759</v>
      </c>
      <c r="B1370">
        <v>552.16</v>
      </c>
    </row>
    <row r="1371" spans="1:2">
      <c r="A1371" s="1">
        <v>25.791</v>
      </c>
      <c r="B1371">
        <v>558.21</v>
      </c>
    </row>
    <row r="1372" spans="1:2">
      <c r="A1372" s="1">
        <v>26.901</v>
      </c>
      <c r="B1372">
        <v>566.26</v>
      </c>
    </row>
    <row r="1373" spans="1:2">
      <c r="A1373" s="1">
        <v>27.934999999999999</v>
      </c>
      <c r="B1373">
        <v>574.30999999999995</v>
      </c>
    </row>
    <row r="1374" spans="1:2">
      <c r="A1374" s="1">
        <v>28.966000000000001</v>
      </c>
      <c r="B1374">
        <v>584.41</v>
      </c>
    </row>
    <row r="1375" spans="1:2">
      <c r="A1375" s="1">
        <v>29.997</v>
      </c>
      <c r="B1375">
        <v>590.41</v>
      </c>
    </row>
    <row r="1376" spans="1:2">
      <c r="A1376" s="1">
        <v>30.870999999999999</v>
      </c>
      <c r="B1376">
        <v>594.46</v>
      </c>
    </row>
    <row r="1377" spans="1:2">
      <c r="A1377" s="1">
        <v>31.821000000000002</v>
      </c>
      <c r="B1377">
        <v>600.51</v>
      </c>
    </row>
    <row r="1378" spans="1:2">
      <c r="A1378" s="1">
        <v>32.536999999999999</v>
      </c>
      <c r="B1378">
        <v>604.55999999999995</v>
      </c>
    </row>
    <row r="1379" spans="1:2">
      <c r="A1379" s="1">
        <v>33.569000000000003</v>
      </c>
      <c r="B1379">
        <v>610.55999999999995</v>
      </c>
    </row>
    <row r="1380" spans="1:2">
      <c r="A1380" s="1">
        <v>34.838999999999999</v>
      </c>
      <c r="B1380">
        <v>620.66</v>
      </c>
    </row>
    <row r="1381" spans="1:2">
      <c r="A1381" s="1">
        <v>35.869999999999997</v>
      </c>
      <c r="B1381">
        <v>622.66</v>
      </c>
    </row>
    <row r="1382" spans="1:2">
      <c r="A1382" s="1">
        <v>36.661999999999999</v>
      </c>
      <c r="B1382">
        <v>628.71</v>
      </c>
    </row>
    <row r="1383" spans="1:2">
      <c r="A1383" s="1">
        <v>37.375999999999998</v>
      </c>
      <c r="B1383">
        <v>632.76</v>
      </c>
    </row>
    <row r="1384" spans="1:2">
      <c r="A1384" s="1">
        <v>38.091999999999999</v>
      </c>
      <c r="B1384">
        <v>636.76</v>
      </c>
    </row>
    <row r="1385" spans="1:2">
      <c r="A1385" s="1">
        <v>38.884999999999998</v>
      </c>
      <c r="B1385">
        <v>638.80999999999995</v>
      </c>
    </row>
    <row r="1386" spans="1:2">
      <c r="A1386" s="1">
        <v>39.362000000000002</v>
      </c>
      <c r="B1386">
        <v>640.80999999999995</v>
      </c>
    </row>
    <row r="1387" spans="1:2">
      <c r="A1387" s="1">
        <v>39.68</v>
      </c>
      <c r="B1387">
        <v>642.80999999999995</v>
      </c>
    </row>
    <row r="1388" spans="1:2">
      <c r="A1388" s="1">
        <v>39.997</v>
      </c>
      <c r="B1388">
        <v>644.86</v>
      </c>
    </row>
    <row r="1389" spans="1:2">
      <c r="A1389" s="1">
        <v>40.155000000000001</v>
      </c>
      <c r="B1389">
        <v>634.76</v>
      </c>
    </row>
    <row r="1390" spans="1:2">
      <c r="A1390" s="1">
        <v>40.155000000000001</v>
      </c>
      <c r="B1390">
        <v>624.71</v>
      </c>
    </row>
    <row r="1391" spans="1:2">
      <c r="A1391" s="1">
        <v>40.076000000000001</v>
      </c>
      <c r="B1391">
        <v>612.61</v>
      </c>
    </row>
    <row r="1392" spans="1:2">
      <c r="A1392" s="1">
        <v>39.915999999999997</v>
      </c>
      <c r="B1392">
        <v>598.51</v>
      </c>
    </row>
    <row r="1393" spans="1:2">
      <c r="A1393" s="1">
        <v>39.915999999999997</v>
      </c>
      <c r="B1393">
        <v>584.41</v>
      </c>
    </row>
    <row r="1394" spans="1:2">
      <c r="A1394" s="1">
        <v>39.915999999999997</v>
      </c>
      <c r="B1394">
        <v>570.26</v>
      </c>
    </row>
    <row r="1395" spans="1:2">
      <c r="A1395" s="1">
        <v>39.759</v>
      </c>
      <c r="B1395">
        <v>556.16</v>
      </c>
    </row>
    <row r="1396" spans="1:2">
      <c r="A1396" s="1">
        <v>39.837000000000003</v>
      </c>
      <c r="B1396">
        <v>540.05999999999995</v>
      </c>
    </row>
    <row r="1397" spans="1:2">
      <c r="A1397" s="1">
        <v>39.598999999999997</v>
      </c>
      <c r="B1397">
        <v>519.91</v>
      </c>
    </row>
    <row r="1398" spans="1:2">
      <c r="A1398" s="1">
        <v>39.441000000000003</v>
      </c>
      <c r="B1398">
        <v>505.81</v>
      </c>
    </row>
    <row r="1399" spans="1:2">
      <c r="A1399" s="1">
        <v>39.201999999999998</v>
      </c>
      <c r="B1399">
        <v>485.66</v>
      </c>
    </row>
    <row r="1400" spans="1:2">
      <c r="A1400" s="1">
        <v>38.884999999999998</v>
      </c>
      <c r="B1400">
        <v>461.46</v>
      </c>
    </row>
    <row r="1401" spans="1:2">
      <c r="A1401" s="1">
        <v>38.884999999999998</v>
      </c>
      <c r="B1401">
        <v>445.36</v>
      </c>
    </row>
    <row r="1402" spans="1:2">
      <c r="A1402" s="1">
        <v>38.805999999999997</v>
      </c>
      <c r="B1402">
        <v>429.22</v>
      </c>
    </row>
    <row r="1403" spans="1:2">
      <c r="A1403" s="1">
        <v>38.567</v>
      </c>
      <c r="B1403">
        <v>415.12</v>
      </c>
    </row>
    <row r="1404" spans="1:2">
      <c r="A1404" s="1">
        <v>38.329000000000001</v>
      </c>
      <c r="B1404">
        <v>396.98</v>
      </c>
    </row>
    <row r="1405" spans="1:2">
      <c r="A1405" s="1">
        <v>38.170999999999999</v>
      </c>
      <c r="B1405">
        <v>378.85</v>
      </c>
    </row>
    <row r="1406" spans="1:2">
      <c r="A1406" s="1">
        <v>37.853999999999999</v>
      </c>
      <c r="B1406">
        <v>358.69</v>
      </c>
    </row>
    <row r="1407" spans="1:2">
      <c r="A1407" s="1">
        <v>37.536000000000001</v>
      </c>
      <c r="B1407">
        <v>340.56</v>
      </c>
    </row>
    <row r="1408" spans="1:2">
      <c r="A1408" s="1">
        <v>37.375999999999998</v>
      </c>
      <c r="B1408">
        <v>324.44</v>
      </c>
    </row>
    <row r="1409" spans="1:2">
      <c r="A1409" s="1">
        <v>37.14</v>
      </c>
      <c r="B1409">
        <v>304.29000000000002</v>
      </c>
    </row>
    <row r="1410" spans="1:2">
      <c r="A1410" s="1">
        <v>36.979999999999997</v>
      </c>
      <c r="B1410">
        <v>294.20999999999998</v>
      </c>
    </row>
    <row r="1411" spans="1:2">
      <c r="A1411" s="1">
        <v>36.661999999999999</v>
      </c>
      <c r="B1411">
        <v>278.08999999999997</v>
      </c>
    </row>
    <row r="1412" spans="1:2">
      <c r="A1412" s="1">
        <v>36.426000000000002</v>
      </c>
      <c r="B1412">
        <v>263.98</v>
      </c>
    </row>
    <row r="1413" spans="1:2">
      <c r="A1413" s="1">
        <v>35.869999999999997</v>
      </c>
      <c r="B1413">
        <v>245.84</v>
      </c>
    </row>
    <row r="1414" spans="1:2">
      <c r="A1414" s="1">
        <v>35.631</v>
      </c>
      <c r="B1414">
        <v>233.75</v>
      </c>
    </row>
    <row r="1415" spans="1:2">
      <c r="A1415" s="1">
        <v>35.392000000000003</v>
      </c>
      <c r="B1415">
        <v>215.62</v>
      </c>
    </row>
    <row r="1416" spans="1:2">
      <c r="A1416" s="1">
        <v>34.917000000000002</v>
      </c>
      <c r="B1416">
        <v>199.5</v>
      </c>
    </row>
    <row r="1417" spans="1:2">
      <c r="A1417" s="1">
        <v>34.521000000000001</v>
      </c>
      <c r="B1417">
        <v>185.39</v>
      </c>
    </row>
    <row r="1418" spans="1:2">
      <c r="A1418" s="1">
        <v>34.281999999999996</v>
      </c>
      <c r="B1418">
        <v>173.3</v>
      </c>
    </row>
    <row r="1419" spans="1:2">
      <c r="A1419" s="1">
        <v>33.965000000000003</v>
      </c>
      <c r="B1419">
        <v>155.16</v>
      </c>
    </row>
    <row r="1420" spans="1:2">
      <c r="A1420" s="1">
        <v>33.725999999999999</v>
      </c>
      <c r="B1420">
        <v>145.09</v>
      </c>
    </row>
    <row r="1421" spans="1:2">
      <c r="A1421" s="1">
        <v>33.171999999999997</v>
      </c>
      <c r="B1421">
        <v>126.95</v>
      </c>
    </row>
    <row r="1422" spans="1:2">
      <c r="A1422" s="1">
        <v>32.695</v>
      </c>
      <c r="B1422">
        <v>114.86</v>
      </c>
    </row>
    <row r="1423" spans="1:2">
      <c r="A1423" s="1">
        <v>32.298999999999999</v>
      </c>
      <c r="B1423">
        <v>102.77</v>
      </c>
    </row>
    <row r="1424" spans="1:2">
      <c r="A1424" s="1">
        <v>31.821000000000002</v>
      </c>
      <c r="B1424">
        <v>90.680999999999997</v>
      </c>
    </row>
    <row r="1425" spans="1:2">
      <c r="A1425" s="1">
        <v>31.425000000000001</v>
      </c>
      <c r="B1425">
        <v>80.605999999999995</v>
      </c>
    </row>
    <row r="1426" spans="1:2">
      <c r="A1426" s="1">
        <v>30.95</v>
      </c>
      <c r="B1426">
        <v>70.531000000000006</v>
      </c>
    </row>
    <row r="1427" spans="1:2">
      <c r="A1427" s="1">
        <v>30.710999999999999</v>
      </c>
      <c r="B1427">
        <v>62.470999999999997</v>
      </c>
    </row>
    <row r="1428" spans="1:2">
      <c r="A1428" s="1">
        <v>29.997</v>
      </c>
      <c r="B1428">
        <v>50.375999999999998</v>
      </c>
    </row>
    <row r="1429" spans="1:2">
      <c r="A1429" s="1">
        <v>29.52</v>
      </c>
      <c r="B1429">
        <v>40.302999999999997</v>
      </c>
    </row>
    <row r="1430" spans="1:2">
      <c r="A1430" s="1">
        <v>28.885000000000002</v>
      </c>
      <c r="B1430">
        <v>28.212</v>
      </c>
    </row>
    <row r="1431" spans="1:2">
      <c r="A1431" s="1">
        <v>28.41</v>
      </c>
      <c r="B1431">
        <v>16.120999999999999</v>
      </c>
    </row>
    <row r="1432" spans="1:2">
      <c r="A1432" s="1">
        <v>27.934999999999999</v>
      </c>
      <c r="B1432">
        <v>8.0606000000000009</v>
      </c>
    </row>
    <row r="1433" spans="1:2">
      <c r="A1433" s="1">
        <v>27.617000000000001</v>
      </c>
      <c r="B1433">
        <v>0</v>
      </c>
    </row>
    <row r="1434" spans="1:2">
      <c r="A1434" s="1">
        <v>26.744</v>
      </c>
      <c r="B1434">
        <v>-14.106</v>
      </c>
    </row>
    <row r="1435" spans="1:2">
      <c r="A1435" s="1">
        <v>26.187000000000001</v>
      </c>
      <c r="B1435">
        <v>-22.166</v>
      </c>
    </row>
    <row r="1436" spans="1:2">
      <c r="A1436" s="1">
        <v>25.634</v>
      </c>
      <c r="B1436">
        <v>-34.256999999999998</v>
      </c>
    </row>
    <row r="1437" spans="1:2">
      <c r="A1437" s="1">
        <v>25.077000000000002</v>
      </c>
      <c r="B1437">
        <v>-42.317999999999998</v>
      </c>
    </row>
    <row r="1438" spans="1:2">
      <c r="A1438" s="1">
        <v>24.442</v>
      </c>
      <c r="B1438">
        <v>-52.390999999999998</v>
      </c>
    </row>
    <row r="1439" spans="1:2">
      <c r="A1439" s="1">
        <v>23.887</v>
      </c>
      <c r="B1439">
        <v>-60.456000000000003</v>
      </c>
    </row>
    <row r="1440" spans="1:2">
      <c r="A1440" s="1">
        <v>23.331</v>
      </c>
      <c r="B1440">
        <v>-66.501000000000005</v>
      </c>
    </row>
    <row r="1441" spans="1:2">
      <c r="A1441" s="1">
        <v>22.776</v>
      </c>
      <c r="B1441">
        <v>-76.575999999999993</v>
      </c>
    </row>
    <row r="1442" spans="1:2">
      <c r="A1442" s="1">
        <v>22.061</v>
      </c>
      <c r="B1442">
        <v>-86.650999999999996</v>
      </c>
    </row>
    <row r="1443" spans="1:2">
      <c r="A1443" s="1">
        <v>21.664999999999999</v>
      </c>
      <c r="B1443">
        <v>-94.712000000000003</v>
      </c>
    </row>
    <row r="1444" spans="1:2">
      <c r="A1444" s="1">
        <v>21.109000000000002</v>
      </c>
      <c r="B1444">
        <v>-102.77</v>
      </c>
    </row>
    <row r="1445" spans="1:2">
      <c r="A1445" s="1">
        <v>20.315000000000001</v>
      </c>
      <c r="B1445">
        <v>-108.82</v>
      </c>
    </row>
    <row r="1446" spans="1:2">
      <c r="A1446" s="1">
        <v>19.521999999999998</v>
      </c>
      <c r="B1446">
        <v>-118.89</v>
      </c>
    </row>
    <row r="1447" spans="1:2">
      <c r="A1447" s="1">
        <v>18.887</v>
      </c>
      <c r="B1447">
        <v>-124.94</v>
      </c>
    </row>
    <row r="1448" spans="1:2">
      <c r="A1448" s="1">
        <v>18.093</v>
      </c>
      <c r="B1448">
        <v>-135.01</v>
      </c>
    </row>
    <row r="1449" spans="1:2">
      <c r="A1449" s="1">
        <v>17.379000000000001</v>
      </c>
      <c r="B1449">
        <v>-139.04</v>
      </c>
    </row>
    <row r="1450" spans="1:2">
      <c r="A1450" s="1">
        <v>16.664999999999999</v>
      </c>
      <c r="B1450">
        <v>-155.16</v>
      </c>
    </row>
    <row r="1451" spans="1:2">
      <c r="A1451" s="1">
        <v>15.632999999999999</v>
      </c>
      <c r="B1451">
        <v>-161.21</v>
      </c>
    </row>
    <row r="1452" spans="1:2">
      <c r="A1452" s="1">
        <v>14.443</v>
      </c>
      <c r="B1452">
        <v>-175.32</v>
      </c>
    </row>
    <row r="1453" spans="1:2">
      <c r="A1453" s="1">
        <v>13.491</v>
      </c>
      <c r="B1453">
        <v>-185.39</v>
      </c>
    </row>
    <row r="1454" spans="1:2">
      <c r="A1454" s="1">
        <v>12.696999999999999</v>
      </c>
      <c r="B1454">
        <v>-189.42</v>
      </c>
    </row>
    <row r="1455" spans="1:2">
      <c r="A1455" s="1">
        <v>11.744999999999999</v>
      </c>
      <c r="B1455">
        <v>-199.5</v>
      </c>
    </row>
    <row r="1456" spans="1:2">
      <c r="A1456" s="1">
        <v>11.031000000000001</v>
      </c>
      <c r="B1456">
        <v>-209.57</v>
      </c>
    </row>
    <row r="1457" spans="1:2">
      <c r="A1457" s="1">
        <v>10.316000000000001</v>
      </c>
      <c r="B1457">
        <v>-217.63</v>
      </c>
    </row>
    <row r="1458" spans="1:2">
      <c r="A1458" s="1">
        <v>9.2847000000000008</v>
      </c>
      <c r="B1458">
        <v>-227.71</v>
      </c>
    </row>
    <row r="1459" spans="1:2">
      <c r="A1459" s="1">
        <v>8.2531999999999996</v>
      </c>
      <c r="B1459">
        <v>-237.78</v>
      </c>
    </row>
    <row r="1460" spans="1:2">
      <c r="A1460" s="1">
        <v>7.3802000000000003</v>
      </c>
      <c r="B1460">
        <v>-241.81</v>
      </c>
    </row>
    <row r="1461" spans="1:2">
      <c r="A1461" s="1">
        <v>6.5867000000000004</v>
      </c>
      <c r="B1461">
        <v>-253.9</v>
      </c>
    </row>
    <row r="1462" spans="1:2">
      <c r="A1462" s="1">
        <v>5.6345000000000001</v>
      </c>
      <c r="B1462">
        <v>-259.95</v>
      </c>
    </row>
    <row r="1463" spans="1:2">
      <c r="A1463" s="1">
        <v>4.9202000000000004</v>
      </c>
      <c r="B1463">
        <v>-266</v>
      </c>
    </row>
    <row r="1464" spans="1:2">
      <c r="A1464" s="1">
        <v>4.0472000000000001</v>
      </c>
      <c r="B1464">
        <v>-274.06</v>
      </c>
    </row>
    <row r="1465" spans="1:2">
      <c r="A1465" s="1">
        <v>3.2536999999999998</v>
      </c>
      <c r="B1465">
        <v>-284.13</v>
      </c>
    </row>
    <row r="1466" spans="1:2">
      <c r="A1466" s="1">
        <v>2.6187</v>
      </c>
      <c r="B1466">
        <v>-292.19</v>
      </c>
    </row>
    <row r="1467" spans="1:2">
      <c r="A1467" s="1">
        <v>2.0632999999999999</v>
      </c>
      <c r="B1467">
        <v>-296.22000000000003</v>
      </c>
    </row>
    <row r="1468" spans="1:2">
      <c r="A1468" s="1">
        <v>1.3491</v>
      </c>
      <c r="B1468">
        <v>-304.29000000000002</v>
      </c>
    </row>
    <row r="1469" spans="1:2">
      <c r="A1469" s="1">
        <v>0.55549999999999999</v>
      </c>
      <c r="B1469">
        <v>-312.35000000000002</v>
      </c>
    </row>
    <row r="1470" spans="1:2">
      <c r="A1470" s="1">
        <v>0</v>
      </c>
      <c r="B1470">
        <v>-316.38</v>
      </c>
    </row>
    <row r="1471" spans="1:2">
      <c r="A1471" s="1">
        <f>-0.3968</f>
        <v>-0.39679999999999999</v>
      </c>
      <c r="B1471">
        <v>-326.45</v>
      </c>
    </row>
    <row r="1472" spans="1:2">
      <c r="A1472" s="1">
        <f>-1.1904</f>
        <v>-1.1903999999999999</v>
      </c>
      <c r="B1472">
        <v>-332.5</v>
      </c>
    </row>
    <row r="1473" spans="1:2">
      <c r="A1473" s="1">
        <f>-2.1426</f>
        <v>-2.1425999999999998</v>
      </c>
      <c r="B1473">
        <v>-338.54</v>
      </c>
    </row>
    <row r="1474" spans="1:2">
      <c r="A1474" s="1">
        <f>-3.2537</f>
        <v>-3.2536999999999998</v>
      </c>
      <c r="B1474">
        <v>-346.6</v>
      </c>
    </row>
    <row r="1475" spans="1:2">
      <c r="A1475" s="1">
        <f>-4.206</f>
        <v>-4.2060000000000004</v>
      </c>
      <c r="B1475">
        <v>-358.69</v>
      </c>
    </row>
    <row r="1476" spans="1:2">
      <c r="A1476" s="1">
        <f>-5.6345</f>
        <v>-5.6345000000000001</v>
      </c>
      <c r="B1476">
        <v>-376.83</v>
      </c>
    </row>
    <row r="1477" spans="1:2">
      <c r="A1477" s="1">
        <f>-6.666</f>
        <v>-6.6660000000000004</v>
      </c>
      <c r="B1477">
        <v>-386.91</v>
      </c>
    </row>
    <row r="1478" spans="1:2">
      <c r="A1478" s="1">
        <f>-7.777</f>
        <v>-7.7770000000000001</v>
      </c>
      <c r="B1478">
        <v>-399</v>
      </c>
    </row>
    <row r="1479" spans="1:2">
      <c r="A1479" s="1">
        <f>-8.7292</f>
        <v>-8.7292000000000005</v>
      </c>
      <c r="B1479">
        <v>-407.06</v>
      </c>
    </row>
    <row r="1480" spans="1:2">
      <c r="A1480" s="1">
        <f>-9.3642</f>
        <v>-9.3642000000000003</v>
      </c>
      <c r="B1480">
        <v>-415.12</v>
      </c>
    </row>
    <row r="1481" spans="1:2">
      <c r="A1481" s="1">
        <f>-10.793</f>
        <v>-10.792999999999999</v>
      </c>
      <c r="B1481">
        <v>-427.21</v>
      </c>
    </row>
    <row r="1482" spans="1:2">
      <c r="A1482" s="1">
        <f>-11.665</f>
        <v>-11.664999999999999</v>
      </c>
      <c r="B1482">
        <v>-441.31</v>
      </c>
    </row>
    <row r="1483" spans="1:2">
      <c r="A1483" s="1">
        <f>-12.856</f>
        <v>-12.856</v>
      </c>
      <c r="B1483">
        <v>-451.41</v>
      </c>
    </row>
    <row r="1484" spans="1:2">
      <c r="A1484" s="1">
        <f>-14.046</f>
        <v>-14.045999999999999</v>
      </c>
      <c r="B1484">
        <v>-463.46</v>
      </c>
    </row>
    <row r="1485" spans="1:2">
      <c r="A1485" s="1">
        <f>-15.157</f>
        <v>-15.157</v>
      </c>
      <c r="B1485">
        <v>-477.61</v>
      </c>
    </row>
    <row r="1486" spans="1:2">
      <c r="A1486" s="1">
        <f>-16.189</f>
        <v>-16.189</v>
      </c>
      <c r="B1486">
        <v>-487.66</v>
      </c>
    </row>
    <row r="1487" spans="1:2">
      <c r="A1487" s="1">
        <f>-17.3</f>
        <v>-17.3</v>
      </c>
      <c r="B1487">
        <v>-499.76</v>
      </c>
    </row>
    <row r="1488" spans="1:2">
      <c r="A1488" s="1">
        <f>-18.49</f>
        <v>-18.489999999999998</v>
      </c>
      <c r="B1488">
        <v>-509.81</v>
      </c>
    </row>
    <row r="1489" spans="1:2">
      <c r="A1489" s="1">
        <f>-19.522</f>
        <v>-19.521999999999998</v>
      </c>
      <c r="B1489">
        <v>-519.91</v>
      </c>
    </row>
    <row r="1490" spans="1:2">
      <c r="A1490" s="1">
        <f>-20.236</f>
        <v>-20.236000000000001</v>
      </c>
      <c r="B1490">
        <v>-525.96</v>
      </c>
    </row>
    <row r="1491" spans="1:2">
      <c r="A1491" s="1">
        <f>-21.109</f>
        <v>-21.109000000000002</v>
      </c>
      <c r="B1491">
        <v>-534.01</v>
      </c>
    </row>
    <row r="1492" spans="1:2">
      <c r="A1492" s="1">
        <f>-22.141</f>
        <v>-22.140999999999998</v>
      </c>
      <c r="B1492">
        <v>-542.05999999999995</v>
      </c>
    </row>
    <row r="1493" spans="1:2">
      <c r="A1493" s="1">
        <f>-23.093</f>
        <v>-23.093</v>
      </c>
      <c r="B1493">
        <v>-554.16</v>
      </c>
    </row>
    <row r="1494" spans="1:2">
      <c r="A1494" s="1">
        <f>-24.204</f>
        <v>-24.204000000000001</v>
      </c>
      <c r="B1494">
        <v>-562.21</v>
      </c>
    </row>
    <row r="1495" spans="1:2">
      <c r="A1495" s="1">
        <f>-24.998</f>
        <v>-24.998000000000001</v>
      </c>
      <c r="B1495">
        <v>-566.26</v>
      </c>
    </row>
    <row r="1496" spans="1:2">
      <c r="A1496" s="1">
        <f>-25.791</f>
        <v>-25.791</v>
      </c>
      <c r="B1496">
        <v>-574.30999999999995</v>
      </c>
    </row>
    <row r="1497" spans="1:2">
      <c r="A1497" s="1">
        <f>-26.505</f>
        <v>-26.504999999999999</v>
      </c>
      <c r="B1497">
        <v>-582.36</v>
      </c>
    </row>
    <row r="1498" spans="1:2">
      <c r="A1498" s="1">
        <f>-27.457</f>
        <v>-27.457000000000001</v>
      </c>
      <c r="B1498">
        <v>-586.41</v>
      </c>
    </row>
    <row r="1499" spans="1:2">
      <c r="A1499" s="1">
        <f>-28.966</f>
        <v>-28.966000000000001</v>
      </c>
      <c r="B1499">
        <v>-596.46</v>
      </c>
    </row>
    <row r="1500" spans="1:2">
      <c r="A1500" s="1">
        <f>-30.155</f>
        <v>-30.155000000000001</v>
      </c>
      <c r="B1500">
        <v>-600.51</v>
      </c>
    </row>
    <row r="1501" spans="1:2">
      <c r="A1501" s="1">
        <f>-31.107</f>
        <v>-31.106999999999999</v>
      </c>
      <c r="B1501">
        <v>-604.55999999999995</v>
      </c>
    </row>
    <row r="1502" spans="1:2">
      <c r="A1502" s="1">
        <f>-31.902</f>
        <v>-31.902000000000001</v>
      </c>
      <c r="B1502">
        <v>-608.55999999999995</v>
      </c>
    </row>
    <row r="1503" spans="1:2">
      <c r="A1503" s="1">
        <f>-32.695</f>
        <v>-32.695</v>
      </c>
      <c r="B1503">
        <v>-610.55999999999995</v>
      </c>
    </row>
    <row r="1504" spans="1:2">
      <c r="A1504" s="1">
        <f>-33.49</f>
        <v>-33.49</v>
      </c>
      <c r="B1504">
        <v>-614.61</v>
      </c>
    </row>
    <row r="1505" spans="1:2">
      <c r="A1505" s="1">
        <f>-34.6</f>
        <v>-34.6</v>
      </c>
      <c r="B1505">
        <v>-620.66</v>
      </c>
    </row>
    <row r="1506" spans="1:2">
      <c r="A1506" s="1">
        <f>-35.552</f>
        <v>-35.552</v>
      </c>
      <c r="B1506">
        <v>-622.66</v>
      </c>
    </row>
    <row r="1507" spans="1:2">
      <c r="A1507" s="1">
        <f>-36.426</f>
        <v>-36.426000000000002</v>
      </c>
      <c r="B1507">
        <v>-622.66</v>
      </c>
    </row>
    <row r="1508" spans="1:2">
      <c r="A1508" s="1">
        <f>-37.376</f>
        <v>-37.375999999999998</v>
      </c>
      <c r="B1508">
        <v>-626.71</v>
      </c>
    </row>
    <row r="1509" spans="1:2">
      <c r="A1509" s="1">
        <f>-38.171</f>
        <v>-38.170999999999999</v>
      </c>
      <c r="B1509">
        <v>-628.71</v>
      </c>
    </row>
    <row r="1510" spans="1:2">
      <c r="A1510" s="1">
        <f>-38.964</f>
        <v>-38.963999999999999</v>
      </c>
      <c r="B1510">
        <v>-628.71</v>
      </c>
    </row>
    <row r="1511" spans="1:2">
      <c r="A1511" s="1">
        <f>-39.68</f>
        <v>-39.68</v>
      </c>
      <c r="B1511">
        <v>-628.71</v>
      </c>
    </row>
    <row r="1512" spans="1:2">
      <c r="A1512" s="1">
        <f>-40.472</f>
        <v>-40.472000000000001</v>
      </c>
      <c r="B1512">
        <v>-628.71</v>
      </c>
    </row>
    <row r="1513" spans="1:2">
      <c r="A1513" s="1">
        <f>-41.029</f>
        <v>-41.029000000000003</v>
      </c>
      <c r="B1513">
        <v>-628.71</v>
      </c>
    </row>
    <row r="1514" spans="1:2">
      <c r="A1514" s="1">
        <f>-41.504</f>
        <v>-41.503999999999998</v>
      </c>
      <c r="B1514">
        <v>-628.71</v>
      </c>
    </row>
    <row r="1515" spans="1:2">
      <c r="A1515" s="1">
        <f>-41.981</f>
        <v>-41.981000000000002</v>
      </c>
      <c r="B1515">
        <v>-628.71</v>
      </c>
    </row>
    <row r="1516" spans="1:2">
      <c r="A1516" s="1">
        <f>-41.981</f>
        <v>-41.981000000000002</v>
      </c>
      <c r="B1516">
        <v>-610.55999999999995</v>
      </c>
    </row>
    <row r="1517" spans="1:2">
      <c r="A1517" s="1">
        <f>-41.9</f>
        <v>-41.9</v>
      </c>
      <c r="B1517">
        <v>-598.51</v>
      </c>
    </row>
    <row r="1518" spans="1:2">
      <c r="A1518" s="1">
        <f>-41.9</f>
        <v>-41.9</v>
      </c>
      <c r="B1518">
        <v>-582.36</v>
      </c>
    </row>
    <row r="1519" spans="1:2">
      <c r="A1519" s="1">
        <f>-41.9</f>
        <v>-41.9</v>
      </c>
      <c r="B1519">
        <v>-564.26</v>
      </c>
    </row>
    <row r="1520" spans="1:2">
      <c r="A1520" s="1">
        <f>-41.664</f>
        <v>-41.664000000000001</v>
      </c>
      <c r="B1520">
        <v>-544.11</v>
      </c>
    </row>
    <row r="1521" spans="1:2">
      <c r="A1521" s="1">
        <f>-41.582</f>
        <v>-41.582000000000001</v>
      </c>
      <c r="B1521">
        <v>-527.96</v>
      </c>
    </row>
    <row r="1522" spans="1:2">
      <c r="A1522" s="1">
        <f>-41.346</f>
        <v>-41.345999999999997</v>
      </c>
      <c r="B1522">
        <v>-507.81</v>
      </c>
    </row>
    <row r="1523" spans="1:2">
      <c r="A1523" s="1">
        <f>-41.029</f>
        <v>-41.029000000000003</v>
      </c>
      <c r="B1523">
        <v>-483.61</v>
      </c>
    </row>
    <row r="1524" spans="1:2">
      <c r="A1524" s="1">
        <f>-40.79</f>
        <v>-40.79</v>
      </c>
      <c r="B1524">
        <v>-467.51</v>
      </c>
    </row>
    <row r="1525" spans="1:2">
      <c r="A1525" s="1">
        <f>-40.472</f>
        <v>-40.472000000000001</v>
      </c>
      <c r="B1525">
        <v>-443.33</v>
      </c>
    </row>
    <row r="1526" spans="1:2">
      <c r="A1526" s="1">
        <f>-40.155</f>
        <v>-40.155000000000001</v>
      </c>
      <c r="B1526">
        <v>-417.13</v>
      </c>
    </row>
    <row r="1527" spans="1:2">
      <c r="A1527" s="1">
        <f>-39.759</f>
        <v>-39.759</v>
      </c>
      <c r="B1527">
        <v>-390.94</v>
      </c>
    </row>
    <row r="1528" spans="1:2">
      <c r="A1528" s="1">
        <f>-39.599</f>
        <v>-39.598999999999997</v>
      </c>
      <c r="B1528">
        <v>-374.82</v>
      </c>
    </row>
    <row r="1529" spans="1:2">
      <c r="A1529" s="1">
        <f>-39.124</f>
        <v>-39.124000000000002</v>
      </c>
      <c r="B1529">
        <v>-356.68</v>
      </c>
    </row>
    <row r="1530" spans="1:2">
      <c r="A1530" s="1">
        <f>-38.727</f>
        <v>-38.726999999999997</v>
      </c>
      <c r="B1530">
        <v>-336.53</v>
      </c>
    </row>
    <row r="1531" spans="1:2">
      <c r="A1531" s="1">
        <f>-38.092</f>
        <v>-38.091999999999999</v>
      </c>
      <c r="B1531">
        <v>-308.32</v>
      </c>
    </row>
    <row r="1532" spans="1:2">
      <c r="A1532" s="1">
        <f>-37.536</f>
        <v>-37.536000000000001</v>
      </c>
      <c r="B1532">
        <v>-284.13</v>
      </c>
    </row>
    <row r="1533" spans="1:2">
      <c r="A1533" s="1">
        <f>-37.14</f>
        <v>-37.14</v>
      </c>
      <c r="B1533">
        <v>-266</v>
      </c>
    </row>
    <row r="1534" spans="1:2">
      <c r="A1534" s="1">
        <f>-36.584</f>
        <v>-36.584000000000003</v>
      </c>
      <c r="B1534">
        <v>-245.84</v>
      </c>
    </row>
    <row r="1535" spans="1:2">
      <c r="A1535" s="1">
        <f>-35.949</f>
        <v>-35.948999999999998</v>
      </c>
      <c r="B1535">
        <v>-225.69</v>
      </c>
    </row>
    <row r="1536" spans="1:2">
      <c r="A1536" s="1">
        <f>-35.392</f>
        <v>-35.392000000000003</v>
      </c>
      <c r="B1536">
        <v>-205.54</v>
      </c>
    </row>
    <row r="1537" spans="1:2">
      <c r="A1537" s="1">
        <f>-34.839</f>
        <v>-34.838999999999999</v>
      </c>
      <c r="B1537">
        <v>-185.39</v>
      </c>
    </row>
    <row r="1538" spans="1:2">
      <c r="A1538" s="1">
        <f>-34.125</f>
        <v>-34.125</v>
      </c>
      <c r="B1538">
        <v>-157.18</v>
      </c>
    </row>
    <row r="1539" spans="1:2">
      <c r="A1539" s="1">
        <f>-33.647</f>
        <v>-33.646999999999998</v>
      </c>
      <c r="B1539">
        <v>-143.07</v>
      </c>
    </row>
    <row r="1540" spans="1:2">
      <c r="A1540" s="1">
        <f>-32.855</f>
        <v>-32.854999999999997</v>
      </c>
      <c r="B1540">
        <v>-122.92</v>
      </c>
    </row>
    <row r="1541" spans="1:2">
      <c r="A1541" s="1">
        <f>-31.981</f>
        <v>-31.981000000000002</v>
      </c>
      <c r="B1541">
        <v>-102.77</v>
      </c>
    </row>
    <row r="1542" spans="1:2">
      <c r="A1542" s="1">
        <f>-31.425</f>
        <v>-31.425000000000001</v>
      </c>
      <c r="B1542">
        <v>-84.635999999999996</v>
      </c>
    </row>
    <row r="1543" spans="1:2">
      <c r="A1543" s="1">
        <f>-31.029</f>
        <v>-31.029</v>
      </c>
      <c r="B1543">
        <v>-72.546000000000006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nq78no2</vt:lpstr>
      <vt:lpstr>nq78no3</vt:lpstr>
      <vt:lpstr>ang81u1</vt:lpstr>
      <vt:lpstr>aug81u2</vt:lpstr>
      <vt:lpstr>pot79n1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2017-10-26T10:23:41Z</dcterms:modified>
</cp:coreProperties>
</file>