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00_obsidian\SB\files\"/>
    </mc:Choice>
  </mc:AlternateContent>
  <xr:revisionPtr revIDLastSave="0" documentId="13_ncr:1_{912DF707-42E9-42FA-874E-447F61EE81DC}" xr6:coauthVersionLast="47" xr6:coauthVersionMax="47" xr10:uidLastSave="{00000000-0000-0000-0000-000000000000}"/>
  <bookViews>
    <workbookView xWindow="1935" yWindow="2385" windowWidth="32085" windowHeight="17640" xr2:uid="{11EA1B92-A0E6-473F-8D10-B6FAD954194A}"/>
  </bookViews>
  <sheets>
    <sheet name="edges" sheetId="1" r:id="rId1"/>
    <sheet name="nodes" sheetId="2" r:id="rId2"/>
  </sheets>
  <definedNames>
    <definedName name="_xlnm._FilterDatabase" localSheetId="0" hidden="1">edges!$A$1:$O$132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2" l="1"/>
  <c r="D36" i="2" s="1"/>
  <c r="K36" i="2"/>
  <c r="H36" i="2"/>
  <c r="G36" i="2"/>
  <c r="K35" i="2"/>
  <c r="H35" i="2"/>
  <c r="G35" i="2"/>
  <c r="E36" i="2"/>
  <c r="F36" i="2"/>
  <c r="E35" i="2"/>
  <c r="F35" i="2"/>
  <c r="N138" i="1"/>
  <c r="M138" i="1"/>
  <c r="K138" i="1" s="1"/>
  <c r="L138" i="1"/>
  <c r="J138" i="1"/>
  <c r="I138" i="1"/>
  <c r="H138" i="1"/>
  <c r="N137" i="1"/>
  <c r="M137" i="1"/>
  <c r="K137" i="1" s="1"/>
  <c r="L137" i="1"/>
  <c r="J137" i="1"/>
  <c r="I137" i="1"/>
  <c r="H137" i="1"/>
  <c r="N136" i="1"/>
  <c r="M136" i="1"/>
  <c r="K136" i="1" s="1"/>
  <c r="L136" i="1"/>
  <c r="J136" i="1"/>
  <c r="I136" i="1"/>
  <c r="H136" i="1"/>
  <c r="N135" i="1"/>
  <c r="M135" i="1"/>
  <c r="K135" i="1" s="1"/>
  <c r="L135" i="1"/>
  <c r="J135" i="1"/>
  <c r="I135" i="1"/>
  <c r="H135" i="1"/>
  <c r="N134" i="1"/>
  <c r="M134" i="1"/>
  <c r="K134" i="1" s="1"/>
  <c r="L134" i="1"/>
  <c r="J134" i="1"/>
  <c r="I134" i="1"/>
  <c r="H134" i="1"/>
  <c r="N133" i="1"/>
  <c r="M133" i="1"/>
  <c r="K133" i="1" s="1"/>
  <c r="L133" i="1"/>
  <c r="J133" i="1"/>
  <c r="I133" i="1"/>
  <c r="H133" i="1"/>
  <c r="K3" i="2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H3" i="2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E3" i="2"/>
  <c r="F3" i="2"/>
  <c r="G3" i="2"/>
  <c r="E4" i="2"/>
  <c r="F4" i="2"/>
  <c r="G4" i="2"/>
  <c r="E5" i="2"/>
  <c r="F5" i="2"/>
  <c r="G5" i="2"/>
  <c r="E6" i="2"/>
  <c r="F6" i="2"/>
  <c r="G6" i="2"/>
  <c r="E7" i="2"/>
  <c r="F7" i="2"/>
  <c r="G7" i="2"/>
  <c r="E8" i="2"/>
  <c r="F8" i="2"/>
  <c r="G8" i="2"/>
  <c r="E9" i="2"/>
  <c r="F9" i="2"/>
  <c r="G9" i="2"/>
  <c r="E10" i="2"/>
  <c r="F10" i="2"/>
  <c r="G10" i="2"/>
  <c r="E11" i="2"/>
  <c r="F11" i="2"/>
  <c r="G11" i="2"/>
  <c r="E12" i="2"/>
  <c r="F12" i="2"/>
  <c r="G12" i="2"/>
  <c r="E13" i="2"/>
  <c r="F13" i="2"/>
  <c r="G13" i="2"/>
  <c r="E14" i="2"/>
  <c r="F14" i="2"/>
  <c r="G14" i="2"/>
  <c r="E15" i="2"/>
  <c r="F15" i="2"/>
  <c r="G15" i="2"/>
  <c r="E16" i="2"/>
  <c r="F16" i="2"/>
  <c r="G16" i="2"/>
  <c r="E17" i="2"/>
  <c r="F17" i="2"/>
  <c r="G17" i="2"/>
  <c r="E18" i="2"/>
  <c r="F18" i="2"/>
  <c r="G18" i="2"/>
  <c r="E19" i="2"/>
  <c r="F19" i="2"/>
  <c r="G19" i="2"/>
  <c r="E20" i="2"/>
  <c r="F20" i="2"/>
  <c r="G20" i="2"/>
  <c r="E21" i="2"/>
  <c r="F21" i="2"/>
  <c r="G21" i="2"/>
  <c r="E22" i="2"/>
  <c r="F22" i="2"/>
  <c r="G22" i="2"/>
  <c r="E23" i="2"/>
  <c r="F23" i="2"/>
  <c r="G23" i="2"/>
  <c r="E24" i="2"/>
  <c r="F24" i="2"/>
  <c r="G24" i="2"/>
  <c r="E25" i="2"/>
  <c r="F25" i="2"/>
  <c r="G25" i="2"/>
  <c r="E26" i="2"/>
  <c r="F26" i="2"/>
  <c r="G26" i="2"/>
  <c r="E27" i="2"/>
  <c r="F27" i="2"/>
  <c r="G27" i="2"/>
  <c r="E28" i="2"/>
  <c r="F28" i="2"/>
  <c r="G28" i="2"/>
  <c r="E29" i="2"/>
  <c r="F29" i="2"/>
  <c r="G29" i="2"/>
  <c r="E30" i="2"/>
  <c r="F30" i="2"/>
  <c r="G30" i="2"/>
  <c r="E31" i="2"/>
  <c r="F31" i="2"/>
  <c r="G31" i="2"/>
  <c r="E32" i="2"/>
  <c r="F32" i="2"/>
  <c r="G32" i="2"/>
  <c r="E33" i="2"/>
  <c r="F33" i="2"/>
  <c r="G33" i="2"/>
  <c r="E34" i="2"/>
  <c r="F34" i="2"/>
  <c r="G34" i="2"/>
  <c r="G2" i="2"/>
  <c r="F2" i="2"/>
  <c r="E2" i="2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N127" i="1"/>
  <c r="M127" i="1"/>
  <c r="K127" i="1" s="1"/>
  <c r="L127" i="1"/>
  <c r="J127" i="1"/>
  <c r="I127" i="1"/>
  <c r="H127" i="1"/>
  <c r="N129" i="1"/>
  <c r="M129" i="1"/>
  <c r="K129" i="1" s="1"/>
  <c r="L129" i="1"/>
  <c r="J129" i="1"/>
  <c r="I129" i="1"/>
  <c r="H129" i="1"/>
  <c r="N128" i="1"/>
  <c r="M128" i="1"/>
  <c r="K128" i="1" s="1"/>
  <c r="L128" i="1"/>
  <c r="J128" i="1"/>
  <c r="I128" i="1"/>
  <c r="H128" i="1"/>
  <c r="N126" i="1"/>
  <c r="M126" i="1"/>
  <c r="K126" i="1" s="1"/>
  <c r="L126" i="1"/>
  <c r="J126" i="1"/>
  <c r="I126" i="1"/>
  <c r="H126" i="1"/>
  <c r="N91" i="1"/>
  <c r="M91" i="1"/>
  <c r="K91" i="1" s="1"/>
  <c r="L91" i="1"/>
  <c r="J91" i="1"/>
  <c r="I91" i="1"/>
  <c r="H91" i="1"/>
  <c r="N90" i="1"/>
  <c r="M90" i="1"/>
  <c r="K90" i="1" s="1"/>
  <c r="L90" i="1"/>
  <c r="J90" i="1"/>
  <c r="I90" i="1"/>
  <c r="H90" i="1"/>
  <c r="N93" i="1"/>
  <c r="M93" i="1"/>
  <c r="K93" i="1" s="1"/>
  <c r="L93" i="1"/>
  <c r="J93" i="1"/>
  <c r="I93" i="1"/>
  <c r="H93" i="1"/>
  <c r="N92" i="1"/>
  <c r="M92" i="1"/>
  <c r="K92" i="1" s="1"/>
  <c r="L92" i="1"/>
  <c r="J92" i="1"/>
  <c r="I92" i="1"/>
  <c r="H92" i="1"/>
  <c r="N96" i="1"/>
  <c r="M96" i="1"/>
  <c r="K96" i="1" s="1"/>
  <c r="L96" i="1"/>
  <c r="J96" i="1"/>
  <c r="I96" i="1"/>
  <c r="H96" i="1"/>
  <c r="N94" i="1"/>
  <c r="M94" i="1"/>
  <c r="K94" i="1" s="1"/>
  <c r="L94" i="1"/>
  <c r="J94" i="1"/>
  <c r="I94" i="1"/>
  <c r="H94" i="1"/>
  <c r="N95" i="1"/>
  <c r="M95" i="1"/>
  <c r="K95" i="1" s="1"/>
  <c r="L95" i="1"/>
  <c r="J95" i="1"/>
  <c r="I95" i="1"/>
  <c r="H95" i="1"/>
  <c r="N34" i="1"/>
  <c r="M34" i="1"/>
  <c r="K34" i="1" s="1"/>
  <c r="L34" i="1"/>
  <c r="J34" i="1"/>
  <c r="I34" i="1"/>
  <c r="H34" i="1"/>
  <c r="N36" i="1"/>
  <c r="M36" i="1"/>
  <c r="K36" i="1" s="1"/>
  <c r="L36" i="1"/>
  <c r="J36" i="1"/>
  <c r="I36" i="1"/>
  <c r="H36" i="1"/>
  <c r="N32" i="1"/>
  <c r="M32" i="1"/>
  <c r="K32" i="1" s="1"/>
  <c r="L32" i="1"/>
  <c r="J32" i="1"/>
  <c r="I32" i="1"/>
  <c r="H32" i="1"/>
  <c r="N31" i="1"/>
  <c r="M31" i="1"/>
  <c r="K31" i="1" s="1"/>
  <c r="L31" i="1"/>
  <c r="J31" i="1"/>
  <c r="I31" i="1"/>
  <c r="H31" i="1"/>
  <c r="N33" i="1"/>
  <c r="M33" i="1"/>
  <c r="K33" i="1" s="1"/>
  <c r="L33" i="1"/>
  <c r="J33" i="1"/>
  <c r="I33" i="1"/>
  <c r="H33" i="1"/>
  <c r="N35" i="1"/>
  <c r="M35" i="1"/>
  <c r="K35" i="1" s="1"/>
  <c r="L35" i="1"/>
  <c r="J35" i="1"/>
  <c r="I35" i="1"/>
  <c r="H35" i="1"/>
  <c r="N100" i="1"/>
  <c r="M100" i="1"/>
  <c r="K100" i="1" s="1"/>
  <c r="L100" i="1"/>
  <c r="J100" i="1"/>
  <c r="I100" i="1"/>
  <c r="H100" i="1"/>
  <c r="N130" i="1"/>
  <c r="M130" i="1"/>
  <c r="K130" i="1" s="1"/>
  <c r="L130" i="1"/>
  <c r="J130" i="1"/>
  <c r="I130" i="1"/>
  <c r="H130" i="1"/>
  <c r="N74" i="1"/>
  <c r="M74" i="1"/>
  <c r="K74" i="1" s="1"/>
  <c r="L74" i="1"/>
  <c r="J74" i="1"/>
  <c r="I74" i="1"/>
  <c r="H74" i="1"/>
  <c r="N132" i="1"/>
  <c r="M132" i="1"/>
  <c r="K132" i="1" s="1"/>
  <c r="L132" i="1"/>
  <c r="J132" i="1"/>
  <c r="I132" i="1"/>
  <c r="H132" i="1"/>
  <c r="N131" i="1"/>
  <c r="M131" i="1"/>
  <c r="K131" i="1" s="1"/>
  <c r="L131" i="1"/>
  <c r="J131" i="1"/>
  <c r="I131" i="1"/>
  <c r="H131" i="1"/>
  <c r="N80" i="1"/>
  <c r="M80" i="1"/>
  <c r="K80" i="1" s="1"/>
  <c r="L80" i="1"/>
  <c r="J80" i="1"/>
  <c r="I80" i="1"/>
  <c r="H80" i="1"/>
  <c r="N81" i="1"/>
  <c r="M81" i="1"/>
  <c r="K81" i="1" s="1"/>
  <c r="L81" i="1"/>
  <c r="J81" i="1"/>
  <c r="I81" i="1"/>
  <c r="H81" i="1"/>
  <c r="N82" i="1"/>
  <c r="M82" i="1"/>
  <c r="K82" i="1" s="1"/>
  <c r="L82" i="1"/>
  <c r="J82" i="1"/>
  <c r="I82" i="1"/>
  <c r="H82" i="1"/>
  <c r="N101" i="1"/>
  <c r="M101" i="1"/>
  <c r="K101" i="1" s="1"/>
  <c r="L101" i="1"/>
  <c r="J101" i="1"/>
  <c r="I101" i="1"/>
  <c r="H101" i="1"/>
  <c r="N111" i="1"/>
  <c r="M111" i="1"/>
  <c r="K111" i="1" s="1"/>
  <c r="L111" i="1"/>
  <c r="J111" i="1"/>
  <c r="I111" i="1"/>
  <c r="H111" i="1"/>
  <c r="N112" i="1"/>
  <c r="M112" i="1"/>
  <c r="K112" i="1" s="1"/>
  <c r="L112" i="1"/>
  <c r="J112" i="1"/>
  <c r="I112" i="1"/>
  <c r="H112" i="1"/>
  <c r="N113" i="1"/>
  <c r="M113" i="1"/>
  <c r="K113" i="1" s="1"/>
  <c r="L113" i="1"/>
  <c r="J113" i="1"/>
  <c r="I113" i="1"/>
  <c r="H113" i="1"/>
  <c r="N102" i="1"/>
  <c r="M102" i="1"/>
  <c r="K102" i="1" s="1"/>
  <c r="L102" i="1"/>
  <c r="J102" i="1"/>
  <c r="I102" i="1"/>
  <c r="H102" i="1"/>
  <c r="N103" i="1"/>
  <c r="M103" i="1"/>
  <c r="K103" i="1" s="1"/>
  <c r="L103" i="1"/>
  <c r="J103" i="1"/>
  <c r="I103" i="1"/>
  <c r="H103" i="1"/>
  <c r="N104" i="1"/>
  <c r="M104" i="1"/>
  <c r="K104" i="1" s="1"/>
  <c r="L104" i="1"/>
  <c r="J104" i="1"/>
  <c r="I104" i="1"/>
  <c r="H104" i="1"/>
  <c r="N105" i="1"/>
  <c r="M105" i="1"/>
  <c r="K105" i="1" s="1"/>
  <c r="L105" i="1"/>
  <c r="J105" i="1"/>
  <c r="I105" i="1"/>
  <c r="H105" i="1"/>
  <c r="N99" i="1"/>
  <c r="M99" i="1"/>
  <c r="K99" i="1" s="1"/>
  <c r="L99" i="1"/>
  <c r="J99" i="1"/>
  <c r="I99" i="1"/>
  <c r="H99" i="1"/>
  <c r="N98" i="1"/>
  <c r="M98" i="1"/>
  <c r="K98" i="1" s="1"/>
  <c r="L98" i="1"/>
  <c r="J98" i="1"/>
  <c r="I98" i="1"/>
  <c r="H98" i="1"/>
  <c r="N97" i="1"/>
  <c r="M97" i="1"/>
  <c r="K97" i="1" s="1"/>
  <c r="L97" i="1"/>
  <c r="J97" i="1"/>
  <c r="I97" i="1"/>
  <c r="H97" i="1"/>
  <c r="N87" i="1"/>
  <c r="M87" i="1"/>
  <c r="K87" i="1" s="1"/>
  <c r="L87" i="1"/>
  <c r="J87" i="1"/>
  <c r="I87" i="1"/>
  <c r="H87" i="1"/>
  <c r="N89" i="1"/>
  <c r="M89" i="1"/>
  <c r="K89" i="1" s="1"/>
  <c r="L89" i="1"/>
  <c r="J89" i="1"/>
  <c r="I89" i="1"/>
  <c r="H89" i="1"/>
  <c r="N88" i="1"/>
  <c r="M88" i="1"/>
  <c r="K88" i="1" s="1"/>
  <c r="L88" i="1"/>
  <c r="J88" i="1"/>
  <c r="I88" i="1"/>
  <c r="H88" i="1"/>
  <c r="N86" i="1"/>
  <c r="M86" i="1"/>
  <c r="K86" i="1" s="1"/>
  <c r="L86" i="1"/>
  <c r="J86" i="1"/>
  <c r="I86" i="1"/>
  <c r="H86" i="1"/>
  <c r="N85" i="1"/>
  <c r="M85" i="1"/>
  <c r="K85" i="1" s="1"/>
  <c r="L85" i="1"/>
  <c r="J85" i="1"/>
  <c r="I85" i="1"/>
  <c r="H85" i="1"/>
  <c r="N84" i="1"/>
  <c r="M84" i="1"/>
  <c r="K84" i="1" s="1"/>
  <c r="L84" i="1"/>
  <c r="J84" i="1"/>
  <c r="I84" i="1"/>
  <c r="H84" i="1"/>
  <c r="N83" i="1"/>
  <c r="M83" i="1"/>
  <c r="K83" i="1" s="1"/>
  <c r="L83" i="1"/>
  <c r="J83" i="1"/>
  <c r="I83" i="1"/>
  <c r="H83" i="1"/>
  <c r="N15" i="1"/>
  <c r="M15" i="1"/>
  <c r="K15" i="1" s="1"/>
  <c r="L15" i="1"/>
  <c r="J15" i="1"/>
  <c r="I15" i="1"/>
  <c r="H15" i="1"/>
  <c r="N53" i="1"/>
  <c r="M53" i="1"/>
  <c r="K53" i="1" s="1"/>
  <c r="L53" i="1"/>
  <c r="J53" i="1"/>
  <c r="I53" i="1"/>
  <c r="H53" i="1"/>
  <c r="N56" i="1"/>
  <c r="M56" i="1"/>
  <c r="K56" i="1" s="1"/>
  <c r="L56" i="1"/>
  <c r="J56" i="1"/>
  <c r="I56" i="1"/>
  <c r="H56" i="1"/>
  <c r="N21" i="1"/>
  <c r="M21" i="1"/>
  <c r="K21" i="1" s="1"/>
  <c r="L21" i="1"/>
  <c r="J21" i="1"/>
  <c r="I21" i="1"/>
  <c r="H21" i="1"/>
  <c r="N48" i="1"/>
  <c r="M48" i="1"/>
  <c r="K48" i="1" s="1"/>
  <c r="L48" i="1"/>
  <c r="J48" i="1"/>
  <c r="I48" i="1"/>
  <c r="H48" i="1"/>
  <c r="H62" i="1"/>
  <c r="I62" i="1"/>
  <c r="J62" i="1"/>
  <c r="L62" i="1"/>
  <c r="M62" i="1"/>
  <c r="K62" i="1" s="1"/>
  <c r="N62" i="1"/>
  <c r="H49" i="1"/>
  <c r="I49" i="1"/>
  <c r="J49" i="1"/>
  <c r="L49" i="1"/>
  <c r="M49" i="1"/>
  <c r="K49" i="1" s="1"/>
  <c r="N49" i="1"/>
  <c r="H42" i="1"/>
  <c r="I42" i="1"/>
  <c r="J42" i="1"/>
  <c r="L42" i="1"/>
  <c r="M42" i="1"/>
  <c r="K42" i="1" s="1"/>
  <c r="N42" i="1"/>
  <c r="H27" i="1"/>
  <c r="I27" i="1"/>
  <c r="J27" i="1"/>
  <c r="L27" i="1"/>
  <c r="M27" i="1"/>
  <c r="K27" i="1" s="1"/>
  <c r="N27" i="1"/>
  <c r="H30" i="1"/>
  <c r="I30" i="1"/>
  <c r="J30" i="1"/>
  <c r="L30" i="1"/>
  <c r="M30" i="1"/>
  <c r="K30" i="1" s="1"/>
  <c r="N30" i="1"/>
  <c r="H70" i="1"/>
  <c r="I70" i="1"/>
  <c r="J70" i="1"/>
  <c r="L70" i="1"/>
  <c r="M70" i="1"/>
  <c r="K70" i="1" s="1"/>
  <c r="N70" i="1"/>
  <c r="H71" i="1"/>
  <c r="I71" i="1"/>
  <c r="J71" i="1"/>
  <c r="L71" i="1"/>
  <c r="M71" i="1"/>
  <c r="K71" i="1" s="1"/>
  <c r="N71" i="1"/>
  <c r="H12" i="1"/>
  <c r="I12" i="1"/>
  <c r="J12" i="1"/>
  <c r="L12" i="1"/>
  <c r="M12" i="1"/>
  <c r="K12" i="1" s="1"/>
  <c r="N12" i="1"/>
  <c r="H18" i="1"/>
  <c r="I18" i="1"/>
  <c r="J18" i="1"/>
  <c r="L18" i="1"/>
  <c r="M18" i="1"/>
  <c r="K18" i="1" s="1"/>
  <c r="N18" i="1"/>
  <c r="H54" i="1"/>
  <c r="I54" i="1"/>
  <c r="J54" i="1"/>
  <c r="L54" i="1"/>
  <c r="M54" i="1"/>
  <c r="K54" i="1" s="1"/>
  <c r="N54" i="1"/>
  <c r="H38" i="1"/>
  <c r="I38" i="1"/>
  <c r="J38" i="1"/>
  <c r="L38" i="1"/>
  <c r="M38" i="1"/>
  <c r="K38" i="1" s="1"/>
  <c r="N38" i="1"/>
  <c r="H46" i="1"/>
  <c r="I46" i="1"/>
  <c r="J46" i="1"/>
  <c r="L46" i="1"/>
  <c r="M46" i="1"/>
  <c r="K46" i="1" s="1"/>
  <c r="N46" i="1"/>
  <c r="H44" i="1"/>
  <c r="I44" i="1"/>
  <c r="J44" i="1"/>
  <c r="L44" i="1"/>
  <c r="M44" i="1"/>
  <c r="K44" i="1" s="1"/>
  <c r="N44" i="1"/>
  <c r="N20" i="1"/>
  <c r="M20" i="1"/>
  <c r="K20" i="1" s="1"/>
  <c r="L20" i="1"/>
  <c r="J20" i="1"/>
  <c r="I20" i="1"/>
  <c r="H20" i="1"/>
  <c r="N55" i="1"/>
  <c r="M55" i="1"/>
  <c r="K55" i="1" s="1"/>
  <c r="L55" i="1"/>
  <c r="J55" i="1"/>
  <c r="I55" i="1"/>
  <c r="H55" i="1"/>
  <c r="N11" i="1"/>
  <c r="M11" i="1"/>
  <c r="K11" i="1" s="1"/>
  <c r="L11" i="1"/>
  <c r="J11" i="1"/>
  <c r="I11" i="1"/>
  <c r="H11" i="1"/>
  <c r="N69" i="1"/>
  <c r="M69" i="1"/>
  <c r="K69" i="1" s="1"/>
  <c r="L69" i="1"/>
  <c r="J69" i="1"/>
  <c r="I69" i="1"/>
  <c r="H69" i="1"/>
  <c r="N58" i="1"/>
  <c r="M58" i="1"/>
  <c r="K58" i="1" s="1"/>
  <c r="L58" i="1"/>
  <c r="J58" i="1"/>
  <c r="I58" i="1"/>
  <c r="H58" i="1"/>
  <c r="N64" i="1"/>
  <c r="M64" i="1"/>
  <c r="K64" i="1" s="1"/>
  <c r="L64" i="1"/>
  <c r="J64" i="1"/>
  <c r="I64" i="1"/>
  <c r="H64" i="1"/>
  <c r="N67" i="1"/>
  <c r="M67" i="1"/>
  <c r="K67" i="1" s="1"/>
  <c r="L67" i="1"/>
  <c r="J67" i="1"/>
  <c r="I67" i="1"/>
  <c r="H67" i="1"/>
  <c r="N66" i="1"/>
  <c r="M66" i="1"/>
  <c r="K66" i="1" s="1"/>
  <c r="L66" i="1"/>
  <c r="J66" i="1"/>
  <c r="I66" i="1"/>
  <c r="H66" i="1"/>
  <c r="N109" i="1"/>
  <c r="M109" i="1"/>
  <c r="K109" i="1" s="1"/>
  <c r="L109" i="1"/>
  <c r="J109" i="1"/>
  <c r="I109" i="1"/>
  <c r="H109" i="1"/>
  <c r="N60" i="1"/>
  <c r="M60" i="1"/>
  <c r="K60" i="1" s="1"/>
  <c r="L60" i="1"/>
  <c r="J60" i="1"/>
  <c r="I60" i="1"/>
  <c r="H60" i="1"/>
  <c r="N65" i="1"/>
  <c r="M65" i="1"/>
  <c r="K65" i="1" s="1"/>
  <c r="L65" i="1"/>
  <c r="J65" i="1"/>
  <c r="I65" i="1"/>
  <c r="H65" i="1"/>
  <c r="N57" i="1"/>
  <c r="M57" i="1"/>
  <c r="K57" i="1" s="1"/>
  <c r="L57" i="1"/>
  <c r="J57" i="1"/>
  <c r="I57" i="1"/>
  <c r="H57" i="1"/>
  <c r="I119" i="1"/>
  <c r="J119" i="1"/>
  <c r="L119" i="1"/>
  <c r="M119" i="1"/>
  <c r="K119" i="1" s="1"/>
  <c r="N119" i="1"/>
  <c r="I117" i="1"/>
  <c r="J117" i="1"/>
  <c r="L117" i="1"/>
  <c r="M117" i="1"/>
  <c r="K117" i="1" s="1"/>
  <c r="N117" i="1"/>
  <c r="I115" i="1"/>
  <c r="J115" i="1"/>
  <c r="L115" i="1"/>
  <c r="M115" i="1"/>
  <c r="K115" i="1" s="1"/>
  <c r="N115" i="1"/>
  <c r="I120" i="1"/>
  <c r="J120" i="1"/>
  <c r="L120" i="1"/>
  <c r="M120" i="1"/>
  <c r="K120" i="1" s="1"/>
  <c r="N120" i="1"/>
  <c r="I114" i="1"/>
  <c r="J114" i="1"/>
  <c r="L114" i="1"/>
  <c r="M114" i="1"/>
  <c r="K114" i="1" s="1"/>
  <c r="N114" i="1"/>
  <c r="I118" i="1"/>
  <c r="J118" i="1"/>
  <c r="L118" i="1"/>
  <c r="M118" i="1"/>
  <c r="K118" i="1" s="1"/>
  <c r="N118" i="1"/>
  <c r="I116" i="1"/>
  <c r="J116" i="1"/>
  <c r="L116" i="1"/>
  <c r="M116" i="1"/>
  <c r="K116" i="1" s="1"/>
  <c r="N116" i="1"/>
  <c r="I108" i="1"/>
  <c r="J108" i="1"/>
  <c r="L108" i="1"/>
  <c r="M108" i="1"/>
  <c r="K108" i="1" s="1"/>
  <c r="N108" i="1"/>
  <c r="I110" i="1"/>
  <c r="J110" i="1"/>
  <c r="L110" i="1"/>
  <c r="M110" i="1"/>
  <c r="K110" i="1" s="1"/>
  <c r="N110" i="1"/>
  <c r="I106" i="1"/>
  <c r="J106" i="1"/>
  <c r="L106" i="1"/>
  <c r="M106" i="1"/>
  <c r="K106" i="1" s="1"/>
  <c r="N106" i="1"/>
  <c r="I107" i="1"/>
  <c r="J107" i="1"/>
  <c r="L107" i="1"/>
  <c r="M107" i="1"/>
  <c r="K107" i="1" s="1"/>
  <c r="N107" i="1"/>
  <c r="I125" i="1"/>
  <c r="J125" i="1"/>
  <c r="L125" i="1"/>
  <c r="M125" i="1"/>
  <c r="K125" i="1" s="1"/>
  <c r="N125" i="1"/>
  <c r="I121" i="1"/>
  <c r="J121" i="1"/>
  <c r="L121" i="1"/>
  <c r="M121" i="1"/>
  <c r="K121" i="1" s="1"/>
  <c r="N121" i="1"/>
  <c r="I124" i="1"/>
  <c r="J124" i="1"/>
  <c r="L124" i="1"/>
  <c r="M124" i="1"/>
  <c r="K124" i="1" s="1"/>
  <c r="N124" i="1"/>
  <c r="I122" i="1"/>
  <c r="J122" i="1"/>
  <c r="L122" i="1"/>
  <c r="M122" i="1"/>
  <c r="K122" i="1" s="1"/>
  <c r="N122" i="1"/>
  <c r="I123" i="1"/>
  <c r="J123" i="1"/>
  <c r="L123" i="1"/>
  <c r="M123" i="1"/>
  <c r="K123" i="1" s="1"/>
  <c r="N123" i="1"/>
  <c r="I77" i="1"/>
  <c r="J77" i="1"/>
  <c r="L77" i="1"/>
  <c r="M77" i="1"/>
  <c r="K77" i="1" s="1"/>
  <c r="N77" i="1"/>
  <c r="I79" i="1"/>
  <c r="J79" i="1"/>
  <c r="L79" i="1"/>
  <c r="M79" i="1"/>
  <c r="K79" i="1" s="1"/>
  <c r="N79" i="1"/>
  <c r="I76" i="1"/>
  <c r="J76" i="1"/>
  <c r="L76" i="1"/>
  <c r="M76" i="1"/>
  <c r="K76" i="1" s="1"/>
  <c r="N76" i="1"/>
  <c r="I78" i="1"/>
  <c r="J78" i="1"/>
  <c r="L78" i="1"/>
  <c r="M78" i="1"/>
  <c r="K78" i="1" s="1"/>
  <c r="N78" i="1"/>
  <c r="I73" i="1"/>
  <c r="J73" i="1"/>
  <c r="L73" i="1"/>
  <c r="M73" i="1"/>
  <c r="K73" i="1" s="1"/>
  <c r="N73" i="1"/>
  <c r="I75" i="1"/>
  <c r="J75" i="1"/>
  <c r="L75" i="1"/>
  <c r="M75" i="1"/>
  <c r="K75" i="1" s="1"/>
  <c r="N75" i="1"/>
  <c r="N47" i="1"/>
  <c r="M47" i="1"/>
  <c r="K47" i="1" s="1"/>
  <c r="L47" i="1"/>
  <c r="J47" i="1"/>
  <c r="I47" i="1"/>
  <c r="H75" i="1"/>
  <c r="H73" i="1"/>
  <c r="H78" i="1"/>
  <c r="H76" i="1"/>
  <c r="H79" i="1"/>
  <c r="H77" i="1"/>
  <c r="H123" i="1"/>
  <c r="H122" i="1"/>
  <c r="H124" i="1"/>
  <c r="H121" i="1"/>
  <c r="H125" i="1"/>
  <c r="H107" i="1"/>
  <c r="H106" i="1"/>
  <c r="H110" i="1"/>
  <c r="H108" i="1"/>
  <c r="H116" i="1"/>
  <c r="H118" i="1"/>
  <c r="H114" i="1"/>
  <c r="H120" i="1"/>
  <c r="H115" i="1"/>
  <c r="H117" i="1"/>
  <c r="H119" i="1"/>
  <c r="H47" i="1"/>
  <c r="L68" i="1"/>
  <c r="L22" i="1"/>
  <c r="L10" i="1"/>
  <c r="L9" i="1"/>
  <c r="L8" i="1"/>
  <c r="L52" i="1"/>
  <c r="L24" i="1"/>
  <c r="L61" i="1"/>
  <c r="L63" i="1"/>
  <c r="L25" i="1"/>
  <c r="L50" i="1"/>
  <c r="L45" i="1"/>
  <c r="L43" i="1"/>
  <c r="L37" i="1"/>
  <c r="L4" i="1"/>
  <c r="L6" i="1"/>
  <c r="L2" i="1"/>
  <c r="L3" i="1"/>
  <c r="L5" i="1"/>
  <c r="L51" i="1"/>
  <c r="L13" i="1"/>
  <c r="L16" i="1"/>
  <c r="L7" i="1"/>
  <c r="L14" i="1"/>
  <c r="L26" i="1"/>
  <c r="L19" i="1"/>
  <c r="L17" i="1"/>
  <c r="L28" i="1"/>
  <c r="L29" i="1"/>
  <c r="L72" i="1"/>
  <c r="L23" i="1"/>
  <c r="L39" i="1"/>
  <c r="L40" i="1"/>
  <c r="L41" i="1"/>
  <c r="L59" i="1"/>
  <c r="N68" i="1"/>
  <c r="N22" i="1"/>
  <c r="N10" i="1"/>
  <c r="N9" i="1"/>
  <c r="N8" i="1"/>
  <c r="N52" i="1"/>
  <c r="N24" i="1"/>
  <c r="N61" i="1"/>
  <c r="N63" i="1"/>
  <c r="N25" i="1"/>
  <c r="N50" i="1"/>
  <c r="N45" i="1"/>
  <c r="N43" i="1"/>
  <c r="N37" i="1"/>
  <c r="N4" i="1"/>
  <c r="N6" i="1"/>
  <c r="N2" i="1"/>
  <c r="N3" i="1"/>
  <c r="N5" i="1"/>
  <c r="N51" i="1"/>
  <c r="N13" i="1"/>
  <c r="N16" i="1"/>
  <c r="N7" i="1"/>
  <c r="N14" i="1"/>
  <c r="N26" i="1"/>
  <c r="N19" i="1"/>
  <c r="N17" i="1"/>
  <c r="N28" i="1"/>
  <c r="N29" i="1"/>
  <c r="N72" i="1"/>
  <c r="N23" i="1"/>
  <c r="N39" i="1"/>
  <c r="N40" i="1"/>
  <c r="N41" i="1"/>
  <c r="N59" i="1"/>
  <c r="M68" i="1"/>
  <c r="K68" i="1" s="1"/>
  <c r="M22" i="1"/>
  <c r="K22" i="1" s="1"/>
  <c r="M10" i="1"/>
  <c r="K10" i="1" s="1"/>
  <c r="M9" i="1"/>
  <c r="K9" i="1" s="1"/>
  <c r="M8" i="1"/>
  <c r="K8" i="1" s="1"/>
  <c r="M52" i="1"/>
  <c r="K52" i="1" s="1"/>
  <c r="M24" i="1"/>
  <c r="K24" i="1" s="1"/>
  <c r="M61" i="1"/>
  <c r="K61" i="1" s="1"/>
  <c r="M63" i="1"/>
  <c r="K63" i="1" s="1"/>
  <c r="M25" i="1"/>
  <c r="K25" i="1" s="1"/>
  <c r="M50" i="1"/>
  <c r="K50" i="1" s="1"/>
  <c r="M45" i="1"/>
  <c r="K45" i="1" s="1"/>
  <c r="M43" i="1"/>
  <c r="K43" i="1" s="1"/>
  <c r="M37" i="1"/>
  <c r="K37" i="1" s="1"/>
  <c r="M4" i="1"/>
  <c r="K4" i="1" s="1"/>
  <c r="M6" i="1"/>
  <c r="K6" i="1" s="1"/>
  <c r="M2" i="1"/>
  <c r="K2" i="1" s="1"/>
  <c r="M3" i="1"/>
  <c r="K3" i="1" s="1"/>
  <c r="M5" i="1"/>
  <c r="K5" i="1" s="1"/>
  <c r="M51" i="1"/>
  <c r="K51" i="1" s="1"/>
  <c r="M13" i="1"/>
  <c r="K13" i="1" s="1"/>
  <c r="M16" i="1"/>
  <c r="K16" i="1" s="1"/>
  <c r="M7" i="1"/>
  <c r="K7" i="1" s="1"/>
  <c r="M14" i="1"/>
  <c r="K14" i="1" s="1"/>
  <c r="M26" i="1"/>
  <c r="K26" i="1" s="1"/>
  <c r="M19" i="1"/>
  <c r="K19" i="1" s="1"/>
  <c r="M17" i="1"/>
  <c r="K17" i="1" s="1"/>
  <c r="M28" i="1"/>
  <c r="K28" i="1" s="1"/>
  <c r="M29" i="1"/>
  <c r="K29" i="1" s="1"/>
  <c r="M72" i="1"/>
  <c r="K72" i="1" s="1"/>
  <c r="M23" i="1"/>
  <c r="K23" i="1" s="1"/>
  <c r="M39" i="1"/>
  <c r="K39" i="1" s="1"/>
  <c r="M40" i="1"/>
  <c r="K40" i="1" s="1"/>
  <c r="M41" i="1"/>
  <c r="K41" i="1" s="1"/>
  <c r="M59" i="1"/>
  <c r="K59" i="1" s="1"/>
  <c r="H68" i="1"/>
  <c r="H22" i="1"/>
  <c r="H10" i="1"/>
  <c r="H9" i="1"/>
  <c r="H8" i="1"/>
  <c r="H52" i="1"/>
  <c r="H24" i="1"/>
  <c r="H61" i="1"/>
  <c r="H63" i="1"/>
  <c r="H25" i="1"/>
  <c r="H50" i="1"/>
  <c r="H45" i="1"/>
  <c r="H43" i="1"/>
  <c r="H37" i="1"/>
  <c r="H4" i="1"/>
  <c r="H6" i="1"/>
  <c r="H2" i="1"/>
  <c r="H3" i="1"/>
  <c r="H5" i="1"/>
  <c r="H51" i="1"/>
  <c r="H13" i="1"/>
  <c r="H16" i="1"/>
  <c r="H7" i="1"/>
  <c r="H14" i="1"/>
  <c r="H26" i="1"/>
  <c r="H19" i="1"/>
  <c r="H17" i="1"/>
  <c r="H28" i="1"/>
  <c r="H29" i="1"/>
  <c r="H72" i="1"/>
  <c r="H23" i="1"/>
  <c r="H39" i="1"/>
  <c r="H40" i="1"/>
  <c r="H41" i="1"/>
  <c r="H59" i="1"/>
  <c r="I59" i="1"/>
  <c r="J68" i="1"/>
  <c r="J22" i="1"/>
  <c r="J10" i="1"/>
  <c r="J9" i="1"/>
  <c r="J8" i="1"/>
  <c r="J52" i="1"/>
  <c r="J24" i="1"/>
  <c r="J61" i="1"/>
  <c r="J63" i="1"/>
  <c r="J25" i="1"/>
  <c r="J50" i="1"/>
  <c r="J45" i="1"/>
  <c r="J43" i="1"/>
  <c r="J37" i="1"/>
  <c r="J4" i="1"/>
  <c r="J6" i="1"/>
  <c r="J2" i="1"/>
  <c r="J3" i="1"/>
  <c r="J5" i="1"/>
  <c r="J51" i="1"/>
  <c r="J13" i="1"/>
  <c r="J16" i="1"/>
  <c r="J7" i="1"/>
  <c r="J14" i="1"/>
  <c r="J26" i="1"/>
  <c r="J19" i="1"/>
  <c r="J17" i="1"/>
  <c r="J28" i="1"/>
  <c r="J29" i="1"/>
  <c r="J72" i="1"/>
  <c r="J23" i="1"/>
  <c r="J39" i="1"/>
  <c r="J40" i="1"/>
  <c r="J41" i="1"/>
  <c r="J59" i="1"/>
  <c r="I68" i="1"/>
  <c r="I22" i="1"/>
  <c r="I10" i="1"/>
  <c r="I9" i="1"/>
  <c r="I8" i="1"/>
  <c r="I52" i="1"/>
  <c r="I24" i="1"/>
  <c r="I61" i="1"/>
  <c r="I63" i="1"/>
  <c r="I25" i="1"/>
  <c r="I50" i="1"/>
  <c r="I45" i="1"/>
  <c r="I43" i="1"/>
  <c r="I37" i="1"/>
  <c r="I4" i="1"/>
  <c r="I6" i="1"/>
  <c r="I2" i="1"/>
  <c r="I3" i="1"/>
  <c r="I5" i="1"/>
  <c r="I51" i="1"/>
  <c r="I13" i="1"/>
  <c r="I16" i="1"/>
  <c r="I7" i="1"/>
  <c r="I14" i="1"/>
  <c r="I26" i="1"/>
  <c r="I19" i="1"/>
  <c r="I17" i="1"/>
  <c r="I28" i="1"/>
  <c r="I29" i="1"/>
  <c r="I72" i="1"/>
  <c r="I23" i="1"/>
  <c r="I39" i="1"/>
  <c r="I40" i="1"/>
  <c r="I41" i="1"/>
</calcChain>
</file>

<file path=xl/sharedStrings.xml><?xml version="1.0" encoding="utf-8"?>
<sst xmlns="http://schemas.openxmlformats.org/spreadsheetml/2006/main" count="645" uniqueCount="71">
  <si>
    <t>id</t>
  </si>
  <si>
    <t>source</t>
  </si>
  <si>
    <t>target</t>
  </si>
  <si>
    <t>source_type</t>
  </si>
  <si>
    <t>source_name</t>
  </si>
  <si>
    <t>target_name</t>
  </si>
  <si>
    <t>shared_name</t>
  </si>
  <si>
    <t>shared_interaction</t>
  </si>
  <si>
    <t>impact</t>
  </si>
  <si>
    <t>name</t>
  </si>
  <si>
    <t>interaction</t>
  </si>
  <si>
    <t>SUID</t>
  </si>
  <si>
    <t>selected</t>
  </si>
  <si>
    <t>mechanism</t>
  </si>
  <si>
    <t>NAD Levels</t>
  </si>
  <si>
    <t>Sirtuin Activation</t>
  </si>
  <si>
    <t>increase</t>
  </si>
  <si>
    <t>good</t>
  </si>
  <si>
    <t>DNA Damage</t>
  </si>
  <si>
    <t>decrease</t>
  </si>
  <si>
    <t>CD38 Activity</t>
  </si>
  <si>
    <t>bad</t>
  </si>
  <si>
    <t>AMPK Signaling</t>
  </si>
  <si>
    <t>mTOR Signaling</t>
  </si>
  <si>
    <t>Insulin Sensitivity</t>
  </si>
  <si>
    <t>Cellular Senescence</t>
  </si>
  <si>
    <t>Inflammation</t>
  </si>
  <si>
    <t>bi-amplify</t>
  </si>
  <si>
    <t>Mitochondrial Dysfunction</t>
  </si>
  <si>
    <t>Glycation</t>
  </si>
  <si>
    <t>AGEs</t>
  </si>
  <si>
    <t>Autophagy</t>
  </si>
  <si>
    <t>Telomere Shortening</t>
  </si>
  <si>
    <t>Epigenetic Changes</t>
  </si>
  <si>
    <t>Caloric Restriction</t>
  </si>
  <si>
    <t>Hormonal Changes</t>
  </si>
  <si>
    <t>modulate</t>
  </si>
  <si>
    <t>complex</t>
  </si>
  <si>
    <t>ingredient</t>
  </si>
  <si>
    <t>Quercetin</t>
  </si>
  <si>
    <t>NR</t>
  </si>
  <si>
    <t>Resveratrol</t>
  </si>
  <si>
    <t>Alpha Lipoic Acid</t>
  </si>
  <si>
    <t>scientific_evidence</t>
  </si>
  <si>
    <t>Oxidative Stress (incl. ROS)</t>
  </si>
  <si>
    <t>bi-inhibit</t>
  </si>
  <si>
    <t>Berberine</t>
  </si>
  <si>
    <t>Curcumin</t>
  </si>
  <si>
    <t>Fisetin</t>
  </si>
  <si>
    <t>NAC</t>
  </si>
  <si>
    <t>Glutathione Levels</t>
  </si>
  <si>
    <t>Pterostilbene</t>
  </si>
  <si>
    <t>Glycine</t>
  </si>
  <si>
    <t>Astaxanthin</t>
  </si>
  <si>
    <t>Sulforaphane</t>
  </si>
  <si>
    <t>EGCG</t>
  </si>
  <si>
    <t>Spermidine</t>
  </si>
  <si>
    <t>data_id</t>
  </si>
  <si>
    <t>data_shared_name</t>
  </si>
  <si>
    <t>data_diffusion_input</t>
  </si>
  <si>
    <t>data_Label</t>
  </si>
  <si>
    <t>data_name</t>
  </si>
  <si>
    <t>data_SUID</t>
  </si>
  <si>
    <t>data_category</t>
  </si>
  <si>
    <t>data_selected</t>
  </si>
  <si>
    <t>position_x</t>
  </si>
  <si>
    <t>position_y</t>
  </si>
  <si>
    <t>show</t>
  </si>
  <si>
    <t>Apigenin</t>
  </si>
  <si>
    <t>Luteolin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</si>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</sst>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FE5CB-3AD1-4155-AD2D-D9044E06A252}">
  <dimension ref="A1:O138"/>
  <sheetViews>
    <sheetView tabSelected="1" zoomScale="130" zoomScaleNormal="130" workbookViewId="0">
      <selection activeCell="F2" sqref="F2"/>
    </sheetView>
  </sheetViews>
  <sheetFormatPr defaultRowHeight="15" x14ac:dyDescent="0.25"/>
  <cols>
    <col min="1" max="1" width="8.28515625" customWidth="1"/>
    <col min="2" max="2" width="24.140625" customWidth="1"/>
    <col min="3" max="3" width="13.140625" customWidth="1"/>
    <col min="4" max="4" width="26" customWidth="1"/>
    <col min="6" max="6" width="11.42578125" customWidth="1"/>
    <col min="7" max="7" width="12.5703125" customWidth="1"/>
    <col min="8" max="8" width="16.140625" customWidth="1"/>
    <col min="11" max="11" width="35.28515625" customWidth="1"/>
    <col min="13" max="13" width="38.7109375" customWidth="1"/>
  </cols>
  <sheetData>
    <row r="1" spans="1:15" x14ac:dyDescent="0.25">
      <c r="A1" s="2" t="s">
        <v>0</v>
      </c>
      <c r="B1" s="2" t="s">
        <v>4</v>
      </c>
      <c r="C1" s="2" t="s">
        <v>10</v>
      </c>
      <c r="D1" s="2" t="s">
        <v>5</v>
      </c>
      <c r="E1" s="2" t="s">
        <v>8</v>
      </c>
      <c r="F1" s="2" t="s">
        <v>70</v>
      </c>
      <c r="G1" s="2" t="s">
        <v>43</v>
      </c>
      <c r="H1" s="2" t="s">
        <v>3</v>
      </c>
      <c r="I1" s="2" t="s">
        <v>1</v>
      </c>
      <c r="J1" s="2" t="s">
        <v>2</v>
      </c>
      <c r="K1" s="2" t="s">
        <v>6</v>
      </c>
      <c r="L1" s="2" t="s">
        <v>7</v>
      </c>
      <c r="M1" s="2" t="s">
        <v>9</v>
      </c>
      <c r="N1" s="2" t="s">
        <v>11</v>
      </c>
      <c r="O1" s="2" t="s">
        <v>12</v>
      </c>
    </row>
    <row r="2" spans="1:15" x14ac:dyDescent="0.25">
      <c r="A2">
        <v>1001</v>
      </c>
      <c r="B2" t="s">
        <v>30</v>
      </c>
      <c r="C2" t="s">
        <v>16</v>
      </c>
      <c r="D2" t="s">
        <v>25</v>
      </c>
      <c r="E2" t="s">
        <v>21</v>
      </c>
      <c r="F2">
        <v>3</v>
      </c>
      <c r="G2">
        <v>3</v>
      </c>
      <c r="H2" s="1" t="str">
        <f>VLOOKUP(B2,nodes!A:C,3,FALSE)</f>
        <v>mechanism</v>
      </c>
      <c r="I2" s="1">
        <f>VLOOKUP(B2,nodes!A:C,2,FALSE)</f>
        <v>101</v>
      </c>
      <c r="J2" s="1">
        <f>VLOOKUP(D2,nodes!A:C,2,FALSE)</f>
        <v>106</v>
      </c>
      <c r="K2" s="1" t="str">
        <f t="shared" ref="K2:K33" si="0">M2</f>
        <v>AGEs (increase) Cellular Senescence</v>
      </c>
      <c r="L2" s="1" t="str">
        <f t="shared" ref="L2:L33" si="1">C2</f>
        <v>increase</v>
      </c>
      <c r="M2" s="1" t="str">
        <f t="shared" ref="M2:M33" si="2">B2&amp; " ("&amp;C2&amp;") "&amp;D2</f>
        <v>AGEs (increase) Cellular Senescence</v>
      </c>
      <c r="N2" s="1">
        <f t="shared" ref="N2:N33" si="3">A2</f>
        <v>1001</v>
      </c>
      <c r="O2" t="b">
        <v>0</v>
      </c>
    </row>
    <row r="3" spans="1:15" x14ac:dyDescent="0.25">
      <c r="A3">
        <v>1002</v>
      </c>
      <c r="B3" t="s">
        <v>30</v>
      </c>
      <c r="C3" t="s">
        <v>16</v>
      </c>
      <c r="D3" t="s">
        <v>18</v>
      </c>
      <c r="E3" t="s">
        <v>21</v>
      </c>
      <c r="F3">
        <v>3</v>
      </c>
      <c r="G3">
        <v>3</v>
      </c>
      <c r="H3" s="1" t="str">
        <f>VLOOKUP(B3,nodes!A:C,3,FALSE)</f>
        <v>mechanism</v>
      </c>
      <c r="I3" s="1">
        <f>VLOOKUP(B3,nodes!A:C,2,FALSE)</f>
        <v>101</v>
      </c>
      <c r="J3" s="1">
        <f>VLOOKUP(D3,nodes!A:C,2,FALSE)</f>
        <v>107</v>
      </c>
      <c r="K3" s="1" t="str">
        <f t="shared" si="0"/>
        <v>AGEs (increase) DNA Damage</v>
      </c>
      <c r="L3" s="1" t="str">
        <f t="shared" si="1"/>
        <v>increase</v>
      </c>
      <c r="M3" s="1" t="str">
        <f t="shared" si="2"/>
        <v>AGEs (increase) DNA Damage</v>
      </c>
      <c r="N3" s="1">
        <f t="shared" si="3"/>
        <v>1002</v>
      </c>
      <c r="O3" t="b">
        <v>0</v>
      </c>
    </row>
    <row r="4" spans="1:15" x14ac:dyDescent="0.25">
      <c r="A4">
        <v>1003</v>
      </c>
      <c r="B4" t="s">
        <v>30</v>
      </c>
      <c r="C4" t="s">
        <v>16</v>
      </c>
      <c r="D4" t="s">
        <v>26</v>
      </c>
      <c r="E4" t="s">
        <v>21</v>
      </c>
      <c r="F4">
        <v>3</v>
      </c>
      <c r="G4">
        <v>3</v>
      </c>
      <c r="H4" s="1" t="str">
        <f>VLOOKUP(B4,nodes!A:C,3,FALSE)</f>
        <v>mechanism</v>
      </c>
      <c r="I4" s="1">
        <f>VLOOKUP(B4,nodes!A:C,2,FALSE)</f>
        <v>101</v>
      </c>
      <c r="J4" s="1">
        <f>VLOOKUP(D4,nodes!A:C,2,FALSE)</f>
        <v>111</v>
      </c>
      <c r="K4" s="1" t="str">
        <f t="shared" si="0"/>
        <v>AGEs (increase) Inflammation</v>
      </c>
      <c r="L4" s="1" t="str">
        <f t="shared" si="1"/>
        <v>increase</v>
      </c>
      <c r="M4" s="1" t="str">
        <f t="shared" si="2"/>
        <v>AGEs (increase) Inflammation</v>
      </c>
      <c r="N4" s="1">
        <f t="shared" si="3"/>
        <v>1003</v>
      </c>
      <c r="O4" t="b">
        <v>0</v>
      </c>
    </row>
    <row r="5" spans="1:15" x14ac:dyDescent="0.25">
      <c r="A5">
        <v>1004</v>
      </c>
      <c r="B5" t="s">
        <v>30</v>
      </c>
      <c r="C5" t="s">
        <v>19</v>
      </c>
      <c r="D5" t="s">
        <v>24</v>
      </c>
      <c r="E5" t="s">
        <v>21</v>
      </c>
      <c r="F5">
        <v>3</v>
      </c>
      <c r="G5">
        <v>3</v>
      </c>
      <c r="H5" s="1" t="str">
        <f>VLOOKUP(B5,nodes!A:C,3,FALSE)</f>
        <v>mechanism</v>
      </c>
      <c r="I5" s="1">
        <f>VLOOKUP(B5,nodes!A:C,2,FALSE)</f>
        <v>101</v>
      </c>
      <c r="J5" s="1">
        <f>VLOOKUP(D5,nodes!A:C,2,FALSE)</f>
        <v>112</v>
      </c>
      <c r="K5" s="1" t="str">
        <f t="shared" si="0"/>
        <v>AGEs (decrease) Insulin Sensitivity</v>
      </c>
      <c r="L5" s="1" t="str">
        <f t="shared" si="1"/>
        <v>decrease</v>
      </c>
      <c r="M5" s="1" t="str">
        <f t="shared" si="2"/>
        <v>AGEs (decrease) Insulin Sensitivity</v>
      </c>
      <c r="N5" s="1">
        <f t="shared" si="3"/>
        <v>1004</v>
      </c>
      <c r="O5" t="b">
        <v>0</v>
      </c>
    </row>
    <row r="6" spans="1:15" x14ac:dyDescent="0.25">
      <c r="A6">
        <v>1005</v>
      </c>
      <c r="B6" t="s">
        <v>30</v>
      </c>
      <c r="C6" t="s">
        <v>16</v>
      </c>
      <c r="D6" t="s">
        <v>44</v>
      </c>
      <c r="E6" t="s">
        <v>21</v>
      </c>
      <c r="F6">
        <v>3</v>
      </c>
      <c r="G6">
        <v>3</v>
      </c>
      <c r="H6" s="1" t="str">
        <f>VLOOKUP(B6,nodes!A:C,3,FALSE)</f>
        <v>mechanism</v>
      </c>
      <c r="I6" s="1">
        <f>VLOOKUP(B6,nodes!A:C,2,FALSE)</f>
        <v>101</v>
      </c>
      <c r="J6" s="1">
        <f>VLOOKUP(D6,nodes!A:C,2,FALSE)</f>
        <v>116</v>
      </c>
      <c r="K6" s="1" t="str">
        <f t="shared" si="0"/>
        <v>AGEs (increase) Oxidative Stress (incl. ROS)</v>
      </c>
      <c r="L6" s="1" t="str">
        <f t="shared" si="1"/>
        <v>increase</v>
      </c>
      <c r="M6" s="1" t="str">
        <f t="shared" si="2"/>
        <v>AGEs (increase) Oxidative Stress (incl. ROS)</v>
      </c>
      <c r="N6" s="1">
        <f t="shared" si="3"/>
        <v>1005</v>
      </c>
      <c r="O6" t="b">
        <v>0</v>
      </c>
    </row>
    <row r="7" spans="1:15" x14ac:dyDescent="0.25">
      <c r="A7">
        <v>1006</v>
      </c>
      <c r="B7" t="s">
        <v>22</v>
      </c>
      <c r="C7" t="s">
        <v>27</v>
      </c>
      <c r="D7" t="s">
        <v>31</v>
      </c>
      <c r="E7" t="s">
        <v>17</v>
      </c>
      <c r="F7">
        <v>4</v>
      </c>
      <c r="G7">
        <v>3</v>
      </c>
      <c r="H7" s="1" t="str">
        <f>VLOOKUP(B7,nodes!A:C,3,FALSE)</f>
        <v>mechanism</v>
      </c>
      <c r="I7" s="1">
        <f>VLOOKUP(B7,nodes!A:C,2,FALSE)</f>
        <v>102</v>
      </c>
      <c r="J7" s="1">
        <f>VLOOKUP(D7,nodes!A:C,2,FALSE)</f>
        <v>103</v>
      </c>
      <c r="K7" s="1" t="str">
        <f t="shared" si="0"/>
        <v>AMPK Signaling (bi-amplify) Autophagy</v>
      </c>
      <c r="L7" s="1" t="str">
        <f t="shared" si="1"/>
        <v>bi-amplify</v>
      </c>
      <c r="M7" s="1" t="str">
        <f t="shared" si="2"/>
        <v>AMPK Signaling (bi-amplify) Autophagy</v>
      </c>
      <c r="N7" s="1">
        <f t="shared" si="3"/>
        <v>1006</v>
      </c>
      <c r="O7" t="b">
        <v>0</v>
      </c>
    </row>
    <row r="8" spans="1:15" x14ac:dyDescent="0.25">
      <c r="A8">
        <v>1007</v>
      </c>
      <c r="B8" t="s">
        <v>22</v>
      </c>
      <c r="C8" t="s">
        <v>16</v>
      </c>
      <c r="D8" t="s">
        <v>24</v>
      </c>
      <c r="E8" t="s">
        <v>17</v>
      </c>
      <c r="F8">
        <v>3</v>
      </c>
      <c r="G8">
        <v>3</v>
      </c>
      <c r="H8" s="1" t="str">
        <f>VLOOKUP(B8,nodes!A:C,3,FALSE)</f>
        <v>mechanism</v>
      </c>
      <c r="I8" s="1">
        <f>VLOOKUP(B8,nodes!A:C,2,FALSE)</f>
        <v>102</v>
      </c>
      <c r="J8" s="1">
        <f>VLOOKUP(D8,nodes!A:C,2,FALSE)</f>
        <v>112</v>
      </c>
      <c r="K8" s="1" t="str">
        <f t="shared" si="0"/>
        <v>AMPK Signaling (increase) Insulin Sensitivity</v>
      </c>
      <c r="L8" s="1" t="str">
        <f t="shared" si="1"/>
        <v>increase</v>
      </c>
      <c r="M8" s="1" t="str">
        <f t="shared" si="2"/>
        <v>AMPK Signaling (increase) Insulin Sensitivity</v>
      </c>
      <c r="N8" s="1">
        <f t="shared" si="3"/>
        <v>1007</v>
      </c>
      <c r="O8" t="b">
        <v>0</v>
      </c>
    </row>
    <row r="9" spans="1:15" x14ac:dyDescent="0.25">
      <c r="A9">
        <v>1008</v>
      </c>
      <c r="B9" t="s">
        <v>22</v>
      </c>
      <c r="C9" t="s">
        <v>19</v>
      </c>
      <c r="D9" t="s">
        <v>23</v>
      </c>
      <c r="E9" t="s">
        <v>17</v>
      </c>
      <c r="F9">
        <v>3</v>
      </c>
      <c r="G9">
        <v>3</v>
      </c>
      <c r="H9" s="1" t="str">
        <f>VLOOKUP(B9,nodes!A:C,3,FALSE)</f>
        <v>mechanism</v>
      </c>
      <c r="I9" s="1">
        <f>VLOOKUP(B9,nodes!A:C,2,FALSE)</f>
        <v>102</v>
      </c>
      <c r="J9" s="1">
        <f>VLOOKUP(D9,nodes!A:C,2,FALSE)</f>
        <v>114</v>
      </c>
      <c r="K9" s="1" t="str">
        <f t="shared" si="0"/>
        <v>AMPK Signaling (decrease) mTOR Signaling</v>
      </c>
      <c r="L9" s="1" t="str">
        <f t="shared" si="1"/>
        <v>decrease</v>
      </c>
      <c r="M9" s="1" t="str">
        <f t="shared" si="2"/>
        <v>AMPK Signaling (decrease) mTOR Signaling</v>
      </c>
      <c r="N9" s="1">
        <f t="shared" si="3"/>
        <v>1008</v>
      </c>
      <c r="O9" t="b">
        <v>0</v>
      </c>
    </row>
    <row r="10" spans="1:15" x14ac:dyDescent="0.25">
      <c r="A10">
        <v>1009</v>
      </c>
      <c r="B10" t="s">
        <v>22</v>
      </c>
      <c r="C10" t="s">
        <v>16</v>
      </c>
      <c r="D10" t="s">
        <v>14</v>
      </c>
      <c r="E10" t="s">
        <v>17</v>
      </c>
      <c r="F10">
        <v>2</v>
      </c>
      <c r="G10">
        <v>2</v>
      </c>
      <c r="H10" s="1" t="str">
        <f>VLOOKUP(B10,nodes!A:C,3,FALSE)</f>
        <v>mechanism</v>
      </c>
      <c r="I10" s="1">
        <f>VLOOKUP(B10,nodes!A:C,2,FALSE)</f>
        <v>102</v>
      </c>
      <c r="J10" s="1">
        <f>VLOOKUP(D10,nodes!A:C,2,FALSE)</f>
        <v>115</v>
      </c>
      <c r="K10" s="1" t="str">
        <f t="shared" si="0"/>
        <v>AMPK Signaling (increase) NAD Levels</v>
      </c>
      <c r="L10" s="1" t="str">
        <f t="shared" si="1"/>
        <v>increase</v>
      </c>
      <c r="M10" s="1" t="str">
        <f t="shared" si="2"/>
        <v>AMPK Signaling (increase) NAD Levels</v>
      </c>
      <c r="N10" s="1">
        <f t="shared" si="3"/>
        <v>1009</v>
      </c>
      <c r="O10" t="b">
        <v>0</v>
      </c>
    </row>
    <row r="11" spans="1:15" x14ac:dyDescent="0.25">
      <c r="A11">
        <v>1010</v>
      </c>
      <c r="B11" t="s">
        <v>22</v>
      </c>
      <c r="C11" t="s">
        <v>19</v>
      </c>
      <c r="D11" t="s">
        <v>44</v>
      </c>
      <c r="E11" t="s">
        <v>17</v>
      </c>
      <c r="F11">
        <v>5</v>
      </c>
      <c r="G11">
        <v>5</v>
      </c>
      <c r="H11" s="1" t="str">
        <f>VLOOKUP(B11,nodes!A:C,3,FALSE)</f>
        <v>mechanism</v>
      </c>
      <c r="I11" s="1">
        <f>VLOOKUP(B11,nodes!A:C,2,FALSE)</f>
        <v>102</v>
      </c>
      <c r="J11" s="1">
        <f>VLOOKUP(D11,nodes!A:C,2,FALSE)</f>
        <v>116</v>
      </c>
      <c r="K11" s="1" t="str">
        <f t="shared" si="0"/>
        <v>AMPK Signaling (decrease) Oxidative Stress (incl. ROS)</v>
      </c>
      <c r="L11" s="1" t="str">
        <f t="shared" si="1"/>
        <v>decrease</v>
      </c>
      <c r="M11" s="1" t="str">
        <f t="shared" si="2"/>
        <v>AMPK Signaling (decrease) Oxidative Stress (incl. ROS)</v>
      </c>
      <c r="N11" s="1">
        <f t="shared" si="3"/>
        <v>1010</v>
      </c>
      <c r="O11" t="b">
        <v>0</v>
      </c>
    </row>
    <row r="12" spans="1:15" x14ac:dyDescent="0.25">
      <c r="A12">
        <v>1011</v>
      </c>
      <c r="B12" t="s">
        <v>31</v>
      </c>
      <c r="C12" t="s">
        <v>27</v>
      </c>
      <c r="D12" t="s">
        <v>22</v>
      </c>
      <c r="E12" t="s">
        <v>17</v>
      </c>
      <c r="F12">
        <v>4</v>
      </c>
      <c r="G12">
        <v>3</v>
      </c>
      <c r="H12" s="1" t="str">
        <f>VLOOKUP(B12,nodes!A:C,3,FALSE)</f>
        <v>mechanism</v>
      </c>
      <c r="I12" s="1">
        <f>VLOOKUP(B12,nodes!A:C,2,FALSE)</f>
        <v>103</v>
      </c>
      <c r="J12" s="1">
        <f>VLOOKUP(D12,nodes!A:C,2,FALSE)</f>
        <v>102</v>
      </c>
      <c r="K12" s="1" t="str">
        <f t="shared" si="0"/>
        <v>Autophagy (bi-amplify) AMPK Signaling</v>
      </c>
      <c r="L12" s="1" t="str">
        <f t="shared" si="1"/>
        <v>bi-amplify</v>
      </c>
      <c r="M12" s="1" t="str">
        <f t="shared" si="2"/>
        <v>Autophagy (bi-amplify) AMPK Signaling</v>
      </c>
      <c r="N12" s="1">
        <f t="shared" si="3"/>
        <v>1011</v>
      </c>
      <c r="O12" t="b">
        <v>0</v>
      </c>
    </row>
    <row r="13" spans="1:15" x14ac:dyDescent="0.25">
      <c r="A13">
        <v>1012</v>
      </c>
      <c r="B13" t="s">
        <v>31</v>
      </c>
      <c r="C13" t="s">
        <v>19</v>
      </c>
      <c r="D13" t="s">
        <v>25</v>
      </c>
      <c r="E13" t="s">
        <v>17</v>
      </c>
      <c r="F13">
        <v>3</v>
      </c>
      <c r="G13">
        <v>3</v>
      </c>
      <c r="H13" s="1" t="str">
        <f>VLOOKUP(B13,nodes!A:C,3,FALSE)</f>
        <v>mechanism</v>
      </c>
      <c r="I13" s="1">
        <f>VLOOKUP(B13,nodes!A:C,2,FALSE)</f>
        <v>103</v>
      </c>
      <c r="J13" s="1">
        <f>VLOOKUP(D13,nodes!A:C,2,FALSE)</f>
        <v>106</v>
      </c>
      <c r="K13" s="1" t="str">
        <f t="shared" si="0"/>
        <v>Autophagy (decrease) Cellular Senescence</v>
      </c>
      <c r="L13" s="1" t="str">
        <f t="shared" si="1"/>
        <v>decrease</v>
      </c>
      <c r="M13" s="1" t="str">
        <f t="shared" si="2"/>
        <v>Autophagy (decrease) Cellular Senescence</v>
      </c>
      <c r="N13" s="1">
        <f t="shared" si="3"/>
        <v>1012</v>
      </c>
      <c r="O13" t="b">
        <v>0</v>
      </c>
    </row>
    <row r="14" spans="1:15" x14ac:dyDescent="0.25">
      <c r="A14">
        <v>1013</v>
      </c>
      <c r="B14" t="s">
        <v>31</v>
      </c>
      <c r="C14" t="s">
        <v>19</v>
      </c>
      <c r="D14" t="s">
        <v>18</v>
      </c>
      <c r="E14" t="s">
        <v>17</v>
      </c>
      <c r="F14">
        <v>3</v>
      </c>
      <c r="G14">
        <v>3</v>
      </c>
      <c r="H14" s="1" t="str">
        <f>VLOOKUP(B14,nodes!A:C,3,FALSE)</f>
        <v>mechanism</v>
      </c>
      <c r="I14" s="1">
        <f>VLOOKUP(B14,nodes!A:C,2,FALSE)</f>
        <v>103</v>
      </c>
      <c r="J14" s="1">
        <f>VLOOKUP(D14,nodes!A:C,2,FALSE)</f>
        <v>107</v>
      </c>
      <c r="K14" s="1" t="str">
        <f t="shared" si="0"/>
        <v>Autophagy (decrease) DNA Damage</v>
      </c>
      <c r="L14" s="1" t="str">
        <f t="shared" si="1"/>
        <v>decrease</v>
      </c>
      <c r="M14" s="1" t="str">
        <f t="shared" si="2"/>
        <v>Autophagy (decrease) DNA Damage</v>
      </c>
      <c r="N14" s="1">
        <f t="shared" si="3"/>
        <v>1013</v>
      </c>
      <c r="O14" t="b">
        <v>0</v>
      </c>
    </row>
    <row r="15" spans="1:15" x14ac:dyDescent="0.25">
      <c r="A15">
        <v>1014</v>
      </c>
      <c r="B15" t="s">
        <v>31</v>
      </c>
      <c r="C15" t="s">
        <v>45</v>
      </c>
      <c r="D15" t="s">
        <v>23</v>
      </c>
      <c r="E15" t="s">
        <v>37</v>
      </c>
      <c r="F15">
        <v>3</v>
      </c>
      <c r="G15">
        <v>3</v>
      </c>
      <c r="H15" s="1" t="str">
        <f>VLOOKUP(B15,nodes!A:C,3,FALSE)</f>
        <v>mechanism</v>
      </c>
      <c r="I15" s="1">
        <f>VLOOKUP(B15,nodes!A:C,2,FALSE)</f>
        <v>103</v>
      </c>
      <c r="J15" s="1">
        <f>VLOOKUP(D15,nodes!A:C,2,FALSE)</f>
        <v>114</v>
      </c>
      <c r="K15" s="1" t="str">
        <f t="shared" si="0"/>
        <v>Autophagy (bi-inhibit) mTOR Signaling</v>
      </c>
      <c r="L15" s="1" t="str">
        <f t="shared" si="1"/>
        <v>bi-inhibit</v>
      </c>
      <c r="M15" s="1" t="str">
        <f t="shared" si="2"/>
        <v>Autophagy (bi-inhibit) mTOR Signaling</v>
      </c>
      <c r="N15" s="1">
        <f t="shared" si="3"/>
        <v>1014</v>
      </c>
      <c r="O15" t="b">
        <v>0</v>
      </c>
    </row>
    <row r="16" spans="1:15" x14ac:dyDescent="0.25">
      <c r="A16">
        <v>1015</v>
      </c>
      <c r="B16" t="s">
        <v>31</v>
      </c>
      <c r="C16" t="s">
        <v>19</v>
      </c>
      <c r="D16" t="s">
        <v>44</v>
      </c>
      <c r="E16" t="s">
        <v>17</v>
      </c>
      <c r="F16">
        <v>3</v>
      </c>
      <c r="G16">
        <v>3</v>
      </c>
      <c r="H16" s="1" t="str">
        <f>VLOOKUP(B16,nodes!A:C,3,FALSE)</f>
        <v>mechanism</v>
      </c>
      <c r="I16" s="1">
        <f>VLOOKUP(B16,nodes!A:C,2,FALSE)</f>
        <v>103</v>
      </c>
      <c r="J16" s="1">
        <f>VLOOKUP(D16,nodes!A:C,2,FALSE)</f>
        <v>116</v>
      </c>
      <c r="K16" s="1" t="str">
        <f t="shared" si="0"/>
        <v>Autophagy (decrease) Oxidative Stress (incl. ROS)</v>
      </c>
      <c r="L16" s="1" t="str">
        <f t="shared" si="1"/>
        <v>decrease</v>
      </c>
      <c r="M16" s="1" t="str">
        <f t="shared" si="2"/>
        <v>Autophagy (decrease) Oxidative Stress (incl. ROS)</v>
      </c>
      <c r="N16" s="1">
        <f t="shared" si="3"/>
        <v>1015</v>
      </c>
      <c r="O16" t="b">
        <v>0</v>
      </c>
    </row>
    <row r="17" spans="1:15" x14ac:dyDescent="0.25">
      <c r="A17">
        <v>1016</v>
      </c>
      <c r="B17" t="s">
        <v>34</v>
      </c>
      <c r="C17" t="s">
        <v>16</v>
      </c>
      <c r="D17" t="s">
        <v>31</v>
      </c>
      <c r="E17" t="s">
        <v>17</v>
      </c>
      <c r="F17">
        <v>3</v>
      </c>
      <c r="G17">
        <v>3</v>
      </c>
      <c r="H17" s="1" t="str">
        <f>VLOOKUP(B17,nodes!A:C,3,FALSE)</f>
        <v>mechanism</v>
      </c>
      <c r="I17" s="1">
        <f>VLOOKUP(B17,nodes!A:C,2,FALSE)</f>
        <v>104</v>
      </c>
      <c r="J17" s="1">
        <f>VLOOKUP(D17,nodes!A:C,2,FALSE)</f>
        <v>103</v>
      </c>
      <c r="K17" s="1" t="str">
        <f t="shared" si="0"/>
        <v>Caloric Restriction (increase) Autophagy</v>
      </c>
      <c r="L17" s="1" t="str">
        <f t="shared" si="1"/>
        <v>increase</v>
      </c>
      <c r="M17" s="1" t="str">
        <f t="shared" si="2"/>
        <v>Caloric Restriction (increase) Autophagy</v>
      </c>
      <c r="N17" s="1">
        <f t="shared" si="3"/>
        <v>1016</v>
      </c>
      <c r="O17" t="b">
        <v>0</v>
      </c>
    </row>
    <row r="18" spans="1:15" x14ac:dyDescent="0.25">
      <c r="A18">
        <v>1017</v>
      </c>
      <c r="B18" t="s">
        <v>34</v>
      </c>
      <c r="C18" t="s">
        <v>19</v>
      </c>
      <c r="D18" t="s">
        <v>18</v>
      </c>
      <c r="E18" t="s">
        <v>17</v>
      </c>
      <c r="F18">
        <v>3</v>
      </c>
      <c r="G18">
        <v>3</v>
      </c>
      <c r="H18" s="1" t="str">
        <f>VLOOKUP(B18,nodes!A:C,3,FALSE)</f>
        <v>mechanism</v>
      </c>
      <c r="I18" s="1">
        <f>VLOOKUP(B18,nodes!A:C,2,FALSE)</f>
        <v>104</v>
      </c>
      <c r="J18" s="1">
        <f>VLOOKUP(D18,nodes!A:C,2,FALSE)</f>
        <v>107</v>
      </c>
      <c r="K18" s="1" t="str">
        <f t="shared" si="0"/>
        <v>Caloric Restriction (decrease) DNA Damage</v>
      </c>
      <c r="L18" s="1" t="str">
        <f t="shared" si="1"/>
        <v>decrease</v>
      </c>
      <c r="M18" s="1" t="str">
        <f t="shared" si="2"/>
        <v>Caloric Restriction (decrease) DNA Damage</v>
      </c>
      <c r="N18" s="1">
        <f t="shared" si="3"/>
        <v>1017</v>
      </c>
      <c r="O18" t="b">
        <v>0</v>
      </c>
    </row>
    <row r="19" spans="1:15" x14ac:dyDescent="0.25">
      <c r="A19">
        <v>1018</v>
      </c>
      <c r="B19" t="s">
        <v>34</v>
      </c>
      <c r="C19" t="s">
        <v>19</v>
      </c>
      <c r="D19" t="s">
        <v>23</v>
      </c>
      <c r="E19" t="s">
        <v>17</v>
      </c>
      <c r="F19">
        <v>3</v>
      </c>
      <c r="G19">
        <v>3</v>
      </c>
      <c r="H19" s="1" t="str">
        <f>VLOOKUP(B19,nodes!A:C,3,FALSE)</f>
        <v>mechanism</v>
      </c>
      <c r="I19" s="1">
        <f>VLOOKUP(B19,nodes!A:C,2,FALSE)</f>
        <v>104</v>
      </c>
      <c r="J19" s="1">
        <f>VLOOKUP(D19,nodes!A:C,2,FALSE)</f>
        <v>114</v>
      </c>
      <c r="K19" s="1" t="str">
        <f t="shared" si="0"/>
        <v>Caloric Restriction (decrease) mTOR Signaling</v>
      </c>
      <c r="L19" s="1" t="str">
        <f t="shared" si="1"/>
        <v>decrease</v>
      </c>
      <c r="M19" s="1" t="str">
        <f t="shared" si="2"/>
        <v>Caloric Restriction (decrease) mTOR Signaling</v>
      </c>
      <c r="N19" s="1">
        <f t="shared" si="3"/>
        <v>1018</v>
      </c>
      <c r="O19" t="b">
        <v>0</v>
      </c>
    </row>
    <row r="20" spans="1:15" x14ac:dyDescent="0.25">
      <c r="A20">
        <v>1019</v>
      </c>
      <c r="B20" t="s">
        <v>34</v>
      </c>
      <c r="C20" t="s">
        <v>19</v>
      </c>
      <c r="D20" t="s">
        <v>44</v>
      </c>
      <c r="E20" t="s">
        <v>17</v>
      </c>
      <c r="F20">
        <v>3</v>
      </c>
      <c r="G20">
        <v>3</v>
      </c>
      <c r="H20" s="1" t="str">
        <f>VLOOKUP(B20,nodes!A:C,3,FALSE)</f>
        <v>mechanism</v>
      </c>
      <c r="I20" s="1">
        <f>VLOOKUP(B20,nodes!A:C,2,FALSE)</f>
        <v>104</v>
      </c>
      <c r="J20" s="1">
        <f>VLOOKUP(D20,nodes!A:C,2,FALSE)</f>
        <v>116</v>
      </c>
      <c r="K20" s="1" t="str">
        <f t="shared" si="0"/>
        <v>Caloric Restriction (decrease) Oxidative Stress (incl. ROS)</v>
      </c>
      <c r="L20" s="1" t="str">
        <f t="shared" si="1"/>
        <v>decrease</v>
      </c>
      <c r="M20" s="1" t="str">
        <f t="shared" si="2"/>
        <v>Caloric Restriction (decrease) Oxidative Stress (incl. ROS)</v>
      </c>
      <c r="N20" s="1">
        <f t="shared" si="3"/>
        <v>1019</v>
      </c>
      <c r="O20" t="b">
        <v>0</v>
      </c>
    </row>
    <row r="21" spans="1:15" x14ac:dyDescent="0.25">
      <c r="A21">
        <v>1020</v>
      </c>
      <c r="B21" t="s">
        <v>34</v>
      </c>
      <c r="C21" t="s">
        <v>16</v>
      </c>
      <c r="D21" t="s">
        <v>15</v>
      </c>
      <c r="E21" t="s">
        <v>17</v>
      </c>
      <c r="F21">
        <v>4</v>
      </c>
      <c r="G21">
        <v>4</v>
      </c>
      <c r="H21" s="1" t="str">
        <f>VLOOKUP(B21,nodes!A:C,3,FALSE)</f>
        <v>mechanism</v>
      </c>
      <c r="I21" s="1">
        <f>VLOOKUP(B21,nodes!A:C,2,FALSE)</f>
        <v>104</v>
      </c>
      <c r="J21" s="1">
        <f>VLOOKUP(D21,nodes!A:C,2,FALSE)</f>
        <v>117</v>
      </c>
      <c r="K21" s="1" t="str">
        <f t="shared" si="0"/>
        <v>Caloric Restriction (increase) Sirtuin Activation</v>
      </c>
      <c r="L21" s="1" t="str">
        <f t="shared" si="1"/>
        <v>increase</v>
      </c>
      <c r="M21" s="1" t="str">
        <f t="shared" si="2"/>
        <v>Caloric Restriction (increase) Sirtuin Activation</v>
      </c>
      <c r="N21" s="1">
        <f t="shared" si="3"/>
        <v>1020</v>
      </c>
      <c r="O21" t="b">
        <v>0</v>
      </c>
    </row>
    <row r="22" spans="1:15" x14ac:dyDescent="0.25">
      <c r="A22">
        <v>1021</v>
      </c>
      <c r="B22" t="s">
        <v>20</v>
      </c>
      <c r="C22" t="s">
        <v>19</v>
      </c>
      <c r="D22" t="s">
        <v>14</v>
      </c>
      <c r="E22" t="s">
        <v>21</v>
      </c>
      <c r="F22">
        <v>4</v>
      </c>
      <c r="G22">
        <v>3</v>
      </c>
      <c r="H22" s="1" t="str">
        <f>VLOOKUP(B22,nodes!A:C,3,FALSE)</f>
        <v>mechanism</v>
      </c>
      <c r="I22" s="1">
        <f>VLOOKUP(B22,nodes!A:C,2,FALSE)</f>
        <v>105</v>
      </c>
      <c r="J22" s="1">
        <f>VLOOKUP(D22,nodes!A:C,2,FALSE)</f>
        <v>115</v>
      </c>
      <c r="K22" s="1" t="str">
        <f t="shared" si="0"/>
        <v>CD38 Activity (decrease) NAD Levels</v>
      </c>
      <c r="L22" s="1" t="str">
        <f t="shared" si="1"/>
        <v>decrease</v>
      </c>
      <c r="M22" s="1" t="str">
        <f t="shared" si="2"/>
        <v>CD38 Activity (decrease) NAD Levels</v>
      </c>
      <c r="N22" s="1">
        <f t="shared" si="3"/>
        <v>1021</v>
      </c>
      <c r="O22" t="b">
        <v>0</v>
      </c>
    </row>
    <row r="23" spans="1:15" x14ac:dyDescent="0.25">
      <c r="A23">
        <v>1022</v>
      </c>
      <c r="B23" t="s">
        <v>25</v>
      </c>
      <c r="C23" t="s">
        <v>16</v>
      </c>
      <c r="D23" t="s">
        <v>35</v>
      </c>
      <c r="E23" t="s">
        <v>21</v>
      </c>
      <c r="F23">
        <v>3</v>
      </c>
      <c r="G23">
        <v>3</v>
      </c>
      <c r="H23" s="1" t="str">
        <f>VLOOKUP(B23,nodes!A:C,3,FALSE)</f>
        <v>mechanism</v>
      </c>
      <c r="I23" s="1">
        <f>VLOOKUP(B23,nodes!A:C,2,FALSE)</f>
        <v>106</v>
      </c>
      <c r="J23" s="1">
        <f>VLOOKUP(D23,nodes!A:C,2,FALSE)</f>
        <v>110</v>
      </c>
      <c r="K23" s="1" t="str">
        <f t="shared" si="0"/>
        <v>Cellular Senescence (increase) Hormonal Changes</v>
      </c>
      <c r="L23" s="1" t="str">
        <f t="shared" si="1"/>
        <v>increase</v>
      </c>
      <c r="M23" s="1" t="str">
        <f t="shared" si="2"/>
        <v>Cellular Senescence (increase) Hormonal Changes</v>
      </c>
      <c r="N23" s="1">
        <f t="shared" si="3"/>
        <v>1022</v>
      </c>
      <c r="O23" t="b">
        <v>0</v>
      </c>
    </row>
    <row r="24" spans="1:15" x14ac:dyDescent="0.25">
      <c r="A24">
        <v>1023</v>
      </c>
      <c r="B24" t="s">
        <v>25</v>
      </c>
      <c r="C24" t="s">
        <v>16</v>
      </c>
      <c r="D24" t="s">
        <v>26</v>
      </c>
      <c r="E24" t="s">
        <v>21</v>
      </c>
      <c r="F24">
        <v>3</v>
      </c>
      <c r="G24">
        <v>3</v>
      </c>
      <c r="H24" s="1" t="str">
        <f>VLOOKUP(B24,nodes!A:C,3,FALSE)</f>
        <v>mechanism</v>
      </c>
      <c r="I24" s="1">
        <f>VLOOKUP(B24,nodes!A:C,2,FALSE)</f>
        <v>106</v>
      </c>
      <c r="J24" s="1">
        <f>VLOOKUP(D24,nodes!A:C,2,FALSE)</f>
        <v>111</v>
      </c>
      <c r="K24" s="1" t="str">
        <f t="shared" si="0"/>
        <v>Cellular Senescence (increase) Inflammation</v>
      </c>
      <c r="L24" s="1" t="str">
        <f t="shared" si="1"/>
        <v>increase</v>
      </c>
      <c r="M24" s="1" t="str">
        <f t="shared" si="2"/>
        <v>Cellular Senescence (increase) Inflammation</v>
      </c>
      <c r="N24" s="1">
        <f t="shared" si="3"/>
        <v>1023</v>
      </c>
      <c r="O24" t="b">
        <v>0</v>
      </c>
    </row>
    <row r="25" spans="1:15" x14ac:dyDescent="0.25">
      <c r="A25">
        <v>1024</v>
      </c>
      <c r="B25" t="s">
        <v>18</v>
      </c>
      <c r="C25" t="s">
        <v>16</v>
      </c>
      <c r="D25" t="s">
        <v>25</v>
      </c>
      <c r="E25" t="s">
        <v>21</v>
      </c>
      <c r="F25">
        <v>5</v>
      </c>
      <c r="G25">
        <v>5</v>
      </c>
      <c r="H25" s="1" t="str">
        <f>VLOOKUP(B25,nodes!A:C,3,FALSE)</f>
        <v>mechanism</v>
      </c>
      <c r="I25" s="1">
        <f>VLOOKUP(B25,nodes!A:C,2,FALSE)</f>
        <v>107</v>
      </c>
      <c r="J25" s="1">
        <f>VLOOKUP(D25,nodes!A:C,2,FALSE)</f>
        <v>106</v>
      </c>
      <c r="K25" s="1" t="str">
        <f t="shared" si="0"/>
        <v>DNA Damage (increase) Cellular Senescence</v>
      </c>
      <c r="L25" s="1" t="str">
        <f t="shared" si="1"/>
        <v>increase</v>
      </c>
      <c r="M25" s="1" t="str">
        <f t="shared" si="2"/>
        <v>DNA Damage (increase) Cellular Senescence</v>
      </c>
      <c r="N25" s="1">
        <f t="shared" si="3"/>
        <v>1024</v>
      </c>
      <c r="O25" t="b">
        <v>0</v>
      </c>
    </row>
    <row r="26" spans="1:15" x14ac:dyDescent="0.25">
      <c r="A26">
        <v>1025</v>
      </c>
      <c r="B26" t="s">
        <v>18</v>
      </c>
      <c r="C26" t="s">
        <v>16</v>
      </c>
      <c r="D26" t="s">
        <v>33</v>
      </c>
      <c r="E26" t="s">
        <v>21</v>
      </c>
      <c r="F26">
        <v>4</v>
      </c>
      <c r="G26">
        <v>4</v>
      </c>
      <c r="H26" s="1" t="str">
        <f>VLOOKUP(B26,nodes!A:C,3,FALSE)</f>
        <v>mechanism</v>
      </c>
      <c r="I26" s="1">
        <f>VLOOKUP(B26,nodes!A:C,2,FALSE)</f>
        <v>107</v>
      </c>
      <c r="J26" s="1">
        <f>VLOOKUP(D26,nodes!A:C,2,FALSE)</f>
        <v>108</v>
      </c>
      <c r="K26" s="1" t="str">
        <f t="shared" si="0"/>
        <v>DNA Damage (increase) Epigenetic Changes</v>
      </c>
      <c r="L26" s="1" t="str">
        <f t="shared" si="1"/>
        <v>increase</v>
      </c>
      <c r="M26" s="1" t="str">
        <f t="shared" si="2"/>
        <v>DNA Damage (increase) Epigenetic Changes</v>
      </c>
      <c r="N26" s="1">
        <f t="shared" si="3"/>
        <v>1025</v>
      </c>
      <c r="O26" t="b">
        <v>0</v>
      </c>
    </row>
    <row r="27" spans="1:15" x14ac:dyDescent="0.25">
      <c r="A27">
        <v>1026</v>
      </c>
      <c r="B27" t="s">
        <v>33</v>
      </c>
      <c r="C27" t="s">
        <v>36</v>
      </c>
      <c r="D27" t="s">
        <v>22</v>
      </c>
      <c r="E27" t="s">
        <v>37</v>
      </c>
      <c r="F27">
        <v>4</v>
      </c>
      <c r="G27">
        <v>3</v>
      </c>
      <c r="H27" s="1" t="str">
        <f>VLOOKUP(B27,nodes!A:C,3,FALSE)</f>
        <v>mechanism</v>
      </c>
      <c r="I27" s="1">
        <f>VLOOKUP(B27,nodes!A:C,2,FALSE)</f>
        <v>108</v>
      </c>
      <c r="J27" s="1">
        <f>VLOOKUP(D27,nodes!A:C,2,FALSE)</f>
        <v>102</v>
      </c>
      <c r="K27" s="1" t="str">
        <f t="shared" si="0"/>
        <v>Epigenetic Changes (modulate) AMPK Signaling</v>
      </c>
      <c r="L27" s="1" t="str">
        <f t="shared" si="1"/>
        <v>modulate</v>
      </c>
      <c r="M27" s="1" t="str">
        <f t="shared" si="2"/>
        <v>Epigenetic Changes (modulate) AMPK Signaling</v>
      </c>
      <c r="N27" s="1">
        <f t="shared" si="3"/>
        <v>1026</v>
      </c>
      <c r="O27" t="b">
        <v>0</v>
      </c>
    </row>
    <row r="28" spans="1:15" x14ac:dyDescent="0.25">
      <c r="A28">
        <v>1027</v>
      </c>
      <c r="B28" t="s">
        <v>33</v>
      </c>
      <c r="C28" t="s">
        <v>16</v>
      </c>
      <c r="D28" t="s">
        <v>25</v>
      </c>
      <c r="E28" t="s">
        <v>21</v>
      </c>
      <c r="F28">
        <v>3</v>
      </c>
      <c r="G28">
        <v>3</v>
      </c>
      <c r="H28" s="1" t="str">
        <f>VLOOKUP(B28,nodes!A:C,3,FALSE)</f>
        <v>mechanism</v>
      </c>
      <c r="I28" s="1">
        <f>VLOOKUP(B28,nodes!A:C,2,FALSE)</f>
        <v>108</v>
      </c>
      <c r="J28" s="1">
        <f>VLOOKUP(D28,nodes!A:C,2,FALSE)</f>
        <v>106</v>
      </c>
      <c r="K28" s="1" t="str">
        <f t="shared" si="0"/>
        <v>Epigenetic Changes (increase) Cellular Senescence</v>
      </c>
      <c r="L28" s="1" t="str">
        <f t="shared" si="1"/>
        <v>increase</v>
      </c>
      <c r="M28" s="1" t="str">
        <f t="shared" si="2"/>
        <v>Epigenetic Changes (increase) Cellular Senescence</v>
      </c>
      <c r="N28" s="1">
        <f t="shared" si="3"/>
        <v>1027</v>
      </c>
      <c r="O28" t="b">
        <v>0</v>
      </c>
    </row>
    <row r="29" spans="1:15" x14ac:dyDescent="0.25">
      <c r="A29">
        <v>1028</v>
      </c>
      <c r="B29" t="s">
        <v>33</v>
      </c>
      <c r="C29" t="s">
        <v>16</v>
      </c>
      <c r="D29" t="s">
        <v>44</v>
      </c>
      <c r="E29" t="s">
        <v>21</v>
      </c>
      <c r="F29">
        <v>3</v>
      </c>
      <c r="G29">
        <v>3</v>
      </c>
      <c r="H29" s="1" t="str">
        <f>VLOOKUP(B29,nodes!A:C,3,FALSE)</f>
        <v>mechanism</v>
      </c>
      <c r="I29" s="1">
        <f>VLOOKUP(B29,nodes!A:C,2,FALSE)</f>
        <v>108</v>
      </c>
      <c r="J29" s="1">
        <f>VLOOKUP(D29,nodes!A:C,2,FALSE)</f>
        <v>116</v>
      </c>
      <c r="K29" s="1" t="str">
        <f t="shared" si="0"/>
        <v>Epigenetic Changes (increase) Oxidative Stress (incl. ROS)</v>
      </c>
      <c r="L29" s="1" t="str">
        <f t="shared" si="1"/>
        <v>increase</v>
      </c>
      <c r="M29" s="1" t="str">
        <f t="shared" si="2"/>
        <v>Epigenetic Changes (increase) Oxidative Stress (incl. ROS)</v>
      </c>
      <c r="N29" s="1">
        <f t="shared" si="3"/>
        <v>1028</v>
      </c>
      <c r="O29" t="b">
        <v>0</v>
      </c>
    </row>
    <row r="30" spans="1:15" x14ac:dyDescent="0.25">
      <c r="A30">
        <v>1029</v>
      </c>
      <c r="B30" t="s">
        <v>33</v>
      </c>
      <c r="C30" t="s">
        <v>19</v>
      </c>
      <c r="D30" t="s">
        <v>15</v>
      </c>
      <c r="E30" t="s">
        <v>21</v>
      </c>
      <c r="F30">
        <v>3</v>
      </c>
      <c r="G30">
        <v>3</v>
      </c>
      <c r="H30" s="1" t="str">
        <f>VLOOKUP(B30,nodes!A:C,3,FALSE)</f>
        <v>mechanism</v>
      </c>
      <c r="I30" s="1">
        <f>VLOOKUP(B30,nodes!A:C,2,FALSE)</f>
        <v>108</v>
      </c>
      <c r="J30" s="1">
        <f>VLOOKUP(D30,nodes!A:C,2,FALSE)</f>
        <v>117</v>
      </c>
      <c r="K30" s="1" t="str">
        <f t="shared" si="0"/>
        <v>Epigenetic Changes (decrease) Sirtuin Activation</v>
      </c>
      <c r="L30" s="1" t="str">
        <f t="shared" si="1"/>
        <v>decrease</v>
      </c>
      <c r="M30" s="1" t="str">
        <f t="shared" si="2"/>
        <v>Epigenetic Changes (decrease) Sirtuin Activation</v>
      </c>
      <c r="N30" s="1">
        <f t="shared" si="3"/>
        <v>1029</v>
      </c>
      <c r="O30" t="b">
        <v>0</v>
      </c>
    </row>
    <row r="31" spans="1:15" x14ac:dyDescent="0.25">
      <c r="A31">
        <v>1030</v>
      </c>
      <c r="B31" t="s">
        <v>50</v>
      </c>
      <c r="C31" t="s">
        <v>19</v>
      </c>
      <c r="D31" t="s">
        <v>25</v>
      </c>
      <c r="E31" t="s">
        <v>17</v>
      </c>
      <c r="F31">
        <v>3</v>
      </c>
      <c r="G31">
        <v>3</v>
      </c>
      <c r="H31" s="1" t="str">
        <f>VLOOKUP(B31,nodes!A:C,3,FALSE)</f>
        <v>mechanism</v>
      </c>
      <c r="I31" s="1">
        <f>VLOOKUP(B31,nodes!A:C,2,FALSE)</f>
        <v>119</v>
      </c>
      <c r="J31" s="1">
        <f>VLOOKUP(D31,nodes!A:C,2,FALSE)</f>
        <v>106</v>
      </c>
      <c r="K31" s="1" t="str">
        <f t="shared" si="0"/>
        <v>Glutathione Levels (decrease) Cellular Senescence</v>
      </c>
      <c r="L31" s="1" t="str">
        <f t="shared" si="1"/>
        <v>decrease</v>
      </c>
      <c r="M31" s="1" t="str">
        <f t="shared" si="2"/>
        <v>Glutathione Levels (decrease) Cellular Senescence</v>
      </c>
      <c r="N31" s="1">
        <f t="shared" si="3"/>
        <v>1030</v>
      </c>
      <c r="O31" t="b">
        <v>0</v>
      </c>
    </row>
    <row r="32" spans="1:15" x14ac:dyDescent="0.25">
      <c r="A32">
        <v>1031</v>
      </c>
      <c r="B32" t="s">
        <v>50</v>
      </c>
      <c r="C32" t="s">
        <v>19</v>
      </c>
      <c r="D32" t="s">
        <v>18</v>
      </c>
      <c r="E32" t="s">
        <v>17</v>
      </c>
      <c r="F32">
        <v>3</v>
      </c>
      <c r="G32">
        <v>3</v>
      </c>
      <c r="H32" s="1" t="str">
        <f>VLOOKUP(B32,nodes!A:C,3,FALSE)</f>
        <v>mechanism</v>
      </c>
      <c r="I32" s="1">
        <f>VLOOKUP(B32,nodes!A:C,2,FALSE)</f>
        <v>119</v>
      </c>
      <c r="J32" s="1">
        <f>VLOOKUP(D32,nodes!A:C,2,FALSE)</f>
        <v>107</v>
      </c>
      <c r="K32" s="1" t="str">
        <f t="shared" si="0"/>
        <v>Glutathione Levels (decrease) DNA Damage</v>
      </c>
      <c r="L32" s="1" t="str">
        <f t="shared" si="1"/>
        <v>decrease</v>
      </c>
      <c r="M32" s="1" t="str">
        <f t="shared" si="2"/>
        <v>Glutathione Levels (decrease) DNA Damage</v>
      </c>
      <c r="N32" s="1">
        <f t="shared" si="3"/>
        <v>1031</v>
      </c>
      <c r="O32" t="b">
        <v>0</v>
      </c>
    </row>
    <row r="33" spans="1:15" x14ac:dyDescent="0.25">
      <c r="A33">
        <v>1032</v>
      </c>
      <c r="B33" t="s">
        <v>50</v>
      </c>
      <c r="C33" t="s">
        <v>19</v>
      </c>
      <c r="D33" t="s">
        <v>26</v>
      </c>
      <c r="E33" t="s">
        <v>17</v>
      </c>
      <c r="F33">
        <v>4</v>
      </c>
      <c r="G33">
        <v>4</v>
      </c>
      <c r="H33" s="1" t="str">
        <f>VLOOKUP(B33,nodes!A:C,3,FALSE)</f>
        <v>mechanism</v>
      </c>
      <c r="I33" s="1">
        <f>VLOOKUP(B33,nodes!A:C,2,FALSE)</f>
        <v>119</v>
      </c>
      <c r="J33" s="1">
        <f>VLOOKUP(D33,nodes!A:C,2,FALSE)</f>
        <v>111</v>
      </c>
      <c r="K33" s="1" t="str">
        <f t="shared" si="0"/>
        <v>Glutathione Levels (decrease) Inflammation</v>
      </c>
      <c r="L33" s="1" t="str">
        <f t="shared" si="1"/>
        <v>decrease</v>
      </c>
      <c r="M33" s="1" t="str">
        <f t="shared" si="2"/>
        <v>Glutathione Levels (decrease) Inflammation</v>
      </c>
      <c r="N33" s="1">
        <f t="shared" si="3"/>
        <v>1032</v>
      </c>
      <c r="O33" t="b">
        <v>0</v>
      </c>
    </row>
    <row r="34" spans="1:15" x14ac:dyDescent="0.25">
      <c r="A34">
        <v>1033</v>
      </c>
      <c r="B34" t="s">
        <v>50</v>
      </c>
      <c r="C34" t="s">
        <v>16</v>
      </c>
      <c r="D34" t="s">
        <v>24</v>
      </c>
      <c r="E34" t="s">
        <v>17</v>
      </c>
      <c r="F34">
        <v>3</v>
      </c>
      <c r="G34">
        <v>3</v>
      </c>
      <c r="H34" s="1" t="str">
        <f>VLOOKUP(B34,nodes!A:C,3,FALSE)</f>
        <v>mechanism</v>
      </c>
      <c r="I34" s="1">
        <f>VLOOKUP(B34,nodes!A:C,2,FALSE)</f>
        <v>119</v>
      </c>
      <c r="J34" s="1">
        <f>VLOOKUP(D34,nodes!A:C,2,FALSE)</f>
        <v>112</v>
      </c>
      <c r="K34" s="1" t="str">
        <f t="shared" ref="K34:K64" si="4">M34</f>
        <v>Glutathione Levels (increase) Insulin Sensitivity</v>
      </c>
      <c r="L34" s="1" t="str">
        <f t="shared" ref="L34:L64" si="5">C34</f>
        <v>increase</v>
      </c>
      <c r="M34" s="1" t="str">
        <f t="shared" ref="M34:M64" si="6">B34&amp; " ("&amp;C34&amp;") "&amp;D34</f>
        <v>Glutathione Levels (increase) Insulin Sensitivity</v>
      </c>
      <c r="N34" s="1">
        <f t="shared" ref="N34:N64" si="7">A34</f>
        <v>1033</v>
      </c>
      <c r="O34" t="b">
        <v>0</v>
      </c>
    </row>
    <row r="35" spans="1:15" x14ac:dyDescent="0.25">
      <c r="A35">
        <v>1034</v>
      </c>
      <c r="B35" t="s">
        <v>50</v>
      </c>
      <c r="C35" t="s">
        <v>19</v>
      </c>
      <c r="D35" t="s">
        <v>44</v>
      </c>
      <c r="E35" t="s">
        <v>17</v>
      </c>
      <c r="F35">
        <v>5</v>
      </c>
      <c r="G35">
        <v>5</v>
      </c>
      <c r="H35" s="1" t="str">
        <f>VLOOKUP(B35,nodes!A:C,3,FALSE)</f>
        <v>mechanism</v>
      </c>
      <c r="I35" s="1">
        <f>VLOOKUP(B35,nodes!A:C,2,FALSE)</f>
        <v>119</v>
      </c>
      <c r="J35" s="1">
        <f>VLOOKUP(D35,nodes!A:C,2,FALSE)</f>
        <v>116</v>
      </c>
      <c r="K35" s="1" t="str">
        <f t="shared" si="4"/>
        <v>Glutathione Levels (decrease) Oxidative Stress (incl. ROS)</v>
      </c>
      <c r="L35" s="1" t="str">
        <f t="shared" si="5"/>
        <v>decrease</v>
      </c>
      <c r="M35" s="1" t="str">
        <f t="shared" si="6"/>
        <v>Glutathione Levels (decrease) Oxidative Stress (incl. ROS)</v>
      </c>
      <c r="N35" s="1">
        <f t="shared" si="7"/>
        <v>1034</v>
      </c>
      <c r="O35" t="b">
        <v>0</v>
      </c>
    </row>
    <row r="36" spans="1:15" x14ac:dyDescent="0.25">
      <c r="A36">
        <v>1035</v>
      </c>
      <c r="B36" t="s">
        <v>50</v>
      </c>
      <c r="C36" t="s">
        <v>16</v>
      </c>
      <c r="D36" t="s">
        <v>15</v>
      </c>
      <c r="E36" t="s">
        <v>17</v>
      </c>
      <c r="F36">
        <v>2</v>
      </c>
      <c r="G36">
        <v>2</v>
      </c>
      <c r="H36" s="1" t="str">
        <f>VLOOKUP(B36,nodes!A:C,3,FALSE)</f>
        <v>mechanism</v>
      </c>
      <c r="I36" s="1">
        <f>VLOOKUP(B36,nodes!A:C,2,FALSE)</f>
        <v>119</v>
      </c>
      <c r="J36" s="1">
        <f>VLOOKUP(D36,nodes!A:C,2,FALSE)</f>
        <v>117</v>
      </c>
      <c r="K36" s="1" t="str">
        <f t="shared" si="4"/>
        <v>Glutathione Levels (increase) Sirtuin Activation</v>
      </c>
      <c r="L36" s="1" t="str">
        <f t="shared" si="5"/>
        <v>increase</v>
      </c>
      <c r="M36" s="1" t="str">
        <f t="shared" si="6"/>
        <v>Glutathione Levels (increase) Sirtuin Activation</v>
      </c>
      <c r="N36" s="1">
        <f t="shared" si="7"/>
        <v>1035</v>
      </c>
      <c r="O36" t="b">
        <v>0</v>
      </c>
    </row>
    <row r="37" spans="1:15" x14ac:dyDescent="0.25">
      <c r="A37">
        <v>1036</v>
      </c>
      <c r="B37" t="s">
        <v>29</v>
      </c>
      <c r="C37" t="s">
        <v>16</v>
      </c>
      <c r="D37" t="s">
        <v>30</v>
      </c>
      <c r="E37" t="s">
        <v>21</v>
      </c>
      <c r="F37">
        <v>5</v>
      </c>
      <c r="G37">
        <v>5</v>
      </c>
      <c r="H37" s="1" t="str">
        <f>VLOOKUP(B37,nodes!A:C,3,FALSE)</f>
        <v>mechanism</v>
      </c>
      <c r="I37" s="1">
        <f>VLOOKUP(B37,nodes!A:C,2,FALSE)</f>
        <v>109</v>
      </c>
      <c r="J37" s="1">
        <f>VLOOKUP(D37,nodes!A:C,2,FALSE)</f>
        <v>101</v>
      </c>
      <c r="K37" s="1" t="str">
        <f t="shared" si="4"/>
        <v>Glycation (increase) AGEs</v>
      </c>
      <c r="L37" s="1" t="str">
        <f t="shared" si="5"/>
        <v>increase</v>
      </c>
      <c r="M37" s="1" t="str">
        <f t="shared" si="6"/>
        <v>Glycation (increase) AGEs</v>
      </c>
      <c r="N37" s="1">
        <f t="shared" si="7"/>
        <v>1036</v>
      </c>
      <c r="O37" t="b">
        <v>0</v>
      </c>
    </row>
    <row r="38" spans="1:15" x14ac:dyDescent="0.25">
      <c r="A38">
        <v>1037</v>
      </c>
      <c r="B38" t="s">
        <v>29</v>
      </c>
      <c r="C38" t="s">
        <v>19</v>
      </c>
      <c r="D38" t="s">
        <v>24</v>
      </c>
      <c r="E38" t="s">
        <v>21</v>
      </c>
      <c r="F38">
        <v>4</v>
      </c>
      <c r="G38">
        <v>4</v>
      </c>
      <c r="H38" s="1" t="str">
        <f>VLOOKUP(B38,nodes!A:C,3,FALSE)</f>
        <v>mechanism</v>
      </c>
      <c r="I38" s="1">
        <f>VLOOKUP(B38,nodes!A:C,2,FALSE)</f>
        <v>109</v>
      </c>
      <c r="J38" s="1">
        <f>VLOOKUP(D38,nodes!A:C,2,FALSE)</f>
        <v>112</v>
      </c>
      <c r="K38" s="1" t="str">
        <f t="shared" si="4"/>
        <v>Glycation (decrease) Insulin Sensitivity</v>
      </c>
      <c r="L38" s="1" t="str">
        <f t="shared" si="5"/>
        <v>decrease</v>
      </c>
      <c r="M38" s="1" t="str">
        <f t="shared" si="6"/>
        <v>Glycation (decrease) Insulin Sensitivity</v>
      </c>
      <c r="N38" s="1">
        <f t="shared" si="7"/>
        <v>1037</v>
      </c>
      <c r="O38" t="b">
        <v>0</v>
      </c>
    </row>
    <row r="39" spans="1:15" x14ac:dyDescent="0.25">
      <c r="A39">
        <v>1038</v>
      </c>
      <c r="B39" t="s">
        <v>35</v>
      </c>
      <c r="C39" t="s">
        <v>16</v>
      </c>
      <c r="D39" t="s">
        <v>26</v>
      </c>
      <c r="E39" t="s">
        <v>21</v>
      </c>
      <c r="F39">
        <v>3</v>
      </c>
      <c r="G39">
        <v>3</v>
      </c>
      <c r="H39" s="1" t="str">
        <f>VLOOKUP(B39,nodes!A:C,3,FALSE)</f>
        <v>mechanism</v>
      </c>
      <c r="I39" s="1">
        <f>VLOOKUP(B39,nodes!A:C,2,FALSE)</f>
        <v>110</v>
      </c>
      <c r="J39" s="1">
        <f>VLOOKUP(D39,nodes!A:C,2,FALSE)</f>
        <v>111</v>
      </c>
      <c r="K39" s="1" t="str">
        <f t="shared" si="4"/>
        <v>Hormonal Changes (increase) Inflammation</v>
      </c>
      <c r="L39" s="1" t="str">
        <f t="shared" si="5"/>
        <v>increase</v>
      </c>
      <c r="M39" s="1" t="str">
        <f t="shared" si="6"/>
        <v>Hormonal Changes (increase) Inflammation</v>
      </c>
      <c r="N39" s="1">
        <f t="shared" si="7"/>
        <v>1038</v>
      </c>
      <c r="O39" t="b">
        <v>0</v>
      </c>
    </row>
    <row r="40" spans="1:15" x14ac:dyDescent="0.25">
      <c r="A40">
        <v>1039</v>
      </c>
      <c r="B40" t="s">
        <v>35</v>
      </c>
      <c r="C40" t="s">
        <v>19</v>
      </c>
      <c r="D40" t="s">
        <v>24</v>
      </c>
      <c r="E40" t="s">
        <v>21</v>
      </c>
      <c r="F40">
        <v>3</v>
      </c>
      <c r="G40">
        <v>3</v>
      </c>
      <c r="H40" s="1" t="str">
        <f>VLOOKUP(B40,nodes!A:C,3,FALSE)</f>
        <v>mechanism</v>
      </c>
      <c r="I40" s="1">
        <f>VLOOKUP(B40,nodes!A:C,2,FALSE)</f>
        <v>110</v>
      </c>
      <c r="J40" s="1">
        <f>VLOOKUP(D40,nodes!A:C,2,FALSE)</f>
        <v>112</v>
      </c>
      <c r="K40" s="1" t="str">
        <f t="shared" si="4"/>
        <v>Hormonal Changes (decrease) Insulin Sensitivity</v>
      </c>
      <c r="L40" s="1" t="str">
        <f t="shared" si="5"/>
        <v>decrease</v>
      </c>
      <c r="M40" s="1" t="str">
        <f t="shared" si="6"/>
        <v>Hormonal Changes (decrease) Insulin Sensitivity</v>
      </c>
      <c r="N40" s="1">
        <f t="shared" si="7"/>
        <v>1039</v>
      </c>
      <c r="O40" t="b">
        <v>0</v>
      </c>
    </row>
    <row r="41" spans="1:15" x14ac:dyDescent="0.25">
      <c r="A41">
        <v>1040</v>
      </c>
      <c r="B41" t="s">
        <v>35</v>
      </c>
      <c r="C41" t="s">
        <v>16</v>
      </c>
      <c r="D41" t="s">
        <v>44</v>
      </c>
      <c r="E41" t="s">
        <v>21</v>
      </c>
      <c r="F41">
        <v>3</v>
      </c>
      <c r="G41">
        <v>3</v>
      </c>
      <c r="H41" s="1" t="str">
        <f>VLOOKUP(B41,nodes!A:C,3,FALSE)</f>
        <v>mechanism</v>
      </c>
      <c r="I41" s="1">
        <f>VLOOKUP(B41,nodes!A:C,2,FALSE)</f>
        <v>110</v>
      </c>
      <c r="J41" s="1">
        <f>VLOOKUP(D41,nodes!A:C,2,FALSE)</f>
        <v>116</v>
      </c>
      <c r="K41" s="1" t="str">
        <f t="shared" si="4"/>
        <v>Hormonal Changes (increase) Oxidative Stress (incl. ROS)</v>
      </c>
      <c r="L41" s="1" t="str">
        <f t="shared" si="5"/>
        <v>increase</v>
      </c>
      <c r="M41" s="1" t="str">
        <f t="shared" si="6"/>
        <v>Hormonal Changes (increase) Oxidative Stress (incl. ROS)</v>
      </c>
      <c r="N41" s="1">
        <f t="shared" si="7"/>
        <v>1040</v>
      </c>
      <c r="O41" t="b">
        <v>0</v>
      </c>
    </row>
    <row r="42" spans="1:15" x14ac:dyDescent="0.25">
      <c r="A42">
        <v>1041</v>
      </c>
      <c r="B42" t="s">
        <v>26</v>
      </c>
      <c r="C42" t="s">
        <v>16</v>
      </c>
      <c r="D42" t="s">
        <v>33</v>
      </c>
      <c r="E42" t="s">
        <v>21</v>
      </c>
      <c r="F42">
        <v>3</v>
      </c>
      <c r="G42">
        <v>3</v>
      </c>
      <c r="H42" s="1" t="str">
        <f>VLOOKUP(B42,nodes!A:C,3,FALSE)</f>
        <v>mechanism</v>
      </c>
      <c r="I42" s="1">
        <f>VLOOKUP(B42,nodes!A:C,2,FALSE)</f>
        <v>111</v>
      </c>
      <c r="J42" s="1">
        <f>VLOOKUP(D42,nodes!A:C,2,FALSE)</f>
        <v>108</v>
      </c>
      <c r="K42" s="1" t="str">
        <f t="shared" si="4"/>
        <v>Inflammation (increase) Epigenetic Changes</v>
      </c>
      <c r="L42" s="1" t="str">
        <f t="shared" si="5"/>
        <v>increase</v>
      </c>
      <c r="M42" s="1" t="str">
        <f t="shared" si="6"/>
        <v>Inflammation (increase) Epigenetic Changes</v>
      </c>
      <c r="N42" s="1">
        <f t="shared" si="7"/>
        <v>1041</v>
      </c>
      <c r="O42" t="b">
        <v>0</v>
      </c>
    </row>
    <row r="43" spans="1:15" x14ac:dyDescent="0.25">
      <c r="A43">
        <v>1042</v>
      </c>
      <c r="B43" t="s">
        <v>26</v>
      </c>
      <c r="C43" t="s">
        <v>19</v>
      </c>
      <c r="D43" t="s">
        <v>24</v>
      </c>
      <c r="E43" t="s">
        <v>21</v>
      </c>
      <c r="F43">
        <v>3</v>
      </c>
      <c r="G43">
        <v>3</v>
      </c>
      <c r="H43" s="1" t="str">
        <f>VLOOKUP(B43,nodes!A:C,3,FALSE)</f>
        <v>mechanism</v>
      </c>
      <c r="I43" s="1">
        <f>VLOOKUP(B43,nodes!A:C,2,FALSE)</f>
        <v>111</v>
      </c>
      <c r="J43" s="1">
        <f>VLOOKUP(D43,nodes!A:C,2,FALSE)</f>
        <v>112</v>
      </c>
      <c r="K43" s="1" t="str">
        <f t="shared" si="4"/>
        <v>Inflammation (decrease) Insulin Sensitivity</v>
      </c>
      <c r="L43" s="1" t="str">
        <f t="shared" si="5"/>
        <v>decrease</v>
      </c>
      <c r="M43" s="1" t="str">
        <f t="shared" si="6"/>
        <v>Inflammation (decrease) Insulin Sensitivity</v>
      </c>
      <c r="N43" s="1">
        <f t="shared" si="7"/>
        <v>1042</v>
      </c>
      <c r="O43" t="b">
        <v>0</v>
      </c>
    </row>
    <row r="44" spans="1:15" x14ac:dyDescent="0.25">
      <c r="A44">
        <v>1043</v>
      </c>
      <c r="B44" t="s">
        <v>26</v>
      </c>
      <c r="C44" t="s">
        <v>19</v>
      </c>
      <c r="D44" t="s">
        <v>14</v>
      </c>
      <c r="E44" t="s">
        <v>21</v>
      </c>
      <c r="F44">
        <v>3</v>
      </c>
      <c r="G44">
        <v>3</v>
      </c>
      <c r="H44" s="1" t="str">
        <f>VLOOKUP(B44,nodes!A:C,3,FALSE)</f>
        <v>mechanism</v>
      </c>
      <c r="I44" s="1">
        <f>VLOOKUP(B44,nodes!A:C,2,FALSE)</f>
        <v>111</v>
      </c>
      <c r="J44" s="1">
        <f>VLOOKUP(D44,nodes!A:C,2,FALSE)</f>
        <v>115</v>
      </c>
      <c r="K44" s="1" t="str">
        <f t="shared" si="4"/>
        <v>Inflammation (decrease) NAD Levels</v>
      </c>
      <c r="L44" s="1" t="str">
        <f t="shared" si="5"/>
        <v>decrease</v>
      </c>
      <c r="M44" s="1" t="str">
        <f t="shared" si="6"/>
        <v>Inflammation (decrease) NAD Levels</v>
      </c>
      <c r="N44" s="1">
        <f t="shared" si="7"/>
        <v>1043</v>
      </c>
      <c r="O44" t="b">
        <v>0</v>
      </c>
    </row>
    <row r="45" spans="1:15" x14ac:dyDescent="0.25">
      <c r="A45">
        <v>1044</v>
      </c>
      <c r="B45" t="s">
        <v>26</v>
      </c>
      <c r="C45" t="s">
        <v>27</v>
      </c>
      <c r="D45" t="s">
        <v>44</v>
      </c>
      <c r="E45" t="s">
        <v>21</v>
      </c>
      <c r="F45">
        <v>3</v>
      </c>
      <c r="G45">
        <v>3</v>
      </c>
      <c r="H45" s="1" t="str">
        <f>VLOOKUP(B45,nodes!A:C,3,FALSE)</f>
        <v>mechanism</v>
      </c>
      <c r="I45" s="1">
        <f>VLOOKUP(B45,nodes!A:C,2,FALSE)</f>
        <v>111</v>
      </c>
      <c r="J45" s="1">
        <f>VLOOKUP(D45,nodes!A:C,2,FALSE)</f>
        <v>116</v>
      </c>
      <c r="K45" s="1" t="str">
        <f t="shared" si="4"/>
        <v>Inflammation (bi-amplify) Oxidative Stress (incl. ROS)</v>
      </c>
      <c r="L45" s="1" t="str">
        <f t="shared" si="5"/>
        <v>bi-amplify</v>
      </c>
      <c r="M45" s="1" t="str">
        <f t="shared" si="6"/>
        <v>Inflammation (bi-amplify) Oxidative Stress (incl. ROS)</v>
      </c>
      <c r="N45" s="1">
        <f t="shared" si="7"/>
        <v>1044</v>
      </c>
      <c r="O45" t="b">
        <v>0</v>
      </c>
    </row>
    <row r="46" spans="1:15" x14ac:dyDescent="0.25">
      <c r="A46">
        <v>1045</v>
      </c>
      <c r="B46" t="s">
        <v>24</v>
      </c>
      <c r="C46" t="s">
        <v>16</v>
      </c>
      <c r="D46" t="s">
        <v>22</v>
      </c>
      <c r="E46" t="s">
        <v>17</v>
      </c>
      <c r="F46">
        <v>3</v>
      </c>
      <c r="G46">
        <v>3</v>
      </c>
      <c r="H46" s="1" t="str">
        <f>VLOOKUP(B46,nodes!A:C,3,FALSE)</f>
        <v>mechanism</v>
      </c>
      <c r="I46" s="1">
        <f>VLOOKUP(B46,nodes!A:C,2,FALSE)</f>
        <v>112</v>
      </c>
      <c r="J46" s="1">
        <f>VLOOKUP(D46,nodes!A:C,2,FALSE)</f>
        <v>102</v>
      </c>
      <c r="K46" s="1" t="str">
        <f t="shared" si="4"/>
        <v>Insulin Sensitivity (increase) AMPK Signaling</v>
      </c>
      <c r="L46" s="1" t="str">
        <f t="shared" si="5"/>
        <v>increase</v>
      </c>
      <c r="M46" s="1" t="str">
        <f t="shared" si="6"/>
        <v>Insulin Sensitivity (increase) AMPK Signaling</v>
      </c>
      <c r="N46" s="1">
        <f t="shared" si="7"/>
        <v>1045</v>
      </c>
      <c r="O46" t="b">
        <v>0</v>
      </c>
    </row>
    <row r="47" spans="1:15" x14ac:dyDescent="0.25">
      <c r="A47">
        <v>1046</v>
      </c>
      <c r="B47" t="s">
        <v>24</v>
      </c>
      <c r="C47" t="s">
        <v>19</v>
      </c>
      <c r="D47" t="s">
        <v>23</v>
      </c>
      <c r="E47" t="s">
        <v>17</v>
      </c>
      <c r="F47">
        <v>3</v>
      </c>
      <c r="G47">
        <v>3</v>
      </c>
      <c r="H47" s="1" t="str">
        <f>VLOOKUP(B47,nodes!A:C,3,FALSE)</f>
        <v>mechanism</v>
      </c>
      <c r="I47" s="1">
        <f>VLOOKUP(B47,nodes!A:C,2,FALSE)</f>
        <v>112</v>
      </c>
      <c r="J47" s="1">
        <f>VLOOKUP(D47,nodes!A:C,2,FALSE)</f>
        <v>114</v>
      </c>
      <c r="K47" s="1" t="str">
        <f t="shared" si="4"/>
        <v>Insulin Sensitivity (decrease) mTOR Signaling</v>
      </c>
      <c r="L47" s="1" t="str">
        <f t="shared" si="5"/>
        <v>decrease</v>
      </c>
      <c r="M47" s="1" t="str">
        <f t="shared" si="6"/>
        <v>Insulin Sensitivity (decrease) mTOR Signaling</v>
      </c>
      <c r="N47" s="1">
        <f t="shared" si="7"/>
        <v>1046</v>
      </c>
      <c r="O47" t="b">
        <v>0</v>
      </c>
    </row>
    <row r="48" spans="1:15" x14ac:dyDescent="0.25">
      <c r="A48">
        <v>1047</v>
      </c>
      <c r="B48" t="s">
        <v>28</v>
      </c>
      <c r="C48" t="s">
        <v>16</v>
      </c>
      <c r="D48" t="s">
        <v>31</v>
      </c>
      <c r="E48" t="s">
        <v>17</v>
      </c>
      <c r="F48">
        <v>3</v>
      </c>
      <c r="G48">
        <v>3</v>
      </c>
      <c r="H48" s="1" t="str">
        <f>VLOOKUP(B48,nodes!A:C,3,FALSE)</f>
        <v>mechanism</v>
      </c>
      <c r="I48" s="1">
        <f>VLOOKUP(B48,nodes!A:C,2,FALSE)</f>
        <v>113</v>
      </c>
      <c r="J48" s="1">
        <f>VLOOKUP(D48,nodes!A:C,2,FALSE)</f>
        <v>103</v>
      </c>
      <c r="K48" s="1" t="str">
        <f t="shared" si="4"/>
        <v>Mitochondrial Dysfunction (increase) Autophagy</v>
      </c>
      <c r="L48" s="1" t="str">
        <f t="shared" si="5"/>
        <v>increase</v>
      </c>
      <c r="M48" s="1" t="str">
        <f t="shared" si="6"/>
        <v>Mitochondrial Dysfunction (increase) Autophagy</v>
      </c>
      <c r="N48" s="1">
        <f t="shared" si="7"/>
        <v>1047</v>
      </c>
      <c r="O48" t="b">
        <v>0</v>
      </c>
    </row>
    <row r="49" spans="1:15" x14ac:dyDescent="0.25">
      <c r="A49">
        <v>1048</v>
      </c>
      <c r="B49" t="s">
        <v>28</v>
      </c>
      <c r="C49" t="s">
        <v>16</v>
      </c>
      <c r="D49" t="s">
        <v>25</v>
      </c>
      <c r="E49" t="s">
        <v>21</v>
      </c>
      <c r="F49">
        <v>3</v>
      </c>
      <c r="G49">
        <v>3</v>
      </c>
      <c r="H49" s="1" t="str">
        <f>VLOOKUP(B49,nodes!A:C,3,FALSE)</f>
        <v>mechanism</v>
      </c>
      <c r="I49" s="1">
        <f>VLOOKUP(B49,nodes!A:C,2,FALSE)</f>
        <v>113</v>
      </c>
      <c r="J49" s="1">
        <f>VLOOKUP(D49,nodes!A:C,2,FALSE)</f>
        <v>106</v>
      </c>
      <c r="K49" s="1" t="str">
        <f t="shared" si="4"/>
        <v>Mitochondrial Dysfunction (increase) Cellular Senescence</v>
      </c>
      <c r="L49" s="1" t="str">
        <f t="shared" si="5"/>
        <v>increase</v>
      </c>
      <c r="M49" s="1" t="str">
        <f t="shared" si="6"/>
        <v>Mitochondrial Dysfunction (increase) Cellular Senescence</v>
      </c>
      <c r="N49" s="1">
        <f t="shared" si="7"/>
        <v>1048</v>
      </c>
      <c r="O49" t="b">
        <v>0</v>
      </c>
    </row>
    <row r="50" spans="1:15" x14ac:dyDescent="0.25">
      <c r="A50">
        <v>1049</v>
      </c>
      <c r="B50" t="s">
        <v>28</v>
      </c>
      <c r="C50" t="s">
        <v>16</v>
      </c>
      <c r="D50" t="s">
        <v>44</v>
      </c>
      <c r="E50" t="s">
        <v>21</v>
      </c>
      <c r="F50">
        <v>3</v>
      </c>
      <c r="G50">
        <v>3</v>
      </c>
      <c r="H50" s="1" t="str">
        <f>VLOOKUP(B50,nodes!A:C,3,FALSE)</f>
        <v>mechanism</v>
      </c>
      <c r="I50" s="1">
        <f>VLOOKUP(B50,nodes!A:C,2,FALSE)</f>
        <v>113</v>
      </c>
      <c r="J50" s="1">
        <f>VLOOKUP(D50,nodes!A:C,2,FALSE)</f>
        <v>116</v>
      </c>
      <c r="K50" s="1" t="str">
        <f t="shared" si="4"/>
        <v>Mitochondrial Dysfunction (increase) Oxidative Stress (incl. ROS)</v>
      </c>
      <c r="L50" s="1" t="str">
        <f t="shared" si="5"/>
        <v>increase</v>
      </c>
      <c r="M50" s="1" t="str">
        <f t="shared" si="6"/>
        <v>Mitochondrial Dysfunction (increase) Oxidative Stress (incl. ROS)</v>
      </c>
      <c r="N50" s="1">
        <f t="shared" si="7"/>
        <v>1049</v>
      </c>
      <c r="O50" t="b">
        <v>0</v>
      </c>
    </row>
    <row r="51" spans="1:15" x14ac:dyDescent="0.25">
      <c r="A51">
        <v>1050</v>
      </c>
      <c r="B51" t="s">
        <v>23</v>
      </c>
      <c r="C51" t="s">
        <v>45</v>
      </c>
      <c r="D51" t="s">
        <v>31</v>
      </c>
      <c r="E51" t="s">
        <v>37</v>
      </c>
      <c r="F51">
        <v>3</v>
      </c>
      <c r="G51">
        <v>3</v>
      </c>
      <c r="H51" s="1" t="str">
        <f>VLOOKUP(B51,nodes!A:C,3,FALSE)</f>
        <v>mechanism</v>
      </c>
      <c r="I51" s="1">
        <f>VLOOKUP(B51,nodes!A:C,2,FALSE)</f>
        <v>114</v>
      </c>
      <c r="J51" s="1">
        <f>VLOOKUP(D51,nodes!A:C,2,FALSE)</f>
        <v>103</v>
      </c>
      <c r="K51" s="1" t="str">
        <f t="shared" si="4"/>
        <v>mTOR Signaling (bi-inhibit) Autophagy</v>
      </c>
      <c r="L51" s="1" t="str">
        <f t="shared" si="5"/>
        <v>bi-inhibit</v>
      </c>
      <c r="M51" s="1" t="str">
        <f t="shared" si="6"/>
        <v>mTOR Signaling (bi-inhibit) Autophagy</v>
      </c>
      <c r="N51" s="1">
        <f t="shared" si="7"/>
        <v>1050</v>
      </c>
      <c r="O51" t="b">
        <v>0</v>
      </c>
    </row>
    <row r="52" spans="1:15" x14ac:dyDescent="0.25">
      <c r="A52">
        <v>1051</v>
      </c>
      <c r="B52" t="s">
        <v>23</v>
      </c>
      <c r="C52" t="s">
        <v>16</v>
      </c>
      <c r="D52" t="s">
        <v>25</v>
      </c>
      <c r="E52" t="s">
        <v>21</v>
      </c>
      <c r="F52">
        <v>5</v>
      </c>
      <c r="G52">
        <v>5</v>
      </c>
      <c r="H52" s="1" t="str">
        <f>VLOOKUP(B52,nodes!A:C,3,FALSE)</f>
        <v>mechanism</v>
      </c>
      <c r="I52" s="1">
        <f>VLOOKUP(B52,nodes!A:C,2,FALSE)</f>
        <v>114</v>
      </c>
      <c r="J52" s="1">
        <f>VLOOKUP(D52,nodes!A:C,2,FALSE)</f>
        <v>106</v>
      </c>
      <c r="K52" s="1" t="str">
        <f t="shared" si="4"/>
        <v>mTOR Signaling (increase) Cellular Senescence</v>
      </c>
      <c r="L52" s="1" t="str">
        <f t="shared" si="5"/>
        <v>increase</v>
      </c>
      <c r="M52" s="1" t="str">
        <f t="shared" si="6"/>
        <v>mTOR Signaling (increase) Cellular Senescence</v>
      </c>
      <c r="N52" s="1">
        <f t="shared" si="7"/>
        <v>1051</v>
      </c>
      <c r="O52" t="b">
        <v>0</v>
      </c>
    </row>
    <row r="53" spans="1:15" x14ac:dyDescent="0.25">
      <c r="A53">
        <v>1052</v>
      </c>
      <c r="B53" t="s">
        <v>23</v>
      </c>
      <c r="C53" t="s">
        <v>36</v>
      </c>
      <c r="D53" t="s">
        <v>18</v>
      </c>
      <c r="E53" t="s">
        <v>21</v>
      </c>
      <c r="F53">
        <v>4</v>
      </c>
      <c r="G53">
        <v>4</v>
      </c>
      <c r="H53" s="1" t="str">
        <f>VLOOKUP(B53,nodes!A:C,3,FALSE)</f>
        <v>mechanism</v>
      </c>
      <c r="I53" s="1">
        <f>VLOOKUP(B53,nodes!A:C,2,FALSE)</f>
        <v>114</v>
      </c>
      <c r="J53" s="1">
        <f>VLOOKUP(D53,nodes!A:C,2,FALSE)</f>
        <v>107</v>
      </c>
      <c r="K53" s="1" t="str">
        <f t="shared" si="4"/>
        <v>mTOR Signaling (modulate) DNA Damage</v>
      </c>
      <c r="L53" s="1" t="str">
        <f t="shared" si="5"/>
        <v>modulate</v>
      </c>
      <c r="M53" s="1" t="str">
        <f t="shared" si="6"/>
        <v>mTOR Signaling (modulate) DNA Damage</v>
      </c>
      <c r="N53" s="1">
        <f t="shared" si="7"/>
        <v>1052</v>
      </c>
      <c r="O53" t="b">
        <v>0</v>
      </c>
    </row>
    <row r="54" spans="1:15" x14ac:dyDescent="0.25">
      <c r="A54">
        <v>1053</v>
      </c>
      <c r="B54" t="s">
        <v>23</v>
      </c>
      <c r="C54" t="s">
        <v>16</v>
      </c>
      <c r="D54" t="s">
        <v>26</v>
      </c>
      <c r="E54" t="s">
        <v>21</v>
      </c>
      <c r="F54">
        <v>5</v>
      </c>
      <c r="G54">
        <v>5</v>
      </c>
      <c r="H54" s="1" t="str">
        <f>VLOOKUP(B54,nodes!A:C,3,FALSE)</f>
        <v>mechanism</v>
      </c>
      <c r="I54" s="1">
        <f>VLOOKUP(B54,nodes!A:C,2,FALSE)</f>
        <v>114</v>
      </c>
      <c r="J54" s="1">
        <f>VLOOKUP(D54,nodes!A:C,2,FALSE)</f>
        <v>111</v>
      </c>
      <c r="K54" s="1" t="str">
        <f t="shared" si="4"/>
        <v>mTOR Signaling (increase) Inflammation</v>
      </c>
      <c r="L54" s="1" t="str">
        <f t="shared" si="5"/>
        <v>increase</v>
      </c>
      <c r="M54" s="1" t="str">
        <f t="shared" si="6"/>
        <v>mTOR Signaling (increase) Inflammation</v>
      </c>
      <c r="N54" s="1">
        <f t="shared" si="7"/>
        <v>1053</v>
      </c>
      <c r="O54" t="b">
        <v>0</v>
      </c>
    </row>
    <row r="55" spans="1:15" x14ac:dyDescent="0.25">
      <c r="A55">
        <v>1054</v>
      </c>
      <c r="B55" t="s">
        <v>23</v>
      </c>
      <c r="C55" t="s">
        <v>16</v>
      </c>
      <c r="D55" t="s">
        <v>44</v>
      </c>
      <c r="E55" t="s">
        <v>21</v>
      </c>
      <c r="F55">
        <v>3</v>
      </c>
      <c r="G55">
        <v>3</v>
      </c>
      <c r="H55" s="1" t="str">
        <f>VLOOKUP(B55,nodes!A:C,3,FALSE)</f>
        <v>mechanism</v>
      </c>
      <c r="I55" s="1">
        <f>VLOOKUP(B55,nodes!A:C,2,FALSE)</f>
        <v>114</v>
      </c>
      <c r="J55" s="1">
        <f>VLOOKUP(D55,nodes!A:C,2,FALSE)</f>
        <v>116</v>
      </c>
      <c r="K55" s="1" t="str">
        <f t="shared" si="4"/>
        <v>mTOR Signaling (increase) Oxidative Stress (incl. ROS)</v>
      </c>
      <c r="L55" s="1" t="str">
        <f t="shared" si="5"/>
        <v>increase</v>
      </c>
      <c r="M55" s="1" t="str">
        <f t="shared" si="6"/>
        <v>mTOR Signaling (increase) Oxidative Stress (incl. ROS)</v>
      </c>
      <c r="N55" s="1">
        <f t="shared" si="7"/>
        <v>1054</v>
      </c>
      <c r="O55" t="b">
        <v>0</v>
      </c>
    </row>
    <row r="56" spans="1:15" x14ac:dyDescent="0.25">
      <c r="A56">
        <v>1055</v>
      </c>
      <c r="B56" t="s">
        <v>14</v>
      </c>
      <c r="C56" t="s">
        <v>16</v>
      </c>
      <c r="D56" t="s">
        <v>31</v>
      </c>
      <c r="E56" t="s">
        <v>17</v>
      </c>
      <c r="F56">
        <v>3</v>
      </c>
      <c r="G56">
        <v>3</v>
      </c>
      <c r="H56" s="1" t="str">
        <f>VLOOKUP(B56,nodes!A:C,3,FALSE)</f>
        <v>mechanism</v>
      </c>
      <c r="I56" s="1">
        <f>VLOOKUP(B56,nodes!A:C,2,FALSE)</f>
        <v>115</v>
      </c>
      <c r="J56" s="1">
        <f>VLOOKUP(D56,nodes!A:C,2,FALSE)</f>
        <v>103</v>
      </c>
      <c r="K56" s="1" t="str">
        <f t="shared" si="4"/>
        <v>NAD Levels (increase) Autophagy</v>
      </c>
      <c r="L56" s="1" t="str">
        <f t="shared" si="5"/>
        <v>increase</v>
      </c>
      <c r="M56" s="1" t="str">
        <f t="shared" si="6"/>
        <v>NAD Levels (increase) Autophagy</v>
      </c>
      <c r="N56" s="1">
        <f t="shared" si="7"/>
        <v>1055</v>
      </c>
      <c r="O56" t="b">
        <v>0</v>
      </c>
    </row>
    <row r="57" spans="1:15" x14ac:dyDescent="0.25">
      <c r="A57">
        <v>1056</v>
      </c>
      <c r="B57" t="s">
        <v>14</v>
      </c>
      <c r="C57" t="s">
        <v>19</v>
      </c>
      <c r="D57" t="s">
        <v>28</v>
      </c>
      <c r="E57" t="s">
        <v>21</v>
      </c>
      <c r="F57">
        <v>5</v>
      </c>
      <c r="G57">
        <v>5</v>
      </c>
      <c r="H57" s="1" t="str">
        <f>VLOOKUP(B57,nodes!A:C,3,FALSE)</f>
        <v>mechanism</v>
      </c>
      <c r="I57" s="1">
        <f>VLOOKUP(B57,nodes!A:C,2,FALSE)</f>
        <v>115</v>
      </c>
      <c r="J57" s="1">
        <f>VLOOKUP(D57,nodes!A:C,2,FALSE)</f>
        <v>113</v>
      </c>
      <c r="K57" s="1" t="str">
        <f t="shared" si="4"/>
        <v>NAD Levels (decrease) Mitochondrial Dysfunction</v>
      </c>
      <c r="L57" s="1" t="str">
        <f t="shared" si="5"/>
        <v>decrease</v>
      </c>
      <c r="M57" s="1" t="str">
        <f t="shared" si="6"/>
        <v>NAD Levels (decrease) Mitochondrial Dysfunction</v>
      </c>
      <c r="N57" s="1">
        <f t="shared" si="7"/>
        <v>1056</v>
      </c>
      <c r="O57" t="b">
        <v>0</v>
      </c>
    </row>
    <row r="58" spans="1:15" x14ac:dyDescent="0.25">
      <c r="A58">
        <v>1057</v>
      </c>
      <c r="B58" t="s">
        <v>14</v>
      </c>
      <c r="C58" t="s">
        <v>19</v>
      </c>
      <c r="D58" t="s">
        <v>44</v>
      </c>
      <c r="E58" t="s">
        <v>17</v>
      </c>
      <c r="F58">
        <v>5</v>
      </c>
      <c r="G58">
        <v>5</v>
      </c>
      <c r="H58" s="1" t="str">
        <f>VLOOKUP(B58,nodes!A:C,3,FALSE)</f>
        <v>mechanism</v>
      </c>
      <c r="I58" s="1">
        <f>VLOOKUP(B58,nodes!A:C,2,FALSE)</f>
        <v>115</v>
      </c>
      <c r="J58" s="1">
        <f>VLOOKUP(D58,nodes!A:C,2,FALSE)</f>
        <v>116</v>
      </c>
      <c r="K58" s="1" t="str">
        <f t="shared" si="4"/>
        <v>NAD Levels (decrease) Oxidative Stress (incl. ROS)</v>
      </c>
      <c r="L58" s="1" t="str">
        <f t="shared" si="5"/>
        <v>decrease</v>
      </c>
      <c r="M58" s="1" t="str">
        <f t="shared" si="6"/>
        <v>NAD Levels (decrease) Oxidative Stress (incl. ROS)</v>
      </c>
      <c r="N58" s="1">
        <f t="shared" si="7"/>
        <v>1057</v>
      </c>
      <c r="O58" t="b">
        <v>0</v>
      </c>
    </row>
    <row r="59" spans="1:15" x14ac:dyDescent="0.25">
      <c r="A59">
        <v>1058</v>
      </c>
      <c r="B59" t="s">
        <v>14</v>
      </c>
      <c r="C59" t="s">
        <v>16</v>
      </c>
      <c r="D59" t="s">
        <v>15</v>
      </c>
      <c r="E59" t="s">
        <v>17</v>
      </c>
      <c r="F59">
        <v>4</v>
      </c>
      <c r="G59">
        <v>4</v>
      </c>
      <c r="H59" s="1" t="str">
        <f>VLOOKUP(B59,nodes!A:C,3,FALSE)</f>
        <v>mechanism</v>
      </c>
      <c r="I59" s="1">
        <f>VLOOKUP(B59,nodes!A:C,2,FALSE)</f>
        <v>115</v>
      </c>
      <c r="J59" s="1">
        <f>VLOOKUP(D59,nodes!A:C,2,FALSE)</f>
        <v>117</v>
      </c>
      <c r="K59" s="1" t="str">
        <f t="shared" si="4"/>
        <v>NAD Levels (increase) Sirtuin Activation</v>
      </c>
      <c r="L59" s="1" t="str">
        <f t="shared" si="5"/>
        <v>increase</v>
      </c>
      <c r="M59" s="1" t="str">
        <f t="shared" si="6"/>
        <v>NAD Levels (increase) Sirtuin Activation</v>
      </c>
      <c r="N59" s="1">
        <f t="shared" si="7"/>
        <v>1058</v>
      </c>
      <c r="O59" t="b">
        <v>0</v>
      </c>
    </row>
    <row r="60" spans="1:15" x14ac:dyDescent="0.25">
      <c r="A60">
        <v>1059</v>
      </c>
      <c r="B60" t="s">
        <v>44</v>
      </c>
      <c r="C60" t="s">
        <v>16</v>
      </c>
      <c r="D60" t="s">
        <v>25</v>
      </c>
      <c r="E60" t="s">
        <v>21</v>
      </c>
      <c r="F60">
        <v>3</v>
      </c>
      <c r="G60">
        <v>3</v>
      </c>
      <c r="H60" s="1" t="str">
        <f>VLOOKUP(B60,nodes!A:C,3,FALSE)</f>
        <v>mechanism</v>
      </c>
      <c r="I60" s="1">
        <f>VLOOKUP(B60,nodes!A:C,2,FALSE)</f>
        <v>116</v>
      </c>
      <c r="J60" s="1">
        <f>VLOOKUP(D60,nodes!A:C,2,FALSE)</f>
        <v>106</v>
      </c>
      <c r="K60" s="1" t="str">
        <f t="shared" si="4"/>
        <v>Oxidative Stress (incl. ROS) (increase) Cellular Senescence</v>
      </c>
      <c r="L60" s="1" t="str">
        <f t="shared" si="5"/>
        <v>increase</v>
      </c>
      <c r="M60" s="1" t="str">
        <f t="shared" si="6"/>
        <v>Oxidative Stress (incl. ROS) (increase) Cellular Senescence</v>
      </c>
      <c r="N60" s="1">
        <f t="shared" si="7"/>
        <v>1059</v>
      </c>
      <c r="O60" t="b">
        <v>0</v>
      </c>
    </row>
    <row r="61" spans="1:15" x14ac:dyDescent="0.25">
      <c r="A61">
        <v>1061</v>
      </c>
      <c r="B61" t="s">
        <v>44</v>
      </c>
      <c r="C61" t="s">
        <v>16</v>
      </c>
      <c r="D61" t="s">
        <v>18</v>
      </c>
      <c r="E61" t="s">
        <v>21</v>
      </c>
      <c r="F61">
        <v>5</v>
      </c>
      <c r="G61">
        <v>5</v>
      </c>
      <c r="H61" s="1" t="str">
        <f>VLOOKUP(B61,nodes!A:C,3,FALSE)</f>
        <v>mechanism</v>
      </c>
      <c r="I61" s="1">
        <f>VLOOKUP(B61,nodes!A:C,2,FALSE)</f>
        <v>116</v>
      </c>
      <c r="J61" s="1">
        <f>VLOOKUP(D61,nodes!A:C,2,FALSE)</f>
        <v>107</v>
      </c>
      <c r="K61" s="1" t="str">
        <f t="shared" si="4"/>
        <v>Oxidative Stress (incl. ROS) (increase) DNA Damage</v>
      </c>
      <c r="L61" s="1" t="str">
        <f t="shared" si="5"/>
        <v>increase</v>
      </c>
      <c r="M61" s="1" t="str">
        <f t="shared" si="6"/>
        <v>Oxidative Stress (incl. ROS) (increase) DNA Damage</v>
      </c>
      <c r="N61" s="1">
        <f t="shared" si="7"/>
        <v>1061</v>
      </c>
      <c r="O61" t="b">
        <v>0</v>
      </c>
    </row>
    <row r="62" spans="1:15" x14ac:dyDescent="0.25">
      <c r="A62">
        <v>1062</v>
      </c>
      <c r="B62" t="s">
        <v>44</v>
      </c>
      <c r="C62" t="s">
        <v>16</v>
      </c>
      <c r="D62" t="s">
        <v>29</v>
      </c>
      <c r="E62" t="s">
        <v>21</v>
      </c>
      <c r="F62">
        <v>3</v>
      </c>
      <c r="G62">
        <v>3</v>
      </c>
      <c r="H62" s="1" t="str">
        <f>VLOOKUP(B62,nodes!A:C,3,FALSE)</f>
        <v>mechanism</v>
      </c>
      <c r="I62" s="1">
        <f>VLOOKUP(B62,nodes!A:C,2,FALSE)</f>
        <v>116</v>
      </c>
      <c r="J62" s="1">
        <f>VLOOKUP(D62,nodes!A:C,2,FALSE)</f>
        <v>109</v>
      </c>
      <c r="K62" s="1" t="str">
        <f t="shared" si="4"/>
        <v>Oxidative Stress (incl. ROS) (increase) Glycation</v>
      </c>
      <c r="L62" s="1" t="str">
        <f t="shared" si="5"/>
        <v>increase</v>
      </c>
      <c r="M62" s="1" t="str">
        <f t="shared" si="6"/>
        <v>Oxidative Stress (incl. ROS) (increase) Glycation</v>
      </c>
      <c r="N62" s="1">
        <f t="shared" si="7"/>
        <v>1062</v>
      </c>
      <c r="O62" t="b">
        <v>0</v>
      </c>
    </row>
    <row r="63" spans="1:15" x14ac:dyDescent="0.25">
      <c r="A63">
        <v>1063</v>
      </c>
      <c r="B63" t="s">
        <v>44</v>
      </c>
      <c r="C63" t="s">
        <v>27</v>
      </c>
      <c r="D63" t="s">
        <v>26</v>
      </c>
      <c r="E63" t="s">
        <v>21</v>
      </c>
      <c r="F63">
        <v>3</v>
      </c>
      <c r="G63">
        <v>3</v>
      </c>
      <c r="H63" s="1" t="str">
        <f>VLOOKUP(B63,nodes!A:C,3,FALSE)</f>
        <v>mechanism</v>
      </c>
      <c r="I63" s="1">
        <f>VLOOKUP(B63,nodes!A:C,2,FALSE)</f>
        <v>116</v>
      </c>
      <c r="J63" s="1">
        <f>VLOOKUP(D63,nodes!A:C,2,FALSE)</f>
        <v>111</v>
      </c>
      <c r="K63" s="1" t="str">
        <f t="shared" si="4"/>
        <v>Oxidative Stress (incl. ROS) (bi-amplify) Inflammation</v>
      </c>
      <c r="L63" s="1" t="str">
        <f t="shared" si="5"/>
        <v>bi-amplify</v>
      </c>
      <c r="M63" s="1" t="str">
        <f t="shared" si="6"/>
        <v>Oxidative Stress (incl. ROS) (bi-amplify) Inflammation</v>
      </c>
      <c r="N63" s="1">
        <f t="shared" si="7"/>
        <v>1063</v>
      </c>
      <c r="O63" t="b">
        <v>0</v>
      </c>
    </row>
    <row r="64" spans="1:15" x14ac:dyDescent="0.25">
      <c r="A64">
        <v>1064</v>
      </c>
      <c r="B64" t="s">
        <v>44</v>
      </c>
      <c r="C64" t="s">
        <v>19</v>
      </c>
      <c r="D64" t="s">
        <v>24</v>
      </c>
      <c r="E64" t="s">
        <v>21</v>
      </c>
      <c r="F64">
        <v>5</v>
      </c>
      <c r="G64">
        <v>5</v>
      </c>
      <c r="H64" s="1" t="str">
        <f>VLOOKUP(B64,nodes!A:C,3,FALSE)</f>
        <v>mechanism</v>
      </c>
      <c r="I64" s="1">
        <f>VLOOKUP(B64,nodes!A:C,2,FALSE)</f>
        <v>116</v>
      </c>
      <c r="J64" s="1">
        <f>VLOOKUP(D64,nodes!A:C,2,FALSE)</f>
        <v>112</v>
      </c>
      <c r="K64" s="1" t="str">
        <f t="shared" si="4"/>
        <v>Oxidative Stress (incl. ROS) (decrease) Insulin Sensitivity</v>
      </c>
      <c r="L64" s="1" t="str">
        <f t="shared" si="5"/>
        <v>decrease</v>
      </c>
      <c r="M64" s="1" t="str">
        <f t="shared" si="6"/>
        <v>Oxidative Stress (incl. ROS) (decrease) Insulin Sensitivity</v>
      </c>
      <c r="N64" s="1">
        <f t="shared" si="7"/>
        <v>1064</v>
      </c>
      <c r="O64" t="b">
        <v>0</v>
      </c>
    </row>
    <row r="65" spans="1:15" x14ac:dyDescent="0.25">
      <c r="A65">
        <v>1065</v>
      </c>
      <c r="B65" t="s">
        <v>44</v>
      </c>
      <c r="C65" t="s">
        <v>16</v>
      </c>
      <c r="D65" t="s">
        <v>28</v>
      </c>
      <c r="E65" t="s">
        <v>21</v>
      </c>
      <c r="F65">
        <v>3</v>
      </c>
      <c r="G65">
        <v>3</v>
      </c>
      <c r="H65" s="1" t="str">
        <f>VLOOKUP(B65,nodes!A:C,3,FALSE)</f>
        <v>mechanism</v>
      </c>
      <c r="I65" s="1">
        <f>VLOOKUP(B65,nodes!A:C,2,FALSE)</f>
        <v>116</v>
      </c>
      <c r="J65" s="1">
        <f>VLOOKUP(D65,nodes!A:C,2,FALSE)</f>
        <v>113</v>
      </c>
      <c r="K65" s="1" t="str">
        <f t="shared" ref="K65:K96" si="8">M65</f>
        <v>Oxidative Stress (incl. ROS) (increase) Mitochondrial Dysfunction</v>
      </c>
      <c r="L65" s="1" t="str">
        <f t="shared" ref="L65:L96" si="9">C65</f>
        <v>increase</v>
      </c>
      <c r="M65" s="1" t="str">
        <f t="shared" ref="M65:M96" si="10">B65&amp; " ("&amp;C65&amp;") "&amp;D65</f>
        <v>Oxidative Stress (incl. ROS) (increase) Mitochondrial Dysfunction</v>
      </c>
      <c r="N65" s="1">
        <f t="shared" ref="N65:N96" si="11">A65</f>
        <v>1065</v>
      </c>
      <c r="O65" t="b">
        <v>0</v>
      </c>
    </row>
    <row r="66" spans="1:15" x14ac:dyDescent="0.25">
      <c r="A66">
        <v>1066</v>
      </c>
      <c r="B66" t="s">
        <v>44</v>
      </c>
      <c r="C66" t="s">
        <v>19</v>
      </c>
      <c r="D66" t="s">
        <v>14</v>
      </c>
      <c r="E66" t="s">
        <v>21</v>
      </c>
      <c r="F66">
        <v>4</v>
      </c>
      <c r="G66">
        <v>3</v>
      </c>
      <c r="H66" s="1" t="str">
        <f>VLOOKUP(B66,nodes!A:C,3,FALSE)</f>
        <v>mechanism</v>
      </c>
      <c r="I66" s="1">
        <f>VLOOKUP(B66,nodes!A:C,2,FALSE)</f>
        <v>116</v>
      </c>
      <c r="J66" s="1">
        <f>VLOOKUP(D66,nodes!A:C,2,FALSE)</f>
        <v>115</v>
      </c>
      <c r="K66" s="1" t="str">
        <f t="shared" si="8"/>
        <v>Oxidative Stress (incl. ROS) (decrease) NAD Levels</v>
      </c>
      <c r="L66" s="1" t="str">
        <f t="shared" si="9"/>
        <v>decrease</v>
      </c>
      <c r="M66" s="1" t="str">
        <f t="shared" si="10"/>
        <v>Oxidative Stress (incl. ROS) (decrease) NAD Levels</v>
      </c>
      <c r="N66" s="1">
        <f t="shared" si="11"/>
        <v>1066</v>
      </c>
      <c r="O66" t="b">
        <v>0</v>
      </c>
    </row>
    <row r="67" spans="1:15" x14ac:dyDescent="0.25">
      <c r="A67">
        <v>1067</v>
      </c>
      <c r="B67" t="s">
        <v>44</v>
      </c>
      <c r="C67" t="s">
        <v>45</v>
      </c>
      <c r="D67" t="s">
        <v>15</v>
      </c>
      <c r="E67" t="s">
        <v>21</v>
      </c>
      <c r="F67">
        <v>4</v>
      </c>
      <c r="G67">
        <v>4</v>
      </c>
      <c r="H67" s="1" t="str">
        <f>VLOOKUP(B67,nodes!A:C,3,FALSE)</f>
        <v>mechanism</v>
      </c>
      <c r="I67" s="1">
        <f>VLOOKUP(B67,nodes!A:C,2,FALSE)</f>
        <v>116</v>
      </c>
      <c r="J67" s="1">
        <f>VLOOKUP(D67,nodes!A:C,2,FALSE)</f>
        <v>117</v>
      </c>
      <c r="K67" s="1" t="str">
        <f t="shared" si="8"/>
        <v>Oxidative Stress (incl. ROS) (bi-inhibit) Sirtuin Activation</v>
      </c>
      <c r="L67" s="1" t="str">
        <f t="shared" si="9"/>
        <v>bi-inhibit</v>
      </c>
      <c r="M67" s="1" t="str">
        <f t="shared" si="10"/>
        <v>Oxidative Stress (incl. ROS) (bi-inhibit) Sirtuin Activation</v>
      </c>
      <c r="N67" s="1">
        <f t="shared" si="11"/>
        <v>1067</v>
      </c>
      <c r="O67" t="b">
        <v>0</v>
      </c>
    </row>
    <row r="68" spans="1:15" x14ac:dyDescent="0.25">
      <c r="A68">
        <v>1068</v>
      </c>
      <c r="B68" t="s">
        <v>15</v>
      </c>
      <c r="C68" t="s">
        <v>19</v>
      </c>
      <c r="D68" t="s">
        <v>18</v>
      </c>
      <c r="E68" t="s">
        <v>17</v>
      </c>
      <c r="F68">
        <v>2</v>
      </c>
      <c r="G68">
        <v>2</v>
      </c>
      <c r="H68" s="1" t="str">
        <f>VLOOKUP(B68,nodes!A:C,3,FALSE)</f>
        <v>mechanism</v>
      </c>
      <c r="I68" s="1">
        <f>VLOOKUP(B68,nodes!A:C,2,FALSE)</f>
        <v>117</v>
      </c>
      <c r="J68" s="1">
        <f>VLOOKUP(D68,nodes!A:C,2,FALSE)</f>
        <v>107</v>
      </c>
      <c r="K68" s="1" t="str">
        <f t="shared" si="8"/>
        <v>Sirtuin Activation (decrease) DNA Damage</v>
      </c>
      <c r="L68" s="1" t="str">
        <f t="shared" si="9"/>
        <v>decrease</v>
      </c>
      <c r="M68" s="1" t="str">
        <f t="shared" si="10"/>
        <v>Sirtuin Activation (decrease) DNA Damage</v>
      </c>
      <c r="N68" s="1">
        <f t="shared" si="11"/>
        <v>1068</v>
      </c>
      <c r="O68" t="b">
        <v>0</v>
      </c>
    </row>
    <row r="69" spans="1:15" x14ac:dyDescent="0.25">
      <c r="A69">
        <v>1069</v>
      </c>
      <c r="B69" t="s">
        <v>15</v>
      </c>
      <c r="C69" t="s">
        <v>45</v>
      </c>
      <c r="D69" t="s">
        <v>44</v>
      </c>
      <c r="E69" t="s">
        <v>17</v>
      </c>
      <c r="F69">
        <v>5</v>
      </c>
      <c r="G69">
        <v>5</v>
      </c>
      <c r="H69" s="1" t="str">
        <f>VLOOKUP(B69,nodes!A:C,3,FALSE)</f>
        <v>mechanism</v>
      </c>
      <c r="I69" s="1">
        <f>VLOOKUP(B69,nodes!A:C,2,FALSE)</f>
        <v>117</v>
      </c>
      <c r="J69" s="1">
        <f>VLOOKUP(D69,nodes!A:C,2,FALSE)</f>
        <v>116</v>
      </c>
      <c r="K69" s="1" t="str">
        <f t="shared" si="8"/>
        <v>Sirtuin Activation (bi-inhibit) Oxidative Stress (incl. ROS)</v>
      </c>
      <c r="L69" s="1" t="str">
        <f t="shared" si="9"/>
        <v>bi-inhibit</v>
      </c>
      <c r="M69" s="1" t="str">
        <f t="shared" si="10"/>
        <v>Sirtuin Activation (bi-inhibit) Oxidative Stress (incl. ROS)</v>
      </c>
      <c r="N69" s="1">
        <f t="shared" si="11"/>
        <v>1069</v>
      </c>
      <c r="O69" t="b">
        <v>0</v>
      </c>
    </row>
    <row r="70" spans="1:15" x14ac:dyDescent="0.25">
      <c r="A70">
        <v>1070</v>
      </c>
      <c r="B70" t="s">
        <v>32</v>
      </c>
      <c r="C70" t="s">
        <v>16</v>
      </c>
      <c r="D70" t="s">
        <v>25</v>
      </c>
      <c r="E70" t="s">
        <v>21</v>
      </c>
      <c r="F70">
        <v>5</v>
      </c>
      <c r="G70">
        <v>5</v>
      </c>
      <c r="H70" s="1" t="str">
        <f>VLOOKUP(B70,nodes!A:C,3,FALSE)</f>
        <v>mechanism</v>
      </c>
      <c r="I70" s="1">
        <f>VLOOKUP(B70,nodes!A:C,2,FALSE)</f>
        <v>118</v>
      </c>
      <c r="J70" s="1">
        <f>VLOOKUP(D70,nodes!A:C,2,FALSE)</f>
        <v>106</v>
      </c>
      <c r="K70" s="1" t="str">
        <f t="shared" si="8"/>
        <v>Telomere Shortening (increase) Cellular Senescence</v>
      </c>
      <c r="L70" s="1" t="str">
        <f t="shared" si="9"/>
        <v>increase</v>
      </c>
      <c r="M70" s="1" t="str">
        <f t="shared" si="10"/>
        <v>Telomere Shortening (increase) Cellular Senescence</v>
      </c>
      <c r="N70" s="1">
        <f t="shared" si="11"/>
        <v>1070</v>
      </c>
      <c r="O70" t="b">
        <v>0</v>
      </c>
    </row>
    <row r="71" spans="1:15" x14ac:dyDescent="0.25">
      <c r="A71">
        <v>1071</v>
      </c>
      <c r="B71" t="s">
        <v>32</v>
      </c>
      <c r="C71" t="s">
        <v>16</v>
      </c>
      <c r="D71" t="s">
        <v>18</v>
      </c>
      <c r="E71" t="s">
        <v>21</v>
      </c>
      <c r="F71">
        <v>5</v>
      </c>
      <c r="G71">
        <v>5</v>
      </c>
      <c r="H71" s="1" t="str">
        <f>VLOOKUP(B71,nodes!A:C,3,FALSE)</f>
        <v>mechanism</v>
      </c>
      <c r="I71" s="1">
        <f>VLOOKUP(B71,nodes!A:C,2,FALSE)</f>
        <v>118</v>
      </c>
      <c r="J71" s="1">
        <f>VLOOKUP(D71,nodes!A:C,2,FALSE)</f>
        <v>107</v>
      </c>
      <c r="K71" s="1" t="str">
        <f t="shared" si="8"/>
        <v>Telomere Shortening (increase) DNA Damage</v>
      </c>
      <c r="L71" s="1" t="str">
        <f t="shared" si="9"/>
        <v>increase</v>
      </c>
      <c r="M71" s="1" t="str">
        <f t="shared" si="10"/>
        <v>Telomere Shortening (increase) DNA Damage</v>
      </c>
      <c r="N71" s="1">
        <f t="shared" si="11"/>
        <v>1071</v>
      </c>
      <c r="O71" t="b">
        <v>0</v>
      </c>
    </row>
    <row r="72" spans="1:15" x14ac:dyDescent="0.25">
      <c r="A72">
        <v>1072</v>
      </c>
      <c r="B72" t="s">
        <v>32</v>
      </c>
      <c r="C72" t="s">
        <v>19</v>
      </c>
      <c r="D72" t="s">
        <v>15</v>
      </c>
      <c r="E72" t="s">
        <v>21</v>
      </c>
      <c r="F72">
        <v>3</v>
      </c>
      <c r="G72">
        <v>3</v>
      </c>
      <c r="H72" s="1" t="str">
        <f>VLOOKUP(B72,nodes!A:C,3,FALSE)</f>
        <v>mechanism</v>
      </c>
      <c r="I72" s="1">
        <f>VLOOKUP(B72,nodes!A:C,2,FALSE)</f>
        <v>118</v>
      </c>
      <c r="J72" s="1">
        <f>VLOOKUP(D72,nodes!A:C,2,FALSE)</f>
        <v>117</v>
      </c>
      <c r="K72" s="1" t="str">
        <f t="shared" si="8"/>
        <v>Telomere Shortening (decrease) Sirtuin Activation</v>
      </c>
      <c r="L72" s="1" t="str">
        <f t="shared" si="9"/>
        <v>decrease</v>
      </c>
      <c r="M72" s="1" t="str">
        <f t="shared" si="10"/>
        <v>Telomere Shortening (decrease) Sirtuin Activation</v>
      </c>
      <c r="N72" s="1">
        <f t="shared" si="11"/>
        <v>1072</v>
      </c>
      <c r="O72" t="b">
        <v>0</v>
      </c>
    </row>
    <row r="73" spans="1:15" x14ac:dyDescent="0.25">
      <c r="A73">
        <v>2001</v>
      </c>
      <c r="B73" t="s">
        <v>42</v>
      </c>
      <c r="C73" t="s">
        <v>19</v>
      </c>
      <c r="D73" t="s">
        <v>30</v>
      </c>
      <c r="E73" t="s">
        <v>17</v>
      </c>
      <c r="F73">
        <v>3</v>
      </c>
      <c r="G73">
        <v>3</v>
      </c>
      <c r="H73" s="1" t="str">
        <f>VLOOKUP(B73,nodes!A:C,3,FALSE)</f>
        <v>ingredient</v>
      </c>
      <c r="I73" s="1">
        <f>VLOOKUP(B73,nodes!A:C,2,FALSE)</f>
        <v>176</v>
      </c>
      <c r="J73" s="1">
        <f>VLOOKUP(D73,nodes!A:C,2,FALSE)</f>
        <v>101</v>
      </c>
      <c r="K73" s="1" t="str">
        <f t="shared" si="8"/>
        <v>Alpha Lipoic Acid (decrease) AGEs</v>
      </c>
      <c r="L73" s="1" t="str">
        <f t="shared" si="9"/>
        <v>decrease</v>
      </c>
      <c r="M73" s="1" t="str">
        <f t="shared" si="10"/>
        <v>Alpha Lipoic Acid (decrease) AGEs</v>
      </c>
      <c r="N73" s="1">
        <f t="shared" si="11"/>
        <v>2001</v>
      </c>
      <c r="O73" t="b">
        <v>0</v>
      </c>
    </row>
    <row r="74" spans="1:15" x14ac:dyDescent="0.25">
      <c r="A74">
        <v>2002</v>
      </c>
      <c r="B74" t="s">
        <v>42</v>
      </c>
      <c r="C74" t="s">
        <v>16</v>
      </c>
      <c r="D74" t="s">
        <v>50</v>
      </c>
      <c r="E74" t="s">
        <v>17</v>
      </c>
      <c r="F74">
        <v>4</v>
      </c>
      <c r="G74">
        <v>4</v>
      </c>
      <c r="H74" s="1" t="str">
        <f>VLOOKUP(B74,nodes!A:C,3,FALSE)</f>
        <v>ingredient</v>
      </c>
      <c r="I74" s="1">
        <f>VLOOKUP(B74,nodes!A:C,2,FALSE)</f>
        <v>176</v>
      </c>
      <c r="J74" s="1">
        <f>VLOOKUP(D74,nodes!A:C,2,FALSE)</f>
        <v>119</v>
      </c>
      <c r="K74" s="1" t="str">
        <f t="shared" si="8"/>
        <v>Alpha Lipoic Acid (increase) Glutathione Levels</v>
      </c>
      <c r="L74" s="1" t="str">
        <f t="shared" si="9"/>
        <v>increase</v>
      </c>
      <c r="M74" s="1" t="str">
        <f t="shared" si="10"/>
        <v>Alpha Lipoic Acid (increase) Glutathione Levels</v>
      </c>
      <c r="N74" s="1">
        <f t="shared" si="11"/>
        <v>2002</v>
      </c>
      <c r="O74" t="b">
        <v>0</v>
      </c>
    </row>
    <row r="75" spans="1:15" x14ac:dyDescent="0.25">
      <c r="A75">
        <v>2003</v>
      </c>
      <c r="B75" t="s">
        <v>42</v>
      </c>
      <c r="C75" t="s">
        <v>19</v>
      </c>
      <c r="D75" t="s">
        <v>29</v>
      </c>
      <c r="E75" t="s">
        <v>17</v>
      </c>
      <c r="F75">
        <v>3</v>
      </c>
      <c r="G75">
        <v>3</v>
      </c>
      <c r="H75" s="1" t="str">
        <f>VLOOKUP(B75,nodes!A:C,3,FALSE)</f>
        <v>ingredient</v>
      </c>
      <c r="I75" s="1">
        <f>VLOOKUP(B75,nodes!A:C,2,FALSE)</f>
        <v>176</v>
      </c>
      <c r="J75" s="1">
        <f>VLOOKUP(D75,nodes!A:C,2,FALSE)</f>
        <v>109</v>
      </c>
      <c r="K75" s="1" t="str">
        <f t="shared" si="8"/>
        <v>Alpha Lipoic Acid (decrease) Glycation</v>
      </c>
      <c r="L75" s="1" t="str">
        <f t="shared" si="9"/>
        <v>decrease</v>
      </c>
      <c r="M75" s="1" t="str">
        <f t="shared" si="10"/>
        <v>Alpha Lipoic Acid (decrease) Glycation</v>
      </c>
      <c r="N75" s="1">
        <f t="shared" si="11"/>
        <v>2003</v>
      </c>
      <c r="O75" t="b">
        <v>0</v>
      </c>
    </row>
    <row r="76" spans="1:15" x14ac:dyDescent="0.25">
      <c r="A76">
        <v>2004</v>
      </c>
      <c r="B76" t="s">
        <v>42</v>
      </c>
      <c r="C76" t="s">
        <v>19</v>
      </c>
      <c r="D76" t="s">
        <v>26</v>
      </c>
      <c r="E76" t="s">
        <v>17</v>
      </c>
      <c r="F76">
        <v>2</v>
      </c>
      <c r="G76">
        <v>3</v>
      </c>
      <c r="H76" s="1" t="str">
        <f>VLOOKUP(B76,nodes!A:C,3,FALSE)</f>
        <v>ingredient</v>
      </c>
      <c r="I76" s="1">
        <f>VLOOKUP(B76,nodes!A:C,2,FALSE)</f>
        <v>176</v>
      </c>
      <c r="J76" s="1">
        <f>VLOOKUP(D76,nodes!A:C,2,FALSE)</f>
        <v>111</v>
      </c>
      <c r="K76" s="1" t="str">
        <f t="shared" si="8"/>
        <v>Alpha Lipoic Acid (decrease) Inflammation</v>
      </c>
      <c r="L76" s="1" t="str">
        <f t="shared" si="9"/>
        <v>decrease</v>
      </c>
      <c r="M76" s="1" t="str">
        <f t="shared" si="10"/>
        <v>Alpha Lipoic Acid (decrease) Inflammation</v>
      </c>
      <c r="N76" s="1">
        <f t="shared" si="11"/>
        <v>2004</v>
      </c>
      <c r="O76" t="b">
        <v>0</v>
      </c>
    </row>
    <row r="77" spans="1:15" x14ac:dyDescent="0.25">
      <c r="A77">
        <v>2005</v>
      </c>
      <c r="B77" t="s">
        <v>42</v>
      </c>
      <c r="C77" t="s">
        <v>16</v>
      </c>
      <c r="D77" t="s">
        <v>24</v>
      </c>
      <c r="E77" t="s">
        <v>17</v>
      </c>
      <c r="F77">
        <v>3</v>
      </c>
      <c r="G77">
        <v>3</v>
      </c>
      <c r="H77" s="1" t="str">
        <f>VLOOKUP(B77,nodes!A:C,3,FALSE)</f>
        <v>ingredient</v>
      </c>
      <c r="I77" s="1">
        <f>VLOOKUP(B77,nodes!A:C,2,FALSE)</f>
        <v>176</v>
      </c>
      <c r="J77" s="1">
        <f>VLOOKUP(D77,nodes!A:C,2,FALSE)</f>
        <v>112</v>
      </c>
      <c r="K77" s="1" t="str">
        <f t="shared" si="8"/>
        <v>Alpha Lipoic Acid (increase) Insulin Sensitivity</v>
      </c>
      <c r="L77" s="1" t="str">
        <f t="shared" si="9"/>
        <v>increase</v>
      </c>
      <c r="M77" s="1" t="str">
        <f t="shared" si="10"/>
        <v>Alpha Lipoic Acid (increase) Insulin Sensitivity</v>
      </c>
      <c r="N77" s="1">
        <f t="shared" si="11"/>
        <v>2005</v>
      </c>
      <c r="O77" t="b">
        <v>0</v>
      </c>
    </row>
    <row r="78" spans="1:15" x14ac:dyDescent="0.25">
      <c r="A78">
        <v>2006</v>
      </c>
      <c r="B78" t="s">
        <v>42</v>
      </c>
      <c r="C78" t="s">
        <v>16</v>
      </c>
      <c r="D78" t="s">
        <v>14</v>
      </c>
      <c r="E78" t="s">
        <v>17</v>
      </c>
      <c r="F78">
        <v>2</v>
      </c>
      <c r="G78">
        <v>3</v>
      </c>
      <c r="H78" s="1" t="str">
        <f>VLOOKUP(B78,nodes!A:C,3,FALSE)</f>
        <v>ingredient</v>
      </c>
      <c r="I78" s="1">
        <f>VLOOKUP(B78,nodes!A:C,2,FALSE)</f>
        <v>176</v>
      </c>
      <c r="J78" s="1">
        <f>VLOOKUP(D78,nodes!A:C,2,FALSE)</f>
        <v>115</v>
      </c>
      <c r="K78" s="1" t="str">
        <f t="shared" si="8"/>
        <v>Alpha Lipoic Acid (increase) NAD Levels</v>
      </c>
      <c r="L78" s="1" t="str">
        <f t="shared" si="9"/>
        <v>increase</v>
      </c>
      <c r="M78" s="1" t="str">
        <f t="shared" si="10"/>
        <v>Alpha Lipoic Acid (increase) NAD Levels</v>
      </c>
      <c r="N78" s="1">
        <f t="shared" si="11"/>
        <v>2006</v>
      </c>
      <c r="O78" t="b">
        <v>0</v>
      </c>
    </row>
    <row r="79" spans="1:15" x14ac:dyDescent="0.25">
      <c r="A79">
        <v>2007</v>
      </c>
      <c r="B79" t="s">
        <v>42</v>
      </c>
      <c r="C79" t="s">
        <v>19</v>
      </c>
      <c r="D79" t="s">
        <v>44</v>
      </c>
      <c r="E79" t="s">
        <v>17</v>
      </c>
      <c r="F79">
        <v>3</v>
      </c>
      <c r="G79">
        <v>3</v>
      </c>
      <c r="H79" s="1" t="str">
        <f>VLOOKUP(B79,nodes!A:C,3,FALSE)</f>
        <v>ingredient</v>
      </c>
      <c r="I79" s="1">
        <f>VLOOKUP(B79,nodes!A:C,2,FALSE)</f>
        <v>176</v>
      </c>
      <c r="J79" s="1">
        <f>VLOOKUP(D79,nodes!A:C,2,FALSE)</f>
        <v>116</v>
      </c>
      <c r="K79" s="1" t="str">
        <f t="shared" si="8"/>
        <v>Alpha Lipoic Acid (decrease) Oxidative Stress (incl. ROS)</v>
      </c>
      <c r="L79" s="1" t="str">
        <f t="shared" si="9"/>
        <v>decrease</v>
      </c>
      <c r="M79" s="1" t="str">
        <f t="shared" si="10"/>
        <v>Alpha Lipoic Acid (decrease) Oxidative Stress (incl. ROS)</v>
      </c>
      <c r="N79" s="1">
        <f t="shared" si="11"/>
        <v>2007</v>
      </c>
      <c r="O79" t="b">
        <v>0</v>
      </c>
    </row>
    <row r="80" spans="1:15" x14ac:dyDescent="0.25">
      <c r="A80">
        <v>2008</v>
      </c>
      <c r="B80" t="s">
        <v>53</v>
      </c>
      <c r="C80" t="s">
        <v>19</v>
      </c>
      <c r="D80" t="s">
        <v>18</v>
      </c>
      <c r="E80" t="s">
        <v>17</v>
      </c>
      <c r="F80">
        <v>2</v>
      </c>
      <c r="G80">
        <v>3</v>
      </c>
      <c r="H80" s="1" t="str">
        <f>VLOOKUP(B80,nodes!A:C,3,FALSE)</f>
        <v>ingredient</v>
      </c>
      <c r="I80" s="1">
        <f>VLOOKUP(B80,nodes!A:C,2,FALSE)</f>
        <v>507</v>
      </c>
      <c r="J80" s="1">
        <f>VLOOKUP(D80,nodes!A:C,2,FALSE)</f>
        <v>107</v>
      </c>
      <c r="K80" s="1" t="str">
        <f t="shared" si="8"/>
        <v>Astaxanthin (decrease) DNA Damage</v>
      </c>
      <c r="L80" s="1" t="str">
        <f t="shared" si="9"/>
        <v>decrease</v>
      </c>
      <c r="M80" s="1" t="str">
        <f t="shared" si="10"/>
        <v>Astaxanthin (decrease) DNA Damage</v>
      </c>
      <c r="N80" s="1">
        <f t="shared" si="11"/>
        <v>2008</v>
      </c>
      <c r="O80" t="b">
        <v>0</v>
      </c>
    </row>
    <row r="81" spans="1:15" x14ac:dyDescent="0.25">
      <c r="A81">
        <v>2009</v>
      </c>
      <c r="B81" t="s">
        <v>53</v>
      </c>
      <c r="C81" t="s">
        <v>19</v>
      </c>
      <c r="D81" t="s">
        <v>26</v>
      </c>
      <c r="E81" t="s">
        <v>17</v>
      </c>
      <c r="F81">
        <v>3</v>
      </c>
      <c r="G81">
        <v>3</v>
      </c>
      <c r="H81" s="1" t="str">
        <f>VLOOKUP(B81,nodes!A:C,3,FALSE)</f>
        <v>ingredient</v>
      </c>
      <c r="I81" s="1">
        <f>VLOOKUP(B81,nodes!A:C,2,FALSE)</f>
        <v>507</v>
      </c>
      <c r="J81" s="1">
        <f>VLOOKUP(D81,nodes!A:C,2,FALSE)</f>
        <v>111</v>
      </c>
      <c r="K81" s="1" t="str">
        <f t="shared" si="8"/>
        <v>Astaxanthin (decrease) Inflammation</v>
      </c>
      <c r="L81" s="1" t="str">
        <f t="shared" si="9"/>
        <v>decrease</v>
      </c>
      <c r="M81" s="1" t="str">
        <f t="shared" si="10"/>
        <v>Astaxanthin (decrease) Inflammation</v>
      </c>
      <c r="N81" s="1">
        <f t="shared" si="11"/>
        <v>2009</v>
      </c>
      <c r="O81" t="b">
        <v>0</v>
      </c>
    </row>
    <row r="82" spans="1:15" x14ac:dyDescent="0.25">
      <c r="A82">
        <v>2010</v>
      </c>
      <c r="B82" t="s">
        <v>53</v>
      </c>
      <c r="C82" t="s">
        <v>19</v>
      </c>
      <c r="D82" t="s">
        <v>44</v>
      </c>
      <c r="E82" t="s">
        <v>17</v>
      </c>
      <c r="F82">
        <v>4</v>
      </c>
      <c r="G82">
        <v>4</v>
      </c>
      <c r="H82" s="1" t="str">
        <f>VLOOKUP(B82,nodes!A:C,3,FALSE)</f>
        <v>ingredient</v>
      </c>
      <c r="I82" s="1">
        <f>VLOOKUP(B82,nodes!A:C,2,FALSE)</f>
        <v>507</v>
      </c>
      <c r="J82" s="1">
        <f>VLOOKUP(D82,nodes!A:C,2,FALSE)</f>
        <v>116</v>
      </c>
      <c r="K82" s="1" t="str">
        <f t="shared" si="8"/>
        <v>Astaxanthin (decrease) Oxidative Stress (incl. ROS)</v>
      </c>
      <c r="L82" s="1" t="str">
        <f t="shared" si="9"/>
        <v>decrease</v>
      </c>
      <c r="M82" s="1" t="str">
        <f t="shared" si="10"/>
        <v>Astaxanthin (decrease) Oxidative Stress (incl. ROS)</v>
      </c>
      <c r="N82" s="1">
        <f t="shared" si="11"/>
        <v>2010</v>
      </c>
      <c r="O82" t="b">
        <v>0</v>
      </c>
    </row>
    <row r="83" spans="1:15" x14ac:dyDescent="0.25">
      <c r="A83">
        <v>2011</v>
      </c>
      <c r="B83" t="s">
        <v>46</v>
      </c>
      <c r="C83" t="s">
        <v>16</v>
      </c>
      <c r="D83" t="s">
        <v>22</v>
      </c>
      <c r="E83" t="s">
        <v>17</v>
      </c>
      <c r="F83">
        <v>5</v>
      </c>
      <c r="G83">
        <v>5</v>
      </c>
      <c r="H83" s="1" t="str">
        <f>VLOOKUP(B83,nodes!A:C,3,FALSE)</f>
        <v>ingredient</v>
      </c>
      <c r="I83" s="1">
        <f>VLOOKUP(B83,nodes!A:C,2,FALSE)</f>
        <v>501</v>
      </c>
      <c r="J83" s="1">
        <f>VLOOKUP(D83,nodes!A:C,2,FALSE)</f>
        <v>102</v>
      </c>
      <c r="K83" s="1" t="str">
        <f t="shared" si="8"/>
        <v>Berberine (increase) AMPK Signaling</v>
      </c>
      <c r="L83" s="1" t="str">
        <f t="shared" si="9"/>
        <v>increase</v>
      </c>
      <c r="M83" s="1" t="str">
        <f t="shared" si="10"/>
        <v>Berberine (increase) AMPK Signaling</v>
      </c>
      <c r="N83" s="1">
        <f t="shared" si="11"/>
        <v>2011</v>
      </c>
      <c r="O83" t="b">
        <v>0</v>
      </c>
    </row>
    <row r="84" spans="1:15" x14ac:dyDescent="0.25">
      <c r="A84">
        <v>2012</v>
      </c>
      <c r="B84" t="s">
        <v>46</v>
      </c>
      <c r="C84" t="s">
        <v>19</v>
      </c>
      <c r="D84" t="s">
        <v>26</v>
      </c>
      <c r="E84" t="s">
        <v>17</v>
      </c>
      <c r="F84">
        <v>4</v>
      </c>
      <c r="G84">
        <v>4</v>
      </c>
      <c r="H84" s="1" t="str">
        <f>VLOOKUP(B84,nodes!A:C,3,FALSE)</f>
        <v>ingredient</v>
      </c>
      <c r="I84" s="1">
        <f>VLOOKUP(B84,nodes!A:C,2,FALSE)</f>
        <v>501</v>
      </c>
      <c r="J84" s="1">
        <f>VLOOKUP(D84,nodes!A:C,2,FALSE)</f>
        <v>111</v>
      </c>
      <c r="K84" s="1" t="str">
        <f t="shared" si="8"/>
        <v>Berberine (decrease) Inflammation</v>
      </c>
      <c r="L84" s="1" t="str">
        <f t="shared" si="9"/>
        <v>decrease</v>
      </c>
      <c r="M84" s="1" t="str">
        <f t="shared" si="10"/>
        <v>Berberine (decrease) Inflammation</v>
      </c>
      <c r="N84" s="1">
        <f t="shared" si="11"/>
        <v>2012</v>
      </c>
      <c r="O84" t="b">
        <v>0</v>
      </c>
    </row>
    <row r="85" spans="1:15" x14ac:dyDescent="0.25">
      <c r="A85">
        <v>2013</v>
      </c>
      <c r="B85" t="s">
        <v>46</v>
      </c>
      <c r="C85" t="s">
        <v>16</v>
      </c>
      <c r="D85" t="s">
        <v>24</v>
      </c>
      <c r="E85" t="s">
        <v>17</v>
      </c>
      <c r="F85">
        <v>5</v>
      </c>
      <c r="G85">
        <v>5</v>
      </c>
      <c r="H85" s="1" t="str">
        <f>VLOOKUP(B85,nodes!A:C,3,FALSE)</f>
        <v>ingredient</v>
      </c>
      <c r="I85" s="1">
        <f>VLOOKUP(B85,nodes!A:C,2,FALSE)</f>
        <v>501</v>
      </c>
      <c r="J85" s="1">
        <f>VLOOKUP(D85,nodes!A:C,2,FALSE)</f>
        <v>112</v>
      </c>
      <c r="K85" s="1" t="str">
        <f t="shared" si="8"/>
        <v>Berberine (increase) Insulin Sensitivity</v>
      </c>
      <c r="L85" s="1" t="str">
        <f t="shared" si="9"/>
        <v>increase</v>
      </c>
      <c r="M85" s="1" t="str">
        <f t="shared" si="10"/>
        <v>Berberine (increase) Insulin Sensitivity</v>
      </c>
      <c r="N85" s="1">
        <f t="shared" si="11"/>
        <v>2013</v>
      </c>
      <c r="O85" t="b">
        <v>0</v>
      </c>
    </row>
    <row r="86" spans="1:15" x14ac:dyDescent="0.25">
      <c r="A86">
        <v>2014</v>
      </c>
      <c r="B86" t="s">
        <v>46</v>
      </c>
      <c r="C86" t="s">
        <v>19</v>
      </c>
      <c r="D86" t="s">
        <v>44</v>
      </c>
      <c r="E86" t="s">
        <v>17</v>
      </c>
      <c r="F86">
        <v>4</v>
      </c>
      <c r="G86">
        <v>4</v>
      </c>
      <c r="H86" s="1" t="str">
        <f>VLOOKUP(B86,nodes!A:C,3,FALSE)</f>
        <v>ingredient</v>
      </c>
      <c r="I86" s="1">
        <f>VLOOKUP(B86,nodes!A:C,2,FALSE)</f>
        <v>501</v>
      </c>
      <c r="J86" s="1">
        <f>VLOOKUP(D86,nodes!A:C,2,FALSE)</f>
        <v>116</v>
      </c>
      <c r="K86" s="1" t="str">
        <f t="shared" si="8"/>
        <v>Berberine (decrease) Oxidative Stress (incl. ROS)</v>
      </c>
      <c r="L86" s="1" t="str">
        <f t="shared" si="9"/>
        <v>decrease</v>
      </c>
      <c r="M86" s="1" t="str">
        <f t="shared" si="10"/>
        <v>Berberine (decrease) Oxidative Stress (incl. ROS)</v>
      </c>
      <c r="N86" s="1">
        <f t="shared" si="11"/>
        <v>2014</v>
      </c>
      <c r="O86" t="b">
        <v>0</v>
      </c>
    </row>
    <row r="87" spans="1:15" x14ac:dyDescent="0.25">
      <c r="A87">
        <v>2015</v>
      </c>
      <c r="B87" t="s">
        <v>47</v>
      </c>
      <c r="C87" t="s">
        <v>19</v>
      </c>
      <c r="D87" t="s">
        <v>25</v>
      </c>
      <c r="E87" t="s">
        <v>17</v>
      </c>
      <c r="F87">
        <v>4</v>
      </c>
      <c r="G87">
        <v>4</v>
      </c>
      <c r="H87" s="1" t="str">
        <f>VLOOKUP(B87,nodes!A:C,3,FALSE)</f>
        <v>ingredient</v>
      </c>
      <c r="I87" s="1">
        <f>VLOOKUP(B87,nodes!A:C,2,FALSE)</f>
        <v>502</v>
      </c>
      <c r="J87" s="1">
        <f>VLOOKUP(D87,nodes!A:C,2,FALSE)</f>
        <v>106</v>
      </c>
      <c r="K87" s="1" t="str">
        <f t="shared" si="8"/>
        <v>Curcumin (decrease) Cellular Senescence</v>
      </c>
      <c r="L87" s="1" t="str">
        <f t="shared" si="9"/>
        <v>decrease</v>
      </c>
      <c r="M87" s="1" t="str">
        <f t="shared" si="10"/>
        <v>Curcumin (decrease) Cellular Senescence</v>
      </c>
      <c r="N87" s="1">
        <f t="shared" si="11"/>
        <v>2015</v>
      </c>
      <c r="O87" t="b">
        <v>0</v>
      </c>
    </row>
    <row r="88" spans="1:15" x14ac:dyDescent="0.25">
      <c r="A88">
        <v>2016</v>
      </c>
      <c r="B88" t="s">
        <v>47</v>
      </c>
      <c r="C88" t="s">
        <v>19</v>
      </c>
      <c r="D88" t="s">
        <v>26</v>
      </c>
      <c r="E88" t="s">
        <v>17</v>
      </c>
      <c r="F88">
        <v>5</v>
      </c>
      <c r="G88">
        <v>5</v>
      </c>
      <c r="H88" s="1" t="str">
        <f>VLOOKUP(B88,nodes!A:C,3,FALSE)</f>
        <v>ingredient</v>
      </c>
      <c r="I88" s="1">
        <f>VLOOKUP(B88,nodes!A:C,2,FALSE)</f>
        <v>502</v>
      </c>
      <c r="J88" s="1">
        <f>VLOOKUP(D88,nodes!A:C,2,FALSE)</f>
        <v>111</v>
      </c>
      <c r="K88" s="1" t="str">
        <f t="shared" si="8"/>
        <v>Curcumin (decrease) Inflammation</v>
      </c>
      <c r="L88" s="1" t="str">
        <f t="shared" si="9"/>
        <v>decrease</v>
      </c>
      <c r="M88" s="1" t="str">
        <f t="shared" si="10"/>
        <v>Curcumin (decrease) Inflammation</v>
      </c>
      <c r="N88" s="1">
        <f t="shared" si="11"/>
        <v>2016</v>
      </c>
      <c r="O88" t="b">
        <v>0</v>
      </c>
    </row>
    <row r="89" spans="1:15" x14ac:dyDescent="0.25">
      <c r="A89">
        <v>2017</v>
      </c>
      <c r="B89" t="s">
        <v>47</v>
      </c>
      <c r="C89" t="s">
        <v>19</v>
      </c>
      <c r="D89" t="s">
        <v>44</v>
      </c>
      <c r="E89" t="s">
        <v>17</v>
      </c>
      <c r="F89">
        <v>5</v>
      </c>
      <c r="G89">
        <v>5</v>
      </c>
      <c r="H89" s="1" t="str">
        <f>VLOOKUP(B89,nodes!A:C,3,FALSE)</f>
        <v>ingredient</v>
      </c>
      <c r="I89" s="1">
        <f>VLOOKUP(B89,nodes!A:C,2,FALSE)</f>
        <v>502</v>
      </c>
      <c r="J89" s="1">
        <f>VLOOKUP(D89,nodes!A:C,2,FALSE)</f>
        <v>116</v>
      </c>
      <c r="K89" s="1" t="str">
        <f t="shared" si="8"/>
        <v>Curcumin (decrease) Oxidative Stress (incl. ROS)</v>
      </c>
      <c r="L89" s="1" t="str">
        <f t="shared" si="9"/>
        <v>decrease</v>
      </c>
      <c r="M89" s="1" t="str">
        <f t="shared" si="10"/>
        <v>Curcumin (decrease) Oxidative Stress (incl. ROS)</v>
      </c>
      <c r="N89" s="1">
        <f t="shared" si="11"/>
        <v>2017</v>
      </c>
      <c r="O89" t="b">
        <v>0</v>
      </c>
    </row>
    <row r="90" spans="1:15" x14ac:dyDescent="0.25">
      <c r="A90">
        <v>2018</v>
      </c>
      <c r="B90" t="s">
        <v>55</v>
      </c>
      <c r="C90" t="s">
        <v>19</v>
      </c>
      <c r="D90" t="s">
        <v>30</v>
      </c>
      <c r="E90" t="s">
        <v>17</v>
      </c>
      <c r="F90">
        <v>3</v>
      </c>
      <c r="G90">
        <v>3</v>
      </c>
      <c r="H90" s="1" t="str">
        <f>VLOOKUP(B90,nodes!A:C,3,FALSE)</f>
        <v>ingredient</v>
      </c>
      <c r="I90" s="1">
        <f>VLOOKUP(B90,nodes!A:C,2,FALSE)</f>
        <v>509</v>
      </c>
      <c r="J90" s="1">
        <f>VLOOKUP(D90,nodes!A:C,2,FALSE)</f>
        <v>101</v>
      </c>
      <c r="K90" s="1" t="str">
        <f t="shared" si="8"/>
        <v>EGCG (decrease) AGEs</v>
      </c>
      <c r="L90" s="1" t="str">
        <f t="shared" si="9"/>
        <v>decrease</v>
      </c>
      <c r="M90" s="1" t="str">
        <f t="shared" si="10"/>
        <v>EGCG (decrease) AGEs</v>
      </c>
      <c r="N90" s="1">
        <f t="shared" si="11"/>
        <v>2018</v>
      </c>
      <c r="O90" t="b">
        <v>0</v>
      </c>
    </row>
    <row r="91" spans="1:15" x14ac:dyDescent="0.25">
      <c r="A91">
        <v>2019</v>
      </c>
      <c r="B91" t="s">
        <v>55</v>
      </c>
      <c r="C91" t="s">
        <v>16</v>
      </c>
      <c r="D91" t="s">
        <v>22</v>
      </c>
      <c r="E91" t="s">
        <v>17</v>
      </c>
      <c r="F91">
        <v>3</v>
      </c>
      <c r="G91">
        <v>3</v>
      </c>
      <c r="H91" s="1" t="str">
        <f>VLOOKUP(B91,nodes!A:C,3,FALSE)</f>
        <v>ingredient</v>
      </c>
      <c r="I91" s="1">
        <f>VLOOKUP(B91,nodes!A:C,2,FALSE)</f>
        <v>509</v>
      </c>
      <c r="J91" s="1">
        <f>VLOOKUP(D91,nodes!A:C,2,FALSE)</f>
        <v>102</v>
      </c>
      <c r="K91" s="1" t="str">
        <f t="shared" si="8"/>
        <v>EGCG (increase) AMPK Signaling</v>
      </c>
      <c r="L91" s="1" t="str">
        <f t="shared" si="9"/>
        <v>increase</v>
      </c>
      <c r="M91" s="1" t="str">
        <f t="shared" si="10"/>
        <v>EGCG (increase) AMPK Signaling</v>
      </c>
      <c r="N91" s="1">
        <f t="shared" si="11"/>
        <v>2019</v>
      </c>
      <c r="O91" t="b">
        <v>0</v>
      </c>
    </row>
    <row r="92" spans="1:15" x14ac:dyDescent="0.25">
      <c r="A92">
        <v>2020</v>
      </c>
      <c r="B92" t="s">
        <v>55</v>
      </c>
      <c r="C92" t="s">
        <v>19</v>
      </c>
      <c r="D92" t="s">
        <v>25</v>
      </c>
      <c r="E92" t="s">
        <v>17</v>
      </c>
      <c r="F92">
        <v>3</v>
      </c>
      <c r="G92">
        <v>3</v>
      </c>
      <c r="H92" s="1" t="str">
        <f>VLOOKUP(B92,nodes!A:C,3,FALSE)</f>
        <v>ingredient</v>
      </c>
      <c r="I92" s="1">
        <f>VLOOKUP(B92,nodes!A:C,2,FALSE)</f>
        <v>509</v>
      </c>
      <c r="J92" s="1">
        <f>VLOOKUP(D92,nodes!A:C,2,FALSE)</f>
        <v>106</v>
      </c>
      <c r="K92" s="1" t="str">
        <f t="shared" si="8"/>
        <v>EGCG (decrease) Cellular Senescence</v>
      </c>
      <c r="L92" s="1" t="str">
        <f t="shared" si="9"/>
        <v>decrease</v>
      </c>
      <c r="M92" s="1" t="str">
        <f t="shared" si="10"/>
        <v>EGCG (decrease) Cellular Senescence</v>
      </c>
      <c r="N92" s="1">
        <f t="shared" si="11"/>
        <v>2020</v>
      </c>
      <c r="O92" t="b">
        <v>0</v>
      </c>
    </row>
    <row r="93" spans="1:15" x14ac:dyDescent="0.25">
      <c r="A93">
        <v>2021</v>
      </c>
      <c r="B93" t="s">
        <v>55</v>
      </c>
      <c r="C93" t="s">
        <v>19</v>
      </c>
      <c r="D93" t="s">
        <v>18</v>
      </c>
      <c r="E93" t="s">
        <v>17</v>
      </c>
      <c r="F93">
        <v>3</v>
      </c>
      <c r="G93">
        <v>3</v>
      </c>
      <c r="H93" s="1" t="str">
        <f>VLOOKUP(B93,nodes!A:C,3,FALSE)</f>
        <v>ingredient</v>
      </c>
      <c r="I93" s="1">
        <f>VLOOKUP(B93,nodes!A:C,2,FALSE)</f>
        <v>509</v>
      </c>
      <c r="J93" s="1">
        <f>VLOOKUP(D93,nodes!A:C,2,FALSE)</f>
        <v>107</v>
      </c>
      <c r="K93" s="1" t="str">
        <f t="shared" si="8"/>
        <v>EGCG (decrease) DNA Damage</v>
      </c>
      <c r="L93" s="1" t="str">
        <f t="shared" si="9"/>
        <v>decrease</v>
      </c>
      <c r="M93" s="1" t="str">
        <f t="shared" si="10"/>
        <v>EGCG (decrease) DNA Damage</v>
      </c>
      <c r="N93" s="1">
        <f t="shared" si="11"/>
        <v>2021</v>
      </c>
      <c r="O93" t="b">
        <v>0</v>
      </c>
    </row>
    <row r="94" spans="1:15" x14ac:dyDescent="0.25">
      <c r="A94">
        <v>2022</v>
      </c>
      <c r="B94" t="s">
        <v>55</v>
      </c>
      <c r="C94" t="s">
        <v>19</v>
      </c>
      <c r="D94" t="s">
        <v>26</v>
      </c>
      <c r="E94" t="s">
        <v>17</v>
      </c>
      <c r="F94">
        <v>4</v>
      </c>
      <c r="G94">
        <v>4</v>
      </c>
      <c r="H94" s="1" t="str">
        <f>VLOOKUP(B94,nodes!A:C,3,FALSE)</f>
        <v>ingredient</v>
      </c>
      <c r="I94" s="1">
        <f>VLOOKUP(B94,nodes!A:C,2,FALSE)</f>
        <v>509</v>
      </c>
      <c r="J94" s="1">
        <f>VLOOKUP(D94,nodes!A:C,2,FALSE)</f>
        <v>111</v>
      </c>
      <c r="K94" s="1" t="str">
        <f t="shared" si="8"/>
        <v>EGCG (decrease) Inflammation</v>
      </c>
      <c r="L94" s="1" t="str">
        <f t="shared" si="9"/>
        <v>decrease</v>
      </c>
      <c r="M94" s="1" t="str">
        <f t="shared" si="10"/>
        <v>EGCG (decrease) Inflammation</v>
      </c>
      <c r="N94" s="1">
        <f t="shared" si="11"/>
        <v>2022</v>
      </c>
      <c r="O94" t="b">
        <v>0</v>
      </c>
    </row>
    <row r="95" spans="1:15" x14ac:dyDescent="0.25">
      <c r="A95">
        <v>2023</v>
      </c>
      <c r="B95" t="s">
        <v>55</v>
      </c>
      <c r="C95" t="s">
        <v>19</v>
      </c>
      <c r="D95" t="s">
        <v>44</v>
      </c>
      <c r="E95" t="s">
        <v>17</v>
      </c>
      <c r="F95">
        <v>4</v>
      </c>
      <c r="G95">
        <v>4</v>
      </c>
      <c r="H95" s="1" t="str">
        <f>VLOOKUP(B95,nodes!A:C,3,FALSE)</f>
        <v>ingredient</v>
      </c>
      <c r="I95" s="1">
        <f>VLOOKUP(B95,nodes!A:C,2,FALSE)</f>
        <v>509</v>
      </c>
      <c r="J95" s="1">
        <f>VLOOKUP(D95,nodes!A:C,2,FALSE)</f>
        <v>116</v>
      </c>
      <c r="K95" s="1" t="str">
        <f t="shared" si="8"/>
        <v>EGCG (decrease) Oxidative Stress (incl. ROS)</v>
      </c>
      <c r="L95" s="1" t="str">
        <f t="shared" si="9"/>
        <v>decrease</v>
      </c>
      <c r="M95" s="1" t="str">
        <f t="shared" si="10"/>
        <v>EGCG (decrease) Oxidative Stress (incl. ROS)</v>
      </c>
      <c r="N95" s="1">
        <f t="shared" si="11"/>
        <v>2023</v>
      </c>
      <c r="O95" t="b">
        <v>0</v>
      </c>
    </row>
    <row r="96" spans="1:15" x14ac:dyDescent="0.25">
      <c r="A96">
        <v>2024</v>
      </c>
      <c r="B96" t="s">
        <v>55</v>
      </c>
      <c r="C96" t="s">
        <v>16</v>
      </c>
      <c r="D96" t="s">
        <v>15</v>
      </c>
      <c r="E96" t="s">
        <v>17</v>
      </c>
      <c r="F96">
        <v>3</v>
      </c>
      <c r="G96">
        <v>3</v>
      </c>
      <c r="H96" s="1" t="str">
        <f>VLOOKUP(B96,nodes!A:C,3,FALSE)</f>
        <v>ingredient</v>
      </c>
      <c r="I96" s="1">
        <f>VLOOKUP(B96,nodes!A:C,2,FALSE)</f>
        <v>509</v>
      </c>
      <c r="J96" s="1">
        <f>VLOOKUP(D96,nodes!A:C,2,FALSE)</f>
        <v>117</v>
      </c>
      <c r="K96" s="1" t="str">
        <f t="shared" si="8"/>
        <v>EGCG (increase) Sirtuin Activation</v>
      </c>
      <c r="L96" s="1" t="str">
        <f t="shared" si="9"/>
        <v>increase</v>
      </c>
      <c r="M96" s="1" t="str">
        <f t="shared" si="10"/>
        <v>EGCG (increase) Sirtuin Activation</v>
      </c>
      <c r="N96" s="1">
        <f t="shared" si="11"/>
        <v>2024</v>
      </c>
      <c r="O96" t="b">
        <v>0</v>
      </c>
    </row>
    <row r="97" spans="1:15" x14ac:dyDescent="0.25">
      <c r="A97">
        <v>2025</v>
      </c>
      <c r="B97" t="s">
        <v>48</v>
      </c>
      <c r="C97" t="s">
        <v>19</v>
      </c>
      <c r="D97" t="s">
        <v>25</v>
      </c>
      <c r="E97" t="s">
        <v>17</v>
      </c>
      <c r="F97">
        <v>4</v>
      </c>
      <c r="G97">
        <v>3</v>
      </c>
      <c r="H97" s="1" t="str">
        <f>VLOOKUP(B97,nodes!A:C,3,FALSE)</f>
        <v>ingredient</v>
      </c>
      <c r="I97" s="1">
        <f>VLOOKUP(B97,nodes!A:C,2,FALSE)</f>
        <v>503</v>
      </c>
      <c r="J97" s="1">
        <f>VLOOKUP(D97,nodes!A:C,2,FALSE)</f>
        <v>106</v>
      </c>
      <c r="K97" s="1" t="str">
        <f t="shared" ref="K97:K132" si="12">M97</f>
        <v>Fisetin (decrease) Cellular Senescence</v>
      </c>
      <c r="L97" s="1" t="str">
        <f t="shared" ref="L97:L132" si="13">C97</f>
        <v>decrease</v>
      </c>
      <c r="M97" s="1" t="str">
        <f t="shared" ref="M97:M132" si="14">B97&amp; " ("&amp;C97&amp;") "&amp;D97</f>
        <v>Fisetin (decrease) Cellular Senescence</v>
      </c>
      <c r="N97" s="1">
        <f t="shared" ref="N97:N132" si="15">A97</f>
        <v>2025</v>
      </c>
      <c r="O97" t="b">
        <v>0</v>
      </c>
    </row>
    <row r="98" spans="1:15" x14ac:dyDescent="0.25">
      <c r="A98">
        <v>2026</v>
      </c>
      <c r="B98" t="s">
        <v>48</v>
      </c>
      <c r="C98" t="s">
        <v>19</v>
      </c>
      <c r="D98" t="s">
        <v>26</v>
      </c>
      <c r="E98" t="s">
        <v>17</v>
      </c>
      <c r="F98">
        <v>4</v>
      </c>
      <c r="G98">
        <v>4</v>
      </c>
      <c r="H98" s="1" t="str">
        <f>VLOOKUP(B98,nodes!A:C,3,FALSE)</f>
        <v>ingredient</v>
      </c>
      <c r="I98" s="1">
        <f>VLOOKUP(B98,nodes!A:C,2,FALSE)</f>
        <v>503</v>
      </c>
      <c r="J98" s="1">
        <f>VLOOKUP(D98,nodes!A:C,2,FALSE)</f>
        <v>111</v>
      </c>
      <c r="K98" s="1" t="str">
        <f t="shared" si="12"/>
        <v>Fisetin (decrease) Inflammation</v>
      </c>
      <c r="L98" s="1" t="str">
        <f t="shared" si="13"/>
        <v>decrease</v>
      </c>
      <c r="M98" s="1" t="str">
        <f t="shared" si="14"/>
        <v>Fisetin (decrease) Inflammation</v>
      </c>
      <c r="N98" s="1">
        <f t="shared" si="15"/>
        <v>2026</v>
      </c>
      <c r="O98" t="b">
        <v>0</v>
      </c>
    </row>
    <row r="99" spans="1:15" x14ac:dyDescent="0.25">
      <c r="A99">
        <v>2027</v>
      </c>
      <c r="B99" t="s">
        <v>48</v>
      </c>
      <c r="C99" t="s">
        <v>19</v>
      </c>
      <c r="D99" t="s">
        <v>44</v>
      </c>
      <c r="E99" t="s">
        <v>17</v>
      </c>
      <c r="F99">
        <v>4</v>
      </c>
      <c r="G99">
        <v>3</v>
      </c>
      <c r="H99" s="1" t="str">
        <f>VLOOKUP(B99,nodes!A:C,3,FALSE)</f>
        <v>ingredient</v>
      </c>
      <c r="I99" s="1">
        <f>VLOOKUP(B99,nodes!A:C,2,FALSE)</f>
        <v>503</v>
      </c>
      <c r="J99" s="1">
        <f>VLOOKUP(D99,nodes!A:C,2,FALSE)</f>
        <v>116</v>
      </c>
      <c r="K99" s="1" t="str">
        <f t="shared" si="12"/>
        <v>Fisetin (decrease) Oxidative Stress (incl. ROS)</v>
      </c>
      <c r="L99" s="1" t="str">
        <f t="shared" si="13"/>
        <v>decrease</v>
      </c>
      <c r="M99" s="1" t="str">
        <f t="shared" si="14"/>
        <v>Fisetin (decrease) Oxidative Stress (incl. ROS)</v>
      </c>
      <c r="N99" s="1">
        <f t="shared" si="15"/>
        <v>2027</v>
      </c>
      <c r="O99" t="b">
        <v>0</v>
      </c>
    </row>
    <row r="100" spans="1:15" x14ac:dyDescent="0.25">
      <c r="A100">
        <v>2028</v>
      </c>
      <c r="B100" t="s">
        <v>52</v>
      </c>
      <c r="C100" t="s">
        <v>16</v>
      </c>
      <c r="D100" t="s">
        <v>50</v>
      </c>
      <c r="E100" t="s">
        <v>17</v>
      </c>
      <c r="F100">
        <v>3</v>
      </c>
      <c r="G100">
        <v>3</v>
      </c>
      <c r="H100" s="1" t="str">
        <f>VLOOKUP(B100,nodes!A:C,3,FALSE)</f>
        <v>ingredient</v>
      </c>
      <c r="I100" s="1">
        <f>VLOOKUP(B100,nodes!A:C,2,FALSE)</f>
        <v>506</v>
      </c>
      <c r="J100" s="1">
        <f>VLOOKUP(D100,nodes!A:C,2,FALSE)</f>
        <v>119</v>
      </c>
      <c r="K100" s="1" t="str">
        <f t="shared" si="12"/>
        <v>Glycine (increase) Glutathione Levels</v>
      </c>
      <c r="L100" s="1" t="str">
        <f t="shared" si="13"/>
        <v>increase</v>
      </c>
      <c r="M100" s="1" t="str">
        <f t="shared" si="14"/>
        <v>Glycine (increase) Glutathione Levels</v>
      </c>
      <c r="N100" s="1">
        <f t="shared" si="15"/>
        <v>2028</v>
      </c>
      <c r="O100" t="b">
        <v>0</v>
      </c>
    </row>
    <row r="101" spans="1:15" x14ac:dyDescent="0.25">
      <c r="A101">
        <v>2029</v>
      </c>
      <c r="B101" t="s">
        <v>52</v>
      </c>
      <c r="C101" t="s">
        <v>19</v>
      </c>
      <c r="D101" t="s">
        <v>26</v>
      </c>
      <c r="E101" t="s">
        <v>17</v>
      </c>
      <c r="F101">
        <v>2</v>
      </c>
      <c r="G101">
        <v>3</v>
      </c>
      <c r="H101" s="1" t="str">
        <f>VLOOKUP(B101,nodes!A:C,3,FALSE)</f>
        <v>ingredient</v>
      </c>
      <c r="I101" s="1">
        <f>VLOOKUP(B101,nodes!A:C,2,FALSE)</f>
        <v>506</v>
      </c>
      <c r="J101" s="1">
        <f>VLOOKUP(D101,nodes!A:C,2,FALSE)</f>
        <v>111</v>
      </c>
      <c r="K101" s="1" t="str">
        <f t="shared" si="12"/>
        <v>Glycine (decrease) Inflammation</v>
      </c>
      <c r="L101" s="1" t="str">
        <f t="shared" si="13"/>
        <v>decrease</v>
      </c>
      <c r="M101" s="1" t="str">
        <f t="shared" si="14"/>
        <v>Glycine (decrease) Inflammation</v>
      </c>
      <c r="N101" s="1">
        <f t="shared" si="15"/>
        <v>2029</v>
      </c>
      <c r="O101" t="b">
        <v>0</v>
      </c>
    </row>
    <row r="102" spans="1:15" x14ac:dyDescent="0.25">
      <c r="A102">
        <v>2030</v>
      </c>
      <c r="B102" t="s">
        <v>49</v>
      </c>
      <c r="C102" t="s">
        <v>19</v>
      </c>
      <c r="D102" t="s">
        <v>18</v>
      </c>
      <c r="E102" t="s">
        <v>17</v>
      </c>
      <c r="F102">
        <v>3</v>
      </c>
      <c r="G102">
        <v>3</v>
      </c>
      <c r="H102" s="1" t="str">
        <f>VLOOKUP(B102,nodes!A:C,3,FALSE)</f>
        <v>ingredient</v>
      </c>
      <c r="I102" s="1">
        <f>VLOOKUP(B102,nodes!A:C,2,FALSE)</f>
        <v>504</v>
      </c>
      <c r="J102" s="1">
        <f>VLOOKUP(D102,nodes!A:C,2,FALSE)</f>
        <v>107</v>
      </c>
      <c r="K102" s="1" t="str">
        <f t="shared" si="12"/>
        <v>NAC (decrease) DNA Damage</v>
      </c>
      <c r="L102" s="1" t="str">
        <f t="shared" si="13"/>
        <v>decrease</v>
      </c>
      <c r="M102" s="1" t="str">
        <f t="shared" si="14"/>
        <v>NAC (decrease) DNA Damage</v>
      </c>
      <c r="N102" s="1">
        <f t="shared" si="15"/>
        <v>2030</v>
      </c>
      <c r="O102" t="b">
        <v>0</v>
      </c>
    </row>
    <row r="103" spans="1:15" x14ac:dyDescent="0.25">
      <c r="A103">
        <v>2031</v>
      </c>
      <c r="B103" t="s">
        <v>49</v>
      </c>
      <c r="C103" t="s">
        <v>16</v>
      </c>
      <c r="D103" t="s">
        <v>50</v>
      </c>
      <c r="E103" t="s">
        <v>17</v>
      </c>
      <c r="F103">
        <v>5</v>
      </c>
      <c r="G103">
        <v>5</v>
      </c>
      <c r="H103" s="1" t="str">
        <f>VLOOKUP(B103,nodes!A:C,3,FALSE)</f>
        <v>ingredient</v>
      </c>
      <c r="I103" s="1">
        <f>VLOOKUP(B103,nodes!A:C,2,FALSE)</f>
        <v>504</v>
      </c>
      <c r="J103" s="1">
        <f>VLOOKUP(D103,nodes!A:C,2,FALSE)</f>
        <v>119</v>
      </c>
      <c r="K103" s="1" t="str">
        <f t="shared" si="12"/>
        <v>NAC (increase) Glutathione Levels</v>
      </c>
      <c r="L103" s="1" t="str">
        <f t="shared" si="13"/>
        <v>increase</v>
      </c>
      <c r="M103" s="1" t="str">
        <f t="shared" si="14"/>
        <v>NAC (increase) Glutathione Levels</v>
      </c>
      <c r="N103" s="1">
        <f t="shared" si="15"/>
        <v>2031</v>
      </c>
      <c r="O103" t="b">
        <v>0</v>
      </c>
    </row>
    <row r="104" spans="1:15" x14ac:dyDescent="0.25">
      <c r="A104">
        <v>2032</v>
      </c>
      <c r="B104" t="s">
        <v>49</v>
      </c>
      <c r="C104" t="s">
        <v>19</v>
      </c>
      <c r="D104" t="s">
        <v>26</v>
      </c>
      <c r="E104" t="s">
        <v>17</v>
      </c>
      <c r="F104">
        <v>4</v>
      </c>
      <c r="G104">
        <v>4</v>
      </c>
      <c r="H104" s="1" t="str">
        <f>VLOOKUP(B104,nodes!A:C,3,FALSE)</f>
        <v>ingredient</v>
      </c>
      <c r="I104" s="1">
        <f>VLOOKUP(B104,nodes!A:C,2,FALSE)</f>
        <v>504</v>
      </c>
      <c r="J104" s="1">
        <f>VLOOKUP(D104,nodes!A:C,2,FALSE)</f>
        <v>111</v>
      </c>
      <c r="K104" s="1" t="str">
        <f t="shared" si="12"/>
        <v>NAC (decrease) Inflammation</v>
      </c>
      <c r="L104" s="1" t="str">
        <f t="shared" si="13"/>
        <v>decrease</v>
      </c>
      <c r="M104" s="1" t="str">
        <f t="shared" si="14"/>
        <v>NAC (decrease) Inflammation</v>
      </c>
      <c r="N104" s="1">
        <f t="shared" si="15"/>
        <v>2032</v>
      </c>
      <c r="O104" t="b">
        <v>0</v>
      </c>
    </row>
    <row r="105" spans="1:15" x14ac:dyDescent="0.25">
      <c r="A105">
        <v>2033</v>
      </c>
      <c r="B105" t="s">
        <v>49</v>
      </c>
      <c r="C105" t="s">
        <v>19</v>
      </c>
      <c r="D105" t="s">
        <v>44</v>
      </c>
      <c r="E105" t="s">
        <v>17</v>
      </c>
      <c r="F105">
        <v>5</v>
      </c>
      <c r="G105">
        <v>4</v>
      </c>
      <c r="H105" s="1" t="str">
        <f>VLOOKUP(B105,nodes!A:C,3,FALSE)</f>
        <v>ingredient</v>
      </c>
      <c r="I105" s="1">
        <f>VLOOKUP(B105,nodes!A:C,2,FALSE)</f>
        <v>504</v>
      </c>
      <c r="J105" s="1">
        <f>VLOOKUP(D105,nodes!A:C,2,FALSE)</f>
        <v>116</v>
      </c>
      <c r="K105" s="1" t="str">
        <f t="shared" si="12"/>
        <v>NAC (decrease) Oxidative Stress (incl. ROS)</v>
      </c>
      <c r="L105" s="1" t="str">
        <f t="shared" si="13"/>
        <v>decrease</v>
      </c>
      <c r="M105" s="1" t="str">
        <f t="shared" si="14"/>
        <v>NAC (decrease) Oxidative Stress (incl. ROS)</v>
      </c>
      <c r="N105" s="1">
        <f t="shared" si="15"/>
        <v>2033</v>
      </c>
      <c r="O105" t="b">
        <v>0</v>
      </c>
    </row>
    <row r="106" spans="1:15" x14ac:dyDescent="0.25">
      <c r="A106">
        <v>2034</v>
      </c>
      <c r="B106" t="s">
        <v>40</v>
      </c>
      <c r="C106" t="s">
        <v>16</v>
      </c>
      <c r="D106" t="s">
        <v>22</v>
      </c>
      <c r="E106" t="s">
        <v>17</v>
      </c>
      <c r="F106">
        <v>2</v>
      </c>
      <c r="G106">
        <v>3</v>
      </c>
      <c r="H106" s="1" t="str">
        <f>VLOOKUP(B106,nodes!A:C,3,FALSE)</f>
        <v>ingredient</v>
      </c>
      <c r="I106" s="1">
        <f>VLOOKUP(B106,nodes!A:C,2,FALSE)</f>
        <v>180</v>
      </c>
      <c r="J106" s="1">
        <f>VLOOKUP(D106,nodes!A:C,2,FALSE)</f>
        <v>102</v>
      </c>
      <c r="K106" s="1" t="str">
        <f t="shared" si="12"/>
        <v>NR (increase) AMPK Signaling</v>
      </c>
      <c r="L106" s="1" t="str">
        <f t="shared" si="13"/>
        <v>increase</v>
      </c>
      <c r="M106" s="1" t="str">
        <f t="shared" si="14"/>
        <v>NR (increase) AMPK Signaling</v>
      </c>
      <c r="N106" s="1">
        <f t="shared" si="15"/>
        <v>2034</v>
      </c>
      <c r="O106" t="b">
        <v>0</v>
      </c>
    </row>
    <row r="107" spans="1:15" x14ac:dyDescent="0.25">
      <c r="A107">
        <v>2035</v>
      </c>
      <c r="B107" t="s">
        <v>40</v>
      </c>
      <c r="C107" t="s">
        <v>19</v>
      </c>
      <c r="D107" t="s">
        <v>20</v>
      </c>
      <c r="E107" t="s">
        <v>17</v>
      </c>
      <c r="F107">
        <v>3</v>
      </c>
      <c r="G107">
        <v>3</v>
      </c>
      <c r="H107" s="1" t="str">
        <f>VLOOKUP(B107,nodes!A:C,3,FALSE)</f>
        <v>ingredient</v>
      </c>
      <c r="I107" s="1">
        <f>VLOOKUP(B107,nodes!A:C,2,FALSE)</f>
        <v>180</v>
      </c>
      <c r="J107" s="1">
        <f>VLOOKUP(D107,nodes!A:C,2,FALSE)</f>
        <v>105</v>
      </c>
      <c r="K107" s="1" t="str">
        <f t="shared" si="12"/>
        <v>NR (decrease) CD38 Activity</v>
      </c>
      <c r="L107" s="1" t="str">
        <f t="shared" si="13"/>
        <v>decrease</v>
      </c>
      <c r="M107" s="1" t="str">
        <f t="shared" si="14"/>
        <v>NR (decrease) CD38 Activity</v>
      </c>
      <c r="N107" s="1">
        <f t="shared" si="15"/>
        <v>2035</v>
      </c>
      <c r="O107" t="b">
        <v>0</v>
      </c>
    </row>
    <row r="108" spans="1:15" x14ac:dyDescent="0.25">
      <c r="A108">
        <v>2036</v>
      </c>
      <c r="B108" t="s">
        <v>40</v>
      </c>
      <c r="C108" t="s">
        <v>16</v>
      </c>
      <c r="D108" t="s">
        <v>14</v>
      </c>
      <c r="E108" t="s">
        <v>17</v>
      </c>
      <c r="F108">
        <v>5</v>
      </c>
      <c r="G108">
        <v>5</v>
      </c>
      <c r="H108" s="1" t="str">
        <f>VLOOKUP(B108,nodes!A:C,3,FALSE)</f>
        <v>ingredient</v>
      </c>
      <c r="I108" s="1">
        <f>VLOOKUP(B108,nodes!A:C,2,FALSE)</f>
        <v>180</v>
      </c>
      <c r="J108" s="1">
        <f>VLOOKUP(D108,nodes!A:C,2,FALSE)</f>
        <v>115</v>
      </c>
      <c r="K108" s="1" t="str">
        <f t="shared" si="12"/>
        <v>NR (increase) NAD Levels</v>
      </c>
      <c r="L108" s="1" t="str">
        <f t="shared" si="13"/>
        <v>increase</v>
      </c>
      <c r="M108" s="1" t="str">
        <f t="shared" si="14"/>
        <v>NR (increase) NAD Levels</v>
      </c>
      <c r="N108" s="1">
        <f t="shared" si="15"/>
        <v>2036</v>
      </c>
      <c r="O108" t="b">
        <v>0</v>
      </c>
    </row>
    <row r="109" spans="1:15" x14ac:dyDescent="0.25">
      <c r="A109">
        <v>2037</v>
      </c>
      <c r="B109" t="s">
        <v>40</v>
      </c>
      <c r="C109" t="s">
        <v>19</v>
      </c>
      <c r="D109" t="s">
        <v>44</v>
      </c>
      <c r="E109" t="s">
        <v>17</v>
      </c>
      <c r="F109">
        <v>2</v>
      </c>
      <c r="G109">
        <v>3</v>
      </c>
      <c r="H109" s="1" t="str">
        <f>VLOOKUP(B109,nodes!A:C,3,FALSE)</f>
        <v>ingredient</v>
      </c>
      <c r="I109" s="1">
        <f>VLOOKUP(B109,nodes!A:C,2,FALSE)</f>
        <v>180</v>
      </c>
      <c r="J109" s="1">
        <f>VLOOKUP(D109,nodes!A:C,2,FALSE)</f>
        <v>116</v>
      </c>
      <c r="K109" s="1" t="str">
        <f t="shared" si="12"/>
        <v>NR (decrease) Oxidative Stress (incl. ROS)</v>
      </c>
      <c r="L109" s="1" t="str">
        <f t="shared" si="13"/>
        <v>decrease</v>
      </c>
      <c r="M109" s="1" t="str">
        <f t="shared" si="14"/>
        <v>NR (decrease) Oxidative Stress (incl. ROS)</v>
      </c>
      <c r="N109" s="1">
        <f t="shared" si="15"/>
        <v>2037</v>
      </c>
      <c r="O109" t="b">
        <v>0</v>
      </c>
    </row>
    <row r="110" spans="1:15" x14ac:dyDescent="0.25">
      <c r="A110">
        <v>2038</v>
      </c>
      <c r="B110" t="s">
        <v>40</v>
      </c>
      <c r="C110" t="s">
        <v>16</v>
      </c>
      <c r="D110" t="s">
        <v>15</v>
      </c>
      <c r="E110" t="s">
        <v>17</v>
      </c>
      <c r="F110">
        <v>3</v>
      </c>
      <c r="G110">
        <v>3</v>
      </c>
      <c r="H110" s="1" t="str">
        <f>VLOOKUP(B110,nodes!A:C,3,FALSE)</f>
        <v>ingredient</v>
      </c>
      <c r="I110" s="1">
        <f>VLOOKUP(B110,nodes!A:C,2,FALSE)</f>
        <v>180</v>
      </c>
      <c r="J110" s="1">
        <f>VLOOKUP(D110,nodes!A:C,2,FALSE)</f>
        <v>117</v>
      </c>
      <c r="K110" s="1" t="str">
        <f t="shared" si="12"/>
        <v>NR (increase) Sirtuin Activation</v>
      </c>
      <c r="L110" s="1" t="str">
        <f t="shared" si="13"/>
        <v>increase</v>
      </c>
      <c r="M110" s="1" t="str">
        <f t="shared" si="14"/>
        <v>NR (increase) Sirtuin Activation</v>
      </c>
      <c r="N110" s="1">
        <f t="shared" si="15"/>
        <v>2038</v>
      </c>
      <c r="O110" t="b">
        <v>0</v>
      </c>
    </row>
    <row r="111" spans="1:15" x14ac:dyDescent="0.25">
      <c r="A111">
        <v>2039</v>
      </c>
      <c r="B111" t="s">
        <v>51</v>
      </c>
      <c r="C111" t="s">
        <v>19</v>
      </c>
      <c r="D111" t="s">
        <v>26</v>
      </c>
      <c r="E111" t="s">
        <v>17</v>
      </c>
      <c r="F111">
        <v>3</v>
      </c>
      <c r="G111">
        <v>3</v>
      </c>
      <c r="H111" s="1" t="str">
        <f>VLOOKUP(B111,nodes!A:C,3,FALSE)</f>
        <v>ingredient</v>
      </c>
      <c r="I111" s="1">
        <f>VLOOKUP(B111,nodes!A:C,2,FALSE)</f>
        <v>505</v>
      </c>
      <c r="J111" s="1">
        <f>VLOOKUP(D111,nodes!A:C,2,FALSE)</f>
        <v>111</v>
      </c>
      <c r="K111" s="1" t="str">
        <f t="shared" si="12"/>
        <v>Pterostilbene (decrease) Inflammation</v>
      </c>
      <c r="L111" s="1" t="str">
        <f t="shared" si="13"/>
        <v>decrease</v>
      </c>
      <c r="M111" s="1" t="str">
        <f t="shared" si="14"/>
        <v>Pterostilbene (decrease) Inflammation</v>
      </c>
      <c r="N111" s="1">
        <f t="shared" si="15"/>
        <v>2039</v>
      </c>
      <c r="O111" t="b">
        <v>0</v>
      </c>
    </row>
    <row r="112" spans="1:15" x14ac:dyDescent="0.25">
      <c r="A112">
        <v>2040</v>
      </c>
      <c r="B112" t="s">
        <v>51</v>
      </c>
      <c r="C112" t="s">
        <v>19</v>
      </c>
      <c r="D112" t="s">
        <v>44</v>
      </c>
      <c r="E112" t="s">
        <v>17</v>
      </c>
      <c r="F112">
        <v>4</v>
      </c>
      <c r="G112">
        <v>4</v>
      </c>
      <c r="H112" s="1" t="str">
        <f>VLOOKUP(B112,nodes!A:C,3,FALSE)</f>
        <v>ingredient</v>
      </c>
      <c r="I112" s="1">
        <f>VLOOKUP(B112,nodes!A:C,2,FALSE)</f>
        <v>505</v>
      </c>
      <c r="J112" s="1">
        <f>VLOOKUP(D112,nodes!A:C,2,FALSE)</f>
        <v>116</v>
      </c>
      <c r="K112" s="1" t="str">
        <f t="shared" si="12"/>
        <v>Pterostilbene (decrease) Oxidative Stress (incl. ROS)</v>
      </c>
      <c r="L112" s="1" t="str">
        <f t="shared" si="13"/>
        <v>decrease</v>
      </c>
      <c r="M112" s="1" t="str">
        <f t="shared" si="14"/>
        <v>Pterostilbene (decrease) Oxidative Stress (incl. ROS)</v>
      </c>
      <c r="N112" s="1">
        <f t="shared" si="15"/>
        <v>2040</v>
      </c>
      <c r="O112" t="b">
        <v>0</v>
      </c>
    </row>
    <row r="113" spans="1:15" x14ac:dyDescent="0.25">
      <c r="A113">
        <v>2041</v>
      </c>
      <c r="B113" t="s">
        <v>51</v>
      </c>
      <c r="C113" t="s">
        <v>16</v>
      </c>
      <c r="D113" t="s">
        <v>15</v>
      </c>
      <c r="E113" t="s">
        <v>17</v>
      </c>
      <c r="F113">
        <v>3</v>
      </c>
      <c r="G113">
        <v>3</v>
      </c>
      <c r="H113" s="1" t="str">
        <f>VLOOKUP(B113,nodes!A:C,3,FALSE)</f>
        <v>ingredient</v>
      </c>
      <c r="I113" s="1">
        <f>VLOOKUP(B113,nodes!A:C,2,FALSE)</f>
        <v>505</v>
      </c>
      <c r="J113" s="1">
        <f>VLOOKUP(D113,nodes!A:C,2,FALSE)</f>
        <v>117</v>
      </c>
      <c r="K113" s="1" t="str">
        <f t="shared" si="12"/>
        <v>Pterostilbene (increase) Sirtuin Activation</v>
      </c>
      <c r="L113" s="1" t="str">
        <f t="shared" si="13"/>
        <v>increase</v>
      </c>
      <c r="M113" s="1" t="str">
        <f t="shared" si="14"/>
        <v>Pterostilbene (increase) Sirtuin Activation</v>
      </c>
      <c r="N113" s="1">
        <f t="shared" si="15"/>
        <v>2041</v>
      </c>
      <c r="O113" t="b">
        <v>0</v>
      </c>
    </row>
    <row r="114" spans="1:15" x14ac:dyDescent="0.25">
      <c r="A114">
        <v>2042</v>
      </c>
      <c r="B114" t="s">
        <v>39</v>
      </c>
      <c r="C114" t="s">
        <v>16</v>
      </c>
      <c r="D114" t="s">
        <v>22</v>
      </c>
      <c r="E114" t="s">
        <v>17</v>
      </c>
      <c r="F114">
        <v>3</v>
      </c>
      <c r="G114">
        <v>3</v>
      </c>
      <c r="H114" s="1" t="str">
        <f>VLOOKUP(B114,nodes!A:C,3,FALSE)</f>
        <v>ingredient</v>
      </c>
      <c r="I114" s="1">
        <f>VLOOKUP(B114,nodes!A:C,2,FALSE)</f>
        <v>201</v>
      </c>
      <c r="J114" s="1">
        <f>VLOOKUP(D114,nodes!A:C,2,FALSE)</f>
        <v>102</v>
      </c>
      <c r="K114" s="1" t="str">
        <f t="shared" si="12"/>
        <v>Quercetin (increase) AMPK Signaling</v>
      </c>
      <c r="L114" s="1" t="str">
        <f t="shared" si="13"/>
        <v>increase</v>
      </c>
      <c r="M114" s="1" t="str">
        <f t="shared" si="14"/>
        <v>Quercetin (increase) AMPK Signaling</v>
      </c>
      <c r="N114" s="1">
        <f t="shared" si="15"/>
        <v>2042</v>
      </c>
      <c r="O114" t="b">
        <v>0</v>
      </c>
    </row>
    <row r="115" spans="1:15" x14ac:dyDescent="0.25">
      <c r="A115">
        <v>2043</v>
      </c>
      <c r="B115" t="s">
        <v>39</v>
      </c>
      <c r="C115" t="s">
        <v>19</v>
      </c>
      <c r="D115" t="s">
        <v>25</v>
      </c>
      <c r="E115" t="s">
        <v>17</v>
      </c>
      <c r="F115">
        <v>3</v>
      </c>
      <c r="G115">
        <v>3</v>
      </c>
      <c r="H115" s="1" t="str">
        <f>VLOOKUP(B115,nodes!A:C,3,FALSE)</f>
        <v>ingredient</v>
      </c>
      <c r="I115" s="1">
        <f>VLOOKUP(B115,nodes!A:C,2,FALSE)</f>
        <v>201</v>
      </c>
      <c r="J115" s="1">
        <f>VLOOKUP(D115,nodes!A:C,2,FALSE)</f>
        <v>106</v>
      </c>
      <c r="K115" s="1" t="str">
        <f t="shared" si="12"/>
        <v>Quercetin (decrease) Cellular Senescence</v>
      </c>
      <c r="L115" s="1" t="str">
        <f t="shared" si="13"/>
        <v>decrease</v>
      </c>
      <c r="M115" s="1" t="str">
        <f t="shared" si="14"/>
        <v>Quercetin (decrease) Cellular Senescence</v>
      </c>
      <c r="N115" s="1">
        <f t="shared" si="15"/>
        <v>2043</v>
      </c>
      <c r="O115" t="b">
        <v>0</v>
      </c>
    </row>
    <row r="116" spans="1:15" x14ac:dyDescent="0.25">
      <c r="A116">
        <v>2044</v>
      </c>
      <c r="B116" t="s">
        <v>39</v>
      </c>
      <c r="C116" t="s">
        <v>19</v>
      </c>
      <c r="D116" t="s">
        <v>18</v>
      </c>
      <c r="E116" t="s">
        <v>17</v>
      </c>
      <c r="F116">
        <v>2</v>
      </c>
      <c r="G116">
        <v>3</v>
      </c>
      <c r="H116" s="1" t="str">
        <f>VLOOKUP(B116,nodes!A:C,3,FALSE)</f>
        <v>ingredient</v>
      </c>
      <c r="I116" s="1">
        <f>VLOOKUP(B116,nodes!A:C,2,FALSE)</f>
        <v>201</v>
      </c>
      <c r="J116" s="1">
        <f>VLOOKUP(D116,nodes!A:C,2,FALSE)</f>
        <v>107</v>
      </c>
      <c r="K116" s="1" t="str">
        <f t="shared" si="12"/>
        <v>Quercetin (decrease) DNA Damage</v>
      </c>
      <c r="L116" s="1" t="str">
        <f t="shared" si="13"/>
        <v>decrease</v>
      </c>
      <c r="M116" s="1" t="str">
        <f t="shared" si="14"/>
        <v>Quercetin (decrease) DNA Damage</v>
      </c>
      <c r="N116" s="1">
        <f t="shared" si="15"/>
        <v>2044</v>
      </c>
      <c r="O116" t="b">
        <v>0</v>
      </c>
    </row>
    <row r="117" spans="1:15" x14ac:dyDescent="0.25">
      <c r="A117">
        <v>2045</v>
      </c>
      <c r="B117" t="s">
        <v>39</v>
      </c>
      <c r="C117" t="s">
        <v>19</v>
      </c>
      <c r="D117" t="s">
        <v>26</v>
      </c>
      <c r="E117" t="s">
        <v>17</v>
      </c>
      <c r="F117">
        <v>5</v>
      </c>
      <c r="G117">
        <v>5</v>
      </c>
      <c r="H117" s="1" t="str">
        <f>VLOOKUP(B117,nodes!A:C,3,FALSE)</f>
        <v>ingredient</v>
      </c>
      <c r="I117" s="1">
        <f>VLOOKUP(B117,nodes!A:C,2,FALSE)</f>
        <v>201</v>
      </c>
      <c r="J117" s="1">
        <f>VLOOKUP(D117,nodes!A:C,2,FALSE)</f>
        <v>111</v>
      </c>
      <c r="K117" s="1" t="str">
        <f t="shared" si="12"/>
        <v>Quercetin (decrease) Inflammation</v>
      </c>
      <c r="L117" s="1" t="str">
        <f t="shared" si="13"/>
        <v>decrease</v>
      </c>
      <c r="M117" s="1" t="str">
        <f t="shared" si="14"/>
        <v>Quercetin (decrease) Inflammation</v>
      </c>
      <c r="N117" s="1">
        <f t="shared" si="15"/>
        <v>2045</v>
      </c>
      <c r="O117" t="b">
        <v>0</v>
      </c>
    </row>
    <row r="118" spans="1:15" x14ac:dyDescent="0.25">
      <c r="A118">
        <v>2046</v>
      </c>
      <c r="B118" t="s">
        <v>39</v>
      </c>
      <c r="C118" t="s">
        <v>16</v>
      </c>
      <c r="D118" t="s">
        <v>24</v>
      </c>
      <c r="E118" t="s">
        <v>17</v>
      </c>
      <c r="F118">
        <v>3</v>
      </c>
      <c r="G118">
        <v>3</v>
      </c>
      <c r="H118" s="1" t="str">
        <f>VLOOKUP(B118,nodes!A:C,3,FALSE)</f>
        <v>ingredient</v>
      </c>
      <c r="I118" s="1">
        <f>VLOOKUP(B118,nodes!A:C,2,FALSE)</f>
        <v>201</v>
      </c>
      <c r="J118" s="1">
        <f>VLOOKUP(D118,nodes!A:C,2,FALSE)</f>
        <v>112</v>
      </c>
      <c r="K118" s="1" t="str">
        <f t="shared" si="12"/>
        <v>Quercetin (increase) Insulin Sensitivity</v>
      </c>
      <c r="L118" s="1" t="str">
        <f t="shared" si="13"/>
        <v>increase</v>
      </c>
      <c r="M118" s="1" t="str">
        <f t="shared" si="14"/>
        <v>Quercetin (increase) Insulin Sensitivity</v>
      </c>
      <c r="N118" s="1">
        <f t="shared" si="15"/>
        <v>2046</v>
      </c>
      <c r="O118" t="b">
        <v>0</v>
      </c>
    </row>
    <row r="119" spans="1:15" x14ac:dyDescent="0.25">
      <c r="A119">
        <v>2047</v>
      </c>
      <c r="B119" t="s">
        <v>39</v>
      </c>
      <c r="C119" t="s">
        <v>19</v>
      </c>
      <c r="D119" t="s">
        <v>44</v>
      </c>
      <c r="E119" t="s">
        <v>17</v>
      </c>
      <c r="F119">
        <v>5</v>
      </c>
      <c r="G119">
        <v>5</v>
      </c>
      <c r="H119" s="1" t="str">
        <f>VLOOKUP(B119,nodes!A:C,3,FALSE)</f>
        <v>ingredient</v>
      </c>
      <c r="I119" s="1">
        <f>VLOOKUP(B119,nodes!A:C,2,FALSE)</f>
        <v>201</v>
      </c>
      <c r="J119" s="1">
        <f>VLOOKUP(D119,nodes!A:C,2,FALSE)</f>
        <v>116</v>
      </c>
      <c r="K119" s="1" t="str">
        <f t="shared" si="12"/>
        <v>Quercetin (decrease) Oxidative Stress (incl. ROS)</v>
      </c>
      <c r="L119" s="1" t="str">
        <f t="shared" si="13"/>
        <v>decrease</v>
      </c>
      <c r="M119" s="1" t="str">
        <f t="shared" si="14"/>
        <v>Quercetin (decrease) Oxidative Stress (incl. ROS)</v>
      </c>
      <c r="N119" s="1">
        <f t="shared" si="15"/>
        <v>2047</v>
      </c>
      <c r="O119" t="b">
        <v>0</v>
      </c>
    </row>
    <row r="120" spans="1:15" x14ac:dyDescent="0.25">
      <c r="A120">
        <v>2048</v>
      </c>
      <c r="B120" t="s">
        <v>39</v>
      </c>
      <c r="C120" t="s">
        <v>16</v>
      </c>
      <c r="D120" t="s">
        <v>15</v>
      </c>
      <c r="E120" t="s">
        <v>17</v>
      </c>
      <c r="F120">
        <v>2</v>
      </c>
      <c r="G120">
        <v>3</v>
      </c>
      <c r="H120" s="1" t="str">
        <f>VLOOKUP(B120,nodes!A:C,3,FALSE)</f>
        <v>ingredient</v>
      </c>
      <c r="I120" s="1">
        <f>VLOOKUP(B120,nodes!A:C,2,FALSE)</f>
        <v>201</v>
      </c>
      <c r="J120" s="1">
        <f>VLOOKUP(D120,nodes!A:C,2,FALSE)</f>
        <v>117</v>
      </c>
      <c r="K120" s="1" t="str">
        <f t="shared" si="12"/>
        <v>Quercetin (increase) Sirtuin Activation</v>
      </c>
      <c r="L120" s="1" t="str">
        <f t="shared" si="13"/>
        <v>increase</v>
      </c>
      <c r="M120" s="1" t="str">
        <f t="shared" si="14"/>
        <v>Quercetin (increase) Sirtuin Activation</v>
      </c>
      <c r="N120" s="1">
        <f t="shared" si="15"/>
        <v>2048</v>
      </c>
      <c r="O120" t="b">
        <v>0</v>
      </c>
    </row>
    <row r="121" spans="1:15" x14ac:dyDescent="0.25">
      <c r="A121">
        <v>2049</v>
      </c>
      <c r="B121" t="s">
        <v>41</v>
      </c>
      <c r="C121" t="s">
        <v>16</v>
      </c>
      <c r="D121" t="s">
        <v>22</v>
      </c>
      <c r="E121" t="s">
        <v>17</v>
      </c>
      <c r="F121">
        <v>3</v>
      </c>
      <c r="G121">
        <v>3</v>
      </c>
      <c r="H121" s="1" t="str">
        <f>VLOOKUP(B121,nodes!A:C,3,FALSE)</f>
        <v>ingredient</v>
      </c>
      <c r="I121" s="1">
        <f>VLOOKUP(B121,nodes!A:C,2,FALSE)</f>
        <v>202</v>
      </c>
      <c r="J121" s="1">
        <f>VLOOKUP(D121,nodes!A:C,2,FALSE)</f>
        <v>102</v>
      </c>
      <c r="K121" s="1" t="str">
        <f t="shared" si="12"/>
        <v>Resveratrol (increase) AMPK Signaling</v>
      </c>
      <c r="L121" s="1" t="str">
        <f t="shared" si="13"/>
        <v>increase</v>
      </c>
      <c r="M121" s="1" t="str">
        <f t="shared" si="14"/>
        <v>Resveratrol (increase) AMPK Signaling</v>
      </c>
      <c r="N121" s="1">
        <f t="shared" si="15"/>
        <v>2049</v>
      </c>
      <c r="O121" t="b">
        <v>0</v>
      </c>
    </row>
    <row r="122" spans="1:15" x14ac:dyDescent="0.25">
      <c r="A122">
        <v>2050</v>
      </c>
      <c r="B122" t="s">
        <v>41</v>
      </c>
      <c r="C122" t="s">
        <v>19</v>
      </c>
      <c r="D122" t="s">
        <v>26</v>
      </c>
      <c r="E122" t="s">
        <v>17</v>
      </c>
      <c r="F122">
        <v>3</v>
      </c>
      <c r="G122">
        <v>3</v>
      </c>
      <c r="H122" s="1" t="str">
        <f>VLOOKUP(B122,nodes!A:C,3,FALSE)</f>
        <v>ingredient</v>
      </c>
      <c r="I122" s="1">
        <f>VLOOKUP(B122,nodes!A:C,2,FALSE)</f>
        <v>202</v>
      </c>
      <c r="J122" s="1">
        <f>VLOOKUP(D122,nodes!A:C,2,FALSE)</f>
        <v>111</v>
      </c>
      <c r="K122" s="1" t="str">
        <f t="shared" si="12"/>
        <v>Resveratrol (decrease) Inflammation</v>
      </c>
      <c r="L122" s="1" t="str">
        <f t="shared" si="13"/>
        <v>decrease</v>
      </c>
      <c r="M122" s="1" t="str">
        <f t="shared" si="14"/>
        <v>Resveratrol (decrease) Inflammation</v>
      </c>
      <c r="N122" s="1">
        <f t="shared" si="15"/>
        <v>2050</v>
      </c>
      <c r="O122" t="b">
        <v>0</v>
      </c>
    </row>
    <row r="123" spans="1:15" x14ac:dyDescent="0.25">
      <c r="A123">
        <v>2051</v>
      </c>
      <c r="B123" t="s">
        <v>41</v>
      </c>
      <c r="C123" t="s">
        <v>16</v>
      </c>
      <c r="D123" t="s">
        <v>14</v>
      </c>
      <c r="E123" t="s">
        <v>17</v>
      </c>
      <c r="F123">
        <v>2</v>
      </c>
      <c r="G123">
        <v>3</v>
      </c>
      <c r="H123" s="1" t="str">
        <f>VLOOKUP(B123,nodes!A:C,3,FALSE)</f>
        <v>ingredient</v>
      </c>
      <c r="I123" s="1">
        <f>VLOOKUP(B123,nodes!A:C,2,FALSE)</f>
        <v>202</v>
      </c>
      <c r="J123" s="1">
        <f>VLOOKUP(D123,nodes!A:C,2,FALSE)</f>
        <v>115</v>
      </c>
      <c r="K123" s="1" t="str">
        <f t="shared" si="12"/>
        <v>Resveratrol (increase) NAD Levels</v>
      </c>
      <c r="L123" s="1" t="str">
        <f t="shared" si="13"/>
        <v>increase</v>
      </c>
      <c r="M123" s="1" t="str">
        <f t="shared" si="14"/>
        <v>Resveratrol (increase) NAD Levels</v>
      </c>
      <c r="N123" s="1">
        <f t="shared" si="15"/>
        <v>2051</v>
      </c>
      <c r="O123" t="b">
        <v>0</v>
      </c>
    </row>
    <row r="124" spans="1:15" x14ac:dyDescent="0.25">
      <c r="A124">
        <v>2052</v>
      </c>
      <c r="B124" t="s">
        <v>41</v>
      </c>
      <c r="C124" t="s">
        <v>19</v>
      </c>
      <c r="D124" t="s">
        <v>44</v>
      </c>
      <c r="E124" t="s">
        <v>17</v>
      </c>
      <c r="F124">
        <v>3</v>
      </c>
      <c r="G124">
        <v>3</v>
      </c>
      <c r="H124" s="1" t="str">
        <f>VLOOKUP(B124,nodes!A:C,3,FALSE)</f>
        <v>ingredient</v>
      </c>
      <c r="I124" s="1">
        <f>VLOOKUP(B124,nodes!A:C,2,FALSE)</f>
        <v>202</v>
      </c>
      <c r="J124" s="1">
        <f>VLOOKUP(D124,nodes!A:C,2,FALSE)</f>
        <v>116</v>
      </c>
      <c r="K124" s="1" t="str">
        <f t="shared" si="12"/>
        <v>Resveratrol (decrease) Oxidative Stress (incl. ROS)</v>
      </c>
      <c r="L124" s="1" t="str">
        <f t="shared" si="13"/>
        <v>decrease</v>
      </c>
      <c r="M124" s="1" t="str">
        <f t="shared" si="14"/>
        <v>Resveratrol (decrease) Oxidative Stress (incl. ROS)</v>
      </c>
      <c r="N124" s="1">
        <f t="shared" si="15"/>
        <v>2052</v>
      </c>
      <c r="O124" t="b">
        <v>0</v>
      </c>
    </row>
    <row r="125" spans="1:15" x14ac:dyDescent="0.25">
      <c r="A125">
        <v>2053</v>
      </c>
      <c r="B125" t="s">
        <v>41</v>
      </c>
      <c r="C125" t="s">
        <v>16</v>
      </c>
      <c r="D125" t="s">
        <v>15</v>
      </c>
      <c r="E125" t="s">
        <v>17</v>
      </c>
      <c r="F125">
        <v>5</v>
      </c>
      <c r="G125">
        <v>5</v>
      </c>
      <c r="H125" s="1" t="str">
        <f>VLOOKUP(B125,nodes!A:C,3,FALSE)</f>
        <v>ingredient</v>
      </c>
      <c r="I125" s="1">
        <f>VLOOKUP(B125,nodes!A:C,2,FALSE)</f>
        <v>202</v>
      </c>
      <c r="J125" s="1">
        <f>VLOOKUP(D125,nodes!A:C,2,FALSE)</f>
        <v>117</v>
      </c>
      <c r="K125" s="1" t="str">
        <f t="shared" si="12"/>
        <v>Resveratrol (increase) Sirtuin Activation</v>
      </c>
      <c r="L125" s="1" t="str">
        <f t="shared" si="13"/>
        <v>increase</v>
      </c>
      <c r="M125" s="1" t="str">
        <f t="shared" si="14"/>
        <v>Resveratrol (increase) Sirtuin Activation</v>
      </c>
      <c r="N125" s="1">
        <f t="shared" si="15"/>
        <v>2053</v>
      </c>
      <c r="O125" t="b">
        <v>0</v>
      </c>
    </row>
    <row r="126" spans="1:15" x14ac:dyDescent="0.25">
      <c r="A126">
        <v>2054</v>
      </c>
      <c r="B126" t="s">
        <v>56</v>
      </c>
      <c r="C126" t="s">
        <v>16</v>
      </c>
      <c r="D126" t="s">
        <v>31</v>
      </c>
      <c r="E126" t="s">
        <v>17</v>
      </c>
      <c r="F126">
        <v>4</v>
      </c>
      <c r="G126">
        <v>4</v>
      </c>
      <c r="H126" s="1" t="str">
        <f>VLOOKUP(B126,nodes!A:C,3,FALSE)</f>
        <v>ingredient</v>
      </c>
      <c r="I126" s="1">
        <f>VLOOKUP(B126,nodes!A:C,2,FALSE)</f>
        <v>510</v>
      </c>
      <c r="J126" s="1">
        <f>VLOOKUP(D126,nodes!A:C,2,FALSE)</f>
        <v>103</v>
      </c>
      <c r="K126" s="1" t="str">
        <f t="shared" si="12"/>
        <v>Spermidine (increase) Autophagy</v>
      </c>
      <c r="L126" s="1" t="str">
        <f t="shared" si="13"/>
        <v>increase</v>
      </c>
      <c r="M126" s="1" t="str">
        <f t="shared" si="14"/>
        <v>Spermidine (increase) Autophagy</v>
      </c>
      <c r="N126" s="1">
        <f t="shared" si="15"/>
        <v>2054</v>
      </c>
      <c r="O126" t="b">
        <v>0</v>
      </c>
    </row>
    <row r="127" spans="1:15" x14ac:dyDescent="0.25">
      <c r="A127">
        <v>2055</v>
      </c>
      <c r="B127" t="s">
        <v>56</v>
      </c>
      <c r="C127" t="s">
        <v>19</v>
      </c>
      <c r="D127" t="s">
        <v>25</v>
      </c>
      <c r="E127" t="s">
        <v>17</v>
      </c>
      <c r="F127">
        <v>3</v>
      </c>
      <c r="G127">
        <v>3</v>
      </c>
      <c r="H127" s="1" t="str">
        <f>VLOOKUP(B127,nodes!A:C,3,FALSE)</f>
        <v>ingredient</v>
      </c>
      <c r="I127" s="1">
        <f>VLOOKUP(B127,nodes!A:C,2,FALSE)</f>
        <v>510</v>
      </c>
      <c r="J127" s="1">
        <f>VLOOKUP(D127,nodes!A:C,2,FALSE)</f>
        <v>106</v>
      </c>
      <c r="K127" s="1" t="str">
        <f t="shared" si="12"/>
        <v>Spermidine (decrease) Cellular Senescence</v>
      </c>
      <c r="L127" s="1" t="str">
        <f t="shared" si="13"/>
        <v>decrease</v>
      </c>
      <c r="M127" s="1" t="str">
        <f t="shared" si="14"/>
        <v>Spermidine (decrease) Cellular Senescence</v>
      </c>
      <c r="N127" s="1">
        <f t="shared" si="15"/>
        <v>2055</v>
      </c>
      <c r="O127" t="b">
        <v>0</v>
      </c>
    </row>
    <row r="128" spans="1:15" x14ac:dyDescent="0.25">
      <c r="A128">
        <v>2056</v>
      </c>
      <c r="B128" t="s">
        <v>56</v>
      </c>
      <c r="C128" t="s">
        <v>19</v>
      </c>
      <c r="D128" t="s">
        <v>26</v>
      </c>
      <c r="E128" t="s">
        <v>17</v>
      </c>
      <c r="F128">
        <v>3</v>
      </c>
      <c r="G128">
        <v>3</v>
      </c>
      <c r="H128" s="1" t="str">
        <f>VLOOKUP(B128,nodes!A:C,3,FALSE)</f>
        <v>ingredient</v>
      </c>
      <c r="I128" s="1">
        <f>VLOOKUP(B128,nodes!A:C,2,FALSE)</f>
        <v>510</v>
      </c>
      <c r="J128" s="1">
        <f>VLOOKUP(D128,nodes!A:C,2,FALSE)</f>
        <v>111</v>
      </c>
      <c r="K128" s="1" t="str">
        <f t="shared" si="12"/>
        <v>Spermidine (decrease) Inflammation</v>
      </c>
      <c r="L128" s="1" t="str">
        <f t="shared" si="13"/>
        <v>decrease</v>
      </c>
      <c r="M128" s="1" t="str">
        <f t="shared" si="14"/>
        <v>Spermidine (decrease) Inflammation</v>
      </c>
      <c r="N128" s="1">
        <f t="shared" si="15"/>
        <v>2056</v>
      </c>
      <c r="O128" t="b">
        <v>0</v>
      </c>
    </row>
    <row r="129" spans="1:15" x14ac:dyDescent="0.25">
      <c r="A129">
        <v>2057</v>
      </c>
      <c r="B129" t="s">
        <v>56</v>
      </c>
      <c r="C129" t="s">
        <v>19</v>
      </c>
      <c r="D129" t="s">
        <v>44</v>
      </c>
      <c r="E129" t="s">
        <v>17</v>
      </c>
      <c r="F129">
        <v>4</v>
      </c>
      <c r="G129">
        <v>4</v>
      </c>
      <c r="H129" s="1" t="str">
        <f>VLOOKUP(B129,nodes!A:C,3,FALSE)</f>
        <v>ingredient</v>
      </c>
      <c r="I129" s="1">
        <f>VLOOKUP(B129,nodes!A:C,2,FALSE)</f>
        <v>510</v>
      </c>
      <c r="J129" s="1">
        <f>VLOOKUP(D129,nodes!A:C,2,FALSE)</f>
        <v>116</v>
      </c>
      <c r="K129" s="1" t="str">
        <f t="shared" si="12"/>
        <v>Spermidine (decrease) Oxidative Stress (incl. ROS)</v>
      </c>
      <c r="L129" s="1" t="str">
        <f t="shared" si="13"/>
        <v>decrease</v>
      </c>
      <c r="M129" s="1" t="str">
        <f t="shared" si="14"/>
        <v>Spermidine (decrease) Oxidative Stress (incl. ROS)</v>
      </c>
      <c r="N129" s="1">
        <f t="shared" si="15"/>
        <v>2057</v>
      </c>
      <c r="O129" t="b">
        <v>0</v>
      </c>
    </row>
    <row r="130" spans="1:15" x14ac:dyDescent="0.25">
      <c r="A130">
        <v>2058</v>
      </c>
      <c r="B130" t="s">
        <v>54</v>
      </c>
      <c r="C130" t="s">
        <v>16</v>
      </c>
      <c r="D130" t="s">
        <v>50</v>
      </c>
      <c r="E130" t="s">
        <v>17</v>
      </c>
      <c r="F130">
        <v>4</v>
      </c>
      <c r="G130">
        <v>4</v>
      </c>
      <c r="H130" s="1" t="str">
        <f>VLOOKUP(B130,nodes!A:C,3,FALSE)</f>
        <v>ingredient</v>
      </c>
      <c r="I130" s="1">
        <f>VLOOKUP(B130,nodes!A:C,2,FALSE)</f>
        <v>508</v>
      </c>
      <c r="J130" s="1">
        <f>VLOOKUP(D130,nodes!A:C,2,FALSE)</f>
        <v>119</v>
      </c>
      <c r="K130" s="1" t="str">
        <f t="shared" si="12"/>
        <v>Sulforaphane (increase) Glutathione Levels</v>
      </c>
      <c r="L130" s="1" t="str">
        <f t="shared" si="13"/>
        <v>increase</v>
      </c>
      <c r="M130" s="1" t="str">
        <f t="shared" si="14"/>
        <v>Sulforaphane (increase) Glutathione Levels</v>
      </c>
      <c r="N130" s="1">
        <f t="shared" si="15"/>
        <v>2058</v>
      </c>
      <c r="O130" t="b">
        <v>0</v>
      </c>
    </row>
    <row r="131" spans="1:15" x14ac:dyDescent="0.25">
      <c r="A131">
        <v>2059</v>
      </c>
      <c r="B131" t="s">
        <v>54</v>
      </c>
      <c r="C131" t="s">
        <v>19</v>
      </c>
      <c r="D131" t="s">
        <v>26</v>
      </c>
      <c r="E131" t="s">
        <v>17</v>
      </c>
      <c r="F131">
        <v>4</v>
      </c>
      <c r="G131">
        <v>3</v>
      </c>
      <c r="H131" s="1" t="str">
        <f>VLOOKUP(B131,nodes!A:C,3,FALSE)</f>
        <v>ingredient</v>
      </c>
      <c r="I131" s="1">
        <f>VLOOKUP(B131,nodes!A:C,2,FALSE)</f>
        <v>508</v>
      </c>
      <c r="J131" s="1">
        <f>VLOOKUP(D131,nodes!A:C,2,FALSE)</f>
        <v>111</v>
      </c>
      <c r="K131" s="1" t="str">
        <f t="shared" si="12"/>
        <v>Sulforaphane (decrease) Inflammation</v>
      </c>
      <c r="L131" s="1" t="str">
        <f t="shared" si="13"/>
        <v>decrease</v>
      </c>
      <c r="M131" s="1" t="str">
        <f t="shared" si="14"/>
        <v>Sulforaphane (decrease) Inflammation</v>
      </c>
      <c r="N131" s="1">
        <f t="shared" si="15"/>
        <v>2059</v>
      </c>
      <c r="O131" t="b">
        <v>0</v>
      </c>
    </row>
    <row r="132" spans="1:15" x14ac:dyDescent="0.25">
      <c r="A132">
        <v>2060</v>
      </c>
      <c r="B132" t="s">
        <v>54</v>
      </c>
      <c r="C132" t="s">
        <v>19</v>
      </c>
      <c r="D132" t="s">
        <v>44</v>
      </c>
      <c r="E132" t="s">
        <v>17</v>
      </c>
      <c r="F132">
        <v>4</v>
      </c>
      <c r="G132">
        <v>4</v>
      </c>
      <c r="H132" s="1" t="str">
        <f>VLOOKUP(B132,nodes!A:C,3,FALSE)</f>
        <v>ingredient</v>
      </c>
      <c r="I132" s="1">
        <f>VLOOKUP(B132,nodes!A:C,2,FALSE)</f>
        <v>508</v>
      </c>
      <c r="J132" s="1">
        <f>VLOOKUP(D132,nodes!A:C,2,FALSE)</f>
        <v>116</v>
      </c>
      <c r="K132" s="1" t="str">
        <f t="shared" si="12"/>
        <v>Sulforaphane (decrease) Oxidative Stress (incl. ROS)</v>
      </c>
      <c r="L132" s="1" t="str">
        <f t="shared" si="13"/>
        <v>decrease</v>
      </c>
      <c r="M132" s="1" t="str">
        <f t="shared" si="14"/>
        <v>Sulforaphane (decrease) Oxidative Stress (incl. ROS)</v>
      </c>
      <c r="N132" s="1">
        <f t="shared" si="15"/>
        <v>2060</v>
      </c>
      <c r="O132" t="b">
        <v>0</v>
      </c>
    </row>
    <row r="133" spans="1:15" x14ac:dyDescent="0.25">
      <c r="A133">
        <v>2061</v>
      </c>
      <c r="B133" t="s">
        <v>68</v>
      </c>
      <c r="C133" t="s">
        <v>19</v>
      </c>
      <c r="D133" t="s">
        <v>26</v>
      </c>
      <c r="E133" t="s">
        <v>17</v>
      </c>
      <c r="F133">
        <v>3</v>
      </c>
      <c r="G133">
        <v>3</v>
      </c>
      <c r="H133" s="1" t="str">
        <f>VLOOKUP(B133,nodes!A:C,3,FALSE)</f>
        <v>ingredient</v>
      </c>
      <c r="I133" s="1">
        <f>VLOOKUP(B133,nodes!A:C,2,FALSE)</f>
        <v>511</v>
      </c>
      <c r="J133" s="1">
        <f>VLOOKUP(D133,nodes!A:C,2,FALSE)</f>
        <v>111</v>
      </c>
      <c r="K133" s="1" t="str">
        <f t="shared" ref="K133:K138" si="16">M133</f>
        <v>Apigenin (decrease) Inflammation</v>
      </c>
      <c r="L133" s="1" t="str">
        <f t="shared" ref="L133:L138" si="17">C133</f>
        <v>decrease</v>
      </c>
      <c r="M133" s="1" t="str">
        <f t="shared" ref="M133:M138" si="18">B133&amp; " ("&amp;C133&amp;") "&amp;D133</f>
        <v>Apigenin (decrease) Inflammation</v>
      </c>
      <c r="N133" s="1">
        <f t="shared" ref="N133:N138" si="19">A133</f>
        <v>2061</v>
      </c>
      <c r="O133" t="b">
        <v>0</v>
      </c>
    </row>
    <row r="134" spans="1:15" x14ac:dyDescent="0.25">
      <c r="A134">
        <v>2062</v>
      </c>
      <c r="B134" t="s">
        <v>68</v>
      </c>
      <c r="C134" t="s">
        <v>19</v>
      </c>
      <c r="D134" t="s">
        <v>44</v>
      </c>
      <c r="E134" t="s">
        <v>17</v>
      </c>
      <c r="F134">
        <v>3</v>
      </c>
      <c r="G134">
        <v>3</v>
      </c>
      <c r="H134" s="1" t="str">
        <f>VLOOKUP(B134,nodes!A:C,3,FALSE)</f>
        <v>ingredient</v>
      </c>
      <c r="I134" s="1">
        <f>VLOOKUP(B134,nodes!A:C,2,FALSE)</f>
        <v>511</v>
      </c>
      <c r="J134" s="1">
        <f>VLOOKUP(D134,nodes!A:C,2,FALSE)</f>
        <v>116</v>
      </c>
      <c r="K134" s="1" t="str">
        <f t="shared" si="16"/>
        <v>Apigenin (decrease) Oxidative Stress (incl. ROS)</v>
      </c>
      <c r="L134" s="1" t="str">
        <f t="shared" si="17"/>
        <v>decrease</v>
      </c>
      <c r="M134" s="1" t="str">
        <f t="shared" si="18"/>
        <v>Apigenin (decrease) Oxidative Stress (incl. ROS)</v>
      </c>
      <c r="N134" s="1">
        <f t="shared" si="19"/>
        <v>2062</v>
      </c>
      <c r="O134" t="b">
        <v>0</v>
      </c>
    </row>
    <row r="135" spans="1:15" x14ac:dyDescent="0.25">
      <c r="A135">
        <v>2063</v>
      </c>
      <c r="B135" t="s">
        <v>68</v>
      </c>
      <c r="C135" t="s">
        <v>19</v>
      </c>
      <c r="D135" t="s">
        <v>25</v>
      </c>
      <c r="E135" t="s">
        <v>17</v>
      </c>
      <c r="F135">
        <v>2</v>
      </c>
      <c r="G135">
        <v>2</v>
      </c>
      <c r="H135" s="1" t="str">
        <f>VLOOKUP(B135,nodes!A:C,3,FALSE)</f>
        <v>ingredient</v>
      </c>
      <c r="I135" s="1">
        <f>VLOOKUP(B135,nodes!A:C,2,FALSE)</f>
        <v>511</v>
      </c>
      <c r="J135" s="1">
        <f>VLOOKUP(D135,nodes!A:C,2,FALSE)</f>
        <v>106</v>
      </c>
      <c r="K135" s="1" t="str">
        <f t="shared" si="16"/>
        <v>Apigenin (decrease) Cellular Senescence</v>
      </c>
      <c r="L135" s="1" t="str">
        <f t="shared" si="17"/>
        <v>decrease</v>
      </c>
      <c r="M135" s="1" t="str">
        <f t="shared" si="18"/>
        <v>Apigenin (decrease) Cellular Senescence</v>
      </c>
      <c r="N135" s="1">
        <f t="shared" si="19"/>
        <v>2063</v>
      </c>
      <c r="O135" t="b">
        <v>0</v>
      </c>
    </row>
    <row r="136" spans="1:15" x14ac:dyDescent="0.25">
      <c r="A136">
        <v>2064</v>
      </c>
      <c r="B136" t="s">
        <v>69</v>
      </c>
      <c r="C136" t="s">
        <v>19</v>
      </c>
      <c r="D136" t="s">
        <v>26</v>
      </c>
      <c r="E136" t="s">
        <v>17</v>
      </c>
      <c r="F136">
        <v>3</v>
      </c>
      <c r="G136">
        <v>3</v>
      </c>
      <c r="H136" s="1" t="str">
        <f>VLOOKUP(B136,nodes!A:C,3,FALSE)</f>
        <v>ingredient</v>
      </c>
      <c r="I136" s="1">
        <f>VLOOKUP(B136,nodes!A:C,2,FALSE)</f>
        <v>512</v>
      </c>
      <c r="J136" s="1">
        <f>VLOOKUP(D136,nodes!A:C,2,FALSE)</f>
        <v>111</v>
      </c>
      <c r="K136" s="1" t="str">
        <f t="shared" si="16"/>
        <v>Luteolin (decrease) Inflammation</v>
      </c>
      <c r="L136" s="1" t="str">
        <f t="shared" si="17"/>
        <v>decrease</v>
      </c>
      <c r="M136" s="1" t="str">
        <f t="shared" si="18"/>
        <v>Luteolin (decrease) Inflammation</v>
      </c>
      <c r="N136" s="1">
        <f t="shared" si="19"/>
        <v>2064</v>
      </c>
      <c r="O136" t="b">
        <v>0</v>
      </c>
    </row>
    <row r="137" spans="1:15" x14ac:dyDescent="0.25">
      <c r="A137">
        <v>2065</v>
      </c>
      <c r="B137" t="s">
        <v>69</v>
      </c>
      <c r="C137" t="s">
        <v>19</v>
      </c>
      <c r="D137" t="s">
        <v>44</v>
      </c>
      <c r="E137" t="s">
        <v>17</v>
      </c>
      <c r="F137">
        <v>3</v>
      </c>
      <c r="G137">
        <v>3</v>
      </c>
      <c r="H137" s="1" t="str">
        <f>VLOOKUP(B137,nodes!A:C,3,FALSE)</f>
        <v>ingredient</v>
      </c>
      <c r="I137" s="1">
        <f>VLOOKUP(B137,nodes!A:C,2,FALSE)</f>
        <v>512</v>
      </c>
      <c r="J137" s="1">
        <f>VLOOKUP(D137,nodes!A:C,2,FALSE)</f>
        <v>116</v>
      </c>
      <c r="K137" s="1" t="str">
        <f t="shared" si="16"/>
        <v>Luteolin (decrease) Oxidative Stress (incl. ROS)</v>
      </c>
      <c r="L137" s="1" t="str">
        <f t="shared" si="17"/>
        <v>decrease</v>
      </c>
      <c r="M137" s="1" t="str">
        <f t="shared" si="18"/>
        <v>Luteolin (decrease) Oxidative Stress (incl. ROS)</v>
      </c>
      <c r="N137" s="1">
        <f t="shared" si="19"/>
        <v>2065</v>
      </c>
      <c r="O137" t="b">
        <v>0</v>
      </c>
    </row>
    <row r="138" spans="1:15" x14ac:dyDescent="0.25">
      <c r="A138">
        <v>2066</v>
      </c>
      <c r="B138" t="s">
        <v>69</v>
      </c>
      <c r="C138" t="s">
        <v>19</v>
      </c>
      <c r="D138" t="s">
        <v>18</v>
      </c>
      <c r="E138" t="s">
        <v>17</v>
      </c>
      <c r="F138">
        <v>2</v>
      </c>
      <c r="G138">
        <v>2</v>
      </c>
      <c r="H138" s="1" t="str">
        <f>VLOOKUP(B138,nodes!A:C,3,FALSE)</f>
        <v>ingredient</v>
      </c>
      <c r="I138" s="1">
        <f>VLOOKUP(B138,nodes!A:C,2,FALSE)</f>
        <v>512</v>
      </c>
      <c r="J138" s="1">
        <f>VLOOKUP(D138,nodes!A:C,2,FALSE)</f>
        <v>107</v>
      </c>
      <c r="K138" s="1" t="str">
        <f t="shared" si="16"/>
        <v>Luteolin (decrease) DNA Damage</v>
      </c>
      <c r="L138" s="1" t="str">
        <f t="shared" si="17"/>
        <v>decrease</v>
      </c>
      <c r="M138" s="1" t="str">
        <f t="shared" si="18"/>
        <v>Luteolin (decrease) DNA Damage</v>
      </c>
      <c r="N138" s="1">
        <f t="shared" si="19"/>
        <v>2066</v>
      </c>
      <c r="O138" t="b">
        <v>0</v>
      </c>
    </row>
  </sheetData>
  <autoFilter ref="A1:O132" xr:uid="{9D5FE5CB-3AD1-4155-AD2D-D9044E06A252}"/>
  <sortState xmlns:xlrd2="http://schemas.microsoft.com/office/spreadsheetml/2017/richdata2" ref="A2:O132">
    <sortCondition descending="1" ref="H2:H132"/>
    <sortCondition ref="B2:B132"/>
    <sortCondition ref="D2:D13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F782E-FB90-4293-B1BF-2FD394D2A53C}">
  <dimension ref="A1:L36"/>
  <sheetViews>
    <sheetView topLeftCell="A10" zoomScale="120" zoomScaleNormal="120" workbookViewId="0">
      <selection activeCell="D34" sqref="D34:D36"/>
    </sheetView>
  </sheetViews>
  <sheetFormatPr defaultRowHeight="15" x14ac:dyDescent="0.25"/>
  <cols>
    <col min="1" max="1" width="23.7109375" customWidth="1"/>
    <col min="2" max="2" width="6.42578125" customWidth="1"/>
    <col min="3" max="3" width="10.7109375" customWidth="1"/>
    <col min="4" max="4" width="5.42578125" customWidth="1"/>
    <col min="5" max="5" width="12.140625" customWidth="1"/>
  </cols>
  <sheetData>
    <row r="1" spans="1:12" x14ac:dyDescent="0.25">
      <c r="A1" s="2" t="s">
        <v>58</v>
      </c>
      <c r="B1" s="2" t="s">
        <v>57</v>
      </c>
      <c r="C1" s="2" t="s">
        <v>63</v>
      </c>
      <c r="D1" s="2" t="s">
        <v>59</v>
      </c>
      <c r="E1" s="2" t="s">
        <v>60</v>
      </c>
      <c r="F1" s="2" t="s">
        <v>61</v>
      </c>
      <c r="G1" s="2" t="s">
        <v>62</v>
      </c>
      <c r="H1" s="2" t="s">
        <v>64</v>
      </c>
      <c r="I1" s="2" t="s">
        <v>65</v>
      </c>
      <c r="J1" s="2" t="s">
        <v>66</v>
      </c>
      <c r="K1" s="2" t="s">
        <v>12</v>
      </c>
      <c r="L1" s="2" t="s">
        <v>67</v>
      </c>
    </row>
    <row r="2" spans="1:12" x14ac:dyDescent="0.25">
      <c r="A2" t="s">
        <v>30</v>
      </c>
      <c r="B2">
        <v>101</v>
      </c>
      <c r="C2" t="s">
        <v>13</v>
      </c>
      <c r="D2" s="3">
        <v>0</v>
      </c>
      <c r="E2" s="1" t="str">
        <f>A2</f>
        <v>AGEs</v>
      </c>
      <c r="F2" s="1" t="str">
        <f>A2</f>
        <v>AGEs</v>
      </c>
      <c r="G2" s="1">
        <f>B2</f>
        <v>101</v>
      </c>
      <c r="H2" s="3" t="b">
        <v>0</v>
      </c>
      <c r="I2">
        <v>400.795328921926</v>
      </c>
      <c r="J2">
        <v>295.84875823031501</v>
      </c>
      <c r="K2" s="3" t="b">
        <v>0</v>
      </c>
      <c r="L2" t="b">
        <v>1</v>
      </c>
    </row>
    <row r="3" spans="1:12" x14ac:dyDescent="0.25">
      <c r="A3" t="s">
        <v>22</v>
      </c>
      <c r="B3">
        <v>102</v>
      </c>
      <c r="C3" t="s">
        <v>13</v>
      </c>
      <c r="D3" s="1">
        <f>D2</f>
        <v>0</v>
      </c>
      <c r="E3" s="1" t="str">
        <f t="shared" ref="E3:E36" si="0">A3</f>
        <v>AMPK Signaling</v>
      </c>
      <c r="F3" s="1" t="str">
        <f t="shared" ref="F3:F36" si="1">A3</f>
        <v>AMPK Signaling</v>
      </c>
      <c r="G3" s="1">
        <f t="shared" ref="G3:G34" si="2">B3</f>
        <v>102</v>
      </c>
      <c r="H3" s="1" t="b">
        <f>H2</f>
        <v>0</v>
      </c>
      <c r="I3">
        <v>-222.070043405571</v>
      </c>
      <c r="J3">
        <v>-352.55262994790797</v>
      </c>
      <c r="K3" s="1" t="b">
        <f>K2</f>
        <v>0</v>
      </c>
      <c r="L3" t="b">
        <v>1</v>
      </c>
    </row>
    <row r="4" spans="1:12" x14ac:dyDescent="0.25">
      <c r="A4" t="s">
        <v>31</v>
      </c>
      <c r="B4">
        <v>103</v>
      </c>
      <c r="C4" t="s">
        <v>13</v>
      </c>
      <c r="D4" s="1">
        <f t="shared" ref="D4:D36" si="3">D3</f>
        <v>0</v>
      </c>
      <c r="E4" s="1" t="str">
        <f t="shared" si="0"/>
        <v>Autophagy</v>
      </c>
      <c r="F4" s="1" t="str">
        <f t="shared" si="1"/>
        <v>Autophagy</v>
      </c>
      <c r="G4" s="1">
        <f t="shared" si="2"/>
        <v>103</v>
      </c>
      <c r="H4" s="1" t="b">
        <f t="shared" ref="H4:H36" si="4">H3</f>
        <v>0</v>
      </c>
      <c r="I4">
        <v>-1196.7666152741699</v>
      </c>
      <c r="J4">
        <v>-114.53689566504799</v>
      </c>
      <c r="K4" s="1" t="b">
        <f t="shared" ref="K4:K36" si="5">K3</f>
        <v>0</v>
      </c>
      <c r="L4" t="b">
        <v>0</v>
      </c>
    </row>
    <row r="5" spans="1:12" x14ac:dyDescent="0.25">
      <c r="A5" t="s">
        <v>34</v>
      </c>
      <c r="B5">
        <v>104</v>
      </c>
      <c r="C5" t="s">
        <v>13</v>
      </c>
      <c r="D5" s="1">
        <f t="shared" si="3"/>
        <v>0</v>
      </c>
      <c r="E5" s="1" t="str">
        <f t="shared" si="0"/>
        <v>Caloric Restriction</v>
      </c>
      <c r="F5" s="1" t="str">
        <f t="shared" si="1"/>
        <v>Caloric Restriction</v>
      </c>
      <c r="G5" s="1">
        <f t="shared" si="2"/>
        <v>104</v>
      </c>
      <c r="H5" s="1" t="b">
        <f t="shared" si="4"/>
        <v>0</v>
      </c>
      <c r="I5">
        <v>-733.89844845257801</v>
      </c>
      <c r="J5">
        <v>-185.98977050478899</v>
      </c>
      <c r="K5" s="1" t="b">
        <f t="shared" si="5"/>
        <v>0</v>
      </c>
      <c r="L5" t="b">
        <v>0</v>
      </c>
    </row>
    <row r="6" spans="1:12" x14ac:dyDescent="0.25">
      <c r="A6" t="s">
        <v>20</v>
      </c>
      <c r="B6">
        <v>105</v>
      </c>
      <c r="C6" t="s">
        <v>13</v>
      </c>
      <c r="D6" s="1">
        <f t="shared" si="3"/>
        <v>0</v>
      </c>
      <c r="E6" s="1" t="str">
        <f t="shared" si="0"/>
        <v>CD38 Activity</v>
      </c>
      <c r="F6" s="1" t="str">
        <f t="shared" si="1"/>
        <v>CD38 Activity</v>
      </c>
      <c r="G6" s="1">
        <f t="shared" si="2"/>
        <v>105</v>
      </c>
      <c r="H6" s="1" t="b">
        <f t="shared" si="4"/>
        <v>0</v>
      </c>
      <c r="I6">
        <v>-699.89404370699299</v>
      </c>
      <c r="J6">
        <v>-398.85115607384898</v>
      </c>
      <c r="K6" s="1" t="b">
        <f t="shared" si="5"/>
        <v>0</v>
      </c>
      <c r="L6" t="b">
        <v>1</v>
      </c>
    </row>
    <row r="7" spans="1:12" x14ac:dyDescent="0.25">
      <c r="A7" t="s">
        <v>25</v>
      </c>
      <c r="B7">
        <v>106</v>
      </c>
      <c r="C7" t="s">
        <v>13</v>
      </c>
      <c r="D7" s="1">
        <f t="shared" si="3"/>
        <v>0</v>
      </c>
      <c r="E7" s="1" t="str">
        <f t="shared" si="0"/>
        <v>Cellular Senescence</v>
      </c>
      <c r="F7" s="1" t="str">
        <f t="shared" si="1"/>
        <v>Cellular Senescence</v>
      </c>
      <c r="G7" s="1">
        <f t="shared" si="2"/>
        <v>106</v>
      </c>
      <c r="H7" s="1" t="b">
        <f t="shared" si="4"/>
        <v>0</v>
      </c>
      <c r="I7">
        <v>-182.53680713861399</v>
      </c>
      <c r="J7">
        <v>336.40890385125999</v>
      </c>
      <c r="K7" s="1" t="b">
        <f t="shared" si="5"/>
        <v>0</v>
      </c>
      <c r="L7" t="b">
        <v>1</v>
      </c>
    </row>
    <row r="8" spans="1:12" x14ac:dyDescent="0.25">
      <c r="A8" t="s">
        <v>18</v>
      </c>
      <c r="B8">
        <v>107</v>
      </c>
      <c r="C8" t="s">
        <v>13</v>
      </c>
      <c r="D8" s="1">
        <f t="shared" si="3"/>
        <v>0</v>
      </c>
      <c r="E8" s="1" t="str">
        <f t="shared" si="0"/>
        <v>DNA Damage</v>
      </c>
      <c r="F8" s="1" t="str">
        <f t="shared" si="1"/>
        <v>DNA Damage</v>
      </c>
      <c r="G8" s="1">
        <f t="shared" si="2"/>
        <v>107</v>
      </c>
      <c r="H8" s="1" t="b">
        <f t="shared" si="4"/>
        <v>0</v>
      </c>
      <c r="I8">
        <v>-538.57062075493695</v>
      </c>
      <c r="J8">
        <v>294.73274574108899</v>
      </c>
      <c r="K8" s="1" t="b">
        <f t="shared" si="5"/>
        <v>0</v>
      </c>
      <c r="L8" t="b">
        <v>1</v>
      </c>
    </row>
    <row r="9" spans="1:12" x14ac:dyDescent="0.25">
      <c r="A9" t="s">
        <v>33</v>
      </c>
      <c r="B9">
        <v>108</v>
      </c>
      <c r="C9" t="s">
        <v>13</v>
      </c>
      <c r="D9" s="1">
        <f t="shared" si="3"/>
        <v>0</v>
      </c>
      <c r="E9" s="1" t="str">
        <f t="shared" si="0"/>
        <v>Epigenetic Changes</v>
      </c>
      <c r="F9" s="1" t="str">
        <f t="shared" si="1"/>
        <v>Epigenetic Changes</v>
      </c>
      <c r="G9" s="1">
        <f t="shared" si="2"/>
        <v>108</v>
      </c>
      <c r="H9" s="1" t="b">
        <f t="shared" si="4"/>
        <v>0</v>
      </c>
      <c r="I9">
        <v>-335.205334718789</v>
      </c>
      <c r="J9">
        <v>-38.880874212855701</v>
      </c>
      <c r="K9" s="1" t="b">
        <f t="shared" si="5"/>
        <v>0</v>
      </c>
      <c r="L9" t="b">
        <v>0</v>
      </c>
    </row>
    <row r="10" spans="1:12" x14ac:dyDescent="0.25">
      <c r="A10" t="s">
        <v>29</v>
      </c>
      <c r="B10">
        <v>109</v>
      </c>
      <c r="C10" t="s">
        <v>13</v>
      </c>
      <c r="D10" s="1">
        <f t="shared" si="3"/>
        <v>0</v>
      </c>
      <c r="E10" s="1" t="str">
        <f t="shared" si="0"/>
        <v>Glycation</v>
      </c>
      <c r="F10" s="1" t="str">
        <f t="shared" si="1"/>
        <v>Glycation</v>
      </c>
      <c r="G10" s="1">
        <f t="shared" si="2"/>
        <v>109</v>
      </c>
      <c r="H10" s="1" t="b">
        <f t="shared" si="4"/>
        <v>0</v>
      </c>
      <c r="I10">
        <v>554.09842759426897</v>
      </c>
      <c r="J10">
        <v>3.0181483123901001</v>
      </c>
      <c r="K10" s="1" t="b">
        <f t="shared" si="5"/>
        <v>0</v>
      </c>
      <c r="L10" t="b">
        <v>1</v>
      </c>
    </row>
    <row r="11" spans="1:12" x14ac:dyDescent="0.25">
      <c r="A11" t="s">
        <v>35</v>
      </c>
      <c r="B11">
        <v>110</v>
      </c>
      <c r="C11" t="s">
        <v>13</v>
      </c>
      <c r="D11" s="1">
        <f t="shared" si="3"/>
        <v>0</v>
      </c>
      <c r="E11" s="1" t="str">
        <f t="shared" si="0"/>
        <v>Hormonal Changes</v>
      </c>
      <c r="F11" s="1" t="str">
        <f t="shared" si="1"/>
        <v>Hormonal Changes</v>
      </c>
      <c r="G11" s="1">
        <f t="shared" si="2"/>
        <v>110</v>
      </c>
      <c r="H11" s="1" t="b">
        <f t="shared" si="4"/>
        <v>0</v>
      </c>
      <c r="I11">
        <v>29.9963118661788</v>
      </c>
      <c r="J11">
        <v>319.98836525652803</v>
      </c>
      <c r="K11" s="1" t="b">
        <f t="shared" si="5"/>
        <v>0</v>
      </c>
      <c r="L11" t="b">
        <v>0</v>
      </c>
    </row>
    <row r="12" spans="1:12" x14ac:dyDescent="0.25">
      <c r="A12" t="s">
        <v>26</v>
      </c>
      <c r="B12">
        <v>111</v>
      </c>
      <c r="C12" t="s">
        <v>13</v>
      </c>
      <c r="D12" s="1">
        <f t="shared" si="3"/>
        <v>0</v>
      </c>
      <c r="E12" s="1" t="str">
        <f t="shared" si="0"/>
        <v>Inflammation</v>
      </c>
      <c r="F12" s="1" t="str">
        <f t="shared" si="1"/>
        <v>Inflammation</v>
      </c>
      <c r="G12" s="1">
        <f t="shared" si="2"/>
        <v>111</v>
      </c>
      <c r="H12" s="1" t="b">
        <f t="shared" si="4"/>
        <v>0</v>
      </c>
      <c r="I12">
        <v>15.844577911760799</v>
      </c>
      <c r="J12">
        <v>149.95315487673599</v>
      </c>
      <c r="K12" s="1" t="b">
        <f t="shared" si="5"/>
        <v>0</v>
      </c>
      <c r="L12" t="b">
        <v>1</v>
      </c>
    </row>
    <row r="13" spans="1:12" x14ac:dyDescent="0.25">
      <c r="A13" t="s">
        <v>24</v>
      </c>
      <c r="B13">
        <v>112</v>
      </c>
      <c r="C13" t="s">
        <v>13</v>
      </c>
      <c r="D13" s="1">
        <f t="shared" si="3"/>
        <v>0</v>
      </c>
      <c r="E13" s="1" t="str">
        <f t="shared" si="0"/>
        <v>Insulin Sensitivity</v>
      </c>
      <c r="F13" s="1" t="str">
        <f t="shared" si="1"/>
        <v>Insulin Sensitivity</v>
      </c>
      <c r="G13" s="1">
        <f t="shared" si="2"/>
        <v>112</v>
      </c>
      <c r="H13" s="1" t="b">
        <f t="shared" si="4"/>
        <v>0</v>
      </c>
      <c r="I13">
        <v>286.75148851767699</v>
      </c>
      <c r="J13">
        <v>-282.13448857013299</v>
      </c>
      <c r="K13" s="1" t="b">
        <f t="shared" si="5"/>
        <v>0</v>
      </c>
      <c r="L13" t="b">
        <v>1</v>
      </c>
    </row>
    <row r="14" spans="1:12" x14ac:dyDescent="0.25">
      <c r="A14" t="s">
        <v>28</v>
      </c>
      <c r="B14">
        <v>113</v>
      </c>
      <c r="C14" t="s">
        <v>13</v>
      </c>
      <c r="D14" s="1">
        <f t="shared" si="3"/>
        <v>0</v>
      </c>
      <c r="E14" s="1" t="str">
        <f t="shared" si="0"/>
        <v>Mitochondrial Dysfunction</v>
      </c>
      <c r="F14" s="1" t="str">
        <f t="shared" si="1"/>
        <v>Mitochondrial Dysfunction</v>
      </c>
      <c r="G14" s="1">
        <f t="shared" si="2"/>
        <v>113</v>
      </c>
      <c r="H14" s="1" t="b">
        <f t="shared" si="4"/>
        <v>0</v>
      </c>
      <c r="I14">
        <v>-1687.8471577466901</v>
      </c>
      <c r="J14">
        <v>301.36724646055598</v>
      </c>
      <c r="K14" s="1" t="b">
        <f t="shared" si="5"/>
        <v>0</v>
      </c>
      <c r="L14" t="b">
        <v>0</v>
      </c>
    </row>
    <row r="15" spans="1:12" x14ac:dyDescent="0.25">
      <c r="A15" t="s">
        <v>23</v>
      </c>
      <c r="B15">
        <v>114</v>
      </c>
      <c r="C15" t="s">
        <v>13</v>
      </c>
      <c r="D15" s="1">
        <f t="shared" si="3"/>
        <v>0</v>
      </c>
      <c r="E15" s="1" t="str">
        <f t="shared" si="0"/>
        <v>mTOR Signaling</v>
      </c>
      <c r="F15" s="1" t="str">
        <f t="shared" si="1"/>
        <v>mTOR Signaling</v>
      </c>
      <c r="G15" s="1">
        <f t="shared" si="2"/>
        <v>114</v>
      </c>
      <c r="H15" s="1" t="b">
        <f t="shared" si="4"/>
        <v>0</v>
      </c>
      <c r="I15">
        <v>-1932.88995490763</v>
      </c>
      <c r="J15">
        <v>-320.55621255048197</v>
      </c>
      <c r="K15" s="1" t="b">
        <f t="shared" si="5"/>
        <v>0</v>
      </c>
      <c r="L15" t="b">
        <v>0</v>
      </c>
    </row>
    <row r="16" spans="1:12" x14ac:dyDescent="0.25">
      <c r="A16" t="s">
        <v>14</v>
      </c>
      <c r="B16">
        <v>115</v>
      </c>
      <c r="C16" t="s">
        <v>13</v>
      </c>
      <c r="D16" s="1">
        <f t="shared" si="3"/>
        <v>0</v>
      </c>
      <c r="E16" s="1" t="str">
        <f t="shared" si="0"/>
        <v>NAD Levels</v>
      </c>
      <c r="F16" s="1" t="str">
        <f t="shared" si="1"/>
        <v>NAD Levels</v>
      </c>
      <c r="G16" s="1">
        <f t="shared" si="2"/>
        <v>115</v>
      </c>
      <c r="H16" s="1" t="b">
        <f t="shared" si="4"/>
        <v>0</v>
      </c>
      <c r="I16">
        <v>-497.52973984277099</v>
      </c>
      <c r="J16">
        <v>-200.751329056809</v>
      </c>
      <c r="K16" s="1" t="b">
        <f t="shared" si="5"/>
        <v>0</v>
      </c>
      <c r="L16" t="b">
        <v>1</v>
      </c>
    </row>
    <row r="17" spans="1:12" x14ac:dyDescent="0.25">
      <c r="A17" t="s">
        <v>44</v>
      </c>
      <c r="B17">
        <v>116</v>
      </c>
      <c r="C17" t="s">
        <v>13</v>
      </c>
      <c r="D17" s="1">
        <f t="shared" si="3"/>
        <v>0</v>
      </c>
      <c r="E17" s="1" t="str">
        <f t="shared" si="0"/>
        <v>Oxidative Stress (incl. ROS)</v>
      </c>
      <c r="F17" s="1" t="str">
        <f t="shared" si="1"/>
        <v>Oxidative Stress (incl. ROS)</v>
      </c>
      <c r="G17" s="1">
        <f t="shared" si="2"/>
        <v>116</v>
      </c>
      <c r="H17" s="1" t="b">
        <f t="shared" si="4"/>
        <v>0</v>
      </c>
      <c r="I17">
        <v>-22.872538556945202</v>
      </c>
      <c r="J17">
        <v>-102.470323098634</v>
      </c>
      <c r="K17" s="1" t="b">
        <f t="shared" si="5"/>
        <v>0</v>
      </c>
      <c r="L17" t="b">
        <v>1</v>
      </c>
    </row>
    <row r="18" spans="1:12" x14ac:dyDescent="0.25">
      <c r="A18" t="s">
        <v>15</v>
      </c>
      <c r="B18">
        <v>117</v>
      </c>
      <c r="C18" t="s">
        <v>13</v>
      </c>
      <c r="D18" s="1">
        <f t="shared" si="3"/>
        <v>0</v>
      </c>
      <c r="E18" s="1" t="str">
        <f t="shared" si="0"/>
        <v>Sirtuin Activation</v>
      </c>
      <c r="F18" s="1" t="str">
        <f t="shared" si="1"/>
        <v>Sirtuin Activation</v>
      </c>
      <c r="G18" s="1">
        <f t="shared" si="2"/>
        <v>117</v>
      </c>
      <c r="H18" s="1" t="b">
        <f t="shared" si="4"/>
        <v>0</v>
      </c>
      <c r="I18">
        <v>-603.58411442716704</v>
      </c>
      <c r="J18">
        <v>33.703009918651297</v>
      </c>
      <c r="K18" s="1" t="b">
        <f t="shared" si="5"/>
        <v>0</v>
      </c>
      <c r="L18" t="b">
        <v>1</v>
      </c>
    </row>
    <row r="19" spans="1:12" x14ac:dyDescent="0.25">
      <c r="A19" t="s">
        <v>32</v>
      </c>
      <c r="B19">
        <v>118</v>
      </c>
      <c r="C19" t="s">
        <v>13</v>
      </c>
      <c r="D19" s="1">
        <f t="shared" si="3"/>
        <v>0</v>
      </c>
      <c r="E19" s="1" t="str">
        <f t="shared" si="0"/>
        <v>Telomere Shortening</v>
      </c>
      <c r="F19" s="1" t="str">
        <f t="shared" si="1"/>
        <v>Telomere Shortening</v>
      </c>
      <c r="G19" s="1">
        <f t="shared" si="2"/>
        <v>118</v>
      </c>
      <c r="H19" s="1" t="b">
        <f t="shared" si="4"/>
        <v>0</v>
      </c>
      <c r="I19">
        <v>-617.39604077887202</v>
      </c>
      <c r="J19">
        <v>378.49908285327501</v>
      </c>
      <c r="K19" s="1" t="b">
        <f t="shared" si="5"/>
        <v>0</v>
      </c>
      <c r="L19" t="b">
        <v>0</v>
      </c>
    </row>
    <row r="20" spans="1:12" x14ac:dyDescent="0.25">
      <c r="A20" t="s">
        <v>50</v>
      </c>
      <c r="B20">
        <v>119</v>
      </c>
      <c r="C20" t="s">
        <v>13</v>
      </c>
      <c r="D20" s="1">
        <f t="shared" si="3"/>
        <v>0</v>
      </c>
      <c r="E20" s="1" t="str">
        <f t="shared" si="0"/>
        <v>Glutathione Levels</v>
      </c>
      <c r="F20" s="1" t="str">
        <f t="shared" si="1"/>
        <v>Glutathione Levels</v>
      </c>
      <c r="G20" s="1">
        <f t="shared" si="2"/>
        <v>119</v>
      </c>
      <c r="H20" s="1" t="b">
        <f t="shared" si="4"/>
        <v>0</v>
      </c>
      <c r="I20">
        <v>183.42319736681901</v>
      </c>
      <c r="J20">
        <v>453.94082659632102</v>
      </c>
      <c r="K20" s="1" t="b">
        <f t="shared" si="5"/>
        <v>0</v>
      </c>
      <c r="L20" t="b">
        <v>1</v>
      </c>
    </row>
    <row r="21" spans="1:12" x14ac:dyDescent="0.25">
      <c r="A21" t="s">
        <v>39</v>
      </c>
      <c r="B21">
        <v>201</v>
      </c>
      <c r="C21" t="s">
        <v>38</v>
      </c>
      <c r="D21" s="1">
        <f t="shared" si="3"/>
        <v>0</v>
      </c>
      <c r="E21" s="1" t="str">
        <f t="shared" si="0"/>
        <v>Quercetin</v>
      </c>
      <c r="F21" s="1" t="str">
        <f t="shared" si="1"/>
        <v>Quercetin</v>
      </c>
      <c r="G21" s="1">
        <f t="shared" si="2"/>
        <v>201</v>
      </c>
      <c r="H21" s="1" t="b">
        <f t="shared" si="4"/>
        <v>0</v>
      </c>
      <c r="I21">
        <v>-1294.06388714883</v>
      </c>
      <c r="J21">
        <v>-113.898021147706</v>
      </c>
      <c r="K21" s="1" t="b">
        <f t="shared" si="5"/>
        <v>0</v>
      </c>
      <c r="L21" t="b">
        <v>1</v>
      </c>
    </row>
    <row r="22" spans="1:12" x14ac:dyDescent="0.25">
      <c r="A22" t="s">
        <v>41</v>
      </c>
      <c r="B22">
        <v>202</v>
      </c>
      <c r="C22" t="s">
        <v>38</v>
      </c>
      <c r="D22" s="1">
        <f t="shared" si="3"/>
        <v>0</v>
      </c>
      <c r="E22" s="1" t="str">
        <f t="shared" si="0"/>
        <v>Resveratrol</v>
      </c>
      <c r="F22" s="1" t="str">
        <f t="shared" si="1"/>
        <v>Resveratrol</v>
      </c>
      <c r="G22" s="1">
        <f t="shared" si="2"/>
        <v>202</v>
      </c>
      <c r="H22" s="1" t="b">
        <f t="shared" si="4"/>
        <v>0</v>
      </c>
      <c r="I22">
        <v>-1259.9724170722</v>
      </c>
      <c r="J22">
        <v>-281.46709106269998</v>
      </c>
      <c r="K22" s="1" t="b">
        <f t="shared" si="5"/>
        <v>0</v>
      </c>
      <c r="L22" t="b">
        <v>1</v>
      </c>
    </row>
    <row r="23" spans="1:12" x14ac:dyDescent="0.25">
      <c r="A23" t="s">
        <v>40</v>
      </c>
      <c r="B23">
        <v>180</v>
      </c>
      <c r="C23" t="s">
        <v>38</v>
      </c>
      <c r="D23" s="1">
        <f t="shared" si="3"/>
        <v>0</v>
      </c>
      <c r="E23" s="1" t="str">
        <f t="shared" si="0"/>
        <v>NR</v>
      </c>
      <c r="F23" s="1" t="str">
        <f t="shared" si="1"/>
        <v>NR</v>
      </c>
      <c r="G23" s="1">
        <f t="shared" si="2"/>
        <v>180</v>
      </c>
      <c r="H23" s="1" t="b">
        <f t="shared" si="4"/>
        <v>0</v>
      </c>
      <c r="I23">
        <v>-1199.81282548585</v>
      </c>
      <c r="J23">
        <v>-398.66914722379602</v>
      </c>
      <c r="K23" s="1" t="b">
        <f t="shared" si="5"/>
        <v>0</v>
      </c>
      <c r="L23" t="b">
        <v>1</v>
      </c>
    </row>
    <row r="24" spans="1:12" x14ac:dyDescent="0.25">
      <c r="A24" t="s">
        <v>42</v>
      </c>
      <c r="B24">
        <v>176</v>
      </c>
      <c r="C24" t="s">
        <v>38</v>
      </c>
      <c r="D24" s="1">
        <f t="shared" si="3"/>
        <v>0</v>
      </c>
      <c r="E24" s="1" t="str">
        <f t="shared" si="0"/>
        <v>Alpha Lipoic Acid</v>
      </c>
      <c r="F24" s="1" t="str">
        <f t="shared" si="1"/>
        <v>Alpha Lipoic Acid</v>
      </c>
      <c r="G24" s="1">
        <f t="shared" si="2"/>
        <v>176</v>
      </c>
      <c r="H24" s="1" t="b">
        <f t="shared" si="4"/>
        <v>0</v>
      </c>
      <c r="I24">
        <v>734.07879587070704</v>
      </c>
      <c r="J24">
        <v>364.614542179669</v>
      </c>
      <c r="K24" s="1" t="b">
        <f t="shared" si="5"/>
        <v>0</v>
      </c>
      <c r="L24" t="b">
        <v>1</v>
      </c>
    </row>
    <row r="25" spans="1:12" x14ac:dyDescent="0.25">
      <c r="A25" t="s">
        <v>46</v>
      </c>
      <c r="B25">
        <v>501</v>
      </c>
      <c r="C25" t="s">
        <v>38</v>
      </c>
      <c r="D25" s="1">
        <f t="shared" si="3"/>
        <v>0</v>
      </c>
      <c r="E25" s="1" t="str">
        <f t="shared" si="0"/>
        <v>Berberine</v>
      </c>
      <c r="F25" s="1" t="str">
        <f t="shared" si="1"/>
        <v>Berberine</v>
      </c>
      <c r="G25" s="1">
        <f t="shared" si="2"/>
        <v>501</v>
      </c>
      <c r="H25" s="1" t="b">
        <f t="shared" si="4"/>
        <v>0</v>
      </c>
      <c r="I25">
        <v>181.693250580745</v>
      </c>
      <c r="J25">
        <v>-664.04623670476894</v>
      </c>
      <c r="K25" s="1" t="b">
        <f t="shared" si="5"/>
        <v>0</v>
      </c>
      <c r="L25" t="b">
        <v>1</v>
      </c>
    </row>
    <row r="26" spans="1:12" x14ac:dyDescent="0.25">
      <c r="A26" t="s">
        <v>47</v>
      </c>
      <c r="B26">
        <v>502</v>
      </c>
      <c r="C26" t="s">
        <v>38</v>
      </c>
      <c r="D26" s="1">
        <f t="shared" si="3"/>
        <v>0</v>
      </c>
      <c r="E26" s="1" t="str">
        <f t="shared" si="0"/>
        <v>Curcumin</v>
      </c>
      <c r="F26" s="1" t="str">
        <f t="shared" si="1"/>
        <v>Curcumin</v>
      </c>
      <c r="G26" s="1">
        <f t="shared" si="2"/>
        <v>502</v>
      </c>
      <c r="H26" s="1" t="b">
        <f t="shared" si="4"/>
        <v>0</v>
      </c>
      <c r="I26">
        <v>-274.78419042332098</v>
      </c>
      <c r="J26">
        <v>625.175983385069</v>
      </c>
      <c r="K26" s="1" t="b">
        <f t="shared" si="5"/>
        <v>0</v>
      </c>
      <c r="L26" t="b">
        <v>1</v>
      </c>
    </row>
    <row r="27" spans="1:12" x14ac:dyDescent="0.25">
      <c r="A27" t="s">
        <v>48</v>
      </c>
      <c r="B27">
        <v>503</v>
      </c>
      <c r="C27" t="s">
        <v>38</v>
      </c>
      <c r="D27" s="1">
        <f t="shared" si="3"/>
        <v>0</v>
      </c>
      <c r="E27" s="1" t="str">
        <f t="shared" si="0"/>
        <v>Fisetin</v>
      </c>
      <c r="F27" s="1" t="str">
        <f t="shared" si="1"/>
        <v>Fisetin</v>
      </c>
      <c r="G27" s="1">
        <f t="shared" si="2"/>
        <v>503</v>
      </c>
      <c r="H27" s="1" t="b">
        <f t="shared" si="4"/>
        <v>0</v>
      </c>
      <c r="I27">
        <v>-338.58008607990899</v>
      </c>
      <c r="J27">
        <v>606.58349788562805</v>
      </c>
      <c r="K27" s="1" t="b">
        <f t="shared" si="5"/>
        <v>0</v>
      </c>
      <c r="L27" t="b">
        <v>1</v>
      </c>
    </row>
    <row r="28" spans="1:12" x14ac:dyDescent="0.25">
      <c r="A28" t="s">
        <v>49</v>
      </c>
      <c r="B28">
        <v>504</v>
      </c>
      <c r="C28" t="s">
        <v>38</v>
      </c>
      <c r="D28" s="1">
        <f t="shared" si="3"/>
        <v>0</v>
      </c>
      <c r="E28" s="1" t="str">
        <f t="shared" si="0"/>
        <v>NAC</v>
      </c>
      <c r="F28" s="1" t="str">
        <f t="shared" si="1"/>
        <v>NAC</v>
      </c>
      <c r="G28" s="1">
        <f t="shared" si="2"/>
        <v>504</v>
      </c>
      <c r="H28" s="1" t="b">
        <f t="shared" si="4"/>
        <v>0</v>
      </c>
      <c r="I28">
        <v>535.38261885710301</v>
      </c>
      <c r="J28">
        <v>643.76838445309897</v>
      </c>
      <c r="K28" s="1" t="b">
        <f t="shared" si="5"/>
        <v>0</v>
      </c>
      <c r="L28" t="b">
        <v>1</v>
      </c>
    </row>
    <row r="29" spans="1:12" x14ac:dyDescent="0.25">
      <c r="A29" t="s">
        <v>51</v>
      </c>
      <c r="B29">
        <v>505</v>
      </c>
      <c r="C29" t="s">
        <v>38</v>
      </c>
      <c r="D29" s="1">
        <f t="shared" si="3"/>
        <v>0</v>
      </c>
      <c r="E29" s="1" t="str">
        <f t="shared" si="0"/>
        <v>Pterostilbene</v>
      </c>
      <c r="F29" s="1" t="str">
        <f t="shared" si="1"/>
        <v>Pterostilbene</v>
      </c>
      <c r="G29" s="1">
        <f t="shared" si="2"/>
        <v>505</v>
      </c>
      <c r="H29" s="1" t="b">
        <f t="shared" si="4"/>
        <v>0</v>
      </c>
      <c r="I29">
        <v>-1309.0454753331901</v>
      </c>
      <c r="J29">
        <v>-59.608485767416397</v>
      </c>
      <c r="K29" s="1" t="b">
        <f t="shared" si="5"/>
        <v>0</v>
      </c>
      <c r="L29" t="b">
        <v>1</v>
      </c>
    </row>
    <row r="30" spans="1:12" x14ac:dyDescent="0.25">
      <c r="A30" t="s">
        <v>52</v>
      </c>
      <c r="B30">
        <v>506</v>
      </c>
      <c r="C30" t="s">
        <v>38</v>
      </c>
      <c r="D30" s="1">
        <f t="shared" si="3"/>
        <v>0</v>
      </c>
      <c r="E30" s="1" t="str">
        <f t="shared" si="0"/>
        <v>Glycine</v>
      </c>
      <c r="F30" s="1" t="str">
        <f t="shared" si="1"/>
        <v>Glycine</v>
      </c>
      <c r="G30" s="1">
        <f t="shared" si="2"/>
        <v>506</v>
      </c>
      <c r="H30" s="1" t="b">
        <f t="shared" si="4"/>
        <v>0</v>
      </c>
      <c r="I30">
        <v>563.83157005017802</v>
      </c>
      <c r="J30">
        <v>617.76654834246096</v>
      </c>
      <c r="K30" s="1" t="b">
        <f t="shared" si="5"/>
        <v>0</v>
      </c>
      <c r="L30" t="b">
        <v>1</v>
      </c>
    </row>
    <row r="31" spans="1:12" x14ac:dyDescent="0.25">
      <c r="A31" t="s">
        <v>53</v>
      </c>
      <c r="B31">
        <v>507</v>
      </c>
      <c r="C31" t="s">
        <v>38</v>
      </c>
      <c r="D31" s="1">
        <f t="shared" si="3"/>
        <v>0</v>
      </c>
      <c r="E31" s="1" t="str">
        <f t="shared" si="0"/>
        <v>Astaxanthin</v>
      </c>
      <c r="F31" s="1" t="str">
        <f t="shared" si="1"/>
        <v>Astaxanthin</v>
      </c>
      <c r="G31" s="1">
        <f t="shared" si="2"/>
        <v>507</v>
      </c>
      <c r="H31" s="1" t="b">
        <f t="shared" si="4"/>
        <v>0</v>
      </c>
      <c r="I31">
        <v>-1245.62201490184</v>
      </c>
      <c r="J31">
        <v>164.93708749371899</v>
      </c>
      <c r="K31" s="1" t="b">
        <f t="shared" si="5"/>
        <v>0</v>
      </c>
      <c r="L31" t="b">
        <v>0</v>
      </c>
    </row>
    <row r="32" spans="1:12" x14ac:dyDescent="0.25">
      <c r="A32" t="s">
        <v>54</v>
      </c>
      <c r="B32">
        <v>508</v>
      </c>
      <c r="C32" t="s">
        <v>38</v>
      </c>
      <c r="D32" s="1">
        <f t="shared" si="3"/>
        <v>0</v>
      </c>
      <c r="E32" s="1" t="str">
        <f t="shared" si="0"/>
        <v>Sulforaphane</v>
      </c>
      <c r="F32" s="1" t="str">
        <f t="shared" si="1"/>
        <v>Sulforaphane</v>
      </c>
      <c r="G32" s="1">
        <f t="shared" si="2"/>
        <v>508</v>
      </c>
      <c r="H32" s="1" t="b">
        <f t="shared" si="4"/>
        <v>0</v>
      </c>
      <c r="I32">
        <v>-181.456911003188</v>
      </c>
      <c r="J32">
        <v>654.93838250428701</v>
      </c>
      <c r="K32" s="1" t="b">
        <f t="shared" si="5"/>
        <v>0</v>
      </c>
      <c r="L32" t="b">
        <v>1</v>
      </c>
    </row>
    <row r="33" spans="1:12" x14ac:dyDescent="0.25">
      <c r="A33" t="s">
        <v>55</v>
      </c>
      <c r="B33">
        <v>509</v>
      </c>
      <c r="C33" t="s">
        <v>38</v>
      </c>
      <c r="D33" s="1">
        <f t="shared" si="3"/>
        <v>0</v>
      </c>
      <c r="E33" s="1" t="str">
        <f t="shared" si="0"/>
        <v>EGCG</v>
      </c>
      <c r="F33" s="1" t="str">
        <f t="shared" si="1"/>
        <v>EGCG</v>
      </c>
      <c r="G33" s="1">
        <f t="shared" si="2"/>
        <v>509</v>
      </c>
      <c r="H33" s="1" t="b">
        <f t="shared" si="4"/>
        <v>0</v>
      </c>
      <c r="I33">
        <v>765.84373182112802</v>
      </c>
      <c r="J33">
        <v>234.536497485334</v>
      </c>
      <c r="K33" s="1" t="b">
        <f t="shared" si="5"/>
        <v>0</v>
      </c>
      <c r="L33" t="b">
        <v>1</v>
      </c>
    </row>
    <row r="34" spans="1:12" x14ac:dyDescent="0.25">
      <c r="A34" t="s">
        <v>56</v>
      </c>
      <c r="B34">
        <v>510</v>
      </c>
      <c r="C34" t="s">
        <v>38</v>
      </c>
      <c r="D34" s="1">
        <f t="shared" si="3"/>
        <v>0</v>
      </c>
      <c r="E34" s="1" t="str">
        <f t="shared" si="0"/>
        <v>Spermidine</v>
      </c>
      <c r="F34" s="1" t="str">
        <f t="shared" si="1"/>
        <v>Spermidine</v>
      </c>
      <c r="G34" s="1">
        <f t="shared" si="2"/>
        <v>510</v>
      </c>
      <c r="H34" s="1" t="b">
        <f t="shared" si="4"/>
        <v>0</v>
      </c>
      <c r="I34">
        <v>-1561.4125690902799</v>
      </c>
      <c r="J34">
        <v>16.656981675205099</v>
      </c>
      <c r="K34" s="1" t="b">
        <f t="shared" si="5"/>
        <v>0</v>
      </c>
      <c r="L34" t="b">
        <v>0</v>
      </c>
    </row>
    <row r="35" spans="1:12" x14ac:dyDescent="0.25">
      <c r="A35" t="s">
        <v>68</v>
      </c>
      <c r="B35">
        <v>511</v>
      </c>
      <c r="C35" t="s">
        <v>38</v>
      </c>
      <c r="D35" s="1">
        <f t="shared" si="3"/>
        <v>0</v>
      </c>
      <c r="E35" s="1" t="str">
        <f t="shared" si="0"/>
        <v>Apigenin</v>
      </c>
      <c r="F35" s="1" t="str">
        <f t="shared" si="1"/>
        <v>Apigenin</v>
      </c>
      <c r="G35" s="1">
        <f t="shared" ref="G35:G36" si="6">B35</f>
        <v>511</v>
      </c>
      <c r="H35" s="1" t="b">
        <f t="shared" si="4"/>
        <v>0</v>
      </c>
      <c r="I35">
        <v>-1500</v>
      </c>
      <c r="J35">
        <v>20</v>
      </c>
      <c r="K35" s="1" t="b">
        <f t="shared" si="5"/>
        <v>0</v>
      </c>
      <c r="L35" t="b">
        <v>0</v>
      </c>
    </row>
    <row r="36" spans="1:12" x14ac:dyDescent="0.25">
      <c r="A36" t="s">
        <v>69</v>
      </c>
      <c r="B36">
        <v>512</v>
      </c>
      <c r="C36" t="s">
        <v>38</v>
      </c>
      <c r="D36" s="1">
        <f t="shared" si="3"/>
        <v>0</v>
      </c>
      <c r="E36" s="1" t="str">
        <f t="shared" si="0"/>
        <v>Luteolin</v>
      </c>
      <c r="F36" s="1" t="str">
        <f t="shared" si="1"/>
        <v>Luteolin</v>
      </c>
      <c r="G36" s="1">
        <f t="shared" si="6"/>
        <v>512</v>
      </c>
      <c r="H36" s="1" t="b">
        <f t="shared" si="4"/>
        <v>0</v>
      </c>
      <c r="I36">
        <v>-1600</v>
      </c>
      <c r="J36">
        <v>30</v>
      </c>
      <c r="K36" s="1" t="b">
        <f t="shared" si="5"/>
        <v>0</v>
      </c>
      <c r="L36" t="b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edges</vt:lpstr>
      <vt:lpstr>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Nagy Tamás</dc:creator>
  <cp:lastModifiedBy>Nagy Tamás</cp:lastModifiedBy>
  <dcterms:created xsi:type="dcterms:W3CDTF">2023-10-31T05:33:42Z</dcterms:created>
  <dcterms:modified xsi:type="dcterms:W3CDTF">2023-11-05T15:03:52Z</dcterms:modified>
</cp:coreProperties>
</file>