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comics-woz\"/>
    </mc:Choice>
  </mc:AlternateContent>
  <xr:revisionPtr revIDLastSave="0" documentId="13_ncr:1_{5DFC6705-EB2D-4099-81A3-4DD84EC5AC5B}" xr6:coauthVersionLast="46" xr6:coauthVersionMax="46" xr10:uidLastSave="{00000000-0000-0000-0000-000000000000}"/>
  <bookViews>
    <workbookView xWindow="-120" yWindow="-120" windowWidth="29040" windowHeight="15840" activeTab="2" xr2:uid="{11E94E8B-D784-4161-9E5D-7DBADBB2CFCB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Sheet2!$A$1:$O$306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2" i="3"/>
  <c r="T90" i="1"/>
  <c r="S90" i="1"/>
  <c r="T89" i="1"/>
  <c r="S89" i="1"/>
  <c r="T86" i="1"/>
  <c r="T85" i="1"/>
  <c r="S86" i="1"/>
  <c r="S85" i="1"/>
  <c r="T82" i="1"/>
  <c r="S82" i="1"/>
  <c r="S45" i="1"/>
  <c r="S3" i="1"/>
  <c r="S2" i="1"/>
  <c r="T3" i="1"/>
  <c r="T2" i="1"/>
  <c r="U3" i="1"/>
  <c r="U2" i="1"/>
  <c r="V3" i="1"/>
  <c r="V2" i="1"/>
  <c r="W3" i="1"/>
  <c r="W2" i="1"/>
  <c r="T54" i="1"/>
  <c r="S54" i="1"/>
  <c r="T53" i="1"/>
  <c r="S53" i="1"/>
  <c r="T50" i="1"/>
  <c r="S50" i="1"/>
  <c r="T49" i="1"/>
  <c r="S49" i="1"/>
  <c r="S46" i="1"/>
  <c r="N223" i="3"/>
  <c r="N224" i="3" s="1"/>
  <c r="N222" i="3"/>
  <c r="N217" i="3"/>
  <c r="N216" i="3"/>
  <c r="N218" i="3" s="1"/>
  <c r="N213" i="3"/>
  <c r="N212" i="3"/>
  <c r="N214" i="3" s="1"/>
  <c r="N206" i="3"/>
  <c r="N207" i="3" s="1"/>
  <c r="N205" i="3"/>
  <c r="N200" i="3"/>
  <c r="N199" i="3"/>
  <c r="N201" i="3" s="1"/>
  <c r="N193" i="3"/>
  <c r="N192" i="3"/>
  <c r="N194" i="3" s="1"/>
  <c r="N188" i="3"/>
  <c r="N187" i="3"/>
  <c r="N189" i="3" s="1"/>
  <c r="N181" i="3"/>
  <c r="N180" i="3"/>
  <c r="N182" i="3" s="1"/>
  <c r="N173" i="3"/>
  <c r="N172" i="3"/>
  <c r="N168" i="3"/>
  <c r="N167" i="3"/>
  <c r="N162" i="3"/>
  <c r="N161" i="3"/>
  <c r="N158" i="3"/>
  <c r="N157" i="3"/>
  <c r="N150" i="3"/>
  <c r="N149" i="3"/>
  <c r="N144" i="3"/>
  <c r="N143" i="3"/>
  <c r="N139" i="3"/>
  <c r="N138" i="3"/>
  <c r="N134" i="3"/>
  <c r="N133" i="3"/>
  <c r="N127" i="3"/>
  <c r="N126" i="3"/>
  <c r="N122" i="3"/>
  <c r="N121" i="3"/>
  <c r="N116" i="3"/>
  <c r="N115" i="3"/>
  <c r="N109" i="3"/>
  <c r="N108" i="3"/>
  <c r="N102" i="3"/>
  <c r="N101" i="3"/>
  <c r="N97" i="3"/>
  <c r="N96" i="3"/>
  <c r="N91" i="3"/>
  <c r="N90" i="3"/>
  <c r="N85" i="3"/>
  <c r="N84" i="3"/>
  <c r="N76" i="3"/>
  <c r="N75" i="3"/>
  <c r="N69" i="3"/>
  <c r="N68" i="3"/>
  <c r="N63" i="3"/>
  <c r="N62" i="3"/>
  <c r="N56" i="3"/>
  <c r="N55" i="3"/>
  <c r="N54" i="3"/>
  <c r="N48" i="3"/>
  <c r="N47" i="3"/>
  <c r="N44" i="3"/>
  <c r="N43" i="3"/>
  <c r="N36" i="3"/>
  <c r="N35" i="3"/>
  <c r="J36" i="3"/>
  <c r="K36" i="3"/>
  <c r="L36" i="3"/>
  <c r="M36" i="3"/>
  <c r="I36" i="3"/>
  <c r="J35" i="3"/>
  <c r="K35" i="3"/>
  <c r="L35" i="3"/>
  <c r="M35" i="3"/>
  <c r="I35" i="3"/>
  <c r="N27" i="3"/>
  <c r="N26" i="3"/>
  <c r="J26" i="3"/>
  <c r="K26" i="3"/>
  <c r="L26" i="3"/>
  <c r="M26" i="3"/>
  <c r="J27" i="3"/>
  <c r="K27" i="3"/>
  <c r="L27" i="3"/>
  <c r="L28" i="3" s="1"/>
  <c r="M27" i="3"/>
  <c r="I27" i="3"/>
  <c r="I26" i="3"/>
  <c r="N21" i="3"/>
  <c r="N20" i="3"/>
  <c r="J20" i="3"/>
  <c r="K20" i="3"/>
  <c r="K22" i="3" s="1"/>
  <c r="L20" i="3"/>
  <c r="M20" i="3"/>
  <c r="J21" i="3"/>
  <c r="K21" i="3"/>
  <c r="L21" i="3"/>
  <c r="M21" i="3"/>
  <c r="I21" i="3"/>
  <c r="I20" i="3"/>
  <c r="N13" i="3"/>
  <c r="N12" i="3"/>
  <c r="J12" i="3"/>
  <c r="K12" i="3"/>
  <c r="L12" i="3"/>
  <c r="M12" i="3"/>
  <c r="J13" i="3"/>
  <c r="K13" i="3"/>
  <c r="L13" i="3"/>
  <c r="M13" i="3"/>
  <c r="I13" i="3"/>
  <c r="I12" i="3"/>
  <c r="N9" i="3"/>
  <c r="J7" i="3"/>
  <c r="J9" i="3" s="1"/>
  <c r="K7" i="3"/>
  <c r="K9" i="3" s="1"/>
  <c r="L7" i="3"/>
  <c r="L9" i="3" s="1"/>
  <c r="M7" i="3"/>
  <c r="M9" i="3" s="1"/>
  <c r="I7" i="3"/>
  <c r="I9" i="3" s="1"/>
  <c r="K2" i="3"/>
  <c r="J2" i="3"/>
  <c r="L2" i="3"/>
  <c r="M2" i="3"/>
  <c r="J3" i="3"/>
  <c r="K3" i="3"/>
  <c r="L3" i="3"/>
  <c r="M3" i="3"/>
  <c r="I2" i="3"/>
  <c r="I3" i="3"/>
  <c r="N3" i="3"/>
  <c r="N2" i="3"/>
  <c r="M4" i="3"/>
  <c r="L4" i="3"/>
  <c r="K4" i="3"/>
  <c r="J4" i="3"/>
  <c r="I37" i="3" l="1"/>
  <c r="I22" i="3"/>
  <c r="N28" i="3"/>
  <c r="N92" i="3"/>
  <c r="J22" i="3"/>
  <c r="N86" i="3"/>
  <c r="N174" i="3"/>
  <c r="M37" i="3"/>
  <c r="N135" i="3"/>
  <c r="N151" i="3"/>
  <c r="N4" i="3"/>
  <c r="N140" i="3"/>
  <c r="N70" i="3"/>
  <c r="N123" i="3"/>
  <c r="N145" i="3"/>
  <c r="N169" i="3"/>
  <c r="J14" i="3"/>
  <c r="M28" i="3"/>
  <c r="N110" i="3"/>
  <c r="N159" i="3"/>
  <c r="I14" i="3"/>
  <c r="K14" i="3"/>
  <c r="I28" i="3"/>
  <c r="N45" i="3"/>
  <c r="N64" i="3"/>
  <c r="N14" i="3"/>
  <c r="M22" i="3"/>
  <c r="N77" i="3"/>
  <c r="N128" i="3"/>
  <c r="N37" i="3"/>
  <c r="N98" i="3"/>
  <c r="N163" i="3"/>
  <c r="J37" i="3"/>
  <c r="N57" i="3"/>
  <c r="N103" i="3"/>
  <c r="L22" i="3"/>
  <c r="M14" i="3"/>
  <c r="K28" i="3"/>
  <c r="L37" i="3"/>
  <c r="N117" i="3"/>
  <c r="L14" i="3"/>
  <c r="N22" i="3"/>
  <c r="J28" i="3"/>
  <c r="K37" i="3"/>
  <c r="N49" i="3"/>
  <c r="I4" i="3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N228" i="3" l="1"/>
</calcChain>
</file>

<file path=xl/sharedStrings.xml><?xml version="1.0" encoding="utf-8"?>
<sst xmlns="http://schemas.openxmlformats.org/spreadsheetml/2006/main" count="7717" uniqueCount="568">
  <si>
    <t>_id</t>
  </si>
  <si>
    <t>pair</t>
  </si>
  <si>
    <t>orderReversed</t>
  </si>
  <si>
    <t>condition</t>
  </si>
  <si>
    <t>visualClarityChoice</t>
  </si>
  <si>
    <t>visualCreativityChoice</t>
  </si>
  <si>
    <t>narrativeClarityChoice</t>
  </si>
  <si>
    <t>narrativeCreativityChoice</t>
  </si>
  <si>
    <t>overallChoice</t>
  </si>
  <si>
    <t>workerId</t>
  </si>
  <si>
    <t>assignmentId</t>
  </si>
  <si>
    <t>vclarity</t>
  </si>
  <si>
    <t>vcreativity</t>
  </si>
  <si>
    <t>nclarity</t>
  </si>
  <si>
    <t>ncreativity</t>
  </si>
  <si>
    <t>overall</t>
  </si>
  <si>
    <t>ObjectId(5f5119357135b900043ea8ba)</t>
  </si>
  <si>
    <t>ObjectId(5f4d85cb11775029c4746a1f)</t>
  </si>
  <si>
    <t>c</t>
  </si>
  <si>
    <t>p22-w-story1</t>
  </si>
  <si>
    <t>p15-c-story1</t>
  </si>
  <si>
    <t>A002160837SWJFPIAI7L7</t>
  </si>
  <si>
    <t>3LYA37P8IQMJCPA4TMKDNJLEX8GKBP</t>
  </si>
  <si>
    <t>ObjectId(5f51197d7135b900043ea8c1)</t>
  </si>
  <si>
    <t>ObjectId(5f4d85cb11775029c4746a2d)</t>
  </si>
  <si>
    <t>p18-c-story2</t>
  </si>
  <si>
    <t>p1-w-story2</t>
  </si>
  <si>
    <t>ObjectId(5f5119bb7135b900043ea8c7)</t>
  </si>
  <si>
    <t>ObjectId(5f4d85cb11775029c4746a38)</t>
  </si>
  <si>
    <t>w</t>
  </si>
  <si>
    <t>p20-w-story3</t>
  </si>
  <si>
    <t>p2-c-story3</t>
  </si>
  <si>
    <t>ObjectId(5f5119ee7135b900043ea8ce)</t>
  </si>
  <si>
    <t>ObjectId(5f4d85cb11775029c4746a3b)</t>
  </si>
  <si>
    <t>p16-w-story3</t>
  </si>
  <si>
    <t>ObjectId(5f511a127135b900043ea8d6)</t>
  </si>
  <si>
    <t>ObjectId(5f4d85cb11775029c4746a3e)</t>
  </si>
  <si>
    <t>p10-w-story3</t>
  </si>
  <si>
    <t>p13-c-story3</t>
  </si>
  <si>
    <t>ObjectId(5f511a3e7135b900043ea8dd)</t>
  </si>
  <si>
    <t>ObjectId(5f4d85cb11775029c4746a43)</t>
  </si>
  <si>
    <t>p21-c-story3</t>
  </si>
  <si>
    <t>ObjectId(5f511a5f7135b900043ea8e5)</t>
  </si>
  <si>
    <t>ObjectId(5f4d85cb11775029c4746a44)</t>
  </si>
  <si>
    <t>ObjectId(5f511ad47135b900043ea8f3)</t>
  </si>
  <si>
    <t>ObjectId(5f4d85cb11775029c4746a22)</t>
  </si>
  <si>
    <t>p6-w-story1</t>
  </si>
  <si>
    <t>A12FTSX85NQ8N9</t>
  </si>
  <si>
    <t>3S3AMIZX3U4U8OW0F5ULUQW6VKJDCC</t>
  </si>
  <si>
    <t>ObjectId(5f511b427135b900043ea90d)</t>
  </si>
  <si>
    <t>ObjectId(5f4d85cb11775029c4746a26)</t>
  </si>
  <si>
    <t>p7-c-story2</t>
  </si>
  <si>
    <t>p5-w-story2</t>
  </si>
  <si>
    <t>ObjectId(5f511b807135b900043ea92f)</t>
  </si>
  <si>
    <t>ObjectId(5f4d85cb11775029c4746a28)</t>
  </si>
  <si>
    <t>p14-w-story2</t>
  </si>
  <si>
    <t>ObjectId(5f511be37135b900043ea938)</t>
  </si>
  <si>
    <t>ObjectId(5f4d85cb11775029c4746a29)</t>
  </si>
  <si>
    <t>p17-c-story2</t>
  </si>
  <si>
    <t>ObjectId(5f511c2c7135b900043ea93b)</t>
  </si>
  <si>
    <t>ObjectId(5f4d85cb11775029c4746a35)</t>
  </si>
  <si>
    <t>p8-w-story3</t>
  </si>
  <si>
    <t>ObjectId(5f5119267135b900043ea8b7)</t>
  </si>
  <si>
    <t>ObjectId(5f4d85cb11775029c4746a19)</t>
  </si>
  <si>
    <t>p3-w-story1</t>
  </si>
  <si>
    <t>p11-c-story1</t>
  </si>
  <si>
    <t>A12UOIO3KBRF7M</t>
  </si>
  <si>
    <t>3E1QT0TDFP894WM9Q7FRJ1G0XY6I8D</t>
  </si>
  <si>
    <t>ObjectId(5f51197c7135b900043ea8bf)</t>
  </si>
  <si>
    <t>A134IAUFUHDREI</t>
  </si>
  <si>
    <t>37UQDCYH6XUAQO1QF9M4KQAZUGW7VC</t>
  </si>
  <si>
    <t>ObjectId(5f511a157135b900043ea8d7)</t>
  </si>
  <si>
    <t>ObjectId(5f4d85cb11775029c4746a2f)</t>
  </si>
  <si>
    <t>ObjectId(5f511a827135b900043ea8e9)</t>
  </si>
  <si>
    <t>ObjectId(5f4d85cb11775029c4746a33)</t>
  </si>
  <si>
    <t>p12-w-story2</t>
  </si>
  <si>
    <t>ObjectId(5f511ad47135b900043ea8f4)</t>
  </si>
  <si>
    <t>ObjectId(5f511b407135b900043ea90c)</t>
  </si>
  <si>
    <t>ObjectId(5f4d85cb11775029c4746a36)</t>
  </si>
  <si>
    <t>ObjectId(5f511be27135b900043ea937)</t>
  </si>
  <si>
    <t>ObjectId(5f511c557135b900043ea93d)</t>
  </si>
  <si>
    <t>ObjectId(5f52b4da98e2a700042c506e)</t>
  </si>
  <si>
    <t>ObjectId(5f4d85cb11775029c4746a1c)</t>
  </si>
  <si>
    <t>A18ST05BTABPGC</t>
  </si>
  <si>
    <t>3WS1NTTKEYB7CGFGUVWRNPXQYBXF0X</t>
  </si>
  <si>
    <t>ObjectId(5f52b50898e2a700042c506f)</t>
  </si>
  <si>
    <t>ObjectId(5f4d85cb11775029c4746a23)</t>
  </si>
  <si>
    <t>ObjectId(5f511b927135b900043ea932)</t>
  </si>
  <si>
    <t>3RXPCZQMQPADX5WT1Y69JFGC4F8G1Z</t>
  </si>
  <si>
    <t>ObjectId(5f511ca17135b900043ea943)</t>
  </si>
  <si>
    <t>ObjectId(5f511d717135b900043ea958)</t>
  </si>
  <si>
    <t>ObjectId(5f4d85cb11775029c4746a31)</t>
  </si>
  <si>
    <t>p23-c-story2</t>
  </si>
  <si>
    <t>ObjectId(5f511d8d7135b900043ea95c)</t>
  </si>
  <si>
    <t>ObjectId(5f4d85cb11775029c4746a37)</t>
  </si>
  <si>
    <t>ObjectId(5f52b5b898e2a700042c5071)</t>
  </si>
  <si>
    <t>ObjectId(5f4d85cb11775029c4746a39)</t>
  </si>
  <si>
    <t>ObjectId(5f52b5d098e2a700042c5072)</t>
  </si>
  <si>
    <t>ObjectId(5f4d85cb11775029c4746a3a)</t>
  </si>
  <si>
    <t>ObjectId(5f511daa7135b900043ea95f)</t>
  </si>
  <si>
    <t>ObjectId(5f511df57135b900043ea960)</t>
  </si>
  <si>
    <t>ObjectId(5f512e0b7135b900043ea9ad)</t>
  </si>
  <si>
    <t>ObjectId(5f4d85cb11775029c4746a1a)</t>
  </si>
  <si>
    <t>A196XR61DIW5GU</t>
  </si>
  <si>
    <t>36W0OB37HWDOSXCCTFXJW9CPWUYHZO</t>
  </si>
  <si>
    <t>ObjectId(5f512e4f7135b900043ea9ae)</t>
  </si>
  <si>
    <t>p24-w-story1</t>
  </si>
  <si>
    <t>ObjectId(5f511a5f7135b900043ea8e6)</t>
  </si>
  <si>
    <t>ObjectId(5f4d85cb11775029c4746a1d)</t>
  </si>
  <si>
    <t>A1FKRZKU1H9YFC</t>
  </si>
  <si>
    <t>3LUY3GC63ZZXL44UTXD5EYLH8SVP79</t>
  </si>
  <si>
    <t>ObjectId(5f511a8c7135b900043ea8ea)</t>
  </si>
  <si>
    <t>ObjectId(5f511af77135b900043ea8f7)</t>
  </si>
  <si>
    <t>ObjectId(5f511b527135b900043ea913)</t>
  </si>
  <si>
    <t>ObjectId(5f511b8b7135b900043ea931)</t>
  </si>
  <si>
    <t>ObjectId(5f5119317135b900043ea8b8)</t>
  </si>
  <si>
    <t>ObjectId(5f4d85cb11775029c4746a17)</t>
  </si>
  <si>
    <t>p9-c-story1</t>
  </si>
  <si>
    <t>A1FTG02J21468P</t>
  </si>
  <si>
    <t>3PB5A5BD0V5R8RBVQENIKP7P718G7W</t>
  </si>
  <si>
    <t>ObjectId(5f5119d17135b900043ea8cb)</t>
  </si>
  <si>
    <t>ObjectId(5f4d85cb11775029c4746a21)</t>
  </si>
  <si>
    <t>p19-c-story1</t>
  </si>
  <si>
    <t>ObjectId(5f511b9b7135b900043ea933)</t>
  </si>
  <si>
    <t>ObjectId(5f511c0c7135b900043ea93a)</t>
  </si>
  <si>
    <t>ObjectId(5f511c7c7135b900043ea93f)</t>
  </si>
  <si>
    <t>ObjectId(5f511d127135b900043ea952)</t>
  </si>
  <si>
    <t>ObjectId(5f4d85cb11775029c4746a32)</t>
  </si>
  <si>
    <t>ObjectId(5f511b077135b900043ea8f9)</t>
  </si>
  <si>
    <t>ObjectId(5f511d817135b900043ea95a)</t>
  </si>
  <si>
    <t>ObjectId(5f4d85cb11775029c4746a40)</t>
  </si>
  <si>
    <t>ObjectId(5f4f12951425ed0004a72daf)</t>
  </si>
  <si>
    <t>A1G187YBG0DVMQ</t>
  </si>
  <si>
    <t>3QXNC7EIPIUYB6O3R9WZDTBFV7090L</t>
  </si>
  <si>
    <t>ObjectId(5f4f12b01425ed0004a72db0)</t>
  </si>
  <si>
    <t>ObjectId(5f4f12cf1425ed0004a72db3)</t>
  </si>
  <si>
    <t>ObjectId(5f4d85cb11775029c4746a2c)</t>
  </si>
  <si>
    <t>ObjectId(5f4f12ed1425ed0004a72db4)</t>
  </si>
  <si>
    <t>ObjectId(5f4f130c1425ed0004a72db7)</t>
  </si>
  <si>
    <t>ObjectId(5f5121c47135b900043ea998)</t>
  </si>
  <si>
    <t>ObjectId(5f4d85cb11775029c4746a16)</t>
  </si>
  <si>
    <t>A1I72NHC21347A</t>
  </si>
  <si>
    <t>37M28K1J0QCJIVZU5NK5RT1V01VAJL</t>
  </si>
  <si>
    <t>ObjectId(5f5122017135b900043ea99e)</t>
  </si>
  <si>
    <t>ObjectId(5f4d85cb11775029c4746a2e)</t>
  </si>
  <si>
    <t>ObjectId(5f51224b7135b900043ea9a4)</t>
  </si>
  <si>
    <t>p4-c-story3</t>
  </si>
  <si>
    <t>ObjectId(5f51226e7135b900043ea9a6)</t>
  </si>
  <si>
    <t>ObjectId(5f4d85cb11775029c4746a3c)</t>
  </si>
  <si>
    <t>ObjectId(5f5122937135b900043ea9a8)</t>
  </si>
  <si>
    <t>ObjectId(5f4d85cb11775029c4746a41)</t>
  </si>
  <si>
    <t>ObjectId(5f5119fa7135b900043ea8d1)</t>
  </si>
  <si>
    <t>A1M682B2WUSYJP</t>
  </si>
  <si>
    <t>30LSNF239UUYIHKKAQ6Q9A3XBYEI2A</t>
  </si>
  <si>
    <t>ObjectId(5f511a277135b900043ea8da)</t>
  </si>
  <si>
    <t>ObjectId(5f4d85cb11775029c4746a25)</t>
  </si>
  <si>
    <t>ObjectId(5f511a507135b900043ea8df)</t>
  </si>
  <si>
    <t>ObjectId(5f511b4d7135b900043ea90f)</t>
  </si>
  <si>
    <t>ObjectId(5f511b7f7135b900043ea92e)</t>
  </si>
  <si>
    <t>ObjectId(5f52a20298e2a700042c4fd2)</t>
  </si>
  <si>
    <t>A1OWHPMKE7YAGL</t>
  </si>
  <si>
    <t>3LJ7UR74RHC0ZWAYBK267XWCHEXN4Q</t>
  </si>
  <si>
    <t>ObjectId(5f52a31b98e2a700042c5003)</t>
  </si>
  <si>
    <t>ObjectId(5f52a50b98e2a700042c5024)</t>
  </si>
  <si>
    <t>ObjectId(5f4d85cb11775029c4746a27)</t>
  </si>
  <si>
    <t>ObjectId(5f52a59698e2a700042c502e)</t>
  </si>
  <si>
    <t>ObjectId(5f52a64798e2a700042c503a)</t>
  </si>
  <si>
    <t>ObjectId(5f52a7a798e2a700042c5046)</t>
  </si>
  <si>
    <t>ObjectId(5f4d85cb11775029c4746a42)</t>
  </si>
  <si>
    <t>ObjectId(5f52a79a98e2a700042c5044)</t>
  </si>
  <si>
    <t>A1Q490PGBOT912</t>
  </si>
  <si>
    <t>3OVR4I9USPIL2TNQRCUNBRRHMPKQ4G</t>
  </si>
  <si>
    <t>ObjectId(5f52a7b898e2a700042c5048)</t>
  </si>
  <si>
    <t>ObjectId(5f4d85cb11775029c4746a2b)</t>
  </si>
  <si>
    <t>ObjectId(5f52a7e598e2a700042c504c)</t>
  </si>
  <si>
    <t>ObjectId(5f52a7fe98e2a700042c504f)</t>
  </si>
  <si>
    <t>ObjectId(5f4d85cb11775029c4746a34)</t>
  </si>
  <si>
    <t>ObjectId(5f52a82698e2a700042c5051)</t>
  </si>
  <si>
    <t>ObjectId(5f511c427135b900043ea93c)</t>
  </si>
  <si>
    <t>A1Q8LP6TE293F4</t>
  </si>
  <si>
    <t>3GNCZX450IMF462S00PPOPN7901APL</t>
  </si>
  <si>
    <t>ObjectId(5f511cea7135b900043ea94d)</t>
  </si>
  <si>
    <t>ObjectId(5f511d297135b900043ea955)</t>
  </si>
  <si>
    <t>ObjectId(5f511e317135b900043ea962)</t>
  </si>
  <si>
    <t>ObjectId(5f4d85cb11775029c4746a2a)</t>
  </si>
  <si>
    <t>ObjectId(5f511e567135b900043ea963)</t>
  </si>
  <si>
    <t>ObjectId(5f511e807135b900043ea965)</t>
  </si>
  <si>
    <t>ObjectId(5f511eb87135b900043ea96c)</t>
  </si>
  <si>
    <t>ObjectId(5f511ee97135b900043ea976)</t>
  </si>
  <si>
    <t>ObjectId(5f4d85cb11775029c4746a3d)</t>
  </si>
  <si>
    <t>ObjectId(5f511b867135b900043ea930)</t>
  </si>
  <si>
    <t>ObjectId(5f4d85cb11775029c4746a20)</t>
  </si>
  <si>
    <t>A1XVEKS9O73ERE</t>
  </si>
  <si>
    <t>39OWYR0EPKQ49BB12370FHRAALHFYX</t>
  </si>
  <si>
    <t>ObjectId(5f511c067135b900043ea939)</t>
  </si>
  <si>
    <t>ObjectId(5f511c5b7135b900043ea93e)</t>
  </si>
  <si>
    <t>ObjectId(5f511cab7135b900043ea944)</t>
  </si>
  <si>
    <t>ObjectId(5f511d177135b900043ea953)</t>
  </si>
  <si>
    <t>ObjectId(5f52a8b098e2a700042c505a)</t>
  </si>
  <si>
    <t>A1YFVXP4A1CXSF</t>
  </si>
  <si>
    <t>3F0BG9B9MPMRUIWVKK9ORPETC0R7YK</t>
  </si>
  <si>
    <t>ObjectId(5f52aa3498e2a700042c5065)</t>
  </si>
  <si>
    <t>ObjectId(5f52aae298e2a700042c506a)</t>
  </si>
  <si>
    <t>ObjectId(5f52ab9198e2a700042c506c)</t>
  </si>
  <si>
    <t>ObjectId(5f52ac1698e2a700042c506d)</t>
  </si>
  <si>
    <t>ObjectId(5f52a09598e2a700042c4fa1)</t>
  </si>
  <si>
    <t>A23KAJRDVCVGOE</t>
  </si>
  <si>
    <t>3IKZ72A5B4FAXC7NV1YPY1T3646FN6</t>
  </si>
  <si>
    <t>ObjectId(5f52a0b398e2a700042c4fa2)</t>
  </si>
  <si>
    <t>ObjectId(5f52a0da98e2a700042c4fa5)</t>
  </si>
  <si>
    <t>ObjectId(5f52a0ff98e2a700042c4fa9)</t>
  </si>
  <si>
    <t>ObjectId(5f52a11a98e2a700042c4fae)</t>
  </si>
  <si>
    <t>ObjectId(5f52a13898e2a700042c4fb4)</t>
  </si>
  <si>
    <t>ObjectId(5f5121117135b900043ea992)</t>
  </si>
  <si>
    <t>ObjectId(5f4d85cb11775029c4746a15)</t>
  </si>
  <si>
    <t>A24HQE7STL1RP</t>
  </si>
  <si>
    <t>37WLF8U1WPPD6DT9XV35C3ZMJ75K64</t>
  </si>
  <si>
    <t>ObjectId(5f5121c87135b900043ea999)</t>
  </si>
  <si>
    <t>ObjectId(5f4d85cb11775029c4746a1e)</t>
  </si>
  <si>
    <t>ObjectId(5f5121f77135b900043ea99d)</t>
  </si>
  <si>
    <t>ObjectId(5f51221f7135b900043ea9a2)</t>
  </si>
  <si>
    <t>ObjectId(5f51225d7135b900043ea9a5)</t>
  </si>
  <si>
    <t>ObjectId(5f5122b37135b900043ea9a9)</t>
  </si>
  <si>
    <t>ObjectId(5f4d85cb11775029c4746a18)</t>
  </si>
  <si>
    <t>A270HX8LH9LJ8W</t>
  </si>
  <si>
    <t>39N5ACM9HEM1ZNSN8UBPSUCN3IJP9L</t>
  </si>
  <si>
    <t>ObjectId(5f52a23b98e2a700042c4fdb)</t>
  </si>
  <si>
    <t>A28K6JLPLZ8IU1</t>
  </si>
  <si>
    <t>37M28K1J0QCJIVZU5NK5RT1V04OAJK</t>
  </si>
  <si>
    <t>ObjectId(5f52a28a98e2a700042c4feb)</t>
  </si>
  <si>
    <t>ObjectId(5f52a2b198e2a700042c4ff2)</t>
  </si>
  <si>
    <t>ObjectId(5f52a2e198e2a700042c4ffa)</t>
  </si>
  <si>
    <t>ObjectId(5f52a30a98e2a700042c4fff)</t>
  </si>
  <si>
    <t>ObjectId(5f511eab7135b900043ea96a)</t>
  </si>
  <si>
    <t>A292N98YNVO16T</t>
  </si>
  <si>
    <t>3OHYZ19UGC4XJ6QRL0CAZPIHZV5AO4</t>
  </si>
  <si>
    <t>ObjectId(5f511ecb7135b900043ea971)</t>
  </si>
  <si>
    <t>ObjectId(5f4d85cb11775029c4746a30)</t>
  </si>
  <si>
    <t>ObjectId(5f511ee87135b900043ea975)</t>
  </si>
  <si>
    <t>ObjectId(5f511f417135b900043ea986)</t>
  </si>
  <si>
    <t>ObjectId(5f511f667135b900043ea989)</t>
  </si>
  <si>
    <t>ObjectId(5f4d85cb11775029c4746a3f)</t>
  </si>
  <si>
    <t>ObjectId(5f51184c7135b900043ea8a7)</t>
  </si>
  <si>
    <t>A2AW7OOL3JXRR7</t>
  </si>
  <si>
    <t>3DHE4R9OCWAKMQEPK26NOYQHWLMG2G</t>
  </si>
  <si>
    <t>ObjectId(5f51189b7135b900043ea8ab)</t>
  </si>
  <si>
    <t>ObjectId(5f5118ca7135b900043ea8ae)</t>
  </si>
  <si>
    <t>ObjectId(5f5119237135b900043ea8b6)</t>
  </si>
  <si>
    <t>ObjectId(5f51197c7135b900043ea8c0)</t>
  </si>
  <si>
    <t>ObjectId(5f5119d37135b900043ea8cc)</t>
  </si>
  <si>
    <t>ObjectId(5f511a037135b900043ea8d3)</t>
  </si>
  <si>
    <t>ObjectId(5f511a4a7135b900043ea8de)</t>
  </si>
  <si>
    <t>ObjectId(5f511a797135b900043ea8e8)</t>
  </si>
  <si>
    <t>ObjectId(5f52a25098e2a700042c4fe0)</t>
  </si>
  <si>
    <t>A2FGKKWP33DFWS</t>
  </si>
  <si>
    <t>3DQQ64TANGKCBJ5V15LH6EKY1MXPWA</t>
  </si>
  <si>
    <t>ObjectId(5f52a2c498e2a700042c4ff5)</t>
  </si>
  <si>
    <t>ObjectId(5f52a32c98e2a700042c5006)</t>
  </si>
  <si>
    <t>ObjectId(5f52a49a98e2a700042c501d)</t>
  </si>
  <si>
    <t>ObjectId(5f52a4f898e2a700042c5023)</t>
  </si>
  <si>
    <t>ObjectId(5f52a55998e2a700042c502c)</t>
  </si>
  <si>
    <t>ObjectId(5f52a55098e2a700042c502b)</t>
  </si>
  <si>
    <t>ObjectId(5f4d85cb11775029c4746a24)</t>
  </si>
  <si>
    <t>A2H8I5RMCV8F9H</t>
  </si>
  <si>
    <t>3QY5DC2MXRJNS2RWS2ABCWLXE0ZFUY</t>
  </si>
  <si>
    <t>ObjectId(5f52a58298e2a700042c502d)</t>
  </si>
  <si>
    <t>ObjectId(5f52a5a798e2a700042c502f)</t>
  </si>
  <si>
    <t>ObjectId(5f52a5da98e2a700042c5031)</t>
  </si>
  <si>
    <t>ObjectId(5f52a60698e2a700042c5033)</t>
  </si>
  <si>
    <t>ObjectId(5f52a62398e2a700042c5035)</t>
  </si>
  <si>
    <t>ObjectId(5f52a64598e2a700042c5038)</t>
  </si>
  <si>
    <t>ObjectId(5f5118c67135b900043ea8ad)</t>
  </si>
  <si>
    <t>ObjectId(5f4d85cb11775029c4746a1b)</t>
  </si>
  <si>
    <t>A2LMQ4497NMK3S</t>
  </si>
  <si>
    <t>3CCZ6YKWR7IX6DA4OF2BUO76CII59F</t>
  </si>
  <si>
    <t>ObjectId(5f51175b7135b900043ea896)</t>
  </si>
  <si>
    <t>A2MZF2HKTB7PF3</t>
  </si>
  <si>
    <t>3FDJT1UU747HN9TVSCT0KXLMNCUK5O</t>
  </si>
  <si>
    <t>ObjectId(5f5117767135b900043ea898)</t>
  </si>
  <si>
    <t>ObjectId(5f5117a77135b900043ea89b)</t>
  </si>
  <si>
    <t>ObjectId(5f5117bc7135b900043ea89e)</t>
  </si>
  <si>
    <t>ObjectId(5f5117fa7135b900043ea8a1)</t>
  </si>
  <si>
    <t>ObjectId(5f52a63d98e2a700042c5037)</t>
  </si>
  <si>
    <t>A2PIFMM4Q2I9ZS</t>
  </si>
  <si>
    <t>323Q6SJS8IFINGLCS33CTHW7KSXFHX</t>
  </si>
  <si>
    <t>ObjectId(5f52a65998e2a700042c503b)</t>
  </si>
  <si>
    <t>ObjectId(5f52a67d98e2a700042c503e)</t>
  </si>
  <si>
    <t>ObjectId(5f52a69e98e2a700042c503f)</t>
  </si>
  <si>
    <t>ObjectId(5f52a6b998e2a700042c5041)</t>
  </si>
  <si>
    <t>ObjectId(5f52a2d698e2a700042c4ff8)</t>
  </si>
  <si>
    <t>A2R5TVQYSZE74K</t>
  </si>
  <si>
    <t>32M8BPYGATLOXBSR95RFBEXYLKCGIQ</t>
  </si>
  <si>
    <t>ObjectId(5f52a32398e2a700042c5005)</t>
  </si>
  <si>
    <t>ObjectId(5f52a36198e2a700042c500a)</t>
  </si>
  <si>
    <t>ObjectId(5f52a3a998e2a700042c500d)</t>
  </si>
  <si>
    <t>ObjectId(5f52a3d498e2a700042c500e)</t>
  </si>
  <si>
    <t>ObjectId(5f511adb7135b900043ea8f5)</t>
  </si>
  <si>
    <t>A2U3H5KUYAQN24</t>
  </si>
  <si>
    <t>ObjectId(5f511e957135b900043ea969)</t>
  </si>
  <si>
    <t>A2UTJVQF1MWQK7</t>
  </si>
  <si>
    <t>3LEP4MGT3GZBYJ4U15YQJ6QODZJDB5</t>
  </si>
  <si>
    <t>ObjectId(5f511eb37135b900043ea96b)</t>
  </si>
  <si>
    <t>ObjectId(5f511ee87135b900043ea974)</t>
  </si>
  <si>
    <t>ObjectId(5f511f087135b900043ea978)</t>
  </si>
  <si>
    <t>ObjectId(5f511f747135b900043ea98a)</t>
  </si>
  <si>
    <t>ObjectId(5f511e7d7135b900043ea964)</t>
  </si>
  <si>
    <t>A2WZ73JTL61BU3</t>
  </si>
  <si>
    <t>3LRLIPTPEQ8ETF5CN8KHS818FQVKAU</t>
  </si>
  <si>
    <t>ObjectId(5f51173c7135b900043ea894)</t>
  </si>
  <si>
    <t>A2XM0NXWJSURRX</t>
  </si>
  <si>
    <t>36PW28KO4ZVB7FD2RM9EUDO3VTZAE0</t>
  </si>
  <si>
    <t>ObjectId(5f5117ad7135b900043ea89c)</t>
  </si>
  <si>
    <t>ObjectId(5f5118047135b900043ea8a2)</t>
  </si>
  <si>
    <t>ObjectId(5f51184a7135b900043ea8a6)</t>
  </si>
  <si>
    <t>ObjectId(5f51188e7135b900043ea8aa)</t>
  </si>
  <si>
    <t>ObjectId(5f5120d27135b900043ea98f)</t>
  </si>
  <si>
    <t>A30NGIKN7761QK</t>
  </si>
  <si>
    <t>3HOSI13XHZN4DG2EF1PWEWEOGKVDDC</t>
  </si>
  <si>
    <t>ObjectId(5f5121737135b900043ea995)</t>
  </si>
  <si>
    <t>ObjectId(5f5122177135b900043ea9a0)</t>
  </si>
  <si>
    <t>ObjectId(5f5122ea7135b900043ea9ab)</t>
  </si>
  <si>
    <t>ObjectId(5f5123957135b900043ea9ac)</t>
  </si>
  <si>
    <t>ObjectId(5f4f118b1425ed0004a72d95)</t>
  </si>
  <si>
    <t>A30WJIU1I09W5D</t>
  </si>
  <si>
    <t>3S96KQ6I9M3BU5YB1RPBJ0WAJ3CDTI</t>
  </si>
  <si>
    <t>ObjectId(5f4f12541425ed0004a72dab)</t>
  </si>
  <si>
    <t>ObjectId(5f4f12c11425ed0004a72db1)</t>
  </si>
  <si>
    <t>ObjectId(5f4f13091425ed0004a72db5)</t>
  </si>
  <si>
    <t>ObjectId(5f4f13de1425ed0004a72db8)</t>
  </si>
  <si>
    <t>ObjectId(5f4f14b41425ed0004a72dba)</t>
  </si>
  <si>
    <t>ObjectId(5f52a2a198e2a700042c4ff0)</t>
  </si>
  <si>
    <t>A328P1YAYCPB7W</t>
  </si>
  <si>
    <t>326O153BMIX95MGEBW0GKEW9GZPDE4</t>
  </si>
  <si>
    <t>ObjectId(5f52a2b698e2a700042c4ff3)</t>
  </si>
  <si>
    <t>ObjectId(5f52a2c898e2a700042c4ff6)</t>
  </si>
  <si>
    <t>ObjectId(5f52a2da98e2a700042c4ff9)</t>
  </si>
  <si>
    <t>ObjectId(5f52a31498e2a700042c5001)</t>
  </si>
  <si>
    <t>ObjectId(5f52a1f698e2a700042c4fd0)</t>
  </si>
  <si>
    <t>A32KIX5I6BMYCV</t>
  </si>
  <si>
    <t>3KRVW3HTZNKDJZR9PKJOSLNIQ4QSM2</t>
  </si>
  <si>
    <t>ObjectId(5f52a25398e2a700042c4fe1)</t>
  </si>
  <si>
    <t>ObjectId(5f52a29d98e2a700042c4fef)</t>
  </si>
  <si>
    <t>ObjectId(5f52a31e98e2a700042c5004)</t>
  </si>
  <si>
    <t>ObjectId(5f52a39998e2a700042c500c)</t>
  </si>
  <si>
    <t>ObjectId(5f52a3f098e2a700042c5011)</t>
  </si>
  <si>
    <t>ObjectId(5f4dafa11c72630004c183d0)</t>
  </si>
  <si>
    <t>A33N5FSZEXGCMN</t>
  </si>
  <si>
    <t>3B3WTRP3DB157GRH6W0DWH4US2K29S</t>
  </si>
  <si>
    <t>ObjectId(5f4f14f61425ed0004a72dbd)</t>
  </si>
  <si>
    <t>A35HDLA0L1C6V9</t>
  </si>
  <si>
    <t>3WEV0KO0OMRAF5LWCRKL9V0OHKYDST</t>
  </si>
  <si>
    <t>ObjectId(5f4f15211425ed0004a72dbe)</t>
  </si>
  <si>
    <t>ObjectId(5f4f15421425ed0004a72dbf)</t>
  </si>
  <si>
    <t>ObjectId(5f4f15691425ed0004a72dc0)</t>
  </si>
  <si>
    <t>ObjectId(5f4f15c31425ed0004a72dc4)</t>
  </si>
  <si>
    <t>ObjectId(5f52a13b98e2a700042c4fb6)</t>
  </si>
  <si>
    <t>A36W7ZBVQIH288</t>
  </si>
  <si>
    <t>3TUI152ZZBM4AUQ74UBLDTKEA5AQ13</t>
  </si>
  <si>
    <t>ObjectId(5f52a16398e2a700042c4fb9)</t>
  </si>
  <si>
    <t>ObjectId(5f52a19798e2a700042c4fbc)</t>
  </si>
  <si>
    <t>ObjectId(5f52a1aa98e2a700042c4fc0)</t>
  </si>
  <si>
    <t>ObjectId(5f52a1bf98e2a700042c4fc5)</t>
  </si>
  <si>
    <t>ObjectId(5f52a1e398e2a700042c4fcc)</t>
  </si>
  <si>
    <t>ObjectId(5f511e2a7135b900043ea961)</t>
  </si>
  <si>
    <t>A39R4YYNWO6IDT</t>
  </si>
  <si>
    <t>3TDXMTX3CBTM0I3LXSITZNK9R3GI6R</t>
  </si>
  <si>
    <t>ObjectId(5f511f247135b900043ea981)</t>
  </si>
  <si>
    <t>ObjectId(5f511f527135b900043ea988)</t>
  </si>
  <si>
    <t>ObjectId(5f511f9a7135b900043ea98b)</t>
  </si>
  <si>
    <t>ObjectId(5f511fc47135b900043ea98c)</t>
  </si>
  <si>
    <t>ObjectId(5f52a24c98e2a700042c4fdf)</t>
  </si>
  <si>
    <t>A39VZ93N96XB6O</t>
  </si>
  <si>
    <t>3TXWC2NHNZPYCF8F0BFJNZHYQ5JS93</t>
  </si>
  <si>
    <t>ObjectId(5f52a30c98e2a700042c5000)</t>
  </si>
  <si>
    <t>ObjectId(5f52a3e798e2a700042c5010)</t>
  </si>
  <si>
    <t>ObjectId(5f52a40b98e2a700042c5012)</t>
  </si>
  <si>
    <t>ObjectId(5f52a44898e2a700042c5015)</t>
  </si>
  <si>
    <t>ObjectId(5f52a48998e2a700042c501b)</t>
  </si>
  <si>
    <t>ObjectId(5f5120b07135b900043ea98e)</t>
  </si>
  <si>
    <t>A3ENDV5PRQI2U2</t>
  </si>
  <si>
    <t>3K4J6M3CXES9RT9TXHZ2UG9F89EAGH</t>
  </si>
  <si>
    <t>ObjectId(5f5120f77135b900043ea990)</t>
  </si>
  <si>
    <t>ObjectId(5f5121227135b900043ea993)</t>
  </si>
  <si>
    <t>ObjectId(5f5121927135b900043ea996)</t>
  </si>
  <si>
    <t>ObjectId(5f5121e77135b900043ea99b)</t>
  </si>
  <si>
    <t>ObjectId(5f51185a7135b900043ea8a8)</t>
  </si>
  <si>
    <t>A3F1IPAKO01TMJ</t>
  </si>
  <si>
    <t>3Q8GYXHFEP1Z4BH70ZC2WE8EI3L5CW</t>
  </si>
  <si>
    <t>ObjectId(5f5118e87135b900043ea8b0)</t>
  </si>
  <si>
    <t>ObjectId(5f51198d7135b900043ea8c3)</t>
  </si>
  <si>
    <t>ObjectId(5f511a1f7135b900043ea8d9)</t>
  </si>
  <si>
    <t>ObjectId(5f511ad37135b900043ea8f2)</t>
  </si>
  <si>
    <t>ObjectId(5f5120ab7135b900043ea98d)</t>
  </si>
  <si>
    <t>A3FCZ5ONB69W09</t>
  </si>
  <si>
    <t>3ZQIG0FLQEFPG32RNHUGC69GN76VW3</t>
  </si>
  <si>
    <t>ObjectId(5f51212f7135b900043ea994)</t>
  </si>
  <si>
    <t>ObjectId(5f5121a57135b900043ea997)</t>
  </si>
  <si>
    <t>ObjectId(5f51220d7135b900043ea99f)</t>
  </si>
  <si>
    <t>ObjectId(5f5122887135b900043ea9a7)</t>
  </si>
  <si>
    <t>ObjectId(5f5122e77135b900043ea9aa)</t>
  </si>
  <si>
    <t>ObjectId(5f511a8f7135b900043ea8eb)</t>
  </si>
  <si>
    <t>A3FXKT0PHM45TY</t>
  </si>
  <si>
    <t>3R08VXYT7CUN5D1V5JR06STD1PY7WM</t>
  </si>
  <si>
    <t>ObjectId(5f511b7c7135b900043ea92d)</t>
  </si>
  <si>
    <t>ObjectId(5f511bde7135b900043ea936)</t>
  </si>
  <si>
    <t>ObjectId(5f511c8b7135b900043ea940)</t>
  </si>
  <si>
    <t>ObjectId(5f511d037135b900043ea950)</t>
  </si>
  <si>
    <t>ObjectId(5f511d8b7135b900043ea95b)</t>
  </si>
  <si>
    <t>ObjectId(5f4d99da54c50d0004d7fb2d)</t>
  </si>
  <si>
    <t>A3K9GTQBOI7O5A</t>
  </si>
  <si>
    <t>3SITXWYCNV8PWP9BS5Z2DDTGTBOBXM</t>
  </si>
  <si>
    <t>ObjectId(5f52a71398e2a700042c5042)</t>
  </si>
  <si>
    <t>3ZPBJO59KP0LPW7G1X8M5HTM8FHDHK</t>
  </si>
  <si>
    <t>ObjectId(5f52a7b798e2a700042c5047)</t>
  </si>
  <si>
    <t>ObjectId(5f4d9a6754c50d0004d7fb30)</t>
  </si>
  <si>
    <t>ObjectId(5f52a83e98e2a700042c5052)</t>
  </si>
  <si>
    <t>ObjectId(5f4d9bef54c50d0004d7fb36)</t>
  </si>
  <si>
    <t>ObjectId(5f4d9c5054c50d0004d7fb37)</t>
  </si>
  <si>
    <t>ObjectId(5f4d9c8e54c50d0004d7fb38)</t>
  </si>
  <si>
    <t>ObjectId(5f52a95298e2a700042c505e)</t>
  </si>
  <si>
    <t>ObjectId(5f5118417135b900043ea8a4)</t>
  </si>
  <si>
    <t>A3KP8KFGG6734Q</t>
  </si>
  <si>
    <t>3C44YUNSI1OD2D54KAGREQVDU3YPD2</t>
  </si>
  <si>
    <t>ObjectId(5f5118f47135b900043ea8b2)</t>
  </si>
  <si>
    <t>ObjectId(5f511a587135b900043ea8e4)</t>
  </si>
  <si>
    <t>ObjectId(5f511ac27135b900043ea8f1)</t>
  </si>
  <si>
    <t>ObjectId(5f511b767135b900043ea92c)</t>
  </si>
  <si>
    <t>ObjectId(5f52a27898e2a700042c4fe8)</t>
  </si>
  <si>
    <t>A3NEJLDF75PC11</t>
  </si>
  <si>
    <t>3W2LOLRXLBE6SWRTPJ63NYQIFXCKR1</t>
  </si>
  <si>
    <t>ObjectId(5f52a33598e2a700042c5007)</t>
  </si>
  <si>
    <t>ObjectId(5f52a48d98e2a700042c501c)</t>
  </si>
  <si>
    <t>ObjectId(5f52a54a98e2a700042c5028)</t>
  </si>
  <si>
    <t>ObjectId(5f52a6a298e2a700042c5040)</t>
  </si>
  <si>
    <t>ObjectId(5f5118c67135b900043ea8ac)</t>
  </si>
  <si>
    <t>A3QFFNXHRO59JL</t>
  </si>
  <si>
    <t>3FTYUGLFSUK993NL0V7DGKQW33X5DW</t>
  </si>
  <si>
    <t>ObjectId(5f5118e87135b900043ea8af)</t>
  </si>
  <si>
    <t>ObjectId(5f51190c7135b900043ea8b4)</t>
  </si>
  <si>
    <t>ObjectId(5f5119227135b900043ea8b5)</t>
  </si>
  <si>
    <t>ObjectId(5f5119387135b900043ea8bb)</t>
  </si>
  <si>
    <t>ObjectId(5f5119577135b900043ea8bc)</t>
  </si>
  <si>
    <t>ObjectId(5f51196f7135b900043ea8be)</t>
  </si>
  <si>
    <t>ObjectId(5f5119bc7135b900043ea8c8)</t>
  </si>
  <si>
    <t>A3U0TGLJWTYXGS</t>
  </si>
  <si>
    <t>3WAKVUDHUWFAD9CQAJCZO48GG9N7UN</t>
  </si>
  <si>
    <t>ObjectId(5f511a0f7135b900043ea8d5)</t>
  </si>
  <si>
    <t>ObjectId(5f511a527135b900043ea8e0)</t>
  </si>
  <si>
    <t>ObjectId(5f511af47135b900043ea8f6)</t>
  </si>
  <si>
    <t>ObjectId(5f511b717135b900043ea92a)</t>
  </si>
  <si>
    <t>ObjectId(5f511bd07135b900043ea935)</t>
  </si>
  <si>
    <t>ObjectId(5f52aa2898e2a700042c5064)</t>
  </si>
  <si>
    <t>A3V2XCDF45VN9X</t>
  </si>
  <si>
    <t>3RWE2M8QWH9J08SXSJF4VU6Z02HN0A</t>
  </si>
  <si>
    <t>ObjectId(5f52aa6198e2a700042c5066)</t>
  </si>
  <si>
    <t>ObjectId(5f52aa9398e2a700042c5068)</t>
  </si>
  <si>
    <t>ObjectId(5f52aac598e2a700042c5069)</t>
  </si>
  <si>
    <t>ObjectId(5f52aaf598e2a700042c506b)</t>
  </si>
  <si>
    <t>ObjectId(5f5121007135b900043ea991)</t>
  </si>
  <si>
    <t>A4T4577P6JL6R</t>
  </si>
  <si>
    <t>ObjectId(5f5119357135b900043ea8b9)</t>
  </si>
  <si>
    <t>A58208A71VGW</t>
  </si>
  <si>
    <t>3GNCZX450IMF462S00PPOPN7901PA0</t>
  </si>
  <si>
    <t>ObjectId(5f5119b87135b900043ea8c6)</t>
  </si>
  <si>
    <t>ObjectId(5f5119f17135b900043ea8d0)</t>
  </si>
  <si>
    <t>ObjectId(5f511a357135b900043ea8db)</t>
  </si>
  <si>
    <t>ObjectId(5f511a557135b900043ea8e3)</t>
  </si>
  <si>
    <t>ObjectId(5f511a6d7135b900043ea8e7)</t>
  </si>
  <si>
    <t>ObjectId(5f511cc37135b900043ea945)</t>
  </si>
  <si>
    <t>A9PW4DCG5CRXN</t>
  </si>
  <si>
    <t>3MYYFCXHJ36UP4TCOGPBHDNFGZIG4C</t>
  </si>
  <si>
    <t>ObjectId(5f511ce17135b900043ea94b)</t>
  </si>
  <si>
    <t>ObjectId(5f52a46b98e2a700042c5016)</t>
  </si>
  <si>
    <t>3I2PTA7R3TT6GVCTC4H3I8GDJBAKQ0</t>
  </si>
  <si>
    <t>ObjectId(5f511cf67135b900043ea94f)</t>
  </si>
  <si>
    <t>ObjectId(5f511d0b7135b900043ea951)</t>
  </si>
  <si>
    <t>ObjectId(5f52a4bf98e2a700042c501f)</t>
  </si>
  <si>
    <t>ObjectId(5f52a4f398e2a700042c5022)</t>
  </si>
  <si>
    <t>ObjectId(5f52a51d98e2a700042c5025)</t>
  </si>
  <si>
    <t>ObjectId(5f511d207135b900043ea954)</t>
  </si>
  <si>
    <t>ObjectId(5f52a54f98e2a700042c502a)</t>
  </si>
  <si>
    <t>ObjectId(5f5118777135b900043ea8a9)</t>
  </si>
  <si>
    <t>ADLZCDQWTRJKL</t>
  </si>
  <si>
    <t>3CFJTT4SXTP54IHQG2NL51K5ME0I7Q</t>
  </si>
  <si>
    <t>ObjectId(5f51170b7135b900043ea892)</t>
  </si>
  <si>
    <t>AEKP72I9TAOT</t>
  </si>
  <si>
    <t>392CY0QWG1Q8LVZ7E4PE2P0VVCAI46</t>
  </si>
  <si>
    <t>ObjectId(5f51172a7135b900043ea893)</t>
  </si>
  <si>
    <t>ObjectId(5f5117487135b900043ea895)</t>
  </si>
  <si>
    <t>ObjectId(5f5117677135b900043ea897)</t>
  </si>
  <si>
    <t>ObjectId(5f5117847135b900043ea899)</t>
  </si>
  <si>
    <t>ObjectId(5f511d4f7135b900043ea956)</t>
  </si>
  <si>
    <t>AFT8BLNNL0N1E</t>
  </si>
  <si>
    <t>3NL0RFNU0FMZRQPVE7AQF5F8NGZK4J</t>
  </si>
  <si>
    <t>ObjectId(5f511d647135b900043ea957)</t>
  </si>
  <si>
    <t>ObjectId(5f511d797135b900043ea959)</t>
  </si>
  <si>
    <t>ObjectId(5f511d927135b900043ea95d)</t>
  </si>
  <si>
    <t>ObjectId(5f511da77135b900043ea95e)</t>
  </si>
  <si>
    <t>ObjectId(5f52a9f398e2a700042c505f)</t>
  </si>
  <si>
    <t>AKX9W0NF71OI7</t>
  </si>
  <si>
    <t>34QN5IT0TZQYX15TMHQLDXG4B7I807</t>
  </si>
  <si>
    <t>ObjectId(5f52a23d98e2a700042c4fdd)</t>
  </si>
  <si>
    <t>AMPMTF5IAAMK8</t>
  </si>
  <si>
    <t>3MHW492WW0CTBR8DJFOT387PP8KMV1</t>
  </si>
  <si>
    <t>ObjectId(5f52a25a98e2a700042c4fe2)</t>
  </si>
  <si>
    <t>ObjectId(5f52a28b98e2a700042c4fec)</t>
  </si>
  <si>
    <t>ObjectId(5f52a2ba98e2a700042c4ff4)</t>
  </si>
  <si>
    <t>ObjectId(5f52a2e298e2a700042c4ffb)</t>
  </si>
  <si>
    <t>ObjectId(5f52a30498e2a700042c4ffe)</t>
  </si>
  <si>
    <t>ObjectId(5f52a46d98e2a700042c5017)</t>
  </si>
  <si>
    <t>AQ9Y6WD8O72ZC</t>
  </si>
  <si>
    <t>36U2A8VAG1YFPX3F3EYXVUJFIKRKY3</t>
  </si>
  <si>
    <t>ObjectId(5f52a78d98e2a700042c5043)</t>
  </si>
  <si>
    <t>ObjectId(5f52a81e98e2a700042c5050)</t>
  </si>
  <si>
    <t>ObjectId(5f52a86598e2a700042c5053)</t>
  </si>
  <si>
    <t>ObjectId(5f52a8b598e2a700042c505b)</t>
  </si>
  <si>
    <t>Visual Clarity</t>
  </si>
  <si>
    <t>Visual Creativity</t>
  </si>
  <si>
    <t>Narrative Clarity</t>
  </si>
  <si>
    <t>Narrative Creativity</t>
  </si>
  <si>
    <t>Overall</t>
  </si>
  <si>
    <t>Adaptive</t>
  </si>
  <si>
    <t>15)</t>
  </si>
  <si>
    <t>16)</t>
  </si>
  <si>
    <t>17)</t>
  </si>
  <si>
    <t>18)</t>
  </si>
  <si>
    <t>19)</t>
  </si>
  <si>
    <t>1a)</t>
  </si>
  <si>
    <t>1b)</t>
  </si>
  <si>
    <t>20)</t>
  </si>
  <si>
    <t>21)</t>
  </si>
  <si>
    <t>22)</t>
  </si>
  <si>
    <t>23)</t>
  </si>
  <si>
    <t>24)</t>
  </si>
  <si>
    <t>25)</t>
  </si>
  <si>
    <t>26)</t>
  </si>
  <si>
    <t>27)</t>
  </si>
  <si>
    <t>28)</t>
  </si>
  <si>
    <t>29)</t>
  </si>
  <si>
    <t>2a)</t>
  </si>
  <si>
    <t>2b)</t>
  </si>
  <si>
    <t>2c)</t>
  </si>
  <si>
    <t>2d)</t>
  </si>
  <si>
    <t>2e)</t>
  </si>
  <si>
    <t>32)</t>
  </si>
  <si>
    <t>33)</t>
  </si>
  <si>
    <t>34)</t>
  </si>
  <si>
    <t>35)</t>
  </si>
  <si>
    <t>36)</t>
  </si>
  <si>
    <t>37)</t>
  </si>
  <si>
    <t>38)</t>
  </si>
  <si>
    <t>39)</t>
  </si>
  <si>
    <t>3a)</t>
  </si>
  <si>
    <t>3b)</t>
  </si>
  <si>
    <t>3c)</t>
  </si>
  <si>
    <t>3d)</t>
  </si>
  <si>
    <t>3e)</t>
  </si>
  <si>
    <t>3f)</t>
  </si>
  <si>
    <t>40)</t>
  </si>
  <si>
    <t>Non-Adaptive</t>
  </si>
  <si>
    <t>Creativity</t>
  </si>
  <si>
    <t>Clarity</t>
  </si>
  <si>
    <t>Narrative</t>
  </si>
  <si>
    <t>Visual</t>
  </si>
  <si>
    <t>all</t>
  </si>
  <si>
    <t>v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</si>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</sst>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1111"/>
      <color rgb="FFE25454"/>
      <color rgb="FFFFD44B"/>
      <color rgb="FF8A181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330190247089"/>
          <c:y val="0.14775288955999891"/>
          <c:w val="0.72073285368819973"/>
          <c:h val="0.730537557480051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Sheet1!$S$2:$W$2</c:f>
              <c:numCache>
                <c:formatCode>General</c:formatCode>
                <c:ptCount val="5"/>
                <c:pt idx="0">
                  <c:v>55.555555555555557</c:v>
                </c:pt>
                <c:pt idx="1">
                  <c:v>53.921568627450981</c:v>
                </c:pt>
                <c:pt idx="2">
                  <c:v>56.209150326797385</c:v>
                </c:pt>
                <c:pt idx="3">
                  <c:v>56.209150326797385</c:v>
                </c:pt>
                <c:pt idx="4">
                  <c:v>57.843137254901968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47F-965E-960A48C13FC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Non-Adaptive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Sheet1!$S$3:$W$3</c:f>
              <c:numCache>
                <c:formatCode>General</c:formatCode>
                <c:ptCount val="5"/>
                <c:pt idx="0">
                  <c:v>44.444444444444443</c:v>
                </c:pt>
                <c:pt idx="1">
                  <c:v>46.078431372549019</c:v>
                </c:pt>
                <c:pt idx="2">
                  <c:v>43.790849673202615</c:v>
                </c:pt>
                <c:pt idx="3">
                  <c:v>43.790849673202615</c:v>
                </c:pt>
                <c:pt idx="4">
                  <c:v>42.156862745098039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1-447F-965E-960A48C1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100"/>
        <c:axId val="243922424"/>
        <c:axId val="243919544"/>
      </c:barChart>
      <c:catAx>
        <c:axId val="24392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19544"/>
        <c:crosses val="autoZero"/>
        <c:auto val="1"/>
        <c:lblAlgn val="ctr"/>
        <c:lblOffset val="100"/>
        <c:noMultiLvlLbl val="0"/>
      </c:catAx>
      <c:valAx>
        <c:axId val="24391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Next LT Pro" panose="020B0504020202020204" pitchFamily="34" charset="0"/>
                  </a:rPr>
                  <a:t>Percent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22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Sheet1!$S$80:$S$81</c:f>
              <c:strCache>
                <c:ptCount val="2"/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Sheet1!$S$82:$S$93</c:f>
              <c:numCache>
                <c:formatCode>General</c:formatCode>
                <c:ptCount val="12"/>
                <c:pt idx="0">
                  <c:v>57.843137254901968</c:v>
                </c:pt>
                <c:pt idx="1">
                  <c:v>0</c:v>
                </c:pt>
                <c:pt idx="2">
                  <c:v>0</c:v>
                </c:pt>
                <c:pt idx="3">
                  <c:v>56.209150326797385</c:v>
                </c:pt>
                <c:pt idx="4">
                  <c:v>55.555555555555557</c:v>
                </c:pt>
                <c:pt idx="5">
                  <c:v>0</c:v>
                </c:pt>
                <c:pt idx="6">
                  <c:v>0</c:v>
                </c:pt>
                <c:pt idx="7">
                  <c:v>56.209150326797385</c:v>
                </c:pt>
                <c:pt idx="8">
                  <c:v>53.921568627450981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9-4C10-8739-D1DD59CAFFC4}"/>
            </c:ext>
          </c:extLst>
        </c:ser>
        <c:ser>
          <c:idx val="1"/>
          <c:order val="1"/>
          <c:tx>
            <c:strRef>
              <c:f>Sheet1!$T$80:$T$81</c:f>
              <c:strCache>
                <c:ptCount val="2"/>
                <c:pt idx="1">
                  <c:v>Non-Adaptive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Sheet1!$T$82:$T$93</c:f>
              <c:numCache>
                <c:formatCode>General</c:formatCode>
                <c:ptCount val="12"/>
                <c:pt idx="0">
                  <c:v>42.156862745098039</c:v>
                </c:pt>
                <c:pt idx="2">
                  <c:v>0</c:v>
                </c:pt>
                <c:pt idx="3">
                  <c:v>43.790849673202615</c:v>
                </c:pt>
                <c:pt idx="4">
                  <c:v>44.444444444444443</c:v>
                </c:pt>
                <c:pt idx="6">
                  <c:v>0</c:v>
                </c:pt>
                <c:pt idx="7">
                  <c:v>43.790849673202615</c:v>
                </c:pt>
                <c:pt idx="8">
                  <c:v>46.078431372549019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9-4C10-8739-D1DD59CA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646057144"/>
        <c:axId val="646057464"/>
      </c:barChart>
      <c:catAx>
        <c:axId val="6460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464"/>
        <c:crosses val="autoZero"/>
        <c:auto val="1"/>
        <c:lblAlgn val="ctr"/>
        <c:lblOffset val="100"/>
        <c:noMultiLvlLbl val="0"/>
      </c:catAx>
      <c:valAx>
        <c:axId val="646057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Percent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 Preferred</a:t>
                </a:r>
                <a:endParaRPr lang="en-US" sz="2000">
                  <a:solidFill>
                    <a:sysClr val="windowText" lastClr="000000"/>
                  </a:solidFill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venir Next LT Pro Light" panose="020B03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Sheet1!$S$51:$S$52</c:f>
              <c:strCache>
                <c:ptCount val="2"/>
                <c:pt idx="0">
                  <c:v>Clarity</c:v>
                </c:pt>
                <c:pt idx="1">
                  <c:v>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89-4CA4-91CD-7AFA35124DE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9-4CA4-91CD-7AFA35124DE7}"/>
              </c:ext>
            </c:extLst>
          </c:dPt>
          <c:cat>
            <c:strRef>
              <c:f>Sheet1!$R$53:$R$54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Sheet1!$S$53:$S$54</c:f>
              <c:numCache>
                <c:formatCode>General</c:formatCode>
                <c:ptCount val="2"/>
                <c:pt idx="0">
                  <c:v>56.393442622950815</c:v>
                </c:pt>
                <c:pt idx="1">
                  <c:v>55.737704918032783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CA4-91CD-7AFA35124DE7}"/>
            </c:ext>
          </c:extLst>
        </c:ser>
        <c:ser>
          <c:idx val="1"/>
          <c:order val="1"/>
          <c:tx>
            <c:strRef>
              <c:f>Sheet1!$T$51:$T$52</c:f>
              <c:strCache>
                <c:ptCount val="2"/>
                <c:pt idx="0">
                  <c:v>Clarity</c:v>
                </c:pt>
                <c:pt idx="1">
                  <c:v>Non-Adaptive</c:v>
                </c:pt>
              </c:strCache>
            </c:strRef>
          </c:tx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Sheet1!$R$53:$R$54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Sheet1!$T$53:$T$54</c:f>
              <c:numCache>
                <c:formatCode>General</c:formatCode>
                <c:ptCount val="2"/>
                <c:pt idx="0">
                  <c:v>43.934426229508198</c:v>
                </c:pt>
                <c:pt idx="1">
                  <c:v>44.590163934426229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CA4-91CD-7AFA3512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49406072"/>
        <c:axId val="549406392"/>
      </c:barChart>
      <c:catAx>
        <c:axId val="549406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406392"/>
        <c:crosses val="autoZero"/>
        <c:auto val="1"/>
        <c:lblAlgn val="ctr"/>
        <c:lblOffset val="100"/>
        <c:noMultiLvlLbl val="0"/>
      </c:catAx>
      <c:valAx>
        <c:axId val="549406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% Preferred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549406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Sheet1!$S$47:$S$48</c:f>
              <c:strCache>
                <c:ptCount val="2"/>
                <c:pt idx="0">
                  <c:v>Creativity</c:v>
                </c:pt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Sheet1!$R$49:$R$50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Sheet1!$S$49:$S$50</c:f>
              <c:numCache>
                <c:formatCode>General</c:formatCode>
                <c:ptCount val="2"/>
                <c:pt idx="0">
                  <c:v>56.393442622950815</c:v>
                </c:pt>
                <c:pt idx="1">
                  <c:v>54.098360655737707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4-43B0-95F5-88F6F8060415}"/>
            </c:ext>
          </c:extLst>
        </c:ser>
        <c:ser>
          <c:idx val="1"/>
          <c:order val="1"/>
          <c:tx>
            <c:strRef>
              <c:f>Sheet1!$T$47:$T$48</c:f>
              <c:strCache>
                <c:ptCount val="2"/>
                <c:pt idx="0">
                  <c:v>Creativity</c:v>
                </c:pt>
                <c:pt idx="1">
                  <c:v>Non-Adaptive</c:v>
                </c:pt>
              </c:strCache>
            </c:strRef>
          </c:tx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Sheet1!$R$49:$R$50</c:f>
              <c:strCache>
                <c:ptCount val="2"/>
                <c:pt idx="0">
                  <c:v>Narrative</c:v>
                </c:pt>
                <c:pt idx="1">
                  <c:v>Visual</c:v>
                </c:pt>
              </c:strCache>
            </c:strRef>
          </c:cat>
          <c:val>
            <c:numRef>
              <c:f>Sheet1!$T$49:$T$50</c:f>
              <c:numCache>
                <c:formatCode>General</c:formatCode>
                <c:ptCount val="2"/>
                <c:pt idx="0">
                  <c:v>43.934426229508198</c:v>
                </c:pt>
                <c:pt idx="1">
                  <c:v>46.229508196721312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4-43B0-95F5-88F6F806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53572472"/>
        <c:axId val="653573112"/>
      </c:barChart>
      <c:catAx>
        <c:axId val="653572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3573112"/>
        <c:crosses val="autoZero"/>
        <c:auto val="1"/>
        <c:lblAlgn val="ctr"/>
        <c:lblOffset val="100"/>
        <c:noMultiLvlLbl val="0"/>
      </c:catAx>
      <c:valAx>
        <c:axId val="653573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% Preferred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35724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Sheet1!$R$45:$S$45</c15:sqref>
                  </c15:fullRef>
                </c:ext>
              </c:extLst>
              <c:f>Sheet1!$S$45</c:f>
              <c:numCache>
                <c:formatCode>General</c:formatCode>
                <c:ptCount val="1"/>
                <c:pt idx="0">
                  <c:v>58.032786885245905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4FB-B233-41A00A157C84}"/>
            </c:ext>
          </c:extLst>
        </c:ser>
        <c:ser>
          <c:idx val="1"/>
          <c:order val="1"/>
          <c:spPr>
            <a:pattFill prst="pct5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Sheet1!$R$46:$S$46</c15:sqref>
                  </c15:fullRef>
                </c:ext>
              </c:extLst>
              <c:f>Sheet1!$S$46</c:f>
              <c:numCache>
                <c:formatCode>General</c:formatCode>
                <c:ptCount val="1"/>
                <c:pt idx="0">
                  <c:v>42.295081967213115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4FB-B233-41A00A15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657825208"/>
        <c:axId val="657825848"/>
      </c:barChart>
      <c:catAx>
        <c:axId val="65782520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657825848"/>
        <c:crosses val="autoZero"/>
        <c:auto val="1"/>
        <c:lblAlgn val="ctr"/>
        <c:lblOffset val="100"/>
        <c:noMultiLvlLbl val="0"/>
      </c:catAx>
      <c:valAx>
        <c:axId val="657825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%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venir Next LT Pro Light" panose="020B0304020202020204" pitchFamily="34" charset="0"/>
                  </a:rPr>
                  <a:t> Preferred</a:t>
                </a:r>
                <a:endParaRPr lang="en-US" sz="1400">
                  <a:solidFill>
                    <a:sysClr val="windowText" lastClr="000000"/>
                  </a:solidFill>
                  <a:latin typeface="Avenir Next LT Pro Light" panose="020B03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657825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Sheet1!$S$80:$S$81</c:f>
              <c:strCache>
                <c:ptCount val="2"/>
                <c:pt idx="1">
                  <c:v>Adaptive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Sheet1!$S$82:$S$93</c:f>
              <c:numCache>
                <c:formatCode>General</c:formatCode>
                <c:ptCount val="12"/>
                <c:pt idx="0">
                  <c:v>57.843137254901968</c:v>
                </c:pt>
                <c:pt idx="1">
                  <c:v>0</c:v>
                </c:pt>
                <c:pt idx="2">
                  <c:v>0</c:v>
                </c:pt>
                <c:pt idx="3">
                  <c:v>56.209150326797385</c:v>
                </c:pt>
                <c:pt idx="4">
                  <c:v>55.555555555555557</c:v>
                </c:pt>
                <c:pt idx="5">
                  <c:v>0</c:v>
                </c:pt>
                <c:pt idx="6">
                  <c:v>0</c:v>
                </c:pt>
                <c:pt idx="7">
                  <c:v>56.209150326797385</c:v>
                </c:pt>
                <c:pt idx="8">
                  <c:v>53.921568627450981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A-4C7E-91FA-F38B5CE3CDC0}"/>
            </c:ext>
          </c:extLst>
        </c:ser>
        <c:ser>
          <c:idx val="1"/>
          <c:order val="1"/>
          <c:tx>
            <c:strRef>
              <c:f>Sheet1!$T$80:$T$81</c:f>
              <c:strCache>
                <c:ptCount val="2"/>
                <c:pt idx="1">
                  <c:v>Non-Adaptive</c:v>
                </c:pt>
              </c:strCache>
            </c:strRef>
          </c:tx>
          <c:spPr>
            <a:pattFill prst="pct70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Sheet1!$R$82:$R$90</c:f>
              <c:numCache>
                <c:formatCode>General</c:formatCode>
                <c:ptCount val="9"/>
              </c:numCache>
            </c:numRef>
          </c:cat>
          <c:val>
            <c:numRef>
              <c:f>Sheet1!$T$82:$T$93</c:f>
              <c:numCache>
                <c:formatCode>General</c:formatCode>
                <c:ptCount val="12"/>
                <c:pt idx="0">
                  <c:v>42.156862745098039</c:v>
                </c:pt>
                <c:pt idx="2">
                  <c:v>0</c:v>
                </c:pt>
                <c:pt idx="3">
                  <c:v>43.790849673202615</c:v>
                </c:pt>
                <c:pt idx="4">
                  <c:v>44.444444444444443</c:v>
                </c:pt>
                <c:pt idx="6">
                  <c:v>0</c:v>
                </c:pt>
                <c:pt idx="7">
                  <c:v>43.790849673202615</c:v>
                </c:pt>
                <c:pt idx="8">
                  <c:v>46.078431372549019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A-4C7E-91FA-F38B5CE3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6057144"/>
        <c:axId val="646057464"/>
      </c:barChart>
      <c:catAx>
        <c:axId val="646057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464"/>
        <c:crosses val="autoZero"/>
        <c:auto val="1"/>
        <c:lblAlgn val="ctr"/>
        <c:lblOffset val="100"/>
        <c:noMultiLvlLbl val="0"/>
      </c:catAx>
      <c:valAx>
        <c:axId val="646057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Percent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 Preferred</a:t>
                </a:r>
                <a:endParaRPr lang="en-US" sz="2000">
                  <a:solidFill>
                    <a:sysClr val="windowText" lastClr="000000"/>
                  </a:solidFill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dk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64605714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venir Next LT Pro Light" panose="020B03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357186</xdr:colOff>
      <xdr:row>4</xdr:row>
      <xdr:rowOff>119062</xdr:rowOff>
    </xdr:from>
    <xdr:to>
      <xdr:col>29</xdr:col>
      <xdr:colOff>152399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8173-598D-40E5-8D62-B227240E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9</xdr:row>
      <xdr:rowOff>95250</xdr:rowOff>
    </xdr:from>
    <xdr:to>
      <xdr:col>24</xdr:col>
      <xdr:colOff>428625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6A4081-D5F4-4F63-A218-0EDDA3F83B7F}"/>
            </a:ext>
          </a:extLst>
        </xdr:cNvPr>
        <xdr:cNvSpPr txBox="1"/>
      </xdr:nvSpPr>
      <xdr:spPr>
        <a:xfrm>
          <a:off x="11953875" y="1809750"/>
          <a:ext cx="31051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58.0**</a:t>
          </a:r>
        </a:p>
      </xdr:txBody>
    </xdr:sp>
    <xdr:clientData/>
  </xdr:twoCellAnchor>
  <xdr:twoCellAnchor>
    <xdr:from>
      <xdr:col>25</xdr:col>
      <xdr:colOff>47625</xdr:colOff>
      <xdr:row>9</xdr:row>
      <xdr:rowOff>85725</xdr:rowOff>
    </xdr:from>
    <xdr:to>
      <xdr:col>28</xdr:col>
      <xdr:colOff>438150</xdr:colOff>
      <xdr:row>11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9C99D-FA2C-4A10-8AB1-DE16160D0C50}"/>
            </a:ext>
          </a:extLst>
        </xdr:cNvPr>
        <xdr:cNvSpPr txBox="1"/>
      </xdr:nvSpPr>
      <xdr:spPr>
        <a:xfrm>
          <a:off x="15287625" y="1800225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42.2</a:t>
          </a:r>
        </a:p>
      </xdr:txBody>
    </xdr:sp>
    <xdr:clientData/>
  </xdr:twoCellAnchor>
  <xdr:twoCellAnchor>
    <xdr:from>
      <xdr:col>19</xdr:col>
      <xdr:colOff>361950</xdr:colOff>
      <xdr:row>13</xdr:row>
      <xdr:rowOff>38100</xdr:rowOff>
    </xdr:from>
    <xdr:to>
      <xdr:col>24</xdr:col>
      <xdr:colOff>371475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460B3F-01C1-44F3-AE75-6CE7121A214F}"/>
            </a:ext>
          </a:extLst>
        </xdr:cNvPr>
        <xdr:cNvSpPr txBox="1"/>
      </xdr:nvSpPr>
      <xdr:spPr>
        <a:xfrm>
          <a:off x="11944350" y="2514600"/>
          <a:ext cx="3057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533400</xdr:colOff>
      <xdr:row>17</xdr:row>
      <xdr:rowOff>104775</xdr:rowOff>
    </xdr:from>
    <xdr:to>
      <xdr:col>24</xdr:col>
      <xdr:colOff>485775</xdr:colOff>
      <xdr:row>19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B8843-59E8-494E-87EA-55146629F555}"/>
            </a:ext>
          </a:extLst>
        </xdr:cNvPr>
        <xdr:cNvSpPr txBox="1"/>
      </xdr:nvSpPr>
      <xdr:spPr>
        <a:xfrm>
          <a:off x="12115800" y="3343275"/>
          <a:ext cx="3000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361950</xdr:colOff>
      <xdr:row>20</xdr:row>
      <xdr:rowOff>114300</xdr:rowOff>
    </xdr:from>
    <xdr:to>
      <xdr:col>24</xdr:col>
      <xdr:colOff>238125</xdr:colOff>
      <xdr:row>22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226AFB8-0E31-46B4-8AB9-D9772C379E6F}"/>
            </a:ext>
          </a:extLst>
        </xdr:cNvPr>
        <xdr:cNvSpPr txBox="1"/>
      </xdr:nvSpPr>
      <xdr:spPr>
        <a:xfrm>
          <a:off x="11944350" y="3924300"/>
          <a:ext cx="29241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53.9</a:t>
          </a:r>
        </a:p>
      </xdr:txBody>
    </xdr:sp>
    <xdr:clientData/>
  </xdr:twoCellAnchor>
  <xdr:twoCellAnchor>
    <xdr:from>
      <xdr:col>19</xdr:col>
      <xdr:colOff>371475</xdr:colOff>
      <xdr:row>24</xdr:row>
      <xdr:rowOff>57150</xdr:rowOff>
    </xdr:from>
    <xdr:to>
      <xdr:col>24</xdr:col>
      <xdr:colOff>342900</xdr:colOff>
      <xdr:row>26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F5466-549D-4A84-8C6B-8B96007BBDD4}"/>
            </a:ext>
          </a:extLst>
        </xdr:cNvPr>
        <xdr:cNvSpPr txBox="1"/>
      </xdr:nvSpPr>
      <xdr:spPr>
        <a:xfrm>
          <a:off x="11953875" y="4629150"/>
          <a:ext cx="3019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55.6*</a:t>
          </a:r>
        </a:p>
      </xdr:txBody>
    </xdr:sp>
    <xdr:clientData/>
  </xdr:twoCellAnchor>
  <xdr:twoCellAnchor>
    <xdr:from>
      <xdr:col>24</xdr:col>
      <xdr:colOff>552450</xdr:colOff>
      <xdr:row>13</xdr:row>
      <xdr:rowOff>38100</xdr:rowOff>
    </xdr:from>
    <xdr:to>
      <xdr:col>28</xdr:col>
      <xdr:colOff>333375</xdr:colOff>
      <xdr:row>14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257328-D77A-4F1F-A0C0-D996BAE8DDAD}"/>
            </a:ext>
          </a:extLst>
        </xdr:cNvPr>
        <xdr:cNvSpPr txBox="1"/>
      </xdr:nvSpPr>
      <xdr:spPr>
        <a:xfrm>
          <a:off x="15182850" y="2514600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514350</xdr:colOff>
      <xdr:row>16</xdr:row>
      <xdr:rowOff>152400</xdr:rowOff>
    </xdr:from>
    <xdr:to>
      <xdr:col>28</xdr:col>
      <xdr:colOff>428625</xdr:colOff>
      <xdr:row>18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B9CF2A-6A98-4CF1-A4E9-7F86EAB6125F}"/>
            </a:ext>
          </a:extLst>
        </xdr:cNvPr>
        <xdr:cNvSpPr txBox="1"/>
      </xdr:nvSpPr>
      <xdr:spPr>
        <a:xfrm>
          <a:off x="15144750" y="3200400"/>
          <a:ext cx="2352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371475</xdr:colOff>
      <xdr:row>20</xdr:row>
      <xdr:rowOff>104775</xdr:rowOff>
    </xdr:from>
    <xdr:to>
      <xdr:col>28</xdr:col>
      <xdr:colOff>438150</xdr:colOff>
      <xdr:row>22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F9B6A2-8259-40C5-88E5-8250BA6E02F2}"/>
            </a:ext>
          </a:extLst>
        </xdr:cNvPr>
        <xdr:cNvSpPr txBox="1"/>
      </xdr:nvSpPr>
      <xdr:spPr>
        <a:xfrm>
          <a:off x="15001875" y="3914775"/>
          <a:ext cx="25050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46.1</a:t>
          </a:r>
        </a:p>
      </xdr:txBody>
    </xdr:sp>
    <xdr:clientData/>
  </xdr:twoCellAnchor>
  <xdr:twoCellAnchor>
    <xdr:from>
      <xdr:col>24</xdr:col>
      <xdr:colOff>504826</xdr:colOff>
      <xdr:row>24</xdr:row>
      <xdr:rowOff>57150</xdr:rowOff>
    </xdr:from>
    <xdr:to>
      <xdr:col>28</xdr:col>
      <xdr:colOff>447676</xdr:colOff>
      <xdr:row>26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BC3E22-C117-477A-A7B4-8903ABC28923}"/>
            </a:ext>
          </a:extLst>
        </xdr:cNvPr>
        <xdr:cNvSpPr txBox="1"/>
      </xdr:nvSpPr>
      <xdr:spPr>
        <a:xfrm>
          <a:off x="15135226" y="4629150"/>
          <a:ext cx="2381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44.4</a:t>
          </a:r>
        </a:p>
      </xdr:txBody>
    </xdr:sp>
    <xdr:clientData/>
  </xdr:twoCellAnchor>
  <xdr:twoCellAnchor>
    <xdr:from>
      <xdr:col>24</xdr:col>
      <xdr:colOff>542925</xdr:colOff>
      <xdr:row>8</xdr:row>
      <xdr:rowOff>171450</xdr:rowOff>
    </xdr:from>
    <xdr:to>
      <xdr:col>24</xdr:col>
      <xdr:colOff>542925</xdr:colOff>
      <xdr:row>11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2E871BB-451A-408F-B7E5-33579ABBDE2A}"/>
            </a:ext>
          </a:extLst>
        </xdr:cNvPr>
        <xdr:cNvCxnSpPr/>
      </xdr:nvCxnSpPr>
      <xdr:spPr>
        <a:xfrm>
          <a:off x="15173325" y="16954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447675</xdr:colOff>
      <xdr:row>12</xdr:row>
      <xdr:rowOff>152400</xdr:rowOff>
    </xdr:from>
    <xdr:to>
      <xdr:col>24</xdr:col>
      <xdr:colOff>447675</xdr:colOff>
      <xdr:row>15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9125B0-504D-4328-8CE2-F96427AAB376}"/>
            </a:ext>
          </a:extLst>
        </xdr:cNvPr>
        <xdr:cNvCxnSpPr/>
      </xdr:nvCxnSpPr>
      <xdr:spPr>
        <a:xfrm>
          <a:off x="15078075" y="243840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438150</xdr:colOff>
      <xdr:row>16</xdr:row>
      <xdr:rowOff>95250</xdr:rowOff>
    </xdr:from>
    <xdr:to>
      <xdr:col>24</xdr:col>
      <xdr:colOff>438150</xdr:colOff>
      <xdr:row>18</xdr:row>
      <xdr:rowOff>161925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8E86CB1-8A4C-44B8-81AD-33CBEAD8AE26}"/>
            </a:ext>
          </a:extLst>
        </xdr:cNvPr>
        <xdr:cNvCxnSpPr/>
      </xdr:nvCxnSpPr>
      <xdr:spPr>
        <a:xfrm>
          <a:off x="15068550" y="31432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323850</xdr:colOff>
      <xdr:row>20</xdr:row>
      <xdr:rowOff>28575</xdr:rowOff>
    </xdr:from>
    <xdr:to>
      <xdr:col>24</xdr:col>
      <xdr:colOff>323850</xdr:colOff>
      <xdr:row>22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60919E-2167-4C7A-9EC8-0784525FA461}"/>
            </a:ext>
          </a:extLst>
        </xdr:cNvPr>
        <xdr:cNvCxnSpPr/>
      </xdr:nvCxnSpPr>
      <xdr:spPr>
        <a:xfrm>
          <a:off x="14954250" y="3838575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23</xdr:row>
      <xdr:rowOff>171450</xdr:rowOff>
    </xdr:from>
    <xdr:to>
      <xdr:col>24</xdr:col>
      <xdr:colOff>409575</xdr:colOff>
      <xdr:row>26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D40009-58C8-4E42-9F82-81170E97DFA4}"/>
            </a:ext>
          </a:extLst>
        </xdr:cNvPr>
        <xdr:cNvCxnSpPr/>
      </xdr:nvCxnSpPr>
      <xdr:spPr>
        <a:xfrm>
          <a:off x="15039975" y="45529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422854</xdr:colOff>
      <xdr:row>76</xdr:row>
      <xdr:rowOff>61911</xdr:rowOff>
    </xdr:from>
    <xdr:to>
      <xdr:col>31</xdr:col>
      <xdr:colOff>536865</xdr:colOff>
      <xdr:row>100</xdr:row>
      <xdr:rowOff>31750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5F70C75-7380-42F6-B966-E849541C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588819</xdr:colOff>
      <xdr:row>51</xdr:row>
      <xdr:rowOff>95251</xdr:rowOff>
    </xdr:from>
    <xdr:to>
      <xdr:col>28</xdr:col>
      <xdr:colOff>311728</xdr:colOff>
      <xdr:row>63</xdr:row>
      <xdr:rowOff>63501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6C63D6-F759-40A2-BD43-E1B6B541E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398318</xdr:colOff>
      <xdr:row>52</xdr:row>
      <xdr:rowOff>95250</xdr:rowOff>
    </xdr:from>
    <xdr:to>
      <xdr:col>24</xdr:col>
      <xdr:colOff>406978</xdr:colOff>
      <xdr:row>59</xdr:row>
      <xdr:rowOff>155864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C1579C8B-D1D5-4507-86DA-6DC15AA6E727}"/>
            </a:ext>
          </a:extLst>
        </xdr:cNvPr>
        <xdr:cNvCxnSpPr/>
      </xdr:nvCxnSpPr>
      <xdr:spPr>
        <a:xfrm flipH="1">
          <a:off x="14945591" y="10001250"/>
          <a:ext cx="8660" cy="1394114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587374</xdr:colOff>
      <xdr:row>39</xdr:row>
      <xdr:rowOff>34636</xdr:rowOff>
    </xdr:from>
    <xdr:to>
      <xdr:col>28</xdr:col>
      <xdr:colOff>325437</xdr:colOff>
      <xdr:row>50</xdr:row>
      <xdr:rowOff>174623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1AD56A1-A9AA-454A-BCF7-4E8F7CC9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406977</xdr:colOff>
      <xdr:row>39</xdr:row>
      <xdr:rowOff>181841</xdr:rowOff>
    </xdr:from>
    <xdr:to>
      <xdr:col>24</xdr:col>
      <xdr:colOff>406978</xdr:colOff>
      <xdr:row>47</xdr:row>
      <xdr:rowOff>112568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ECDF707-00A6-4BE5-881E-5C94848B05F8}"/>
            </a:ext>
          </a:extLst>
        </xdr:cNvPr>
        <xdr:cNvCxnSpPr/>
      </xdr:nvCxnSpPr>
      <xdr:spPr>
        <a:xfrm>
          <a:off x="14954250" y="7611341"/>
          <a:ext cx="1" cy="1454727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527841</xdr:colOff>
      <xdr:row>65</xdr:row>
      <xdr:rowOff>112568</xdr:rowOff>
    </xdr:from>
    <xdr:to>
      <xdr:col>28</xdr:col>
      <xdr:colOff>500062</xdr:colOff>
      <xdr:row>73</xdr:row>
      <xdr:rowOff>95250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A62FAEC-8DCF-451B-AF52-58BCAA70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467591</xdr:colOff>
      <xdr:row>66</xdr:row>
      <xdr:rowOff>77932</xdr:rowOff>
    </xdr:from>
    <xdr:to>
      <xdr:col>24</xdr:col>
      <xdr:colOff>468314</xdr:colOff>
      <xdr:row>70</xdr:row>
      <xdr:rowOff>31750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832D8EF4-F833-44EB-AFFF-3D4C71BA72DD}"/>
            </a:ext>
          </a:extLst>
        </xdr:cNvPr>
        <xdr:cNvCxnSpPr/>
      </xdr:nvCxnSpPr>
      <xdr:spPr>
        <a:xfrm>
          <a:off x="15014864" y="12650932"/>
          <a:ext cx="723" cy="715818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177479</xdr:colOff>
      <xdr:row>78</xdr:row>
      <xdr:rowOff>127000</xdr:rowOff>
    </xdr:from>
    <xdr:to>
      <xdr:col>26</xdr:col>
      <xdr:colOff>184038</xdr:colOff>
      <xdr:row>96</xdr:row>
      <xdr:rowOff>7938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3A21B51B-678A-439A-A2D2-CDD987AA5105}"/>
            </a:ext>
          </a:extLst>
        </xdr:cNvPr>
        <xdr:cNvCxnSpPr/>
      </xdr:nvCxnSpPr>
      <xdr:spPr>
        <a:xfrm flipH="1" flipV="1">
          <a:off x="15937024" y="14986000"/>
          <a:ext cx="6559" cy="3309938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268434</xdr:colOff>
      <xdr:row>102</xdr:row>
      <xdr:rowOff>181841</xdr:rowOff>
    </xdr:from>
    <xdr:to>
      <xdr:col>26</xdr:col>
      <xdr:colOff>225138</xdr:colOff>
      <xdr:row>129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E4EB4BA-A3EF-47D7-B95A-4620C9567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E0E-3365-4655-9A2D-741047B6D0B2}">
  <dimension ref="A1:W306"/>
  <sheetViews>
    <sheetView topLeftCell="J76" zoomScale="110" zoomScaleNormal="110" workbookViewId="0">
      <selection activeCell="Q75" sqref="Q75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</row>
    <row r="2" spans="1:23" x14ac:dyDescent="0.25">
      <c r="A2" t="s">
        <v>16</v>
      </c>
      <c r="B2" t="s">
        <v>17</v>
      </c>
      <c r="C2" t="b">
        <v>0</v>
      </c>
      <c r="D2" t="s">
        <v>18</v>
      </c>
      <c r="E2" t="s">
        <v>19</v>
      </c>
      <c r="F2" t="s">
        <v>19</v>
      </c>
      <c r="G2" t="s">
        <v>20</v>
      </c>
      <c r="H2" t="s">
        <v>19</v>
      </c>
      <c r="I2" t="s">
        <v>19</v>
      </c>
      <c r="J2" t="s">
        <v>21</v>
      </c>
      <c r="K2" t="s">
        <v>22</v>
      </c>
      <c r="L2">
        <v>0</v>
      </c>
      <c r="M2">
        <v>0</v>
      </c>
      <c r="N2">
        <v>1</v>
      </c>
      <c r="O2">
        <v>0</v>
      </c>
      <c r="P2">
        <v>0</v>
      </c>
      <c r="R2" t="s">
        <v>521</v>
      </c>
      <c r="S2">
        <f>(COUNTIF(E:E,"*w*")/306)*100</f>
        <v>55.555555555555557</v>
      </c>
      <c r="T2">
        <f>(COUNTIF(F:F,"*w*")/306)*100</f>
        <v>53.921568627450981</v>
      </c>
      <c r="U2">
        <f>(COUNTIF(G:G,"*w*")/306)*100</f>
        <v>56.209150326797385</v>
      </c>
      <c r="V2">
        <f>(COUNTIF(H:H,"*w*")/306)*100</f>
        <v>56.209150326797385</v>
      </c>
      <c r="W2">
        <f>(COUNTIF(I:I,"*w*")/306)*100</f>
        <v>57.843137254901968</v>
      </c>
    </row>
    <row r="3" spans="1:23" x14ac:dyDescent="0.25">
      <c r="A3" t="s">
        <v>23</v>
      </c>
      <c r="B3" t="s">
        <v>24</v>
      </c>
      <c r="C3" t="b">
        <v>0</v>
      </c>
      <c r="D3" t="s">
        <v>18</v>
      </c>
      <c r="E3" t="s">
        <v>25</v>
      </c>
      <c r="F3" t="s">
        <v>25</v>
      </c>
      <c r="G3" t="s">
        <v>25</v>
      </c>
      <c r="H3" t="s">
        <v>25</v>
      </c>
      <c r="I3" t="s">
        <v>26</v>
      </c>
      <c r="J3" t="s">
        <v>21</v>
      </c>
      <c r="K3" t="s">
        <v>22</v>
      </c>
      <c r="L3">
        <v>1</v>
      </c>
      <c r="M3">
        <v>1</v>
      </c>
      <c r="N3">
        <v>1</v>
      </c>
      <c r="O3">
        <v>1</v>
      </c>
      <c r="P3">
        <v>0</v>
      </c>
      <c r="R3" t="s">
        <v>559</v>
      </c>
      <c r="S3">
        <f>(COUNTIF(E:E,"*c*")/306)*100</f>
        <v>44.444444444444443</v>
      </c>
      <c r="T3">
        <f>(COUNTIF(F:F,"*c*")/306)*100</f>
        <v>46.078431372549019</v>
      </c>
      <c r="U3">
        <f>(COUNTIF(G:G,"*c*")/306)*100</f>
        <v>43.790849673202615</v>
      </c>
      <c r="V3">
        <f>(COUNTIF(H:H,"*c*")/306)*100</f>
        <v>43.790849673202615</v>
      </c>
      <c r="W3">
        <f>(COUNTIF(I:I,"*c*")/306)*100</f>
        <v>42.156862745098039</v>
      </c>
    </row>
    <row r="4" spans="1:23" x14ac:dyDescent="0.25">
      <c r="A4" t="s">
        <v>27</v>
      </c>
      <c r="B4" t="s">
        <v>28</v>
      </c>
      <c r="C4" t="b">
        <v>1</v>
      </c>
      <c r="D4" t="s">
        <v>29</v>
      </c>
      <c r="E4" t="s">
        <v>30</v>
      </c>
      <c r="F4" t="s">
        <v>30</v>
      </c>
      <c r="G4" t="s">
        <v>30</v>
      </c>
      <c r="H4" t="s">
        <v>31</v>
      </c>
      <c r="I4" t="s">
        <v>30</v>
      </c>
      <c r="J4" t="s">
        <v>21</v>
      </c>
      <c r="K4" t="s">
        <v>22</v>
      </c>
      <c r="L4">
        <v>1</v>
      </c>
      <c r="M4">
        <v>1</v>
      </c>
      <c r="N4">
        <v>1</v>
      </c>
      <c r="O4">
        <v>0</v>
      </c>
      <c r="P4">
        <v>1</v>
      </c>
    </row>
    <row r="5" spans="1:23" x14ac:dyDescent="0.25">
      <c r="A5" t="s">
        <v>32</v>
      </c>
      <c r="B5" t="s">
        <v>33</v>
      </c>
      <c r="C5" t="b">
        <v>1</v>
      </c>
      <c r="D5" t="s">
        <v>29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21</v>
      </c>
      <c r="K5" t="s">
        <v>22</v>
      </c>
      <c r="L5">
        <v>1</v>
      </c>
      <c r="M5">
        <v>1</v>
      </c>
      <c r="N5">
        <v>1</v>
      </c>
      <c r="O5">
        <v>1</v>
      </c>
      <c r="P5">
        <v>1</v>
      </c>
    </row>
    <row r="6" spans="1:23" x14ac:dyDescent="0.25">
      <c r="A6" t="s">
        <v>35</v>
      </c>
      <c r="B6" t="s">
        <v>36</v>
      </c>
      <c r="C6" t="b">
        <v>1</v>
      </c>
      <c r="D6" t="s">
        <v>29</v>
      </c>
      <c r="E6" t="s">
        <v>37</v>
      </c>
      <c r="F6" t="s">
        <v>38</v>
      </c>
      <c r="G6" t="s">
        <v>37</v>
      </c>
      <c r="H6" t="s">
        <v>37</v>
      </c>
      <c r="I6" t="s">
        <v>37</v>
      </c>
      <c r="J6" t="s">
        <v>21</v>
      </c>
      <c r="K6" t="s">
        <v>22</v>
      </c>
      <c r="L6">
        <v>1</v>
      </c>
      <c r="M6">
        <v>0</v>
      </c>
      <c r="N6">
        <v>1</v>
      </c>
      <c r="O6">
        <v>1</v>
      </c>
      <c r="P6">
        <v>1</v>
      </c>
    </row>
    <row r="7" spans="1:23" x14ac:dyDescent="0.25">
      <c r="A7" t="s">
        <v>39</v>
      </c>
      <c r="B7" t="s">
        <v>40</v>
      </c>
      <c r="C7" t="b">
        <v>1</v>
      </c>
      <c r="D7" t="s">
        <v>29</v>
      </c>
      <c r="E7" t="s">
        <v>34</v>
      </c>
      <c r="F7" t="s">
        <v>41</v>
      </c>
      <c r="G7" t="s">
        <v>34</v>
      </c>
      <c r="H7" t="s">
        <v>34</v>
      </c>
      <c r="I7" t="s">
        <v>34</v>
      </c>
      <c r="J7" t="s">
        <v>21</v>
      </c>
      <c r="K7" t="s">
        <v>22</v>
      </c>
      <c r="L7">
        <v>1</v>
      </c>
      <c r="M7">
        <v>0</v>
      </c>
      <c r="N7">
        <v>1</v>
      </c>
      <c r="O7">
        <v>1</v>
      </c>
      <c r="P7">
        <v>1</v>
      </c>
    </row>
    <row r="8" spans="1:23" x14ac:dyDescent="0.25">
      <c r="A8" t="s">
        <v>42</v>
      </c>
      <c r="B8" t="s">
        <v>43</v>
      </c>
      <c r="C8" t="b">
        <v>0</v>
      </c>
      <c r="D8" t="s">
        <v>18</v>
      </c>
      <c r="E8" t="s">
        <v>30</v>
      </c>
      <c r="F8" t="s">
        <v>41</v>
      </c>
      <c r="G8" t="s">
        <v>30</v>
      </c>
      <c r="H8" t="s">
        <v>30</v>
      </c>
      <c r="I8" t="s">
        <v>30</v>
      </c>
      <c r="J8" t="s">
        <v>21</v>
      </c>
      <c r="K8" t="s">
        <v>22</v>
      </c>
      <c r="L8">
        <v>0</v>
      </c>
      <c r="M8">
        <v>1</v>
      </c>
      <c r="N8">
        <v>0</v>
      </c>
      <c r="O8">
        <v>0</v>
      </c>
      <c r="P8">
        <v>0</v>
      </c>
    </row>
    <row r="9" spans="1:23" x14ac:dyDescent="0.25">
      <c r="A9" t="s">
        <v>44</v>
      </c>
      <c r="B9" t="s">
        <v>45</v>
      </c>
      <c r="C9" t="b">
        <v>0</v>
      </c>
      <c r="D9" t="s">
        <v>18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47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</row>
    <row r="10" spans="1:23" x14ac:dyDescent="0.25">
      <c r="A10" t="s">
        <v>49</v>
      </c>
      <c r="B10" t="s">
        <v>50</v>
      </c>
      <c r="C10" t="b">
        <v>1</v>
      </c>
      <c r="D10" t="s">
        <v>29</v>
      </c>
      <c r="E10" t="s">
        <v>51</v>
      </c>
      <c r="F10" t="s">
        <v>52</v>
      </c>
      <c r="G10" t="s">
        <v>51</v>
      </c>
      <c r="H10" t="s">
        <v>52</v>
      </c>
      <c r="I10" t="s">
        <v>52</v>
      </c>
      <c r="J10" t="s">
        <v>47</v>
      </c>
      <c r="K10" t="s">
        <v>48</v>
      </c>
      <c r="L10">
        <v>0</v>
      </c>
      <c r="M10">
        <v>1</v>
      </c>
      <c r="N10">
        <v>0</v>
      </c>
      <c r="O10">
        <v>1</v>
      </c>
      <c r="P10">
        <v>1</v>
      </c>
    </row>
    <row r="11" spans="1:23" x14ac:dyDescent="0.25">
      <c r="A11" t="s">
        <v>53</v>
      </c>
      <c r="B11" t="s">
        <v>54</v>
      </c>
      <c r="C11" t="b">
        <v>0</v>
      </c>
      <c r="D11" t="s">
        <v>18</v>
      </c>
      <c r="E11" t="s">
        <v>51</v>
      </c>
      <c r="F11" t="s">
        <v>55</v>
      </c>
      <c r="G11" t="s">
        <v>55</v>
      </c>
      <c r="H11" t="s">
        <v>55</v>
      </c>
      <c r="I11" t="s">
        <v>55</v>
      </c>
      <c r="J11" t="s">
        <v>47</v>
      </c>
      <c r="K11" t="s">
        <v>48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23" x14ac:dyDescent="0.25">
      <c r="A12" t="s">
        <v>56</v>
      </c>
      <c r="B12" t="s">
        <v>57</v>
      </c>
      <c r="C12" t="b">
        <v>0</v>
      </c>
      <c r="D12" t="s">
        <v>18</v>
      </c>
      <c r="E12" t="s">
        <v>26</v>
      </c>
      <c r="F12" t="s">
        <v>58</v>
      </c>
      <c r="G12" t="s">
        <v>58</v>
      </c>
      <c r="H12" t="s">
        <v>58</v>
      </c>
      <c r="I12" t="s">
        <v>58</v>
      </c>
      <c r="J12" t="s">
        <v>47</v>
      </c>
      <c r="K12" t="s">
        <v>48</v>
      </c>
      <c r="L12">
        <v>0</v>
      </c>
      <c r="M12">
        <v>1</v>
      </c>
      <c r="N12">
        <v>1</v>
      </c>
      <c r="O12">
        <v>1</v>
      </c>
      <c r="P12">
        <v>1</v>
      </c>
    </row>
    <row r="13" spans="1:23" x14ac:dyDescent="0.25">
      <c r="A13" t="s">
        <v>59</v>
      </c>
      <c r="B13" t="s">
        <v>60</v>
      </c>
      <c r="C13" t="b">
        <v>0</v>
      </c>
      <c r="D13" t="s">
        <v>18</v>
      </c>
      <c r="E13" t="s">
        <v>61</v>
      </c>
      <c r="F13" t="s">
        <v>61</v>
      </c>
      <c r="G13" t="s">
        <v>61</v>
      </c>
      <c r="H13" t="s">
        <v>61</v>
      </c>
      <c r="I13" t="s">
        <v>61</v>
      </c>
      <c r="J13" t="s">
        <v>47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3" x14ac:dyDescent="0.25">
      <c r="A14" t="s">
        <v>62</v>
      </c>
      <c r="B14" t="s">
        <v>63</v>
      </c>
      <c r="C14" t="b">
        <v>0</v>
      </c>
      <c r="D14" t="s">
        <v>18</v>
      </c>
      <c r="E14" t="s">
        <v>64</v>
      </c>
      <c r="F14" t="s">
        <v>65</v>
      </c>
      <c r="G14" t="s">
        <v>64</v>
      </c>
      <c r="H14" t="s">
        <v>65</v>
      </c>
      <c r="I14" t="s">
        <v>65</v>
      </c>
      <c r="J14" t="s">
        <v>66</v>
      </c>
      <c r="K14" t="s">
        <v>67</v>
      </c>
      <c r="L14">
        <v>0</v>
      </c>
      <c r="M14">
        <v>1</v>
      </c>
      <c r="N14">
        <v>0</v>
      </c>
      <c r="O14">
        <v>1</v>
      </c>
      <c r="P14">
        <v>1</v>
      </c>
    </row>
    <row r="15" spans="1:23" x14ac:dyDescent="0.25">
      <c r="A15" t="s">
        <v>68</v>
      </c>
      <c r="B15" t="s">
        <v>63</v>
      </c>
      <c r="C15" t="b">
        <v>1</v>
      </c>
      <c r="D15" t="s">
        <v>29</v>
      </c>
      <c r="E15" t="s">
        <v>64</v>
      </c>
      <c r="F15" t="s">
        <v>64</v>
      </c>
      <c r="G15" t="s">
        <v>65</v>
      </c>
      <c r="H15" t="s">
        <v>65</v>
      </c>
      <c r="I15" t="s">
        <v>64</v>
      </c>
      <c r="J15" t="s">
        <v>69</v>
      </c>
      <c r="K15" t="s">
        <v>70</v>
      </c>
      <c r="L15">
        <v>1</v>
      </c>
      <c r="M15">
        <v>1</v>
      </c>
      <c r="N15">
        <v>0</v>
      </c>
      <c r="O15">
        <v>0</v>
      </c>
      <c r="P15">
        <v>1</v>
      </c>
    </row>
    <row r="16" spans="1:23" x14ac:dyDescent="0.25">
      <c r="A16" t="s">
        <v>71</v>
      </c>
      <c r="B16" t="s">
        <v>72</v>
      </c>
      <c r="C16" t="b">
        <v>0</v>
      </c>
      <c r="D16" t="s">
        <v>18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69</v>
      </c>
      <c r="K16" t="s">
        <v>70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5">
      <c r="A17" t="s">
        <v>73</v>
      </c>
      <c r="B17" t="s">
        <v>74</v>
      </c>
      <c r="C17" t="b">
        <v>0</v>
      </c>
      <c r="D17" t="s">
        <v>18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69</v>
      </c>
      <c r="K17" t="s">
        <v>70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76</v>
      </c>
      <c r="B18" t="s">
        <v>60</v>
      </c>
      <c r="C18" t="b">
        <v>1</v>
      </c>
      <c r="D18" t="s">
        <v>29</v>
      </c>
      <c r="E18" t="s">
        <v>31</v>
      </c>
      <c r="F18" t="s">
        <v>61</v>
      </c>
      <c r="G18" t="s">
        <v>61</v>
      </c>
      <c r="H18" t="s">
        <v>61</v>
      </c>
      <c r="I18" t="s">
        <v>61</v>
      </c>
      <c r="J18" t="s">
        <v>69</v>
      </c>
      <c r="K18" t="s">
        <v>70</v>
      </c>
      <c r="L18">
        <v>0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 t="s">
        <v>77</v>
      </c>
      <c r="B19" t="s">
        <v>78</v>
      </c>
      <c r="C19" t="b">
        <v>1</v>
      </c>
      <c r="D19" t="s">
        <v>29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69</v>
      </c>
      <c r="K19" t="s">
        <v>70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79</v>
      </c>
      <c r="B20" t="s">
        <v>28</v>
      </c>
      <c r="C20" t="b">
        <v>0</v>
      </c>
      <c r="D20" t="s">
        <v>18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69</v>
      </c>
      <c r="K20" t="s">
        <v>70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5">
      <c r="A21" t="s">
        <v>80</v>
      </c>
      <c r="B21" t="s">
        <v>43</v>
      </c>
      <c r="C21" t="b">
        <v>0</v>
      </c>
      <c r="D21" t="s">
        <v>18</v>
      </c>
      <c r="E21" t="s">
        <v>41</v>
      </c>
      <c r="F21" t="s">
        <v>30</v>
      </c>
      <c r="G21" t="s">
        <v>41</v>
      </c>
      <c r="H21" t="s">
        <v>41</v>
      </c>
      <c r="I21" t="s">
        <v>41</v>
      </c>
      <c r="J21" t="s">
        <v>69</v>
      </c>
      <c r="K21" t="s">
        <v>70</v>
      </c>
      <c r="L21">
        <v>1</v>
      </c>
      <c r="M21">
        <v>0</v>
      </c>
      <c r="N21">
        <v>1</v>
      </c>
      <c r="O21">
        <v>1</v>
      </c>
      <c r="P21">
        <v>1</v>
      </c>
    </row>
    <row r="22" spans="1:16" x14ac:dyDescent="0.25">
      <c r="A22" t="s">
        <v>81</v>
      </c>
      <c r="B22" t="s">
        <v>82</v>
      </c>
      <c r="C22" t="b">
        <v>1</v>
      </c>
      <c r="D22" t="s">
        <v>29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83</v>
      </c>
      <c r="K22" t="s">
        <v>84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85</v>
      </c>
      <c r="B23" t="s">
        <v>86</v>
      </c>
      <c r="C23" t="b">
        <v>0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83</v>
      </c>
      <c r="K23" t="s">
        <v>84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87</v>
      </c>
      <c r="B24" t="s">
        <v>50</v>
      </c>
      <c r="C24" t="b">
        <v>1</v>
      </c>
      <c r="D24" t="s">
        <v>29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 t="s">
        <v>83</v>
      </c>
      <c r="K24" t="s">
        <v>88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 t="s">
        <v>89</v>
      </c>
      <c r="B25" t="s">
        <v>57</v>
      </c>
      <c r="C25" t="b">
        <v>0</v>
      </c>
      <c r="D25" t="s">
        <v>18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83</v>
      </c>
      <c r="K25" t="s">
        <v>88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 t="s">
        <v>90</v>
      </c>
      <c r="B26" t="s">
        <v>91</v>
      </c>
      <c r="C26" t="b">
        <v>0</v>
      </c>
      <c r="D26" t="s">
        <v>18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83</v>
      </c>
      <c r="K26" t="s">
        <v>88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 t="s">
        <v>93</v>
      </c>
      <c r="B27" t="s">
        <v>94</v>
      </c>
      <c r="C27" t="b">
        <v>1</v>
      </c>
      <c r="D27" t="s">
        <v>29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83</v>
      </c>
      <c r="K27" t="s">
        <v>88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 t="s">
        <v>95</v>
      </c>
      <c r="B28" t="s">
        <v>96</v>
      </c>
      <c r="C28" t="b">
        <v>1</v>
      </c>
      <c r="D28" t="s">
        <v>29</v>
      </c>
      <c r="E28" t="s">
        <v>61</v>
      </c>
      <c r="F28" t="s">
        <v>61</v>
      </c>
      <c r="G28" t="s">
        <v>61</v>
      </c>
      <c r="H28" t="s">
        <v>61</v>
      </c>
      <c r="I28" t="s">
        <v>61</v>
      </c>
      <c r="J28" t="s">
        <v>83</v>
      </c>
      <c r="K28" t="s">
        <v>84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 t="s">
        <v>97</v>
      </c>
      <c r="B29" t="s">
        <v>98</v>
      </c>
      <c r="C29" t="b">
        <v>1</v>
      </c>
      <c r="D29" t="s">
        <v>29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83</v>
      </c>
      <c r="K29" t="s">
        <v>84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 t="s">
        <v>99</v>
      </c>
      <c r="B30" t="s">
        <v>36</v>
      </c>
      <c r="C30" t="b">
        <v>1</v>
      </c>
      <c r="D30" t="s">
        <v>29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83</v>
      </c>
      <c r="K30" t="s">
        <v>88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 t="s">
        <v>100</v>
      </c>
      <c r="B31" t="s">
        <v>43</v>
      </c>
      <c r="C31" t="b">
        <v>0</v>
      </c>
      <c r="D31" t="s">
        <v>18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83</v>
      </c>
      <c r="K31" t="s">
        <v>88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 t="s">
        <v>101</v>
      </c>
      <c r="B32" t="s">
        <v>102</v>
      </c>
      <c r="C32" t="b">
        <v>0</v>
      </c>
      <c r="D32" t="s">
        <v>18</v>
      </c>
      <c r="E32" t="s">
        <v>46</v>
      </c>
      <c r="F32" t="s">
        <v>65</v>
      </c>
      <c r="G32" t="s">
        <v>65</v>
      </c>
      <c r="H32" t="s">
        <v>65</v>
      </c>
      <c r="I32" t="s">
        <v>65</v>
      </c>
      <c r="J32" t="s">
        <v>103</v>
      </c>
      <c r="K32" t="s">
        <v>104</v>
      </c>
      <c r="L32">
        <v>0</v>
      </c>
      <c r="M32">
        <v>1</v>
      </c>
      <c r="N32">
        <v>1</v>
      </c>
      <c r="O32">
        <v>1</v>
      </c>
      <c r="P32">
        <v>1</v>
      </c>
    </row>
    <row r="33" spans="1:20" x14ac:dyDescent="0.25">
      <c r="A33" t="s">
        <v>105</v>
      </c>
      <c r="B33" t="s">
        <v>82</v>
      </c>
      <c r="C33" t="b">
        <v>0</v>
      </c>
      <c r="D33" t="s">
        <v>18</v>
      </c>
      <c r="E33" t="s">
        <v>106</v>
      </c>
      <c r="F33" t="s">
        <v>65</v>
      </c>
      <c r="G33" t="s">
        <v>65</v>
      </c>
      <c r="H33" t="s">
        <v>106</v>
      </c>
      <c r="I33" t="s">
        <v>65</v>
      </c>
      <c r="J33" t="s">
        <v>103</v>
      </c>
      <c r="K33" t="s">
        <v>104</v>
      </c>
      <c r="L33">
        <v>0</v>
      </c>
      <c r="M33">
        <v>1</v>
      </c>
      <c r="N33">
        <v>1</v>
      </c>
      <c r="O33">
        <v>0</v>
      </c>
      <c r="P33">
        <v>1</v>
      </c>
    </row>
    <row r="34" spans="1:20" x14ac:dyDescent="0.25">
      <c r="A34" t="s">
        <v>107</v>
      </c>
      <c r="B34" t="s">
        <v>108</v>
      </c>
      <c r="C34" t="b">
        <v>0</v>
      </c>
      <c r="D34" t="s">
        <v>18</v>
      </c>
      <c r="E34" t="s">
        <v>20</v>
      </c>
      <c r="F34" t="s">
        <v>64</v>
      </c>
      <c r="G34" t="s">
        <v>20</v>
      </c>
      <c r="H34" t="s">
        <v>64</v>
      </c>
      <c r="I34" t="s">
        <v>64</v>
      </c>
      <c r="J34" t="s">
        <v>109</v>
      </c>
      <c r="K34" t="s">
        <v>110</v>
      </c>
      <c r="L34">
        <v>1</v>
      </c>
      <c r="M34">
        <v>0</v>
      </c>
      <c r="N34">
        <v>1</v>
      </c>
      <c r="O34">
        <v>0</v>
      </c>
      <c r="P34">
        <v>0</v>
      </c>
    </row>
    <row r="35" spans="1:20" x14ac:dyDescent="0.25">
      <c r="A35" t="s">
        <v>111</v>
      </c>
      <c r="B35" t="s">
        <v>45</v>
      </c>
      <c r="C35" t="b">
        <v>0</v>
      </c>
      <c r="D35" t="s">
        <v>18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>
        <v>109</v>
      </c>
      <c r="K35" t="s">
        <v>110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20" x14ac:dyDescent="0.25">
      <c r="A36" t="s">
        <v>112</v>
      </c>
      <c r="B36" t="s">
        <v>50</v>
      </c>
      <c r="C36" t="b">
        <v>1</v>
      </c>
      <c r="D36" t="s">
        <v>29</v>
      </c>
      <c r="E36" t="s">
        <v>51</v>
      </c>
      <c r="F36" t="s">
        <v>51</v>
      </c>
      <c r="G36" t="s">
        <v>51</v>
      </c>
      <c r="H36" t="s">
        <v>51</v>
      </c>
      <c r="I36" t="s">
        <v>51</v>
      </c>
      <c r="J36" t="s">
        <v>109</v>
      </c>
      <c r="K36" t="s">
        <v>110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20" x14ac:dyDescent="0.25">
      <c r="A37" t="s">
        <v>113</v>
      </c>
      <c r="B37" t="s">
        <v>60</v>
      </c>
      <c r="C37" t="b">
        <v>1</v>
      </c>
      <c r="D37" t="s">
        <v>29</v>
      </c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109</v>
      </c>
      <c r="K37" t="s">
        <v>110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20" x14ac:dyDescent="0.25">
      <c r="A38" t="s">
        <v>114</v>
      </c>
      <c r="B38" t="s">
        <v>96</v>
      </c>
      <c r="C38" t="b">
        <v>0</v>
      </c>
      <c r="D38" t="s">
        <v>18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  <c r="J38" t="s">
        <v>109</v>
      </c>
      <c r="K38" t="s">
        <v>110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20" x14ac:dyDescent="0.25">
      <c r="A39" t="s">
        <v>115</v>
      </c>
      <c r="B39" t="s">
        <v>116</v>
      </c>
      <c r="C39" t="b">
        <v>1</v>
      </c>
      <c r="D39" t="s">
        <v>29</v>
      </c>
      <c r="E39" t="s">
        <v>117</v>
      </c>
      <c r="F39" t="s">
        <v>117</v>
      </c>
      <c r="G39" t="s">
        <v>117</v>
      </c>
      <c r="H39" t="s">
        <v>117</v>
      </c>
      <c r="I39" t="s">
        <v>117</v>
      </c>
      <c r="J39" t="s">
        <v>118</v>
      </c>
      <c r="K39" t="s">
        <v>119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20" x14ac:dyDescent="0.25">
      <c r="A40" t="s">
        <v>120</v>
      </c>
      <c r="B40" t="s">
        <v>121</v>
      </c>
      <c r="C40" t="b">
        <v>0</v>
      </c>
      <c r="D40" t="s">
        <v>18</v>
      </c>
      <c r="E40" t="s">
        <v>122</v>
      </c>
      <c r="F40" t="s">
        <v>122</v>
      </c>
      <c r="G40" t="s">
        <v>122</v>
      </c>
      <c r="H40" t="s">
        <v>122</v>
      </c>
      <c r="I40" t="s">
        <v>122</v>
      </c>
      <c r="J40" t="s">
        <v>118</v>
      </c>
      <c r="K40" t="s">
        <v>119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20" x14ac:dyDescent="0.25">
      <c r="A41" t="s">
        <v>123</v>
      </c>
      <c r="B41" t="s">
        <v>54</v>
      </c>
      <c r="C41" t="b">
        <v>1</v>
      </c>
      <c r="D41" t="s">
        <v>29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118</v>
      </c>
      <c r="K41" t="s">
        <v>119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20" x14ac:dyDescent="0.25">
      <c r="A42" t="s">
        <v>124</v>
      </c>
      <c r="B42" t="s">
        <v>57</v>
      </c>
      <c r="C42" t="b">
        <v>0</v>
      </c>
      <c r="D42" t="s">
        <v>18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118</v>
      </c>
      <c r="K42" t="s">
        <v>119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20" x14ac:dyDescent="0.25">
      <c r="A43" t="s">
        <v>125</v>
      </c>
      <c r="B43" t="s">
        <v>91</v>
      </c>
      <c r="C43" t="b">
        <v>1</v>
      </c>
      <c r="D43" t="s">
        <v>29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118</v>
      </c>
      <c r="K43" t="s">
        <v>119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20" x14ac:dyDescent="0.25">
      <c r="A44" t="s">
        <v>126</v>
      </c>
      <c r="B44" t="s">
        <v>127</v>
      </c>
      <c r="C44" t="b">
        <v>0</v>
      </c>
      <c r="D44" t="s">
        <v>18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118</v>
      </c>
      <c r="K44" t="s">
        <v>119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20" x14ac:dyDescent="0.25">
      <c r="A45" t="s">
        <v>128</v>
      </c>
      <c r="B45" t="s">
        <v>96</v>
      </c>
      <c r="C45" t="b">
        <v>0</v>
      </c>
      <c r="D45" t="s">
        <v>18</v>
      </c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118</v>
      </c>
      <c r="K45" t="s">
        <v>119</v>
      </c>
      <c r="L45">
        <v>0</v>
      </c>
      <c r="M45">
        <v>0</v>
      </c>
      <c r="N45">
        <v>0</v>
      </c>
      <c r="O45">
        <v>0</v>
      </c>
      <c r="P45">
        <v>0</v>
      </c>
      <c r="R45" t="s">
        <v>520</v>
      </c>
      <c r="S45">
        <f>(COUNTIF(I:I,"*w*")/305)*100</f>
        <v>58.032786885245905</v>
      </c>
    </row>
    <row r="46" spans="1:20" x14ac:dyDescent="0.25">
      <c r="A46" t="s">
        <v>129</v>
      </c>
      <c r="B46" t="s">
        <v>130</v>
      </c>
      <c r="C46" t="b">
        <v>0</v>
      </c>
      <c r="D46" t="s">
        <v>18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118</v>
      </c>
      <c r="K46" t="s">
        <v>119</v>
      </c>
      <c r="L46">
        <v>1</v>
      </c>
      <c r="M46">
        <v>1</v>
      </c>
      <c r="N46">
        <v>1</v>
      </c>
      <c r="O46">
        <v>1</v>
      </c>
      <c r="P46">
        <v>1</v>
      </c>
      <c r="S46">
        <f>(COUNTIF(I:I,"*c*")/305)*100</f>
        <v>42.295081967213115</v>
      </c>
    </row>
    <row r="47" spans="1:20" x14ac:dyDescent="0.25">
      <c r="A47" t="s">
        <v>131</v>
      </c>
      <c r="B47" t="s">
        <v>108</v>
      </c>
      <c r="C47" t="b">
        <v>0</v>
      </c>
      <c r="D47" t="s">
        <v>18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132</v>
      </c>
      <c r="K47" t="s">
        <v>133</v>
      </c>
      <c r="L47">
        <v>0</v>
      </c>
      <c r="M47">
        <v>0</v>
      </c>
      <c r="N47">
        <v>0</v>
      </c>
      <c r="O47">
        <v>0</v>
      </c>
      <c r="P47">
        <v>0</v>
      </c>
      <c r="S47" t="s">
        <v>560</v>
      </c>
    </row>
    <row r="48" spans="1:20" x14ac:dyDescent="0.25">
      <c r="A48" t="s">
        <v>134</v>
      </c>
      <c r="B48" t="s">
        <v>50</v>
      </c>
      <c r="C48" t="b">
        <v>1</v>
      </c>
      <c r="D48" t="s">
        <v>29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 t="s">
        <v>132</v>
      </c>
      <c r="K48" t="s">
        <v>133</v>
      </c>
      <c r="L48">
        <v>1</v>
      </c>
      <c r="M48">
        <v>1</v>
      </c>
      <c r="N48">
        <v>1</v>
      </c>
      <c r="O48">
        <v>1</v>
      </c>
      <c r="P48">
        <v>1</v>
      </c>
      <c r="S48" t="s">
        <v>521</v>
      </c>
      <c r="T48" t="s">
        <v>559</v>
      </c>
    </row>
    <row r="49" spans="1:20" x14ac:dyDescent="0.25">
      <c r="A49" t="s">
        <v>135</v>
      </c>
      <c r="B49" t="s">
        <v>136</v>
      </c>
      <c r="C49" t="b">
        <v>1</v>
      </c>
      <c r="D49" t="s">
        <v>29</v>
      </c>
      <c r="E49" t="s">
        <v>58</v>
      </c>
      <c r="F49" t="s">
        <v>58</v>
      </c>
      <c r="G49" t="s">
        <v>55</v>
      </c>
      <c r="H49" t="s">
        <v>58</v>
      </c>
      <c r="I49" t="s">
        <v>58</v>
      </c>
      <c r="J49" t="s">
        <v>132</v>
      </c>
      <c r="K49" t="s">
        <v>133</v>
      </c>
      <c r="L49">
        <v>0</v>
      </c>
      <c r="M49">
        <v>0</v>
      </c>
      <c r="N49">
        <v>1</v>
      </c>
      <c r="O49">
        <v>0</v>
      </c>
      <c r="P49">
        <v>0</v>
      </c>
      <c r="R49" t="s">
        <v>562</v>
      </c>
      <c r="S49">
        <f>(COUNTIF(H:H,"*w*")/305)*100</f>
        <v>56.393442622950815</v>
      </c>
      <c r="T49">
        <f>(COUNTIF(H:H,"*c*")/305)*100</f>
        <v>43.934426229508198</v>
      </c>
    </row>
    <row r="50" spans="1:20" x14ac:dyDescent="0.25">
      <c r="A50" t="s">
        <v>137</v>
      </c>
      <c r="B50" t="s">
        <v>127</v>
      </c>
      <c r="C50" t="b">
        <v>1</v>
      </c>
      <c r="D50" t="s">
        <v>29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132</v>
      </c>
      <c r="K50" t="s">
        <v>133</v>
      </c>
      <c r="L50">
        <v>0</v>
      </c>
      <c r="M50">
        <v>0</v>
      </c>
      <c r="N50">
        <v>0</v>
      </c>
      <c r="O50">
        <v>0</v>
      </c>
      <c r="P50">
        <v>0</v>
      </c>
      <c r="R50" t="s">
        <v>563</v>
      </c>
      <c r="S50">
        <f>(COUNTIF(F:F,"*w*")/305)*100</f>
        <v>54.098360655737707</v>
      </c>
      <c r="T50">
        <f t="shared" ref="T50" si="0">(COUNTIF(F:F,"*c*")/305)*100</f>
        <v>46.229508196721312</v>
      </c>
    </row>
    <row r="51" spans="1:20" x14ac:dyDescent="0.25">
      <c r="A51" t="s">
        <v>138</v>
      </c>
      <c r="B51" t="s">
        <v>94</v>
      </c>
      <c r="C51" t="b">
        <v>0</v>
      </c>
      <c r="D51" t="s">
        <v>18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132</v>
      </c>
      <c r="K51" t="s">
        <v>133</v>
      </c>
      <c r="L51">
        <v>0</v>
      </c>
      <c r="M51">
        <v>0</v>
      </c>
      <c r="N51">
        <v>0</v>
      </c>
      <c r="O51">
        <v>0</v>
      </c>
      <c r="P51">
        <v>0</v>
      </c>
      <c r="S51" t="s">
        <v>561</v>
      </c>
    </row>
    <row r="52" spans="1:20" x14ac:dyDescent="0.25">
      <c r="A52" t="s">
        <v>139</v>
      </c>
      <c r="B52" t="s">
        <v>140</v>
      </c>
      <c r="C52" t="b">
        <v>1</v>
      </c>
      <c r="D52" t="s">
        <v>29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141</v>
      </c>
      <c r="K52" t="s">
        <v>142</v>
      </c>
      <c r="L52">
        <v>1</v>
      </c>
      <c r="M52">
        <v>1</v>
      </c>
      <c r="N52">
        <v>1</v>
      </c>
      <c r="O52">
        <v>1</v>
      </c>
      <c r="P52">
        <v>1</v>
      </c>
      <c r="S52" t="s">
        <v>521</v>
      </c>
      <c r="T52" t="s">
        <v>559</v>
      </c>
    </row>
    <row r="53" spans="1:20" x14ac:dyDescent="0.25">
      <c r="A53" t="s">
        <v>143</v>
      </c>
      <c r="B53" t="s">
        <v>144</v>
      </c>
      <c r="C53" t="b">
        <v>1</v>
      </c>
      <c r="D53" t="s">
        <v>29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141</v>
      </c>
      <c r="K53" t="s">
        <v>142</v>
      </c>
      <c r="L53">
        <v>0</v>
      </c>
      <c r="M53">
        <v>0</v>
      </c>
      <c r="N53">
        <v>0</v>
      </c>
      <c r="O53">
        <v>0</v>
      </c>
      <c r="P53">
        <v>0</v>
      </c>
      <c r="R53" t="s">
        <v>562</v>
      </c>
      <c r="S53">
        <f>(COUNTIF(G:G,"*w*")/305)*100</f>
        <v>56.393442622950815</v>
      </c>
      <c r="T53">
        <f>(COUNTIF(G:G,"*c*")/305)*100</f>
        <v>43.934426229508198</v>
      </c>
    </row>
    <row r="54" spans="1:20" x14ac:dyDescent="0.25">
      <c r="A54" t="s">
        <v>145</v>
      </c>
      <c r="B54" t="s">
        <v>98</v>
      </c>
      <c r="C54" t="b">
        <v>1</v>
      </c>
      <c r="D54" t="s">
        <v>29</v>
      </c>
      <c r="E54" t="s">
        <v>146</v>
      </c>
      <c r="F54" t="s">
        <v>146</v>
      </c>
      <c r="G54" t="s">
        <v>146</v>
      </c>
      <c r="H54" t="s">
        <v>146</v>
      </c>
      <c r="I54" t="s">
        <v>146</v>
      </c>
      <c r="J54" t="s">
        <v>141</v>
      </c>
      <c r="K54" t="s">
        <v>142</v>
      </c>
      <c r="L54">
        <v>0</v>
      </c>
      <c r="M54">
        <v>0</v>
      </c>
      <c r="N54">
        <v>0</v>
      </c>
      <c r="O54">
        <v>0</v>
      </c>
      <c r="P54">
        <v>0</v>
      </c>
      <c r="R54" t="s">
        <v>563</v>
      </c>
      <c r="S54">
        <f>(COUNTIF(E:E,"*w*")/305)*100</f>
        <v>55.737704918032783</v>
      </c>
      <c r="T54">
        <f>(COUNTIF(E:E,"*c*")/305)*100</f>
        <v>44.590163934426229</v>
      </c>
    </row>
    <row r="55" spans="1:20" x14ac:dyDescent="0.25">
      <c r="A55" t="s">
        <v>147</v>
      </c>
      <c r="B55" t="s">
        <v>148</v>
      </c>
      <c r="C55" t="b">
        <v>0</v>
      </c>
      <c r="D55" t="s">
        <v>18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141</v>
      </c>
      <c r="K55" t="s">
        <v>142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20" x14ac:dyDescent="0.25">
      <c r="A56" t="s">
        <v>149</v>
      </c>
      <c r="B56" t="s">
        <v>150</v>
      </c>
      <c r="C56" t="b">
        <v>1</v>
      </c>
      <c r="D56" t="s">
        <v>29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141</v>
      </c>
      <c r="K56" t="s">
        <v>142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20" x14ac:dyDescent="0.25">
      <c r="A57" t="s">
        <v>151</v>
      </c>
      <c r="B57" t="s">
        <v>116</v>
      </c>
      <c r="C57" t="b">
        <v>1</v>
      </c>
      <c r="D57" t="s">
        <v>29</v>
      </c>
      <c r="E57" t="s">
        <v>117</v>
      </c>
      <c r="F57" t="s">
        <v>117</v>
      </c>
      <c r="G57" t="s">
        <v>117</v>
      </c>
      <c r="H57" t="s">
        <v>117</v>
      </c>
      <c r="I57" t="s">
        <v>117</v>
      </c>
      <c r="J57" t="s">
        <v>152</v>
      </c>
      <c r="K57" t="s">
        <v>153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20" x14ac:dyDescent="0.25">
      <c r="A58" t="s">
        <v>154</v>
      </c>
      <c r="B58" t="s">
        <v>155</v>
      </c>
      <c r="C58" t="b">
        <v>0</v>
      </c>
      <c r="D58" t="s">
        <v>18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152</v>
      </c>
      <c r="K58" t="s">
        <v>153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20" x14ac:dyDescent="0.25">
      <c r="A59" t="s">
        <v>156</v>
      </c>
      <c r="B59" t="s">
        <v>28</v>
      </c>
      <c r="C59" t="b">
        <v>1</v>
      </c>
      <c r="D59" t="s">
        <v>29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152</v>
      </c>
      <c r="K59" t="s">
        <v>153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20" x14ac:dyDescent="0.25">
      <c r="A60" t="s">
        <v>157</v>
      </c>
      <c r="B60" t="s">
        <v>40</v>
      </c>
      <c r="C60" t="b">
        <v>1</v>
      </c>
      <c r="D60" t="s">
        <v>29</v>
      </c>
      <c r="E60" t="s">
        <v>41</v>
      </c>
      <c r="F60" t="s">
        <v>41</v>
      </c>
      <c r="G60" t="s">
        <v>41</v>
      </c>
      <c r="H60" t="s">
        <v>41</v>
      </c>
      <c r="I60" t="s">
        <v>41</v>
      </c>
      <c r="J60" t="s">
        <v>152</v>
      </c>
      <c r="K60" t="s">
        <v>153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20" x14ac:dyDescent="0.25">
      <c r="A61" t="s">
        <v>158</v>
      </c>
      <c r="B61" t="s">
        <v>43</v>
      </c>
      <c r="C61" t="b">
        <v>1</v>
      </c>
      <c r="D61" t="s">
        <v>29</v>
      </c>
      <c r="E61" t="s">
        <v>41</v>
      </c>
      <c r="F61" t="s">
        <v>41</v>
      </c>
      <c r="G61" t="s">
        <v>30</v>
      </c>
      <c r="H61" t="s">
        <v>30</v>
      </c>
      <c r="I61" t="s">
        <v>41</v>
      </c>
      <c r="J61" t="s">
        <v>152</v>
      </c>
      <c r="K61" t="s">
        <v>153</v>
      </c>
      <c r="L61">
        <v>0</v>
      </c>
      <c r="M61">
        <v>0</v>
      </c>
      <c r="N61">
        <v>1</v>
      </c>
      <c r="O61">
        <v>1</v>
      </c>
      <c r="P61">
        <v>0</v>
      </c>
    </row>
    <row r="62" spans="1:20" x14ac:dyDescent="0.25">
      <c r="A62" t="s">
        <v>159</v>
      </c>
      <c r="B62" t="s">
        <v>140</v>
      </c>
      <c r="C62" t="b">
        <v>1</v>
      </c>
      <c r="D62" t="s">
        <v>29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160</v>
      </c>
      <c r="K62" t="s">
        <v>161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20" x14ac:dyDescent="0.25">
      <c r="A63" t="s">
        <v>162</v>
      </c>
      <c r="B63" t="s">
        <v>155</v>
      </c>
      <c r="C63" t="b">
        <v>0</v>
      </c>
      <c r="D63" t="s">
        <v>18</v>
      </c>
      <c r="E63" t="s">
        <v>26</v>
      </c>
      <c r="F63" t="s">
        <v>26</v>
      </c>
      <c r="G63" t="s">
        <v>51</v>
      </c>
      <c r="H63" t="s">
        <v>51</v>
      </c>
      <c r="I63" t="s">
        <v>51</v>
      </c>
      <c r="J63" t="s">
        <v>160</v>
      </c>
      <c r="K63" t="s">
        <v>161</v>
      </c>
      <c r="L63">
        <v>0</v>
      </c>
      <c r="M63">
        <v>0</v>
      </c>
      <c r="N63">
        <v>1</v>
      </c>
      <c r="O63">
        <v>1</v>
      </c>
      <c r="P63">
        <v>1</v>
      </c>
    </row>
    <row r="64" spans="1:20" x14ac:dyDescent="0.25">
      <c r="A64" t="s">
        <v>163</v>
      </c>
      <c r="B64" t="s">
        <v>164</v>
      </c>
      <c r="C64" t="b">
        <v>1</v>
      </c>
      <c r="D64" t="s">
        <v>29</v>
      </c>
      <c r="E64" t="s">
        <v>75</v>
      </c>
      <c r="F64" t="s">
        <v>75</v>
      </c>
      <c r="G64" t="s">
        <v>51</v>
      </c>
      <c r="H64" t="s">
        <v>75</v>
      </c>
      <c r="I64" t="s">
        <v>75</v>
      </c>
      <c r="J64" t="s">
        <v>160</v>
      </c>
      <c r="K64" t="s">
        <v>161</v>
      </c>
      <c r="L64">
        <v>1</v>
      </c>
      <c r="M64">
        <v>1</v>
      </c>
      <c r="N64">
        <v>0</v>
      </c>
      <c r="O64">
        <v>1</v>
      </c>
      <c r="P64">
        <v>1</v>
      </c>
    </row>
    <row r="65" spans="1:16" x14ac:dyDescent="0.25">
      <c r="A65" t="s">
        <v>165</v>
      </c>
      <c r="B65" t="s">
        <v>54</v>
      </c>
      <c r="C65" t="b">
        <v>0</v>
      </c>
      <c r="D65" t="s">
        <v>18</v>
      </c>
      <c r="E65" t="s">
        <v>51</v>
      </c>
      <c r="F65" t="s">
        <v>55</v>
      </c>
      <c r="G65" t="s">
        <v>51</v>
      </c>
      <c r="H65" t="s">
        <v>51</v>
      </c>
      <c r="I65" t="s">
        <v>51</v>
      </c>
      <c r="J65" t="s">
        <v>160</v>
      </c>
      <c r="K65" t="s">
        <v>161</v>
      </c>
      <c r="L65">
        <v>1</v>
      </c>
      <c r="M65">
        <v>0</v>
      </c>
      <c r="N65">
        <v>1</v>
      </c>
      <c r="O65">
        <v>1</v>
      </c>
      <c r="P65">
        <v>1</v>
      </c>
    </row>
    <row r="66" spans="1:16" x14ac:dyDescent="0.25">
      <c r="A66" t="s">
        <v>166</v>
      </c>
      <c r="B66" t="s">
        <v>72</v>
      </c>
      <c r="C66" t="b">
        <v>0</v>
      </c>
      <c r="D66" t="s">
        <v>18</v>
      </c>
      <c r="E66" t="s">
        <v>75</v>
      </c>
      <c r="F66" t="s">
        <v>75</v>
      </c>
      <c r="G66" t="s">
        <v>75</v>
      </c>
      <c r="H66" t="s">
        <v>25</v>
      </c>
      <c r="I66" t="s">
        <v>75</v>
      </c>
      <c r="J66" t="s">
        <v>160</v>
      </c>
      <c r="K66" t="s">
        <v>161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x14ac:dyDescent="0.25">
      <c r="A67" t="s">
        <v>167</v>
      </c>
      <c r="B67" t="s">
        <v>168</v>
      </c>
      <c r="C67" t="b">
        <v>0</v>
      </c>
      <c r="D67" t="s">
        <v>18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160</v>
      </c>
      <c r="K67" t="s">
        <v>161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 t="s">
        <v>169</v>
      </c>
      <c r="B68" t="s">
        <v>116</v>
      </c>
      <c r="C68" t="b">
        <v>0</v>
      </c>
      <c r="D68" t="s">
        <v>18</v>
      </c>
      <c r="E68" t="s">
        <v>117</v>
      </c>
      <c r="F68" t="s">
        <v>117</v>
      </c>
      <c r="G68" t="s">
        <v>117</v>
      </c>
      <c r="H68" t="s">
        <v>117</v>
      </c>
      <c r="I68" t="s">
        <v>117</v>
      </c>
      <c r="J68" t="s">
        <v>170</v>
      </c>
      <c r="K68" t="s">
        <v>171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25">
      <c r="A69" t="s">
        <v>172</v>
      </c>
      <c r="B69" t="s">
        <v>173</v>
      </c>
      <c r="C69" t="b">
        <v>0</v>
      </c>
      <c r="D69" t="s">
        <v>18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170</v>
      </c>
      <c r="K69" t="s">
        <v>171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25">
      <c r="A70" t="s">
        <v>174</v>
      </c>
      <c r="B70" t="s">
        <v>74</v>
      </c>
      <c r="C70" t="b">
        <v>1</v>
      </c>
      <c r="D70" t="s">
        <v>29</v>
      </c>
      <c r="E70" t="s">
        <v>92</v>
      </c>
      <c r="F70" t="s">
        <v>92</v>
      </c>
      <c r="G70" t="s">
        <v>92</v>
      </c>
      <c r="H70" t="s">
        <v>92</v>
      </c>
      <c r="I70" t="s">
        <v>92</v>
      </c>
      <c r="J70" t="s">
        <v>170</v>
      </c>
      <c r="K70" t="s">
        <v>171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 t="s">
        <v>175</v>
      </c>
      <c r="B71" t="s">
        <v>176</v>
      </c>
      <c r="C71" t="b">
        <v>0</v>
      </c>
      <c r="D71" t="s">
        <v>18</v>
      </c>
      <c r="E71" t="s">
        <v>92</v>
      </c>
      <c r="F71" t="s">
        <v>92</v>
      </c>
      <c r="G71" t="s">
        <v>92</v>
      </c>
      <c r="H71" t="s">
        <v>92</v>
      </c>
      <c r="I71" t="s">
        <v>92</v>
      </c>
      <c r="J71" t="s">
        <v>170</v>
      </c>
      <c r="K71" t="s">
        <v>171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25">
      <c r="A72" t="s">
        <v>177</v>
      </c>
      <c r="B72" t="s">
        <v>33</v>
      </c>
      <c r="C72" t="b">
        <v>1</v>
      </c>
      <c r="D72" t="s">
        <v>29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170</v>
      </c>
      <c r="K72" t="s">
        <v>171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25">
      <c r="A73" t="s">
        <v>178</v>
      </c>
      <c r="B73" t="s">
        <v>102</v>
      </c>
      <c r="C73" t="b">
        <v>1</v>
      </c>
      <c r="D73" t="s">
        <v>29</v>
      </c>
      <c r="E73" t="s">
        <v>46</v>
      </c>
      <c r="F73" t="s">
        <v>46</v>
      </c>
      <c r="G73" t="s">
        <v>65</v>
      </c>
      <c r="H73" t="s">
        <v>65</v>
      </c>
      <c r="I73" t="s">
        <v>46</v>
      </c>
      <c r="J73" t="s">
        <v>179</v>
      </c>
      <c r="K73" t="s">
        <v>180</v>
      </c>
      <c r="L73">
        <v>1</v>
      </c>
      <c r="M73">
        <v>1</v>
      </c>
      <c r="N73">
        <v>0</v>
      </c>
      <c r="O73">
        <v>0</v>
      </c>
      <c r="P73">
        <v>1</v>
      </c>
    </row>
    <row r="74" spans="1:16" x14ac:dyDescent="0.25">
      <c r="A74" t="s">
        <v>181</v>
      </c>
      <c r="B74" t="s">
        <v>54</v>
      </c>
      <c r="C74" t="b">
        <v>0</v>
      </c>
      <c r="D74" t="s">
        <v>18</v>
      </c>
      <c r="E74" t="s">
        <v>55</v>
      </c>
      <c r="F74" t="s">
        <v>51</v>
      </c>
      <c r="G74" t="s">
        <v>51</v>
      </c>
      <c r="H74" t="s">
        <v>51</v>
      </c>
      <c r="I74" t="s">
        <v>51</v>
      </c>
      <c r="J74" t="s">
        <v>179</v>
      </c>
      <c r="K74" t="s">
        <v>180</v>
      </c>
      <c r="L74">
        <v>0</v>
      </c>
      <c r="M74">
        <v>1</v>
      </c>
      <c r="N74">
        <v>1</v>
      </c>
      <c r="O74">
        <v>1</v>
      </c>
      <c r="P74">
        <v>1</v>
      </c>
    </row>
    <row r="75" spans="1:16" x14ac:dyDescent="0.25">
      <c r="A75" t="s">
        <v>182</v>
      </c>
      <c r="B75" t="s">
        <v>57</v>
      </c>
      <c r="C75" t="b">
        <v>0</v>
      </c>
      <c r="D75" t="s">
        <v>18</v>
      </c>
      <c r="E75" t="s">
        <v>58</v>
      </c>
      <c r="F75" t="s">
        <v>58</v>
      </c>
      <c r="G75" t="s">
        <v>26</v>
      </c>
      <c r="H75" t="s">
        <v>26</v>
      </c>
      <c r="I75" t="s">
        <v>58</v>
      </c>
      <c r="J75" t="s">
        <v>179</v>
      </c>
      <c r="K75" t="s">
        <v>180</v>
      </c>
      <c r="L75">
        <v>1</v>
      </c>
      <c r="M75">
        <v>1</v>
      </c>
      <c r="N75">
        <v>0</v>
      </c>
      <c r="O75">
        <v>0</v>
      </c>
      <c r="P75">
        <v>1</v>
      </c>
    </row>
    <row r="76" spans="1:16" x14ac:dyDescent="0.25">
      <c r="A76" t="s">
        <v>183</v>
      </c>
      <c r="B76" t="s">
        <v>184</v>
      </c>
      <c r="C76" t="b">
        <v>0</v>
      </c>
      <c r="D76" t="s">
        <v>18</v>
      </c>
      <c r="E76" t="s">
        <v>58</v>
      </c>
      <c r="F76" t="s">
        <v>58</v>
      </c>
      <c r="G76" t="s">
        <v>58</v>
      </c>
      <c r="H76" t="s">
        <v>52</v>
      </c>
      <c r="I76" t="s">
        <v>52</v>
      </c>
      <c r="J76" t="s">
        <v>179</v>
      </c>
      <c r="K76" t="s">
        <v>180</v>
      </c>
      <c r="L76">
        <v>1</v>
      </c>
      <c r="M76">
        <v>1</v>
      </c>
      <c r="N76">
        <v>1</v>
      </c>
      <c r="O76">
        <v>0</v>
      </c>
      <c r="P76">
        <v>0</v>
      </c>
    </row>
    <row r="77" spans="1:16" x14ac:dyDescent="0.25">
      <c r="A77" t="s">
        <v>185</v>
      </c>
      <c r="B77" t="s">
        <v>91</v>
      </c>
      <c r="C77" t="b">
        <v>1</v>
      </c>
      <c r="D77" t="s">
        <v>29</v>
      </c>
      <c r="E77" t="s">
        <v>92</v>
      </c>
      <c r="F77" t="s">
        <v>92</v>
      </c>
      <c r="G77" t="s">
        <v>26</v>
      </c>
      <c r="H77" t="s">
        <v>26</v>
      </c>
      <c r="I77" t="s">
        <v>26</v>
      </c>
      <c r="J77" t="s">
        <v>179</v>
      </c>
      <c r="K77" t="s">
        <v>180</v>
      </c>
      <c r="L77">
        <v>0</v>
      </c>
      <c r="M77">
        <v>0</v>
      </c>
      <c r="N77">
        <v>1</v>
      </c>
      <c r="O77">
        <v>1</v>
      </c>
      <c r="P77">
        <v>1</v>
      </c>
    </row>
    <row r="78" spans="1:16" x14ac:dyDescent="0.25">
      <c r="A78" t="s">
        <v>186</v>
      </c>
      <c r="B78" t="s">
        <v>127</v>
      </c>
      <c r="C78" t="b">
        <v>1</v>
      </c>
      <c r="D78" t="s">
        <v>29</v>
      </c>
      <c r="E78" t="s">
        <v>52</v>
      </c>
      <c r="F78" t="s">
        <v>52</v>
      </c>
      <c r="G78" t="s">
        <v>52</v>
      </c>
      <c r="H78" t="s">
        <v>92</v>
      </c>
      <c r="I78" t="s">
        <v>92</v>
      </c>
      <c r="J78" t="s">
        <v>179</v>
      </c>
      <c r="K78" t="s">
        <v>180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16" x14ac:dyDescent="0.25">
      <c r="A79" t="s">
        <v>187</v>
      </c>
      <c r="B79" t="s">
        <v>94</v>
      </c>
      <c r="C79" t="b">
        <v>1</v>
      </c>
      <c r="D79" t="s">
        <v>29</v>
      </c>
      <c r="E79" t="s">
        <v>34</v>
      </c>
      <c r="F79" t="s">
        <v>31</v>
      </c>
      <c r="G79" t="s">
        <v>31</v>
      </c>
      <c r="H79" t="s">
        <v>31</v>
      </c>
      <c r="I79" t="s">
        <v>31</v>
      </c>
      <c r="J79" t="s">
        <v>179</v>
      </c>
      <c r="K79" t="s">
        <v>180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188</v>
      </c>
      <c r="B80" t="s">
        <v>189</v>
      </c>
      <c r="C80" t="b">
        <v>1</v>
      </c>
      <c r="D80" t="s">
        <v>29</v>
      </c>
      <c r="E80" t="s">
        <v>61</v>
      </c>
      <c r="F80" t="s">
        <v>38</v>
      </c>
      <c r="G80" t="s">
        <v>38</v>
      </c>
      <c r="H80" t="s">
        <v>38</v>
      </c>
      <c r="I80" t="s">
        <v>61</v>
      </c>
      <c r="J80" t="s">
        <v>179</v>
      </c>
      <c r="K80" t="s">
        <v>180</v>
      </c>
      <c r="L80">
        <v>1</v>
      </c>
      <c r="M80">
        <v>0</v>
      </c>
      <c r="N80">
        <v>0</v>
      </c>
      <c r="O80">
        <v>0</v>
      </c>
      <c r="P80">
        <v>1</v>
      </c>
    </row>
    <row r="81" spans="1:20" x14ac:dyDescent="0.25">
      <c r="A81" t="s">
        <v>190</v>
      </c>
      <c r="B81" t="s">
        <v>191</v>
      </c>
      <c r="C81" t="b">
        <v>1</v>
      </c>
      <c r="D81" t="s">
        <v>29</v>
      </c>
      <c r="E81" t="s">
        <v>106</v>
      </c>
      <c r="F81" t="s">
        <v>106</v>
      </c>
      <c r="G81" t="s">
        <v>106</v>
      </c>
      <c r="H81" t="s">
        <v>106</v>
      </c>
      <c r="I81" t="s">
        <v>106</v>
      </c>
      <c r="J81" t="s">
        <v>192</v>
      </c>
      <c r="K81" t="s">
        <v>193</v>
      </c>
      <c r="L81">
        <v>1</v>
      </c>
      <c r="M81">
        <v>1</v>
      </c>
      <c r="N81">
        <v>1</v>
      </c>
      <c r="O81">
        <v>1</v>
      </c>
      <c r="P81">
        <v>1</v>
      </c>
      <c r="S81" t="s">
        <v>521</v>
      </c>
      <c r="T81" t="s">
        <v>559</v>
      </c>
    </row>
    <row r="82" spans="1:20" x14ac:dyDescent="0.25">
      <c r="A82" t="s">
        <v>194</v>
      </c>
      <c r="B82" t="s">
        <v>121</v>
      </c>
      <c r="C82" t="b">
        <v>1</v>
      </c>
      <c r="D82" t="s">
        <v>29</v>
      </c>
      <c r="E82" t="s">
        <v>122</v>
      </c>
      <c r="F82" t="s">
        <v>122</v>
      </c>
      <c r="G82" t="s">
        <v>122</v>
      </c>
      <c r="H82" t="s">
        <v>122</v>
      </c>
      <c r="I82" t="s">
        <v>122</v>
      </c>
      <c r="J82" t="s">
        <v>192</v>
      </c>
      <c r="K82" t="s">
        <v>193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567</v>
      </c>
      <c r="S82">
        <f>(COUNTIF(I:I,"*w*")/306)*100</f>
        <v>57.843137254901968</v>
      </c>
      <c r="T82">
        <f>(COUNTIF(I:I,"*c*")/306)*100</f>
        <v>42.156862745098039</v>
      </c>
    </row>
    <row r="83" spans="1:20" x14ac:dyDescent="0.25">
      <c r="A83" t="s">
        <v>195</v>
      </c>
      <c r="B83" t="s">
        <v>74</v>
      </c>
      <c r="C83" t="b">
        <v>0</v>
      </c>
      <c r="D83" t="s">
        <v>18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  <c r="J83" t="s">
        <v>192</v>
      </c>
      <c r="K83" t="s">
        <v>193</v>
      </c>
      <c r="L83">
        <v>0</v>
      </c>
      <c r="M83">
        <v>0</v>
      </c>
      <c r="N83">
        <v>0</v>
      </c>
      <c r="O83">
        <v>0</v>
      </c>
      <c r="P83">
        <v>0</v>
      </c>
      <c r="S83" t="s">
        <v>561</v>
      </c>
    </row>
    <row r="84" spans="1:20" x14ac:dyDescent="0.25">
      <c r="A84" t="s">
        <v>196</v>
      </c>
      <c r="B84" t="s">
        <v>28</v>
      </c>
      <c r="C84" t="b">
        <v>0</v>
      </c>
      <c r="D84" t="s">
        <v>18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J84" t="s">
        <v>192</v>
      </c>
      <c r="K84" t="s">
        <v>193</v>
      </c>
      <c r="L84">
        <v>0</v>
      </c>
      <c r="M84">
        <v>0</v>
      </c>
      <c r="N84">
        <v>0</v>
      </c>
      <c r="O84">
        <v>0</v>
      </c>
      <c r="P84">
        <v>0</v>
      </c>
      <c r="S84" t="s">
        <v>521</v>
      </c>
      <c r="T84" t="s">
        <v>559</v>
      </c>
    </row>
    <row r="85" spans="1:20" x14ac:dyDescent="0.25">
      <c r="A85" t="s">
        <v>197</v>
      </c>
      <c r="B85" t="s">
        <v>40</v>
      </c>
      <c r="C85" t="b">
        <v>1</v>
      </c>
      <c r="D85" t="s">
        <v>29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192</v>
      </c>
      <c r="K85" t="s">
        <v>193</v>
      </c>
      <c r="L85">
        <v>1</v>
      </c>
      <c r="M85">
        <v>1</v>
      </c>
      <c r="N85">
        <v>1</v>
      </c>
      <c r="O85">
        <v>1</v>
      </c>
      <c r="P85">
        <v>1</v>
      </c>
      <c r="Q85" t="s">
        <v>566</v>
      </c>
      <c r="S85">
        <f>(COUNTIF(G:G,"*w*")/306)*100</f>
        <v>56.209150326797385</v>
      </c>
      <c r="T85">
        <f>(COUNTIF(G:G,"*c*")/306)*100</f>
        <v>43.790849673202615</v>
      </c>
    </row>
    <row r="86" spans="1:20" x14ac:dyDescent="0.25">
      <c r="A86" t="s">
        <v>198</v>
      </c>
      <c r="B86" t="s">
        <v>116</v>
      </c>
      <c r="C86" t="b">
        <v>0</v>
      </c>
      <c r="D86" t="s">
        <v>18</v>
      </c>
      <c r="E86" t="s">
        <v>117</v>
      </c>
      <c r="F86" t="s">
        <v>19</v>
      </c>
      <c r="G86" t="s">
        <v>19</v>
      </c>
      <c r="H86" t="s">
        <v>19</v>
      </c>
      <c r="I86" t="s">
        <v>19</v>
      </c>
      <c r="J86" t="s">
        <v>199</v>
      </c>
      <c r="K86" t="s">
        <v>200</v>
      </c>
      <c r="L86">
        <v>1</v>
      </c>
      <c r="M86">
        <v>0</v>
      </c>
      <c r="N86">
        <v>0</v>
      </c>
      <c r="O86">
        <v>0</v>
      </c>
      <c r="P86">
        <v>0</v>
      </c>
      <c r="Q86" t="s">
        <v>565</v>
      </c>
      <c r="S86">
        <f>(COUNTIF(E:E,"*w*")/306)*100</f>
        <v>55.555555555555557</v>
      </c>
      <c r="T86">
        <f>(COUNTIF(E:E,"*c*")/306)*100</f>
        <v>44.444444444444443</v>
      </c>
    </row>
    <row r="87" spans="1:20" x14ac:dyDescent="0.25">
      <c r="A87" t="s">
        <v>201</v>
      </c>
      <c r="B87" t="s">
        <v>102</v>
      </c>
      <c r="C87" t="b">
        <v>0</v>
      </c>
      <c r="D87" t="s">
        <v>18</v>
      </c>
      <c r="E87" t="s">
        <v>46</v>
      </c>
      <c r="F87" t="s">
        <v>46</v>
      </c>
      <c r="G87" t="s">
        <v>46</v>
      </c>
      <c r="H87" t="s">
        <v>46</v>
      </c>
      <c r="I87" t="s">
        <v>46</v>
      </c>
      <c r="J87" t="s">
        <v>199</v>
      </c>
      <c r="K87" t="s">
        <v>200</v>
      </c>
      <c r="L87">
        <v>0</v>
      </c>
      <c r="M87">
        <v>0</v>
      </c>
      <c r="N87">
        <v>0</v>
      </c>
      <c r="O87">
        <v>0</v>
      </c>
      <c r="P87">
        <v>0</v>
      </c>
      <c r="S87" t="s">
        <v>560</v>
      </c>
    </row>
    <row r="88" spans="1:20" x14ac:dyDescent="0.25">
      <c r="A88" t="s">
        <v>202</v>
      </c>
      <c r="B88" t="s">
        <v>173</v>
      </c>
      <c r="C88" t="b">
        <v>0</v>
      </c>
      <c r="D88" t="s">
        <v>18</v>
      </c>
      <c r="E88" t="s">
        <v>75</v>
      </c>
      <c r="F88" t="s">
        <v>58</v>
      </c>
      <c r="G88" t="s">
        <v>58</v>
      </c>
      <c r="H88" t="s">
        <v>58</v>
      </c>
      <c r="I88" t="s">
        <v>58</v>
      </c>
      <c r="J88" t="s">
        <v>199</v>
      </c>
      <c r="K88" t="s">
        <v>200</v>
      </c>
      <c r="L88">
        <v>0</v>
      </c>
      <c r="M88">
        <v>1</v>
      </c>
      <c r="N88">
        <v>1</v>
      </c>
      <c r="O88">
        <v>1</v>
      </c>
      <c r="P88">
        <v>1</v>
      </c>
      <c r="S88" t="s">
        <v>521</v>
      </c>
      <c r="T88" t="s">
        <v>559</v>
      </c>
    </row>
    <row r="89" spans="1:20" x14ac:dyDescent="0.25">
      <c r="A89" t="s">
        <v>203</v>
      </c>
      <c r="B89" t="s">
        <v>74</v>
      </c>
      <c r="C89" t="b">
        <v>0</v>
      </c>
      <c r="D89" t="s">
        <v>18</v>
      </c>
      <c r="E89" t="s">
        <v>75</v>
      </c>
      <c r="F89" t="s">
        <v>92</v>
      </c>
      <c r="G89" t="s">
        <v>92</v>
      </c>
      <c r="H89" t="s">
        <v>92</v>
      </c>
      <c r="I89" t="s">
        <v>92</v>
      </c>
      <c r="J89" t="s">
        <v>199</v>
      </c>
      <c r="K89" t="s">
        <v>200</v>
      </c>
      <c r="L89">
        <v>0</v>
      </c>
      <c r="M89">
        <v>1</v>
      </c>
      <c r="N89">
        <v>1</v>
      </c>
      <c r="O89">
        <v>1</v>
      </c>
      <c r="P89">
        <v>1</v>
      </c>
      <c r="Q89" t="s">
        <v>566</v>
      </c>
      <c r="S89">
        <f>(COUNTIF(H:H,"*w*")/306)*100</f>
        <v>56.209150326797385</v>
      </c>
      <c r="T89">
        <f>(COUNTIF(H:H,"*c*")/306)*100</f>
        <v>43.790849673202615</v>
      </c>
    </row>
    <row r="90" spans="1:20" x14ac:dyDescent="0.25">
      <c r="A90" t="s">
        <v>204</v>
      </c>
      <c r="B90" t="s">
        <v>176</v>
      </c>
      <c r="C90" t="b">
        <v>1</v>
      </c>
      <c r="D90" t="s">
        <v>29</v>
      </c>
      <c r="E90" t="s">
        <v>92</v>
      </c>
      <c r="F90" t="s">
        <v>92</v>
      </c>
      <c r="G90" t="s">
        <v>92</v>
      </c>
      <c r="H90" t="s">
        <v>92</v>
      </c>
      <c r="I90" t="s">
        <v>92</v>
      </c>
      <c r="J90" t="s">
        <v>199</v>
      </c>
      <c r="K90" t="s">
        <v>200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565</v>
      </c>
      <c r="S90">
        <f>(COUNTIF(F:F,"*w*")/306)*100</f>
        <v>53.921568627450981</v>
      </c>
      <c r="T90">
        <f>(COUNTIF(F:F,"*c*")/306)*100</f>
        <v>46.078431372549019</v>
      </c>
    </row>
    <row r="91" spans="1:20" x14ac:dyDescent="0.25">
      <c r="A91" t="s">
        <v>205</v>
      </c>
      <c r="B91" t="s">
        <v>82</v>
      </c>
      <c r="C91" t="b">
        <v>1</v>
      </c>
      <c r="D91" t="s">
        <v>29</v>
      </c>
      <c r="E91" t="s">
        <v>65</v>
      </c>
      <c r="F91" t="s">
        <v>65</v>
      </c>
      <c r="G91" t="s">
        <v>65</v>
      </c>
      <c r="H91" t="s">
        <v>65</v>
      </c>
      <c r="I91" t="s">
        <v>65</v>
      </c>
      <c r="J91" t="s">
        <v>206</v>
      </c>
      <c r="K91" t="s">
        <v>207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20" x14ac:dyDescent="0.25">
      <c r="A92" t="s">
        <v>208</v>
      </c>
      <c r="B92" t="s">
        <v>17</v>
      </c>
      <c r="C92" t="b">
        <v>0</v>
      </c>
      <c r="D92" t="s">
        <v>18</v>
      </c>
      <c r="E92" t="s">
        <v>20</v>
      </c>
      <c r="F92" t="s">
        <v>20</v>
      </c>
      <c r="G92" t="s">
        <v>20</v>
      </c>
      <c r="H92" t="s">
        <v>19</v>
      </c>
      <c r="I92" t="s">
        <v>20</v>
      </c>
      <c r="J92" t="s">
        <v>206</v>
      </c>
      <c r="K92" t="s">
        <v>207</v>
      </c>
      <c r="L92">
        <v>1</v>
      </c>
      <c r="M92">
        <v>1</v>
      </c>
      <c r="N92">
        <v>1</v>
      </c>
      <c r="O92">
        <v>0</v>
      </c>
      <c r="P92">
        <v>1</v>
      </c>
    </row>
    <row r="93" spans="1:20" x14ac:dyDescent="0.25">
      <c r="A93" t="s">
        <v>209</v>
      </c>
      <c r="B93" t="s">
        <v>155</v>
      </c>
      <c r="C93" t="b">
        <v>0</v>
      </c>
      <c r="D93" t="s">
        <v>18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206</v>
      </c>
      <c r="K93" t="s">
        <v>207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20" x14ac:dyDescent="0.25">
      <c r="A94" t="s">
        <v>210</v>
      </c>
      <c r="B94" t="s">
        <v>127</v>
      </c>
      <c r="C94" t="b">
        <v>0</v>
      </c>
      <c r="D94" t="s">
        <v>18</v>
      </c>
      <c r="E94" t="s">
        <v>92</v>
      </c>
      <c r="F94" t="s">
        <v>92</v>
      </c>
      <c r="G94" t="s">
        <v>92</v>
      </c>
      <c r="H94" t="s">
        <v>92</v>
      </c>
      <c r="I94" t="s">
        <v>92</v>
      </c>
      <c r="J94" t="s">
        <v>206</v>
      </c>
      <c r="K94" t="s">
        <v>207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20" x14ac:dyDescent="0.25">
      <c r="A95" t="s">
        <v>211</v>
      </c>
      <c r="B95" t="s">
        <v>176</v>
      </c>
      <c r="C95" t="b">
        <v>1</v>
      </c>
      <c r="D95" t="s">
        <v>29</v>
      </c>
      <c r="E95" t="s">
        <v>92</v>
      </c>
      <c r="F95" t="s">
        <v>92</v>
      </c>
      <c r="G95" t="s">
        <v>92</v>
      </c>
      <c r="H95" t="s">
        <v>92</v>
      </c>
      <c r="I95" t="s">
        <v>92</v>
      </c>
      <c r="J95" t="s">
        <v>206</v>
      </c>
      <c r="K95" t="s">
        <v>207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20" x14ac:dyDescent="0.25">
      <c r="A96" t="s">
        <v>212</v>
      </c>
      <c r="B96" t="s">
        <v>78</v>
      </c>
      <c r="C96" t="b">
        <v>1</v>
      </c>
      <c r="D96" t="s">
        <v>29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206</v>
      </c>
      <c r="K96" t="s">
        <v>207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25">
      <c r="A97" t="s">
        <v>213</v>
      </c>
      <c r="B97" t="s">
        <v>214</v>
      </c>
      <c r="C97" t="b">
        <v>0</v>
      </c>
      <c r="D97" t="s">
        <v>18</v>
      </c>
      <c r="E97" t="s">
        <v>117</v>
      </c>
      <c r="F97" t="s">
        <v>64</v>
      </c>
      <c r="G97" t="s">
        <v>64</v>
      </c>
      <c r="H97" t="s">
        <v>64</v>
      </c>
      <c r="I97" t="s">
        <v>117</v>
      </c>
      <c r="J97" t="s">
        <v>215</v>
      </c>
      <c r="K97" t="s">
        <v>216</v>
      </c>
      <c r="L97">
        <v>1</v>
      </c>
      <c r="M97">
        <v>0</v>
      </c>
      <c r="N97">
        <v>0</v>
      </c>
      <c r="O97">
        <v>0</v>
      </c>
      <c r="P97">
        <v>1</v>
      </c>
    </row>
    <row r="98" spans="1:16" x14ac:dyDescent="0.25">
      <c r="A98" t="s">
        <v>217</v>
      </c>
      <c r="B98" t="s">
        <v>218</v>
      </c>
      <c r="C98" t="b">
        <v>0</v>
      </c>
      <c r="D98" t="s">
        <v>18</v>
      </c>
      <c r="E98" t="s">
        <v>46</v>
      </c>
      <c r="F98" t="s">
        <v>46</v>
      </c>
      <c r="G98" t="s">
        <v>46</v>
      </c>
      <c r="H98" t="s">
        <v>46</v>
      </c>
      <c r="I98" t="s">
        <v>46</v>
      </c>
      <c r="J98" t="s">
        <v>215</v>
      </c>
      <c r="K98" t="s">
        <v>216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25">
      <c r="A99" t="s">
        <v>219</v>
      </c>
      <c r="B99" t="s">
        <v>86</v>
      </c>
      <c r="C99" t="b">
        <v>1</v>
      </c>
      <c r="D99" t="s">
        <v>29</v>
      </c>
      <c r="E99" t="s">
        <v>122</v>
      </c>
      <c r="F99" t="s">
        <v>122</v>
      </c>
      <c r="G99" t="s">
        <v>122</v>
      </c>
      <c r="H99" t="s">
        <v>122</v>
      </c>
      <c r="I99" t="s">
        <v>122</v>
      </c>
      <c r="J99" t="s">
        <v>215</v>
      </c>
      <c r="K99" t="s">
        <v>216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25">
      <c r="A100" t="s">
        <v>220</v>
      </c>
      <c r="B100" t="s">
        <v>24</v>
      </c>
      <c r="C100" t="b">
        <v>1</v>
      </c>
      <c r="D100" t="s">
        <v>29</v>
      </c>
      <c r="E100" t="s">
        <v>26</v>
      </c>
      <c r="F100" t="s">
        <v>26</v>
      </c>
      <c r="G100" t="s">
        <v>26</v>
      </c>
      <c r="H100" t="s">
        <v>26</v>
      </c>
      <c r="I100" t="s">
        <v>26</v>
      </c>
      <c r="J100" t="s">
        <v>215</v>
      </c>
      <c r="K100" t="s">
        <v>216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25">
      <c r="A101" t="s">
        <v>221</v>
      </c>
      <c r="B101" t="s">
        <v>148</v>
      </c>
      <c r="C101" t="b">
        <v>1</v>
      </c>
      <c r="D101" t="s">
        <v>29</v>
      </c>
      <c r="E101" t="s">
        <v>146</v>
      </c>
      <c r="F101" t="s">
        <v>146</v>
      </c>
      <c r="G101" t="s">
        <v>146</v>
      </c>
      <c r="H101" t="s">
        <v>146</v>
      </c>
      <c r="I101" t="s">
        <v>146</v>
      </c>
      <c r="J101" t="s">
        <v>215</v>
      </c>
      <c r="K101" t="s">
        <v>216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t="s">
        <v>222</v>
      </c>
      <c r="B102" t="s">
        <v>223</v>
      </c>
      <c r="C102" t="b">
        <v>0</v>
      </c>
      <c r="D102" t="s">
        <v>18</v>
      </c>
      <c r="E102" t="s">
        <v>106</v>
      </c>
      <c r="F102" t="s">
        <v>106</v>
      </c>
      <c r="G102" t="s">
        <v>106</v>
      </c>
      <c r="H102" t="s">
        <v>106</v>
      </c>
      <c r="I102" t="s">
        <v>106</v>
      </c>
      <c r="J102" t="s">
        <v>224</v>
      </c>
      <c r="K102" t="s">
        <v>225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25">
      <c r="A103" t="s">
        <v>226</v>
      </c>
      <c r="B103" t="s">
        <v>63</v>
      </c>
      <c r="C103" t="b">
        <v>0</v>
      </c>
      <c r="D103" t="s">
        <v>18</v>
      </c>
      <c r="E103" t="s">
        <v>65</v>
      </c>
      <c r="F103" t="s">
        <v>64</v>
      </c>
      <c r="G103" t="s">
        <v>64</v>
      </c>
      <c r="H103" t="s">
        <v>64</v>
      </c>
      <c r="I103" t="s">
        <v>64</v>
      </c>
      <c r="J103" t="s">
        <v>227</v>
      </c>
      <c r="K103" t="s">
        <v>228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25">
      <c r="A104" t="s">
        <v>229</v>
      </c>
      <c r="B104" t="s">
        <v>45</v>
      </c>
      <c r="C104" t="b">
        <v>0</v>
      </c>
      <c r="D104" t="s">
        <v>18</v>
      </c>
      <c r="E104" t="s">
        <v>46</v>
      </c>
      <c r="F104" t="s">
        <v>46</v>
      </c>
      <c r="G104" t="s">
        <v>46</v>
      </c>
      <c r="H104" t="s">
        <v>46</v>
      </c>
      <c r="I104" t="s">
        <v>122</v>
      </c>
      <c r="J104" t="s">
        <v>227</v>
      </c>
      <c r="K104" t="s">
        <v>228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x14ac:dyDescent="0.25">
      <c r="A105" t="s">
        <v>230</v>
      </c>
      <c r="B105" t="s">
        <v>184</v>
      </c>
      <c r="C105" t="b">
        <v>0</v>
      </c>
      <c r="D105" t="s">
        <v>18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227</v>
      </c>
      <c r="K105" t="s">
        <v>228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25">
      <c r="A106" t="s">
        <v>231</v>
      </c>
      <c r="B106" t="s">
        <v>91</v>
      </c>
      <c r="C106" t="b">
        <v>1</v>
      </c>
      <c r="D106" t="s">
        <v>29</v>
      </c>
      <c r="E106" t="s">
        <v>26</v>
      </c>
      <c r="F106" t="s">
        <v>92</v>
      </c>
      <c r="G106" t="s">
        <v>26</v>
      </c>
      <c r="H106" t="s">
        <v>26</v>
      </c>
      <c r="I106" t="s">
        <v>26</v>
      </c>
      <c r="J106" t="s">
        <v>227</v>
      </c>
      <c r="K106" t="s">
        <v>228</v>
      </c>
      <c r="L106">
        <v>1</v>
      </c>
      <c r="M106">
        <v>0</v>
      </c>
      <c r="N106">
        <v>1</v>
      </c>
      <c r="O106">
        <v>1</v>
      </c>
      <c r="P106">
        <v>1</v>
      </c>
    </row>
    <row r="107" spans="1:16" x14ac:dyDescent="0.25">
      <c r="A107" t="s">
        <v>232</v>
      </c>
      <c r="B107" t="s">
        <v>168</v>
      </c>
      <c r="C107" t="b">
        <v>1</v>
      </c>
      <c r="D107" t="s">
        <v>29</v>
      </c>
      <c r="E107" t="s">
        <v>37</v>
      </c>
      <c r="F107" t="s">
        <v>41</v>
      </c>
      <c r="G107" t="s">
        <v>37</v>
      </c>
      <c r="H107" t="s">
        <v>37</v>
      </c>
      <c r="I107" t="s">
        <v>37</v>
      </c>
      <c r="J107" t="s">
        <v>227</v>
      </c>
      <c r="K107" t="s">
        <v>228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25">
      <c r="A108" t="s">
        <v>233</v>
      </c>
      <c r="B108" t="s">
        <v>108</v>
      </c>
      <c r="C108" t="b">
        <v>1</v>
      </c>
      <c r="D108" t="s">
        <v>29</v>
      </c>
      <c r="E108" t="s">
        <v>64</v>
      </c>
      <c r="F108" t="s">
        <v>20</v>
      </c>
      <c r="G108" t="s">
        <v>64</v>
      </c>
      <c r="H108" t="s">
        <v>64</v>
      </c>
      <c r="I108" t="s">
        <v>64</v>
      </c>
      <c r="J108" t="s">
        <v>234</v>
      </c>
      <c r="K108" t="s">
        <v>235</v>
      </c>
      <c r="L108">
        <v>1</v>
      </c>
      <c r="M108">
        <v>0</v>
      </c>
      <c r="N108">
        <v>1</v>
      </c>
      <c r="O108">
        <v>1</v>
      </c>
      <c r="P108">
        <v>1</v>
      </c>
    </row>
    <row r="109" spans="1:16" x14ac:dyDescent="0.25">
      <c r="A109" t="s">
        <v>236</v>
      </c>
      <c r="B109" t="s">
        <v>237</v>
      </c>
      <c r="C109" t="b">
        <v>1</v>
      </c>
      <c r="D109" t="s">
        <v>29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234</v>
      </c>
      <c r="K109" t="s">
        <v>235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25">
      <c r="A110" t="s">
        <v>238</v>
      </c>
      <c r="B110" t="s">
        <v>176</v>
      </c>
      <c r="C110" t="b">
        <v>1</v>
      </c>
      <c r="D110" t="s">
        <v>29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 t="s">
        <v>234</v>
      </c>
      <c r="K110" t="s">
        <v>235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25">
      <c r="A111" t="s">
        <v>239</v>
      </c>
      <c r="B111" t="s">
        <v>189</v>
      </c>
      <c r="C111" t="b">
        <v>0</v>
      </c>
      <c r="D111" t="s">
        <v>18</v>
      </c>
      <c r="E111" t="s">
        <v>61</v>
      </c>
      <c r="F111" t="s">
        <v>38</v>
      </c>
      <c r="G111" t="s">
        <v>61</v>
      </c>
      <c r="H111" t="s">
        <v>61</v>
      </c>
      <c r="I111" t="s">
        <v>61</v>
      </c>
      <c r="J111" t="s">
        <v>234</v>
      </c>
      <c r="K111" t="s">
        <v>235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 x14ac:dyDescent="0.25">
      <c r="A112" t="s">
        <v>240</v>
      </c>
      <c r="B112" t="s">
        <v>241</v>
      </c>
      <c r="C112" t="b">
        <v>0</v>
      </c>
      <c r="D112" t="s">
        <v>18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234</v>
      </c>
      <c r="K112" t="s">
        <v>235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25">
      <c r="A113" t="s">
        <v>242</v>
      </c>
      <c r="B113" t="s">
        <v>82</v>
      </c>
      <c r="C113" t="b">
        <v>1</v>
      </c>
      <c r="D113" t="s">
        <v>29</v>
      </c>
      <c r="E113" t="s">
        <v>106</v>
      </c>
      <c r="F113" t="s">
        <v>106</v>
      </c>
      <c r="G113" t="s">
        <v>106</v>
      </c>
      <c r="H113" t="s">
        <v>106</v>
      </c>
      <c r="I113" t="s">
        <v>106</v>
      </c>
      <c r="J113" t="s">
        <v>243</v>
      </c>
      <c r="K113" t="s">
        <v>244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25">
      <c r="A114" t="s">
        <v>245</v>
      </c>
      <c r="B114" t="s">
        <v>237</v>
      </c>
      <c r="C114" t="b">
        <v>0</v>
      </c>
      <c r="D114" t="s">
        <v>18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243</v>
      </c>
      <c r="K114" t="s">
        <v>244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 t="s">
        <v>246</v>
      </c>
      <c r="B115" t="s">
        <v>74</v>
      </c>
      <c r="C115" t="b">
        <v>0</v>
      </c>
      <c r="D115" t="s">
        <v>18</v>
      </c>
      <c r="E115" t="s">
        <v>92</v>
      </c>
      <c r="F115" t="s">
        <v>92</v>
      </c>
      <c r="G115" t="s">
        <v>92</v>
      </c>
      <c r="H115" t="s">
        <v>92</v>
      </c>
      <c r="I115" t="s">
        <v>92</v>
      </c>
      <c r="J115" t="s">
        <v>243</v>
      </c>
      <c r="K115" t="s">
        <v>244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25">
      <c r="A116" t="s">
        <v>247</v>
      </c>
      <c r="B116" t="s">
        <v>78</v>
      </c>
      <c r="C116" t="b">
        <v>0</v>
      </c>
      <c r="D116" t="s">
        <v>18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243</v>
      </c>
      <c r="K116" t="s">
        <v>244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25">
      <c r="A117" t="s">
        <v>248</v>
      </c>
      <c r="B117" t="s">
        <v>28</v>
      </c>
      <c r="C117" t="b">
        <v>1</v>
      </c>
      <c r="D117" t="s">
        <v>29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243</v>
      </c>
      <c r="K117" t="s">
        <v>244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25">
      <c r="A118" t="s">
        <v>249</v>
      </c>
      <c r="B118" t="s">
        <v>33</v>
      </c>
      <c r="C118" t="b">
        <v>1</v>
      </c>
      <c r="D118" t="s">
        <v>29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243</v>
      </c>
      <c r="K118" t="s">
        <v>244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25">
      <c r="A119" t="s">
        <v>250</v>
      </c>
      <c r="B119" t="s">
        <v>189</v>
      </c>
      <c r="C119" t="b">
        <v>1</v>
      </c>
      <c r="D119" t="s">
        <v>29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243</v>
      </c>
      <c r="K119" t="s">
        <v>244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251</v>
      </c>
      <c r="B120" t="s">
        <v>40</v>
      </c>
      <c r="C120" t="b">
        <v>1</v>
      </c>
      <c r="D120" t="s">
        <v>29</v>
      </c>
      <c r="E120" t="s">
        <v>41</v>
      </c>
      <c r="F120" t="s">
        <v>41</v>
      </c>
      <c r="G120" t="s">
        <v>41</v>
      </c>
      <c r="H120" t="s">
        <v>41</v>
      </c>
      <c r="I120" t="s">
        <v>41</v>
      </c>
      <c r="J120" t="s">
        <v>243</v>
      </c>
      <c r="K120" t="s">
        <v>244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5">
      <c r="A121" t="s">
        <v>252</v>
      </c>
      <c r="B121" t="s">
        <v>43</v>
      </c>
      <c r="C121" t="b">
        <v>0</v>
      </c>
      <c r="D121" t="s">
        <v>18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243</v>
      </c>
      <c r="K121" t="s">
        <v>244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25">
      <c r="A122" t="s">
        <v>253</v>
      </c>
      <c r="B122" t="s">
        <v>140</v>
      </c>
      <c r="C122" t="b">
        <v>1</v>
      </c>
      <c r="D122" t="s">
        <v>29</v>
      </c>
      <c r="E122" t="s">
        <v>46</v>
      </c>
      <c r="F122" t="s">
        <v>46</v>
      </c>
      <c r="G122" t="s">
        <v>46</v>
      </c>
      <c r="H122" t="s">
        <v>46</v>
      </c>
      <c r="I122" t="s">
        <v>46</v>
      </c>
      <c r="J122" t="s">
        <v>254</v>
      </c>
      <c r="K122" t="s">
        <v>255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25">
      <c r="A123" t="s">
        <v>256</v>
      </c>
      <c r="B123" t="s">
        <v>223</v>
      </c>
      <c r="C123" t="b">
        <v>0</v>
      </c>
      <c r="D123" t="s">
        <v>18</v>
      </c>
      <c r="E123" t="s">
        <v>106</v>
      </c>
      <c r="F123" t="s">
        <v>106</v>
      </c>
      <c r="G123" t="s">
        <v>106</v>
      </c>
      <c r="H123" t="s">
        <v>106</v>
      </c>
      <c r="I123" t="s">
        <v>106</v>
      </c>
      <c r="J123" t="s">
        <v>254</v>
      </c>
      <c r="K123" t="s">
        <v>255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25">
      <c r="A124" t="s">
        <v>257</v>
      </c>
      <c r="B124" t="s">
        <v>63</v>
      </c>
      <c r="C124" t="b">
        <v>0</v>
      </c>
      <c r="D124" t="s">
        <v>18</v>
      </c>
      <c r="E124" t="s">
        <v>64</v>
      </c>
      <c r="F124" t="s">
        <v>64</v>
      </c>
      <c r="G124" t="s">
        <v>65</v>
      </c>
      <c r="H124" t="s">
        <v>65</v>
      </c>
      <c r="I124" t="s">
        <v>65</v>
      </c>
      <c r="J124" t="s">
        <v>254</v>
      </c>
      <c r="K124" t="s">
        <v>255</v>
      </c>
      <c r="L124">
        <v>0</v>
      </c>
      <c r="M124">
        <v>0</v>
      </c>
      <c r="N124">
        <v>1</v>
      </c>
      <c r="O124">
        <v>1</v>
      </c>
      <c r="P124">
        <v>1</v>
      </c>
    </row>
    <row r="125" spans="1:16" x14ac:dyDescent="0.25">
      <c r="A125" t="s">
        <v>258</v>
      </c>
      <c r="B125" t="s">
        <v>82</v>
      </c>
      <c r="C125" t="b">
        <v>1</v>
      </c>
      <c r="D125" t="s">
        <v>29</v>
      </c>
      <c r="E125" t="s">
        <v>65</v>
      </c>
      <c r="F125" t="s">
        <v>65</v>
      </c>
      <c r="G125" t="s">
        <v>65</v>
      </c>
      <c r="H125" t="s">
        <v>65</v>
      </c>
      <c r="I125" t="s">
        <v>65</v>
      </c>
      <c r="J125" t="s">
        <v>254</v>
      </c>
      <c r="K125" t="s">
        <v>255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25">
      <c r="A126" t="s">
        <v>259</v>
      </c>
      <c r="B126" t="s">
        <v>155</v>
      </c>
      <c r="C126" t="b">
        <v>1</v>
      </c>
      <c r="D126" t="s">
        <v>29</v>
      </c>
      <c r="E126" t="s">
        <v>26</v>
      </c>
      <c r="F126" t="s">
        <v>26</v>
      </c>
      <c r="G126" t="s">
        <v>26</v>
      </c>
      <c r="H126" t="s">
        <v>51</v>
      </c>
      <c r="I126" t="s">
        <v>51</v>
      </c>
      <c r="J126" t="s">
        <v>254</v>
      </c>
      <c r="K126" t="s">
        <v>255</v>
      </c>
      <c r="L126">
        <v>1</v>
      </c>
      <c r="M126">
        <v>1</v>
      </c>
      <c r="N126">
        <v>1</v>
      </c>
      <c r="O126">
        <v>0</v>
      </c>
      <c r="P126">
        <v>0</v>
      </c>
    </row>
    <row r="127" spans="1:16" x14ac:dyDescent="0.25">
      <c r="A127" t="s">
        <v>260</v>
      </c>
      <c r="B127" t="s">
        <v>72</v>
      </c>
      <c r="C127" t="b">
        <v>0</v>
      </c>
      <c r="D127" t="s">
        <v>18</v>
      </c>
      <c r="E127" t="s">
        <v>75</v>
      </c>
      <c r="F127" t="s">
        <v>75</v>
      </c>
      <c r="G127" t="s">
        <v>75</v>
      </c>
      <c r="H127" t="s">
        <v>75</v>
      </c>
      <c r="I127" t="s">
        <v>75</v>
      </c>
      <c r="J127" t="s">
        <v>254</v>
      </c>
      <c r="K127" t="s">
        <v>255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261</v>
      </c>
      <c r="B128" t="s">
        <v>262</v>
      </c>
      <c r="C128" t="b">
        <v>0</v>
      </c>
      <c r="D128" t="s">
        <v>18</v>
      </c>
      <c r="E128" t="s">
        <v>122</v>
      </c>
      <c r="F128" t="s">
        <v>106</v>
      </c>
      <c r="G128" t="s">
        <v>106</v>
      </c>
      <c r="H128" t="s">
        <v>106</v>
      </c>
      <c r="I128" t="s">
        <v>106</v>
      </c>
      <c r="J128" t="s">
        <v>263</v>
      </c>
      <c r="K128" t="s">
        <v>264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25">
      <c r="A129" t="s">
        <v>265</v>
      </c>
      <c r="B129" t="s">
        <v>24</v>
      </c>
      <c r="C129" t="b">
        <v>0</v>
      </c>
      <c r="D129" t="s">
        <v>18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263</v>
      </c>
      <c r="K129" t="s">
        <v>264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25">
      <c r="A130" t="s">
        <v>266</v>
      </c>
      <c r="B130" t="s">
        <v>237</v>
      </c>
      <c r="C130" t="b">
        <v>1</v>
      </c>
      <c r="D130" t="s">
        <v>29</v>
      </c>
      <c r="E130" t="s">
        <v>55</v>
      </c>
      <c r="F130" t="s">
        <v>25</v>
      </c>
      <c r="G130" t="s">
        <v>55</v>
      </c>
      <c r="H130" t="s">
        <v>25</v>
      </c>
      <c r="I130" t="s">
        <v>25</v>
      </c>
      <c r="J130" t="s">
        <v>263</v>
      </c>
      <c r="K130" t="s">
        <v>264</v>
      </c>
      <c r="L130">
        <v>1</v>
      </c>
      <c r="M130">
        <v>0</v>
      </c>
      <c r="N130">
        <v>1</v>
      </c>
      <c r="O130">
        <v>0</v>
      </c>
      <c r="P130">
        <v>0</v>
      </c>
    </row>
    <row r="131" spans="1:16" x14ac:dyDescent="0.25">
      <c r="A131" t="s">
        <v>267</v>
      </c>
      <c r="B131" t="s">
        <v>96</v>
      </c>
      <c r="C131" t="b">
        <v>1</v>
      </c>
      <c r="D131" t="s">
        <v>29</v>
      </c>
      <c r="E131" t="s">
        <v>61</v>
      </c>
      <c r="F131" t="s">
        <v>146</v>
      </c>
      <c r="G131" t="s">
        <v>61</v>
      </c>
      <c r="H131" t="s">
        <v>61</v>
      </c>
      <c r="I131" t="s">
        <v>61</v>
      </c>
      <c r="J131" t="s">
        <v>263</v>
      </c>
      <c r="K131" t="s">
        <v>264</v>
      </c>
      <c r="L131">
        <v>1</v>
      </c>
      <c r="M131">
        <v>0</v>
      </c>
      <c r="N131">
        <v>1</v>
      </c>
      <c r="O131">
        <v>1</v>
      </c>
      <c r="P131">
        <v>1</v>
      </c>
    </row>
    <row r="132" spans="1:16" x14ac:dyDescent="0.25">
      <c r="A132" t="s">
        <v>268</v>
      </c>
      <c r="B132" t="s">
        <v>98</v>
      </c>
      <c r="C132" t="b">
        <v>1</v>
      </c>
      <c r="D132" t="s">
        <v>29</v>
      </c>
      <c r="E132" t="s">
        <v>37</v>
      </c>
      <c r="F132" t="s">
        <v>146</v>
      </c>
      <c r="G132" t="s">
        <v>37</v>
      </c>
      <c r="H132" t="s">
        <v>37</v>
      </c>
      <c r="I132" t="s">
        <v>37</v>
      </c>
      <c r="J132" t="s">
        <v>263</v>
      </c>
      <c r="K132" t="s">
        <v>264</v>
      </c>
      <c r="L132">
        <v>1</v>
      </c>
      <c r="M132">
        <v>0</v>
      </c>
      <c r="N132">
        <v>1</v>
      </c>
      <c r="O132">
        <v>1</v>
      </c>
      <c r="P132">
        <v>1</v>
      </c>
    </row>
    <row r="133" spans="1:16" x14ac:dyDescent="0.25">
      <c r="A133" t="s">
        <v>269</v>
      </c>
      <c r="B133" t="s">
        <v>189</v>
      </c>
      <c r="C133" t="b">
        <v>1</v>
      </c>
      <c r="D133" t="s">
        <v>29</v>
      </c>
      <c r="E133" t="s">
        <v>61</v>
      </c>
      <c r="F133" t="s">
        <v>38</v>
      </c>
      <c r="G133" t="s">
        <v>61</v>
      </c>
      <c r="H133" t="s">
        <v>38</v>
      </c>
      <c r="I133" t="s">
        <v>61</v>
      </c>
      <c r="J133" t="s">
        <v>263</v>
      </c>
      <c r="K133" t="s">
        <v>264</v>
      </c>
      <c r="L133">
        <v>1</v>
      </c>
      <c r="M133">
        <v>0</v>
      </c>
      <c r="N133">
        <v>1</v>
      </c>
      <c r="O133">
        <v>0</v>
      </c>
      <c r="P133">
        <v>1</v>
      </c>
    </row>
    <row r="134" spans="1:16" x14ac:dyDescent="0.25">
      <c r="A134" t="s">
        <v>270</v>
      </c>
      <c r="B134" t="s">
        <v>130</v>
      </c>
      <c r="C134" t="b">
        <v>1</v>
      </c>
      <c r="D134" t="s">
        <v>29</v>
      </c>
      <c r="E134" t="s">
        <v>38</v>
      </c>
      <c r="F134" t="s">
        <v>30</v>
      </c>
      <c r="G134" t="s">
        <v>38</v>
      </c>
      <c r="H134" t="s">
        <v>30</v>
      </c>
      <c r="I134" t="s">
        <v>30</v>
      </c>
      <c r="J134" t="s">
        <v>263</v>
      </c>
      <c r="K134" t="s">
        <v>264</v>
      </c>
      <c r="L134">
        <v>0</v>
      </c>
      <c r="M134">
        <v>1</v>
      </c>
      <c r="N134">
        <v>0</v>
      </c>
      <c r="O134">
        <v>1</v>
      </c>
      <c r="P134">
        <v>1</v>
      </c>
    </row>
    <row r="135" spans="1:16" x14ac:dyDescent="0.25">
      <c r="A135" t="s">
        <v>271</v>
      </c>
      <c r="B135" t="s">
        <v>272</v>
      </c>
      <c r="C135" t="b">
        <v>0</v>
      </c>
      <c r="D135" t="s">
        <v>18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273</v>
      </c>
      <c r="K135" t="s">
        <v>274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5">
      <c r="A136" t="s">
        <v>275</v>
      </c>
      <c r="B136" t="s">
        <v>116</v>
      </c>
      <c r="C136" t="b">
        <v>0</v>
      </c>
      <c r="D136" t="s">
        <v>18</v>
      </c>
      <c r="E136" t="s">
        <v>117</v>
      </c>
      <c r="F136" t="s">
        <v>117</v>
      </c>
      <c r="G136" t="s">
        <v>117</v>
      </c>
      <c r="H136" t="s">
        <v>117</v>
      </c>
      <c r="I136" t="s">
        <v>117</v>
      </c>
      <c r="J136" t="s">
        <v>276</v>
      </c>
      <c r="K136" t="s">
        <v>277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25">
      <c r="A137" t="s">
        <v>278</v>
      </c>
      <c r="B137" t="s">
        <v>262</v>
      </c>
      <c r="C137" t="b">
        <v>0</v>
      </c>
      <c r="D137" t="s">
        <v>18</v>
      </c>
      <c r="E137" t="s">
        <v>106</v>
      </c>
      <c r="F137" t="s">
        <v>106</v>
      </c>
      <c r="G137" t="s">
        <v>106</v>
      </c>
      <c r="H137" t="s">
        <v>106</v>
      </c>
      <c r="I137" t="s">
        <v>106</v>
      </c>
      <c r="J137" t="s">
        <v>276</v>
      </c>
      <c r="K137" t="s">
        <v>277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 t="s">
        <v>279</v>
      </c>
      <c r="B138" t="s">
        <v>155</v>
      </c>
      <c r="C138" t="b">
        <v>1</v>
      </c>
      <c r="D138" t="s">
        <v>29</v>
      </c>
      <c r="E138" t="s">
        <v>26</v>
      </c>
      <c r="F138" t="s">
        <v>26</v>
      </c>
      <c r="G138" t="s">
        <v>26</v>
      </c>
      <c r="H138" t="s">
        <v>26</v>
      </c>
      <c r="I138" t="s">
        <v>26</v>
      </c>
      <c r="J138" t="s">
        <v>276</v>
      </c>
      <c r="K138" t="s">
        <v>277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25">
      <c r="A139" t="s">
        <v>280</v>
      </c>
      <c r="B139" t="s">
        <v>96</v>
      </c>
      <c r="C139" t="b">
        <v>0</v>
      </c>
      <c r="D139" t="s">
        <v>18</v>
      </c>
      <c r="E139" t="s">
        <v>61</v>
      </c>
      <c r="F139" t="s">
        <v>61</v>
      </c>
      <c r="G139" t="s">
        <v>61</v>
      </c>
      <c r="H139" t="s">
        <v>61</v>
      </c>
      <c r="I139" t="s">
        <v>61</v>
      </c>
      <c r="J139" t="s">
        <v>276</v>
      </c>
      <c r="K139" t="s">
        <v>277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 t="s">
        <v>281</v>
      </c>
      <c r="B140" t="s">
        <v>40</v>
      </c>
      <c r="C140" t="b">
        <v>0</v>
      </c>
      <c r="D140" t="s">
        <v>18</v>
      </c>
      <c r="E140" t="s">
        <v>34</v>
      </c>
      <c r="F140" t="s">
        <v>41</v>
      </c>
      <c r="G140" t="s">
        <v>34</v>
      </c>
      <c r="H140" t="s">
        <v>34</v>
      </c>
      <c r="I140" t="s">
        <v>34</v>
      </c>
      <c r="J140" t="s">
        <v>276</v>
      </c>
      <c r="K140" t="s">
        <v>277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 x14ac:dyDescent="0.25">
      <c r="A141" t="s">
        <v>282</v>
      </c>
      <c r="B141" t="s">
        <v>272</v>
      </c>
      <c r="C141" t="b">
        <v>0</v>
      </c>
      <c r="D141" t="s">
        <v>18</v>
      </c>
      <c r="E141" t="s">
        <v>65</v>
      </c>
      <c r="F141" t="s">
        <v>19</v>
      </c>
      <c r="G141" t="s">
        <v>65</v>
      </c>
      <c r="H141" t="s">
        <v>65</v>
      </c>
      <c r="I141" t="s">
        <v>65</v>
      </c>
      <c r="J141" t="s">
        <v>283</v>
      </c>
      <c r="K141" t="s">
        <v>284</v>
      </c>
      <c r="L141">
        <v>1</v>
      </c>
      <c r="M141">
        <v>0</v>
      </c>
      <c r="N141">
        <v>1</v>
      </c>
      <c r="O141">
        <v>1</v>
      </c>
      <c r="P141">
        <v>1</v>
      </c>
    </row>
    <row r="142" spans="1:16" x14ac:dyDescent="0.25">
      <c r="A142" t="s">
        <v>285</v>
      </c>
      <c r="B142" t="s">
        <v>144</v>
      </c>
      <c r="C142" t="b">
        <v>1</v>
      </c>
      <c r="D142" t="s">
        <v>29</v>
      </c>
      <c r="E142" t="s">
        <v>52</v>
      </c>
      <c r="F142" t="s">
        <v>52</v>
      </c>
      <c r="G142" t="s">
        <v>52</v>
      </c>
      <c r="H142" t="s">
        <v>52</v>
      </c>
      <c r="I142" t="s">
        <v>52</v>
      </c>
      <c r="J142" t="s">
        <v>283</v>
      </c>
      <c r="K142" t="s">
        <v>284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25">
      <c r="A143" t="s">
        <v>286</v>
      </c>
      <c r="B143" t="s">
        <v>148</v>
      </c>
      <c r="C143" t="b">
        <v>1</v>
      </c>
      <c r="D143" t="s">
        <v>29</v>
      </c>
      <c r="E143" t="s">
        <v>30</v>
      </c>
      <c r="F143" t="s">
        <v>30</v>
      </c>
      <c r="G143" t="s">
        <v>30</v>
      </c>
      <c r="H143" t="s">
        <v>30</v>
      </c>
      <c r="I143" t="s">
        <v>30</v>
      </c>
      <c r="J143" t="s">
        <v>283</v>
      </c>
      <c r="K143" t="s">
        <v>284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25">
      <c r="A144" t="s">
        <v>287</v>
      </c>
      <c r="B144" t="s">
        <v>189</v>
      </c>
      <c r="C144" t="b">
        <v>0</v>
      </c>
      <c r="D144" t="s">
        <v>18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283</v>
      </c>
      <c r="K144" t="s">
        <v>284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25">
      <c r="A145" t="s">
        <v>288</v>
      </c>
      <c r="B145" t="s">
        <v>241</v>
      </c>
      <c r="C145" t="b">
        <v>0</v>
      </c>
      <c r="D145" t="s">
        <v>18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283</v>
      </c>
      <c r="K145" t="s">
        <v>284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 t="s">
        <v>289</v>
      </c>
      <c r="B146" t="s">
        <v>63</v>
      </c>
      <c r="C146" t="b">
        <v>0</v>
      </c>
      <c r="D146" t="s">
        <v>18</v>
      </c>
      <c r="E146" t="s">
        <v>65</v>
      </c>
      <c r="F146" t="s">
        <v>65</v>
      </c>
      <c r="G146" t="s">
        <v>64</v>
      </c>
      <c r="H146" t="s">
        <v>65</v>
      </c>
      <c r="I146" t="s">
        <v>65</v>
      </c>
      <c r="J146" t="s">
        <v>290</v>
      </c>
      <c r="K146" t="s">
        <v>291</v>
      </c>
      <c r="L146">
        <v>1</v>
      </c>
      <c r="M146">
        <v>1</v>
      </c>
      <c r="N146">
        <v>0</v>
      </c>
      <c r="O146">
        <v>1</v>
      </c>
      <c r="P146">
        <v>1</v>
      </c>
    </row>
    <row r="147" spans="1:16" x14ac:dyDescent="0.25">
      <c r="A147" t="s">
        <v>292</v>
      </c>
      <c r="B147" t="s">
        <v>45</v>
      </c>
      <c r="C147" t="b">
        <v>0</v>
      </c>
      <c r="D147" t="s">
        <v>18</v>
      </c>
      <c r="E147" t="s">
        <v>46</v>
      </c>
      <c r="F147" t="s">
        <v>46</v>
      </c>
      <c r="G147" t="s">
        <v>46</v>
      </c>
      <c r="H147" t="s">
        <v>122</v>
      </c>
      <c r="I147" t="s">
        <v>46</v>
      </c>
      <c r="J147" t="s">
        <v>290</v>
      </c>
      <c r="K147" t="s">
        <v>291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25">
      <c r="A148" t="s">
        <v>293</v>
      </c>
      <c r="B148" t="s">
        <v>72</v>
      </c>
      <c r="C148" t="b">
        <v>1</v>
      </c>
      <c r="D148" t="s">
        <v>29</v>
      </c>
      <c r="E148" t="s">
        <v>75</v>
      </c>
      <c r="F148" t="s">
        <v>75</v>
      </c>
      <c r="G148" t="s">
        <v>25</v>
      </c>
      <c r="H148" t="s">
        <v>75</v>
      </c>
      <c r="I148" t="s">
        <v>75</v>
      </c>
      <c r="J148" t="s">
        <v>290</v>
      </c>
      <c r="K148" t="s">
        <v>291</v>
      </c>
      <c r="L148">
        <v>1</v>
      </c>
      <c r="M148">
        <v>1</v>
      </c>
      <c r="N148">
        <v>0</v>
      </c>
      <c r="O148">
        <v>1</v>
      </c>
      <c r="P148">
        <v>1</v>
      </c>
    </row>
    <row r="149" spans="1:16" x14ac:dyDescent="0.25">
      <c r="A149" t="s">
        <v>294</v>
      </c>
      <c r="B149" t="s">
        <v>91</v>
      </c>
      <c r="C149" t="b">
        <v>1</v>
      </c>
      <c r="D149" t="s">
        <v>29</v>
      </c>
      <c r="E149" t="s">
        <v>92</v>
      </c>
      <c r="F149" t="s">
        <v>92</v>
      </c>
      <c r="G149" t="s">
        <v>92</v>
      </c>
      <c r="H149" t="s">
        <v>26</v>
      </c>
      <c r="I149" t="s">
        <v>92</v>
      </c>
      <c r="J149" t="s">
        <v>290</v>
      </c>
      <c r="K149" t="s">
        <v>291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 x14ac:dyDescent="0.25">
      <c r="A150" t="s">
        <v>295</v>
      </c>
      <c r="B150" t="s">
        <v>168</v>
      </c>
      <c r="C150" t="b">
        <v>0</v>
      </c>
      <c r="D150" t="s">
        <v>18</v>
      </c>
      <c r="E150" t="s">
        <v>41</v>
      </c>
      <c r="F150" t="s">
        <v>41</v>
      </c>
      <c r="G150" t="s">
        <v>37</v>
      </c>
      <c r="H150" t="s">
        <v>37</v>
      </c>
      <c r="I150" t="s">
        <v>41</v>
      </c>
      <c r="J150" t="s">
        <v>290</v>
      </c>
      <c r="K150" t="s">
        <v>291</v>
      </c>
      <c r="L150">
        <v>1</v>
      </c>
      <c r="M150">
        <v>1</v>
      </c>
      <c r="N150">
        <v>0</v>
      </c>
      <c r="O150">
        <v>0</v>
      </c>
      <c r="P150">
        <v>1</v>
      </c>
    </row>
    <row r="151" spans="1:16" x14ac:dyDescent="0.25">
      <c r="A151" t="s">
        <v>296</v>
      </c>
      <c r="B151" t="s">
        <v>214</v>
      </c>
      <c r="C151" t="b">
        <v>0</v>
      </c>
      <c r="D151" t="s">
        <v>18</v>
      </c>
      <c r="E151" t="s">
        <v>117</v>
      </c>
      <c r="F151" t="s">
        <v>117</v>
      </c>
      <c r="G151" t="s">
        <v>64</v>
      </c>
      <c r="H151" t="s">
        <v>117</v>
      </c>
      <c r="I151" t="s">
        <v>64</v>
      </c>
      <c r="J151" t="s">
        <v>297</v>
      </c>
      <c r="K151" t="s">
        <v>180</v>
      </c>
      <c r="L151">
        <v>1</v>
      </c>
      <c r="M151">
        <v>1</v>
      </c>
      <c r="N151">
        <v>0</v>
      </c>
      <c r="O151">
        <v>1</v>
      </c>
      <c r="P151">
        <v>0</v>
      </c>
    </row>
    <row r="152" spans="1:16" x14ac:dyDescent="0.25">
      <c r="A152" t="s">
        <v>298</v>
      </c>
      <c r="B152" t="s">
        <v>108</v>
      </c>
      <c r="C152" t="b">
        <v>0</v>
      </c>
      <c r="D152" t="s">
        <v>18</v>
      </c>
      <c r="E152" t="s">
        <v>64</v>
      </c>
      <c r="F152" t="s">
        <v>64</v>
      </c>
      <c r="G152" t="s">
        <v>20</v>
      </c>
      <c r="H152" t="s">
        <v>64</v>
      </c>
      <c r="I152" t="s">
        <v>64</v>
      </c>
      <c r="J152" t="s">
        <v>299</v>
      </c>
      <c r="K152" t="s">
        <v>300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25">
      <c r="A153" t="s">
        <v>301</v>
      </c>
      <c r="B153" t="s">
        <v>218</v>
      </c>
      <c r="C153" t="b">
        <v>1</v>
      </c>
      <c r="D153" t="s">
        <v>29</v>
      </c>
      <c r="E153" t="s">
        <v>46</v>
      </c>
      <c r="F153" t="s">
        <v>46</v>
      </c>
      <c r="G153" t="s">
        <v>46</v>
      </c>
      <c r="H153" t="s">
        <v>46</v>
      </c>
      <c r="I153" t="s">
        <v>46</v>
      </c>
      <c r="J153" t="s">
        <v>299</v>
      </c>
      <c r="K153" t="s">
        <v>300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5">
      <c r="A154" t="s">
        <v>302</v>
      </c>
      <c r="B154" t="s">
        <v>237</v>
      </c>
      <c r="C154" t="b">
        <v>0</v>
      </c>
      <c r="D154" t="s">
        <v>18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 t="s">
        <v>299</v>
      </c>
      <c r="K154" t="s">
        <v>300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 t="s">
        <v>303</v>
      </c>
      <c r="B155" t="s">
        <v>189</v>
      </c>
      <c r="C155" t="b">
        <v>1</v>
      </c>
      <c r="D155" t="s">
        <v>29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299</v>
      </c>
      <c r="K155" t="s">
        <v>300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 t="s">
        <v>304</v>
      </c>
      <c r="B156" t="s">
        <v>241</v>
      </c>
      <c r="C156" t="b">
        <v>0</v>
      </c>
      <c r="D156" t="s">
        <v>18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299</v>
      </c>
      <c r="K156" t="s">
        <v>300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25">
      <c r="A157" t="s">
        <v>305</v>
      </c>
      <c r="B157" t="s">
        <v>116</v>
      </c>
      <c r="C157" t="b">
        <v>0</v>
      </c>
      <c r="D157" t="s">
        <v>18</v>
      </c>
      <c r="E157" t="s">
        <v>19</v>
      </c>
      <c r="F157" t="s">
        <v>117</v>
      </c>
      <c r="G157" t="s">
        <v>117</v>
      </c>
      <c r="H157" t="s">
        <v>19</v>
      </c>
      <c r="I157" t="s">
        <v>19</v>
      </c>
      <c r="J157" t="s">
        <v>306</v>
      </c>
      <c r="K157" t="s">
        <v>307</v>
      </c>
      <c r="L157">
        <v>0</v>
      </c>
      <c r="M157">
        <v>1</v>
      </c>
      <c r="N157">
        <v>1</v>
      </c>
      <c r="O157">
        <v>0</v>
      </c>
      <c r="P157">
        <v>0</v>
      </c>
    </row>
    <row r="158" spans="1:16" x14ac:dyDescent="0.25">
      <c r="A158" t="s">
        <v>308</v>
      </c>
      <c r="B158" t="s">
        <v>272</v>
      </c>
      <c r="C158" t="b">
        <v>1</v>
      </c>
      <c r="D158" t="s">
        <v>29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309</v>
      </c>
      <c r="K158" t="s">
        <v>310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 t="s">
        <v>311</v>
      </c>
      <c r="B159" t="s">
        <v>191</v>
      </c>
      <c r="C159" t="b">
        <v>1</v>
      </c>
      <c r="D159" t="s">
        <v>29</v>
      </c>
      <c r="E159" t="s">
        <v>106</v>
      </c>
      <c r="F159" t="s">
        <v>20</v>
      </c>
      <c r="G159" t="s">
        <v>106</v>
      </c>
      <c r="H159" t="s">
        <v>106</v>
      </c>
      <c r="I159" t="s">
        <v>106</v>
      </c>
      <c r="J159" t="s">
        <v>309</v>
      </c>
      <c r="K159" t="s">
        <v>310</v>
      </c>
      <c r="L159">
        <v>1</v>
      </c>
      <c r="M159">
        <v>0</v>
      </c>
      <c r="N159">
        <v>1</v>
      </c>
      <c r="O159">
        <v>1</v>
      </c>
      <c r="P159">
        <v>1</v>
      </c>
    </row>
    <row r="160" spans="1:16" x14ac:dyDescent="0.25">
      <c r="A160" t="s">
        <v>312</v>
      </c>
      <c r="B160" t="s">
        <v>262</v>
      </c>
      <c r="C160" t="b">
        <v>1</v>
      </c>
      <c r="D160" t="s">
        <v>29</v>
      </c>
      <c r="E160" t="s">
        <v>106</v>
      </c>
      <c r="F160" t="s">
        <v>122</v>
      </c>
      <c r="G160" t="s">
        <v>106</v>
      </c>
      <c r="H160" t="s">
        <v>106</v>
      </c>
      <c r="I160" t="s">
        <v>106</v>
      </c>
      <c r="J160" t="s">
        <v>309</v>
      </c>
      <c r="K160" t="s">
        <v>310</v>
      </c>
      <c r="L160">
        <v>1</v>
      </c>
      <c r="M160">
        <v>0</v>
      </c>
      <c r="N160">
        <v>1</v>
      </c>
      <c r="O160">
        <v>1</v>
      </c>
      <c r="P160">
        <v>1</v>
      </c>
    </row>
    <row r="161" spans="1:16" x14ac:dyDescent="0.25">
      <c r="A161" t="s">
        <v>313</v>
      </c>
      <c r="B161" t="s">
        <v>173</v>
      </c>
      <c r="C161" t="b">
        <v>0</v>
      </c>
      <c r="D161" t="s">
        <v>18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  <c r="J161" t="s">
        <v>309</v>
      </c>
      <c r="K161" t="s">
        <v>310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25">
      <c r="A162" t="s">
        <v>314</v>
      </c>
      <c r="B162" t="s">
        <v>150</v>
      </c>
      <c r="C162" t="b">
        <v>1</v>
      </c>
      <c r="D162" t="s">
        <v>29</v>
      </c>
      <c r="E162" t="s">
        <v>61</v>
      </c>
      <c r="F162" t="s">
        <v>41</v>
      </c>
      <c r="G162" t="s">
        <v>61</v>
      </c>
      <c r="H162" t="s">
        <v>61</v>
      </c>
      <c r="I162" t="s">
        <v>61</v>
      </c>
      <c r="J162" t="s">
        <v>309</v>
      </c>
      <c r="K162" t="s">
        <v>310</v>
      </c>
      <c r="L162">
        <v>1</v>
      </c>
      <c r="M162">
        <v>0</v>
      </c>
      <c r="N162">
        <v>1</v>
      </c>
      <c r="O162">
        <v>1</v>
      </c>
      <c r="P162">
        <v>1</v>
      </c>
    </row>
    <row r="163" spans="1:16" x14ac:dyDescent="0.25">
      <c r="A163" t="s">
        <v>315</v>
      </c>
      <c r="B163" t="s">
        <v>214</v>
      </c>
      <c r="C163" t="b">
        <v>0</v>
      </c>
      <c r="D163" t="s">
        <v>18</v>
      </c>
      <c r="E163" t="s">
        <v>64</v>
      </c>
      <c r="F163" t="s">
        <v>117</v>
      </c>
      <c r="G163" t="s">
        <v>117</v>
      </c>
      <c r="H163" t="s">
        <v>117</v>
      </c>
      <c r="I163" t="s">
        <v>117</v>
      </c>
      <c r="J163" t="s">
        <v>316</v>
      </c>
      <c r="K163" t="s">
        <v>317</v>
      </c>
      <c r="L163">
        <v>0</v>
      </c>
      <c r="M163">
        <v>1</v>
      </c>
      <c r="N163">
        <v>1</v>
      </c>
      <c r="O163">
        <v>1</v>
      </c>
      <c r="P163">
        <v>1</v>
      </c>
    </row>
    <row r="164" spans="1:16" x14ac:dyDescent="0.25">
      <c r="A164" t="s">
        <v>318</v>
      </c>
      <c r="B164" t="s">
        <v>86</v>
      </c>
      <c r="C164" t="b">
        <v>1</v>
      </c>
      <c r="D164" t="s">
        <v>29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316</v>
      </c>
      <c r="K164" t="s">
        <v>317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25">
      <c r="A165" t="s">
        <v>319</v>
      </c>
      <c r="B165" t="s">
        <v>136</v>
      </c>
      <c r="C165" t="b">
        <v>1</v>
      </c>
      <c r="D165" t="s">
        <v>29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 t="s">
        <v>316</v>
      </c>
      <c r="K165" t="s">
        <v>317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25">
      <c r="A166" t="s">
        <v>320</v>
      </c>
      <c r="B166" t="s">
        <v>144</v>
      </c>
      <c r="C166" t="b">
        <v>1</v>
      </c>
      <c r="D166" t="s">
        <v>29</v>
      </c>
      <c r="E166" t="s">
        <v>52</v>
      </c>
      <c r="F166" t="s">
        <v>52</v>
      </c>
      <c r="G166" t="s">
        <v>52</v>
      </c>
      <c r="H166" t="s">
        <v>52</v>
      </c>
      <c r="I166" t="s">
        <v>52</v>
      </c>
      <c r="J166" t="s">
        <v>316</v>
      </c>
      <c r="K166" t="s">
        <v>317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25">
      <c r="A167" t="s">
        <v>321</v>
      </c>
      <c r="B167" t="s">
        <v>98</v>
      </c>
      <c r="C167" t="b">
        <v>0</v>
      </c>
      <c r="D167" t="s">
        <v>18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316</v>
      </c>
      <c r="K167" t="s">
        <v>317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25">
      <c r="A168" t="s">
        <v>322</v>
      </c>
      <c r="B168" t="s">
        <v>86</v>
      </c>
      <c r="C168" t="b">
        <v>0</v>
      </c>
      <c r="D168" t="s">
        <v>18</v>
      </c>
      <c r="E168" t="s">
        <v>122</v>
      </c>
      <c r="F168" t="s">
        <v>122</v>
      </c>
      <c r="G168" t="s">
        <v>122</v>
      </c>
      <c r="H168" t="s">
        <v>122</v>
      </c>
      <c r="I168" t="s">
        <v>122</v>
      </c>
      <c r="J168" t="s">
        <v>323</v>
      </c>
      <c r="K168" t="s">
        <v>324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5">
      <c r="A169" t="s">
        <v>325</v>
      </c>
      <c r="B169" t="s">
        <v>144</v>
      </c>
      <c r="C169" t="b">
        <v>0</v>
      </c>
      <c r="D169" t="s">
        <v>18</v>
      </c>
      <c r="E169" t="s">
        <v>52</v>
      </c>
      <c r="F169" t="s">
        <v>52</v>
      </c>
      <c r="G169" t="s">
        <v>52</v>
      </c>
      <c r="H169" t="s">
        <v>52</v>
      </c>
      <c r="I169" t="s">
        <v>52</v>
      </c>
      <c r="J169" t="s">
        <v>323</v>
      </c>
      <c r="K169" t="s">
        <v>324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326</v>
      </c>
      <c r="B170" t="s">
        <v>98</v>
      </c>
      <c r="C170" t="b">
        <v>1</v>
      </c>
      <c r="D170" t="s">
        <v>29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J170" t="s">
        <v>323</v>
      </c>
      <c r="K170" t="s">
        <v>324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25">
      <c r="A171" t="s">
        <v>327</v>
      </c>
      <c r="B171" t="s">
        <v>148</v>
      </c>
      <c r="C171" t="b">
        <v>0</v>
      </c>
      <c r="D171" t="s">
        <v>18</v>
      </c>
      <c r="E171" t="s">
        <v>30</v>
      </c>
      <c r="F171" t="s">
        <v>30</v>
      </c>
      <c r="G171" t="s">
        <v>30</v>
      </c>
      <c r="H171" t="s">
        <v>30</v>
      </c>
      <c r="I171" t="s">
        <v>30</v>
      </c>
      <c r="J171" t="s">
        <v>323</v>
      </c>
      <c r="K171" t="s">
        <v>324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25">
      <c r="A172" t="s">
        <v>328</v>
      </c>
      <c r="B172" t="s">
        <v>241</v>
      </c>
      <c r="C172" t="b">
        <v>0</v>
      </c>
      <c r="D172" t="s">
        <v>18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323</v>
      </c>
      <c r="K172" t="s">
        <v>324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5">
      <c r="A173" t="s">
        <v>329</v>
      </c>
      <c r="B173" t="s">
        <v>168</v>
      </c>
      <c r="C173" t="b">
        <v>1</v>
      </c>
      <c r="D173" t="s">
        <v>29</v>
      </c>
      <c r="E173" t="s">
        <v>41</v>
      </c>
      <c r="F173" t="s">
        <v>41</v>
      </c>
      <c r="G173" t="s">
        <v>41</v>
      </c>
      <c r="H173" t="s">
        <v>41</v>
      </c>
      <c r="I173" t="s">
        <v>37</v>
      </c>
      <c r="J173" t="s">
        <v>323</v>
      </c>
      <c r="K173" t="s">
        <v>324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 x14ac:dyDescent="0.25">
      <c r="A174" t="s">
        <v>330</v>
      </c>
      <c r="B174" t="s">
        <v>214</v>
      </c>
      <c r="C174" t="b">
        <v>1</v>
      </c>
      <c r="D174" t="s">
        <v>29</v>
      </c>
      <c r="E174" t="s">
        <v>64</v>
      </c>
      <c r="F174" t="s">
        <v>64</v>
      </c>
      <c r="G174" t="s">
        <v>117</v>
      </c>
      <c r="H174" t="s">
        <v>117</v>
      </c>
      <c r="I174" t="s">
        <v>64</v>
      </c>
      <c r="J174" t="s">
        <v>331</v>
      </c>
      <c r="K174" t="s">
        <v>332</v>
      </c>
      <c r="L174">
        <v>1</v>
      </c>
      <c r="M174">
        <v>1</v>
      </c>
      <c r="N174">
        <v>0</v>
      </c>
      <c r="O174">
        <v>0</v>
      </c>
      <c r="P174">
        <v>1</v>
      </c>
    </row>
    <row r="175" spans="1:16" x14ac:dyDescent="0.25">
      <c r="A175" t="s">
        <v>333</v>
      </c>
      <c r="B175" t="s">
        <v>102</v>
      </c>
      <c r="C175" t="b">
        <v>1</v>
      </c>
      <c r="D175" t="s">
        <v>29</v>
      </c>
      <c r="E175" t="s">
        <v>65</v>
      </c>
      <c r="F175" t="s">
        <v>65</v>
      </c>
      <c r="G175" t="s">
        <v>46</v>
      </c>
      <c r="H175" t="s">
        <v>65</v>
      </c>
      <c r="I175" t="s">
        <v>65</v>
      </c>
      <c r="J175" t="s">
        <v>331</v>
      </c>
      <c r="K175" t="s">
        <v>332</v>
      </c>
      <c r="L175">
        <v>0</v>
      </c>
      <c r="M175">
        <v>0</v>
      </c>
      <c r="N175">
        <v>1</v>
      </c>
      <c r="O175">
        <v>0</v>
      </c>
      <c r="P175">
        <v>0</v>
      </c>
    </row>
    <row r="176" spans="1:16" x14ac:dyDescent="0.25">
      <c r="A176" t="s">
        <v>334</v>
      </c>
      <c r="B176" t="s">
        <v>218</v>
      </c>
      <c r="C176" t="b">
        <v>1</v>
      </c>
      <c r="D176" t="s">
        <v>29</v>
      </c>
      <c r="E176" t="s">
        <v>46</v>
      </c>
      <c r="F176" t="s">
        <v>46</v>
      </c>
      <c r="G176" t="s">
        <v>20</v>
      </c>
      <c r="H176" t="s">
        <v>20</v>
      </c>
      <c r="I176" t="s">
        <v>46</v>
      </c>
      <c r="J176" t="s">
        <v>331</v>
      </c>
      <c r="K176" t="s">
        <v>332</v>
      </c>
      <c r="L176">
        <v>1</v>
      </c>
      <c r="M176">
        <v>1</v>
      </c>
      <c r="N176">
        <v>0</v>
      </c>
      <c r="O176">
        <v>0</v>
      </c>
      <c r="P176">
        <v>1</v>
      </c>
    </row>
    <row r="177" spans="1:16" x14ac:dyDescent="0.25">
      <c r="A177" t="s">
        <v>335</v>
      </c>
      <c r="B177" t="s">
        <v>57</v>
      </c>
      <c r="C177" t="b">
        <v>0</v>
      </c>
      <c r="D177" t="s">
        <v>18</v>
      </c>
      <c r="E177" t="s">
        <v>58</v>
      </c>
      <c r="F177" t="s">
        <v>58</v>
      </c>
      <c r="G177" t="s">
        <v>26</v>
      </c>
      <c r="H177" t="s">
        <v>58</v>
      </c>
      <c r="I177" t="s">
        <v>58</v>
      </c>
      <c r="J177" t="s">
        <v>331</v>
      </c>
      <c r="K177" t="s">
        <v>332</v>
      </c>
      <c r="L177">
        <v>1</v>
      </c>
      <c r="M177">
        <v>1</v>
      </c>
      <c r="N177">
        <v>0</v>
      </c>
      <c r="O177">
        <v>1</v>
      </c>
      <c r="P177">
        <v>1</v>
      </c>
    </row>
    <row r="178" spans="1:16" x14ac:dyDescent="0.25">
      <c r="A178" t="s">
        <v>336</v>
      </c>
      <c r="B178" t="s">
        <v>168</v>
      </c>
      <c r="C178" t="b">
        <v>1</v>
      </c>
      <c r="D178" t="s">
        <v>29</v>
      </c>
      <c r="E178" t="s">
        <v>41</v>
      </c>
      <c r="F178" t="s">
        <v>41</v>
      </c>
      <c r="G178" t="s">
        <v>37</v>
      </c>
      <c r="H178" t="s">
        <v>41</v>
      </c>
      <c r="I178" t="s">
        <v>41</v>
      </c>
      <c r="J178" t="s">
        <v>331</v>
      </c>
      <c r="K178" t="s">
        <v>332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25">
      <c r="A179" t="s">
        <v>337</v>
      </c>
      <c r="B179" t="s">
        <v>223</v>
      </c>
      <c r="C179" t="b">
        <v>1</v>
      </c>
      <c r="D179" t="s">
        <v>29</v>
      </c>
      <c r="E179" t="s">
        <v>106</v>
      </c>
      <c r="F179" t="s">
        <v>106</v>
      </c>
      <c r="G179" t="s">
        <v>106</v>
      </c>
      <c r="H179" t="s">
        <v>106</v>
      </c>
      <c r="I179" t="s">
        <v>106</v>
      </c>
      <c r="J179" t="s">
        <v>338</v>
      </c>
      <c r="K179" t="s">
        <v>339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5">
      <c r="A180" t="s">
        <v>340</v>
      </c>
      <c r="B180" t="s">
        <v>191</v>
      </c>
      <c r="C180" t="b">
        <v>1</v>
      </c>
      <c r="D180" t="s">
        <v>29</v>
      </c>
      <c r="E180" t="s">
        <v>106</v>
      </c>
      <c r="F180" t="s">
        <v>106</v>
      </c>
      <c r="G180" t="s">
        <v>106</v>
      </c>
      <c r="H180" t="s">
        <v>106</v>
      </c>
      <c r="I180" t="s">
        <v>106</v>
      </c>
      <c r="J180" t="s">
        <v>338</v>
      </c>
      <c r="K180" t="s">
        <v>339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5">
      <c r="A181" t="s">
        <v>341</v>
      </c>
      <c r="B181" t="s">
        <v>45</v>
      </c>
      <c r="C181" t="b">
        <v>1</v>
      </c>
      <c r="D181" t="s">
        <v>29</v>
      </c>
      <c r="E181" t="s">
        <v>122</v>
      </c>
      <c r="F181" t="s">
        <v>122</v>
      </c>
      <c r="G181" t="s">
        <v>46</v>
      </c>
      <c r="H181" t="s">
        <v>46</v>
      </c>
      <c r="I181" t="s">
        <v>46</v>
      </c>
      <c r="J181" t="s">
        <v>338</v>
      </c>
      <c r="K181" t="s">
        <v>339</v>
      </c>
      <c r="L181">
        <v>0</v>
      </c>
      <c r="M181">
        <v>0</v>
      </c>
      <c r="N181">
        <v>1</v>
      </c>
      <c r="O181">
        <v>1</v>
      </c>
      <c r="P181">
        <v>1</v>
      </c>
    </row>
    <row r="182" spans="1:16" x14ac:dyDescent="0.25">
      <c r="A182" t="s">
        <v>342</v>
      </c>
      <c r="B182" t="s">
        <v>155</v>
      </c>
      <c r="C182" t="b">
        <v>0</v>
      </c>
      <c r="D182" t="s">
        <v>18</v>
      </c>
      <c r="E182" t="s">
        <v>26</v>
      </c>
      <c r="F182" t="s">
        <v>26</v>
      </c>
      <c r="G182" t="s">
        <v>51</v>
      </c>
      <c r="H182" t="s">
        <v>51</v>
      </c>
      <c r="I182" t="s">
        <v>26</v>
      </c>
      <c r="J182" t="s">
        <v>338</v>
      </c>
      <c r="K182" t="s">
        <v>339</v>
      </c>
      <c r="L182">
        <v>0</v>
      </c>
      <c r="M182">
        <v>0</v>
      </c>
      <c r="N182">
        <v>1</v>
      </c>
      <c r="O182">
        <v>1</v>
      </c>
      <c r="P182">
        <v>0</v>
      </c>
    </row>
    <row r="183" spans="1:16" x14ac:dyDescent="0.25">
      <c r="A183" t="s">
        <v>343</v>
      </c>
      <c r="B183" t="s">
        <v>184</v>
      </c>
      <c r="C183" t="b">
        <v>0</v>
      </c>
      <c r="D183" t="s">
        <v>18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338</v>
      </c>
      <c r="K183" t="s">
        <v>339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5">
      <c r="A184" t="s">
        <v>344</v>
      </c>
      <c r="B184" t="s">
        <v>168</v>
      </c>
      <c r="C184" t="b">
        <v>1</v>
      </c>
      <c r="D184" t="s">
        <v>29</v>
      </c>
      <c r="E184" t="s">
        <v>41</v>
      </c>
      <c r="F184" t="s">
        <v>41</v>
      </c>
      <c r="G184" t="s">
        <v>37</v>
      </c>
      <c r="H184" t="s">
        <v>37</v>
      </c>
      <c r="I184" t="s">
        <v>37</v>
      </c>
      <c r="J184" t="s">
        <v>338</v>
      </c>
      <c r="K184" t="s">
        <v>339</v>
      </c>
      <c r="L184">
        <v>0</v>
      </c>
      <c r="M184">
        <v>0</v>
      </c>
      <c r="N184">
        <v>1</v>
      </c>
      <c r="O184">
        <v>1</v>
      </c>
      <c r="P184">
        <v>1</v>
      </c>
    </row>
    <row r="185" spans="1:16" x14ac:dyDescent="0.25">
      <c r="A185" t="s">
        <v>345</v>
      </c>
      <c r="B185" t="s">
        <v>63</v>
      </c>
      <c r="C185" t="b">
        <v>1</v>
      </c>
      <c r="D185" t="s">
        <v>29</v>
      </c>
      <c r="E185" t="s">
        <v>64</v>
      </c>
      <c r="F185" t="s">
        <v>65</v>
      </c>
      <c r="G185" t="s">
        <v>65</v>
      </c>
      <c r="H185" t="s">
        <v>65</v>
      </c>
      <c r="I185" t="s">
        <v>65</v>
      </c>
      <c r="J185" t="s">
        <v>346</v>
      </c>
      <c r="K185" t="s">
        <v>347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 t="s">
        <v>348</v>
      </c>
      <c r="B186" t="s">
        <v>223</v>
      </c>
      <c r="C186" t="b">
        <v>0</v>
      </c>
      <c r="D186" t="s">
        <v>18</v>
      </c>
      <c r="E186" t="s">
        <v>117</v>
      </c>
      <c r="F186" t="s">
        <v>106</v>
      </c>
      <c r="G186" t="s">
        <v>117</v>
      </c>
      <c r="H186" t="s">
        <v>106</v>
      </c>
      <c r="I186" t="s">
        <v>117</v>
      </c>
      <c r="J186" t="s">
        <v>349</v>
      </c>
      <c r="K186" t="s">
        <v>350</v>
      </c>
      <c r="L186">
        <v>1</v>
      </c>
      <c r="M186">
        <v>0</v>
      </c>
      <c r="N186">
        <v>1</v>
      </c>
      <c r="O186">
        <v>0</v>
      </c>
      <c r="P186">
        <v>1</v>
      </c>
    </row>
    <row r="187" spans="1:16" x14ac:dyDescent="0.25">
      <c r="A187" t="s">
        <v>351</v>
      </c>
      <c r="B187" t="s">
        <v>218</v>
      </c>
      <c r="C187" t="b">
        <v>0</v>
      </c>
      <c r="D187" t="s">
        <v>18</v>
      </c>
      <c r="E187" t="s">
        <v>20</v>
      </c>
      <c r="F187" t="s">
        <v>20</v>
      </c>
      <c r="G187" t="s">
        <v>46</v>
      </c>
      <c r="H187" t="s">
        <v>20</v>
      </c>
      <c r="I187" t="s">
        <v>20</v>
      </c>
      <c r="J187" t="s">
        <v>349</v>
      </c>
      <c r="K187" t="s">
        <v>350</v>
      </c>
      <c r="L187">
        <v>1</v>
      </c>
      <c r="M187">
        <v>1</v>
      </c>
      <c r="N187">
        <v>0</v>
      </c>
      <c r="O187">
        <v>1</v>
      </c>
      <c r="P187">
        <v>1</v>
      </c>
    </row>
    <row r="188" spans="1:16" x14ac:dyDescent="0.25">
      <c r="A188" t="s">
        <v>352</v>
      </c>
      <c r="B188" t="s">
        <v>164</v>
      </c>
      <c r="C188" t="b">
        <v>1</v>
      </c>
      <c r="D188" t="s">
        <v>29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349</v>
      </c>
      <c r="K188" t="s">
        <v>350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5">
      <c r="A189" t="s">
        <v>353</v>
      </c>
      <c r="B189" t="s">
        <v>54</v>
      </c>
      <c r="C189" t="b">
        <v>0</v>
      </c>
      <c r="D189" t="s">
        <v>18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349</v>
      </c>
      <c r="K189" t="s">
        <v>350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5">
      <c r="A190" t="s">
        <v>354</v>
      </c>
      <c r="B190" t="s">
        <v>168</v>
      </c>
      <c r="C190" t="b">
        <v>1</v>
      </c>
      <c r="D190" t="s">
        <v>29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349</v>
      </c>
      <c r="K190" t="s">
        <v>350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25">
      <c r="A191" t="s">
        <v>355</v>
      </c>
      <c r="B191" t="s">
        <v>108</v>
      </c>
      <c r="C191" t="b">
        <v>0</v>
      </c>
      <c r="D191" t="s">
        <v>18</v>
      </c>
      <c r="E191" t="s">
        <v>20</v>
      </c>
      <c r="F191" t="s">
        <v>20</v>
      </c>
      <c r="G191" t="s">
        <v>64</v>
      </c>
      <c r="H191" t="s">
        <v>64</v>
      </c>
      <c r="I191" t="s">
        <v>64</v>
      </c>
      <c r="J191" t="s">
        <v>356</v>
      </c>
      <c r="K191" t="s">
        <v>357</v>
      </c>
      <c r="L191">
        <v>1</v>
      </c>
      <c r="M191">
        <v>1</v>
      </c>
      <c r="N191">
        <v>0</v>
      </c>
      <c r="O191">
        <v>0</v>
      </c>
      <c r="P191">
        <v>0</v>
      </c>
    </row>
    <row r="192" spans="1:16" x14ac:dyDescent="0.25">
      <c r="A192" t="s">
        <v>358</v>
      </c>
      <c r="B192" t="s">
        <v>155</v>
      </c>
      <c r="C192" t="b">
        <v>0</v>
      </c>
      <c r="D192" t="s">
        <v>18</v>
      </c>
      <c r="E192" t="s">
        <v>51</v>
      </c>
      <c r="F192" t="s">
        <v>51</v>
      </c>
      <c r="G192" t="s">
        <v>26</v>
      </c>
      <c r="H192" t="s">
        <v>26</v>
      </c>
      <c r="I192" t="s">
        <v>26</v>
      </c>
      <c r="J192" t="s">
        <v>356</v>
      </c>
      <c r="K192" t="s">
        <v>357</v>
      </c>
      <c r="L192">
        <v>1</v>
      </c>
      <c r="M192">
        <v>1</v>
      </c>
      <c r="N192">
        <v>0</v>
      </c>
      <c r="O192">
        <v>0</v>
      </c>
      <c r="P192">
        <v>0</v>
      </c>
    </row>
    <row r="193" spans="1:16" x14ac:dyDescent="0.25">
      <c r="A193" t="s">
        <v>359</v>
      </c>
      <c r="B193" t="s">
        <v>184</v>
      </c>
      <c r="C193" t="b">
        <v>1</v>
      </c>
      <c r="D193" t="s">
        <v>29</v>
      </c>
      <c r="E193" t="s">
        <v>58</v>
      </c>
      <c r="F193" t="s">
        <v>58</v>
      </c>
      <c r="G193" t="s">
        <v>52</v>
      </c>
      <c r="H193" t="s">
        <v>52</v>
      </c>
      <c r="I193" t="s">
        <v>58</v>
      </c>
      <c r="J193" t="s">
        <v>356</v>
      </c>
      <c r="K193" t="s">
        <v>357</v>
      </c>
      <c r="L193">
        <v>0</v>
      </c>
      <c r="M193">
        <v>0</v>
      </c>
      <c r="N193">
        <v>1</v>
      </c>
      <c r="O193">
        <v>1</v>
      </c>
      <c r="P193">
        <v>0</v>
      </c>
    </row>
    <row r="194" spans="1:16" x14ac:dyDescent="0.25">
      <c r="A194" t="s">
        <v>360</v>
      </c>
      <c r="B194" t="s">
        <v>91</v>
      </c>
      <c r="C194" t="b">
        <v>1</v>
      </c>
      <c r="D194" t="s">
        <v>29</v>
      </c>
      <c r="E194" t="s">
        <v>92</v>
      </c>
      <c r="F194" t="s">
        <v>92</v>
      </c>
      <c r="G194" t="s">
        <v>26</v>
      </c>
      <c r="H194" t="s">
        <v>92</v>
      </c>
      <c r="I194" t="s">
        <v>92</v>
      </c>
      <c r="J194" t="s">
        <v>356</v>
      </c>
      <c r="K194" t="s">
        <v>357</v>
      </c>
      <c r="L194">
        <v>0</v>
      </c>
      <c r="M194">
        <v>0</v>
      </c>
      <c r="N194">
        <v>1</v>
      </c>
      <c r="O194">
        <v>0</v>
      </c>
      <c r="P194">
        <v>0</v>
      </c>
    </row>
    <row r="195" spans="1:16" x14ac:dyDescent="0.25">
      <c r="A195" t="s">
        <v>361</v>
      </c>
      <c r="B195" t="s">
        <v>127</v>
      </c>
      <c r="C195" t="b">
        <v>0</v>
      </c>
      <c r="D195" t="s">
        <v>18</v>
      </c>
      <c r="E195" t="s">
        <v>52</v>
      </c>
      <c r="F195" t="s">
        <v>52</v>
      </c>
      <c r="G195" t="s">
        <v>92</v>
      </c>
      <c r="H195" t="s">
        <v>52</v>
      </c>
      <c r="I195" t="s">
        <v>52</v>
      </c>
      <c r="J195" t="s">
        <v>356</v>
      </c>
      <c r="K195" t="s">
        <v>357</v>
      </c>
      <c r="L195">
        <v>0</v>
      </c>
      <c r="M195">
        <v>0</v>
      </c>
      <c r="N195">
        <v>1</v>
      </c>
      <c r="O195">
        <v>0</v>
      </c>
      <c r="P195">
        <v>0</v>
      </c>
    </row>
    <row r="196" spans="1:16" x14ac:dyDescent="0.25">
      <c r="A196" t="s">
        <v>362</v>
      </c>
      <c r="B196" t="s">
        <v>78</v>
      </c>
      <c r="C196" t="b">
        <v>1</v>
      </c>
      <c r="D196" t="s">
        <v>29</v>
      </c>
      <c r="E196" t="s">
        <v>37</v>
      </c>
      <c r="F196" t="s">
        <v>37</v>
      </c>
      <c r="G196" t="s">
        <v>31</v>
      </c>
      <c r="H196" t="s">
        <v>37</v>
      </c>
      <c r="I196" t="s">
        <v>37</v>
      </c>
      <c r="J196" t="s">
        <v>356</v>
      </c>
      <c r="K196" t="s">
        <v>357</v>
      </c>
      <c r="L196">
        <v>1</v>
      </c>
      <c r="M196">
        <v>1</v>
      </c>
      <c r="N196">
        <v>0</v>
      </c>
      <c r="O196">
        <v>1</v>
      </c>
      <c r="P196">
        <v>1</v>
      </c>
    </row>
    <row r="197" spans="1:16" x14ac:dyDescent="0.25">
      <c r="A197" t="s">
        <v>363</v>
      </c>
      <c r="B197" t="s">
        <v>223</v>
      </c>
      <c r="C197" t="b">
        <v>0</v>
      </c>
      <c r="D197" t="s">
        <v>18</v>
      </c>
      <c r="E197" t="s">
        <v>117</v>
      </c>
      <c r="F197" t="s">
        <v>117</v>
      </c>
      <c r="G197" t="s">
        <v>117</v>
      </c>
      <c r="H197" t="s">
        <v>117</v>
      </c>
      <c r="I197" t="s">
        <v>117</v>
      </c>
      <c r="J197" t="s">
        <v>364</v>
      </c>
      <c r="K197" t="s">
        <v>365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25">
      <c r="A198" t="s">
        <v>366</v>
      </c>
      <c r="B198" t="s">
        <v>237</v>
      </c>
      <c r="C198" t="b">
        <v>1</v>
      </c>
      <c r="D198" t="s">
        <v>29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 t="s">
        <v>364</v>
      </c>
      <c r="K198" t="s">
        <v>365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5">
      <c r="A199" t="s">
        <v>367</v>
      </c>
      <c r="B199" t="s">
        <v>176</v>
      </c>
      <c r="C199" t="b">
        <v>1</v>
      </c>
      <c r="D199" t="s">
        <v>29</v>
      </c>
      <c r="E199" t="s">
        <v>92</v>
      </c>
      <c r="F199" t="s">
        <v>92</v>
      </c>
      <c r="G199" t="s">
        <v>92</v>
      </c>
      <c r="H199" t="s">
        <v>92</v>
      </c>
      <c r="I199" t="s">
        <v>92</v>
      </c>
      <c r="J199" t="s">
        <v>364</v>
      </c>
      <c r="K199" t="s">
        <v>365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 t="s">
        <v>368</v>
      </c>
      <c r="B200" t="s">
        <v>189</v>
      </c>
      <c r="C200" t="b">
        <v>1</v>
      </c>
      <c r="D200" t="s">
        <v>29</v>
      </c>
      <c r="E200" t="s">
        <v>61</v>
      </c>
      <c r="F200" t="s">
        <v>61</v>
      </c>
      <c r="G200" t="s">
        <v>61</v>
      </c>
      <c r="H200" t="s">
        <v>38</v>
      </c>
      <c r="I200" t="s">
        <v>38</v>
      </c>
      <c r="J200" t="s">
        <v>364</v>
      </c>
      <c r="K200" t="s">
        <v>365</v>
      </c>
      <c r="L200">
        <v>1</v>
      </c>
      <c r="M200">
        <v>1</v>
      </c>
      <c r="N200">
        <v>1</v>
      </c>
      <c r="O200">
        <v>0</v>
      </c>
      <c r="P200">
        <v>0</v>
      </c>
    </row>
    <row r="201" spans="1:16" x14ac:dyDescent="0.25">
      <c r="A201" t="s">
        <v>369</v>
      </c>
      <c r="B201" t="s">
        <v>241</v>
      </c>
      <c r="C201" t="b">
        <v>1</v>
      </c>
      <c r="D201" t="s">
        <v>29</v>
      </c>
      <c r="E201" t="s">
        <v>34</v>
      </c>
      <c r="F201" t="s">
        <v>38</v>
      </c>
      <c r="G201" t="s">
        <v>38</v>
      </c>
      <c r="H201" t="s">
        <v>34</v>
      </c>
      <c r="I201" t="s">
        <v>34</v>
      </c>
      <c r="J201" t="s">
        <v>364</v>
      </c>
      <c r="K201" t="s">
        <v>365</v>
      </c>
      <c r="L201">
        <v>1</v>
      </c>
      <c r="M201">
        <v>0</v>
      </c>
      <c r="N201">
        <v>0</v>
      </c>
      <c r="O201">
        <v>1</v>
      </c>
      <c r="P201">
        <v>1</v>
      </c>
    </row>
    <row r="202" spans="1:16" x14ac:dyDescent="0.25">
      <c r="A202" t="s">
        <v>370</v>
      </c>
      <c r="B202" t="s">
        <v>82</v>
      </c>
      <c r="C202" t="b">
        <v>1</v>
      </c>
      <c r="D202" t="s">
        <v>29</v>
      </c>
      <c r="E202" t="s">
        <v>65</v>
      </c>
      <c r="F202" t="s">
        <v>65</v>
      </c>
      <c r="G202" t="s">
        <v>106</v>
      </c>
      <c r="H202" t="s">
        <v>106</v>
      </c>
      <c r="I202" t="s">
        <v>106</v>
      </c>
      <c r="J202" t="s">
        <v>371</v>
      </c>
      <c r="K202" t="s">
        <v>372</v>
      </c>
      <c r="L202">
        <v>0</v>
      </c>
      <c r="M202">
        <v>0</v>
      </c>
      <c r="N202">
        <v>1</v>
      </c>
      <c r="O202">
        <v>1</v>
      </c>
      <c r="P202">
        <v>1</v>
      </c>
    </row>
    <row r="203" spans="1:16" x14ac:dyDescent="0.25">
      <c r="A203" t="s">
        <v>373</v>
      </c>
      <c r="B203" t="s">
        <v>45</v>
      </c>
      <c r="C203" t="b">
        <v>1</v>
      </c>
      <c r="D203" t="s">
        <v>29</v>
      </c>
      <c r="E203" t="s">
        <v>46</v>
      </c>
      <c r="F203" t="s">
        <v>122</v>
      </c>
      <c r="G203" t="s">
        <v>46</v>
      </c>
      <c r="H203" t="s">
        <v>46</v>
      </c>
      <c r="I203" t="s">
        <v>46</v>
      </c>
      <c r="J203" t="s">
        <v>371</v>
      </c>
      <c r="K203" t="s">
        <v>372</v>
      </c>
      <c r="L203">
        <v>1</v>
      </c>
      <c r="M203">
        <v>0</v>
      </c>
      <c r="N203">
        <v>1</v>
      </c>
      <c r="O203">
        <v>1</v>
      </c>
      <c r="P203">
        <v>1</v>
      </c>
    </row>
    <row r="204" spans="1:16" x14ac:dyDescent="0.25">
      <c r="A204" t="s">
        <v>374</v>
      </c>
      <c r="B204" t="s">
        <v>155</v>
      </c>
      <c r="C204" t="b">
        <v>1</v>
      </c>
      <c r="D204" t="s">
        <v>29</v>
      </c>
      <c r="E204" t="s">
        <v>26</v>
      </c>
      <c r="F204" t="s">
        <v>51</v>
      </c>
      <c r="G204" t="s">
        <v>51</v>
      </c>
      <c r="H204" t="s">
        <v>51</v>
      </c>
      <c r="I204" t="s">
        <v>51</v>
      </c>
      <c r="J204" t="s">
        <v>371</v>
      </c>
      <c r="K204" t="s">
        <v>372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25">
      <c r="A205" t="s">
        <v>375</v>
      </c>
      <c r="B205" t="s">
        <v>164</v>
      </c>
      <c r="C205" t="b">
        <v>0</v>
      </c>
      <c r="D205" t="s">
        <v>18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  <c r="J205" t="s">
        <v>371</v>
      </c>
      <c r="K205" t="s">
        <v>372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25">
      <c r="A206" t="s">
        <v>376</v>
      </c>
      <c r="B206" t="s">
        <v>72</v>
      </c>
      <c r="C206" t="b">
        <v>0</v>
      </c>
      <c r="D206" t="s">
        <v>18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25">
      <c r="A207" t="s">
        <v>377</v>
      </c>
      <c r="B207" t="s">
        <v>78</v>
      </c>
      <c r="C207" t="b">
        <v>1</v>
      </c>
      <c r="D207" t="s">
        <v>29</v>
      </c>
      <c r="E207" t="s">
        <v>31</v>
      </c>
      <c r="F207" t="s">
        <v>37</v>
      </c>
      <c r="G207" t="s">
        <v>37</v>
      </c>
      <c r="H207" t="s">
        <v>37</v>
      </c>
      <c r="I207" t="s">
        <v>37</v>
      </c>
      <c r="J207" t="s">
        <v>371</v>
      </c>
      <c r="K207" t="s">
        <v>372</v>
      </c>
      <c r="L207">
        <v>0</v>
      </c>
      <c r="M207">
        <v>1</v>
      </c>
      <c r="N207">
        <v>1</v>
      </c>
      <c r="O207">
        <v>1</v>
      </c>
      <c r="P207">
        <v>1</v>
      </c>
    </row>
    <row r="208" spans="1:16" x14ac:dyDescent="0.25">
      <c r="A208" t="s">
        <v>378</v>
      </c>
      <c r="B208" t="s">
        <v>218</v>
      </c>
      <c r="C208" t="b">
        <v>0</v>
      </c>
      <c r="D208" t="s">
        <v>18</v>
      </c>
      <c r="E208" t="s">
        <v>20</v>
      </c>
      <c r="F208" t="s">
        <v>46</v>
      </c>
      <c r="G208" t="s">
        <v>46</v>
      </c>
      <c r="H208" t="s">
        <v>46</v>
      </c>
      <c r="I208" t="s">
        <v>20</v>
      </c>
      <c r="J208" t="s">
        <v>379</v>
      </c>
      <c r="K208" t="s">
        <v>380</v>
      </c>
      <c r="L208">
        <v>1</v>
      </c>
      <c r="M208">
        <v>0</v>
      </c>
      <c r="N208">
        <v>0</v>
      </c>
      <c r="O208">
        <v>0</v>
      </c>
      <c r="P208">
        <v>1</v>
      </c>
    </row>
    <row r="209" spans="1:16" x14ac:dyDescent="0.25">
      <c r="A209" t="s">
        <v>381</v>
      </c>
      <c r="B209" t="s">
        <v>136</v>
      </c>
      <c r="C209" t="b">
        <v>1</v>
      </c>
      <c r="D209" t="s">
        <v>29</v>
      </c>
      <c r="E209" t="s">
        <v>58</v>
      </c>
      <c r="F209" t="s">
        <v>58</v>
      </c>
      <c r="G209" t="s">
        <v>58</v>
      </c>
      <c r="H209" t="s">
        <v>58</v>
      </c>
      <c r="I209" t="s">
        <v>58</v>
      </c>
      <c r="J209" t="s">
        <v>379</v>
      </c>
      <c r="K209" t="s">
        <v>380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382</v>
      </c>
      <c r="B210" t="s">
        <v>24</v>
      </c>
      <c r="C210" t="b">
        <v>0</v>
      </c>
      <c r="D210" t="s">
        <v>18</v>
      </c>
      <c r="E210" t="s">
        <v>25</v>
      </c>
      <c r="F210" t="s">
        <v>26</v>
      </c>
      <c r="G210" t="s">
        <v>25</v>
      </c>
      <c r="H210" t="s">
        <v>25</v>
      </c>
      <c r="I210" t="s">
        <v>25</v>
      </c>
      <c r="J210" t="s">
        <v>379</v>
      </c>
      <c r="K210" t="s">
        <v>380</v>
      </c>
      <c r="L210">
        <v>1</v>
      </c>
      <c r="M210">
        <v>0</v>
      </c>
      <c r="N210">
        <v>1</v>
      </c>
      <c r="O210">
        <v>1</v>
      </c>
      <c r="P210">
        <v>1</v>
      </c>
    </row>
    <row r="211" spans="1:16" x14ac:dyDescent="0.25">
      <c r="A211" t="s">
        <v>383</v>
      </c>
      <c r="B211" t="s">
        <v>148</v>
      </c>
      <c r="C211" t="b">
        <v>0</v>
      </c>
      <c r="D211" t="s">
        <v>18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379</v>
      </c>
      <c r="K211" t="s">
        <v>380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384</v>
      </c>
      <c r="B212" t="s">
        <v>150</v>
      </c>
      <c r="C212" t="b">
        <v>1</v>
      </c>
      <c r="D212" t="s">
        <v>29</v>
      </c>
      <c r="E212" t="s">
        <v>61</v>
      </c>
      <c r="F212" t="s">
        <v>61</v>
      </c>
      <c r="G212" t="s">
        <v>41</v>
      </c>
      <c r="H212" t="s">
        <v>41</v>
      </c>
      <c r="I212" t="s">
        <v>61</v>
      </c>
      <c r="J212" t="s">
        <v>379</v>
      </c>
      <c r="K212" t="s">
        <v>380</v>
      </c>
      <c r="L212">
        <v>1</v>
      </c>
      <c r="M212">
        <v>1</v>
      </c>
      <c r="N212">
        <v>0</v>
      </c>
      <c r="O212">
        <v>0</v>
      </c>
      <c r="P212">
        <v>1</v>
      </c>
    </row>
    <row r="213" spans="1:16" x14ac:dyDescent="0.25">
      <c r="A213" t="s">
        <v>385</v>
      </c>
      <c r="B213" t="s">
        <v>116</v>
      </c>
      <c r="C213" t="b">
        <v>1</v>
      </c>
      <c r="D213" t="s">
        <v>29</v>
      </c>
      <c r="E213" t="s">
        <v>117</v>
      </c>
      <c r="F213" t="s">
        <v>19</v>
      </c>
      <c r="G213" t="s">
        <v>117</v>
      </c>
      <c r="H213" t="s">
        <v>19</v>
      </c>
      <c r="I213" t="s">
        <v>19</v>
      </c>
      <c r="J213" t="s">
        <v>386</v>
      </c>
      <c r="K213" t="s">
        <v>387</v>
      </c>
      <c r="L213">
        <v>0</v>
      </c>
      <c r="M213">
        <v>1</v>
      </c>
      <c r="N213">
        <v>0</v>
      </c>
      <c r="O213">
        <v>1</v>
      </c>
      <c r="P213">
        <v>1</v>
      </c>
    </row>
    <row r="214" spans="1:16" x14ac:dyDescent="0.25">
      <c r="A214" t="s">
        <v>388</v>
      </c>
      <c r="B214" t="s">
        <v>272</v>
      </c>
      <c r="C214" t="b">
        <v>1</v>
      </c>
      <c r="D214" t="s">
        <v>29</v>
      </c>
      <c r="E214" t="s">
        <v>65</v>
      </c>
      <c r="F214" t="s">
        <v>19</v>
      </c>
      <c r="G214" t="s">
        <v>65</v>
      </c>
      <c r="H214" t="s">
        <v>19</v>
      </c>
      <c r="I214" t="s">
        <v>19</v>
      </c>
      <c r="J214" t="s">
        <v>386</v>
      </c>
      <c r="K214" t="s">
        <v>387</v>
      </c>
      <c r="L214">
        <v>0</v>
      </c>
      <c r="M214">
        <v>1</v>
      </c>
      <c r="N214">
        <v>0</v>
      </c>
      <c r="O214">
        <v>1</v>
      </c>
      <c r="P214">
        <v>1</v>
      </c>
    </row>
    <row r="215" spans="1:16" x14ac:dyDescent="0.25">
      <c r="A215" t="s">
        <v>389</v>
      </c>
      <c r="B215" t="s">
        <v>191</v>
      </c>
      <c r="C215" t="b">
        <v>1</v>
      </c>
      <c r="D215" t="s">
        <v>29</v>
      </c>
      <c r="E215" t="s">
        <v>106</v>
      </c>
      <c r="F215" t="s">
        <v>106</v>
      </c>
      <c r="G215" t="s">
        <v>106</v>
      </c>
      <c r="H215" t="s">
        <v>106</v>
      </c>
      <c r="I215" t="s">
        <v>106</v>
      </c>
      <c r="J215" t="s">
        <v>386</v>
      </c>
      <c r="K215" t="s">
        <v>387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5">
      <c r="A216" t="s">
        <v>390</v>
      </c>
      <c r="B216" t="s">
        <v>173</v>
      </c>
      <c r="C216" t="b">
        <v>1</v>
      </c>
      <c r="D216" t="s">
        <v>29</v>
      </c>
      <c r="E216" t="s">
        <v>75</v>
      </c>
      <c r="F216" t="s">
        <v>75</v>
      </c>
      <c r="G216" t="s">
        <v>75</v>
      </c>
      <c r="H216" t="s">
        <v>75</v>
      </c>
      <c r="I216" t="s">
        <v>75</v>
      </c>
      <c r="J216" t="s">
        <v>386</v>
      </c>
      <c r="K216" t="s">
        <v>387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5">
      <c r="A217" t="s">
        <v>391</v>
      </c>
      <c r="B217" t="s">
        <v>40</v>
      </c>
      <c r="C217" t="b">
        <v>1</v>
      </c>
      <c r="D217" t="s">
        <v>29</v>
      </c>
      <c r="E217" t="s">
        <v>41</v>
      </c>
      <c r="F217" t="s">
        <v>34</v>
      </c>
      <c r="G217" t="s">
        <v>34</v>
      </c>
      <c r="H217" t="s">
        <v>34</v>
      </c>
      <c r="I217" t="s">
        <v>34</v>
      </c>
      <c r="J217" t="s">
        <v>386</v>
      </c>
      <c r="K217" t="s">
        <v>387</v>
      </c>
      <c r="L217">
        <v>0</v>
      </c>
      <c r="M217">
        <v>1</v>
      </c>
      <c r="N217">
        <v>1</v>
      </c>
      <c r="O217">
        <v>1</v>
      </c>
      <c r="P217">
        <v>1</v>
      </c>
    </row>
    <row r="218" spans="1:16" x14ac:dyDescent="0.25">
      <c r="A218" t="s">
        <v>392</v>
      </c>
      <c r="B218" t="s">
        <v>102</v>
      </c>
      <c r="C218" t="b">
        <v>1</v>
      </c>
      <c r="D218" t="s">
        <v>29</v>
      </c>
      <c r="E218" t="s">
        <v>46</v>
      </c>
      <c r="F218" t="s">
        <v>46</v>
      </c>
      <c r="G218" t="s">
        <v>65</v>
      </c>
      <c r="H218" t="s">
        <v>65</v>
      </c>
      <c r="I218" t="s">
        <v>46</v>
      </c>
      <c r="J218" t="s">
        <v>393</v>
      </c>
      <c r="K218" t="s">
        <v>394</v>
      </c>
      <c r="L218">
        <v>1</v>
      </c>
      <c r="M218">
        <v>1</v>
      </c>
      <c r="N218">
        <v>0</v>
      </c>
      <c r="O218">
        <v>0</v>
      </c>
      <c r="P218">
        <v>1</v>
      </c>
    </row>
    <row r="219" spans="1:16" x14ac:dyDescent="0.25">
      <c r="A219" t="s">
        <v>395</v>
      </c>
      <c r="B219" t="s">
        <v>86</v>
      </c>
      <c r="C219" t="b">
        <v>1</v>
      </c>
      <c r="D219" t="s">
        <v>29</v>
      </c>
      <c r="E219" t="s">
        <v>122</v>
      </c>
      <c r="F219" t="s">
        <v>19</v>
      </c>
      <c r="G219" t="s">
        <v>19</v>
      </c>
      <c r="H219" t="s">
        <v>19</v>
      </c>
      <c r="I219" t="s">
        <v>19</v>
      </c>
      <c r="J219" t="s">
        <v>393</v>
      </c>
      <c r="K219" t="s">
        <v>394</v>
      </c>
      <c r="L219">
        <v>0</v>
      </c>
      <c r="M219">
        <v>1</v>
      </c>
      <c r="N219">
        <v>1</v>
      </c>
      <c r="O219">
        <v>1</v>
      </c>
      <c r="P219">
        <v>1</v>
      </c>
    </row>
    <row r="220" spans="1:16" x14ac:dyDescent="0.25">
      <c r="A220" t="s">
        <v>396</v>
      </c>
      <c r="B220" t="s">
        <v>136</v>
      </c>
      <c r="C220" t="b">
        <v>0</v>
      </c>
      <c r="D220" t="s">
        <v>18</v>
      </c>
      <c r="E220" t="s">
        <v>55</v>
      </c>
      <c r="F220" t="s">
        <v>55</v>
      </c>
      <c r="G220" t="s">
        <v>55</v>
      </c>
      <c r="H220" t="s">
        <v>55</v>
      </c>
      <c r="I220" t="s">
        <v>55</v>
      </c>
      <c r="J220" t="s">
        <v>393</v>
      </c>
      <c r="K220" t="s">
        <v>394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t="s">
        <v>397</v>
      </c>
      <c r="B221" t="s">
        <v>24</v>
      </c>
      <c r="C221" t="b">
        <v>1</v>
      </c>
      <c r="D221" t="s">
        <v>29</v>
      </c>
      <c r="E221" t="s">
        <v>26</v>
      </c>
      <c r="F221" t="s">
        <v>26</v>
      </c>
      <c r="G221" t="s">
        <v>25</v>
      </c>
      <c r="H221" t="s">
        <v>25</v>
      </c>
      <c r="I221" t="s">
        <v>25</v>
      </c>
      <c r="J221" t="s">
        <v>393</v>
      </c>
      <c r="K221" t="s">
        <v>394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25">
      <c r="A222" t="s">
        <v>398</v>
      </c>
      <c r="B222" t="s">
        <v>241</v>
      </c>
      <c r="C222" t="b">
        <v>1</v>
      </c>
      <c r="D222" t="s">
        <v>29</v>
      </c>
      <c r="E222" t="s">
        <v>38</v>
      </c>
      <c r="F222" t="s">
        <v>38</v>
      </c>
      <c r="G222" t="s">
        <v>34</v>
      </c>
      <c r="H222" t="s">
        <v>34</v>
      </c>
      <c r="I222" t="s">
        <v>34</v>
      </c>
      <c r="J222" t="s">
        <v>393</v>
      </c>
      <c r="K222" t="s">
        <v>394</v>
      </c>
      <c r="L222">
        <v>0</v>
      </c>
      <c r="M222">
        <v>0</v>
      </c>
      <c r="N222">
        <v>1</v>
      </c>
      <c r="O222">
        <v>1</v>
      </c>
      <c r="P222">
        <v>1</v>
      </c>
    </row>
    <row r="223" spans="1:16" x14ac:dyDescent="0.25">
      <c r="A223" t="s">
        <v>399</v>
      </c>
      <c r="B223" t="s">
        <v>150</v>
      </c>
      <c r="C223" t="b">
        <v>1</v>
      </c>
      <c r="D223" t="s">
        <v>29</v>
      </c>
      <c r="E223" t="s">
        <v>61</v>
      </c>
      <c r="F223" t="s">
        <v>61</v>
      </c>
      <c r="G223" t="s">
        <v>41</v>
      </c>
      <c r="H223" t="s">
        <v>41</v>
      </c>
      <c r="I223" t="s">
        <v>41</v>
      </c>
      <c r="J223" t="s">
        <v>393</v>
      </c>
      <c r="K223" t="s">
        <v>394</v>
      </c>
      <c r="L223">
        <v>1</v>
      </c>
      <c r="M223">
        <v>1</v>
      </c>
      <c r="N223">
        <v>0</v>
      </c>
      <c r="O223">
        <v>0</v>
      </c>
      <c r="P223">
        <v>0</v>
      </c>
    </row>
    <row r="224" spans="1:16" x14ac:dyDescent="0.25">
      <c r="A224" t="s">
        <v>400</v>
      </c>
      <c r="B224" t="s">
        <v>136</v>
      </c>
      <c r="C224" t="b">
        <v>1</v>
      </c>
      <c r="D224" t="s">
        <v>29</v>
      </c>
      <c r="E224" t="s">
        <v>55</v>
      </c>
      <c r="F224" t="s">
        <v>55</v>
      </c>
      <c r="G224" t="s">
        <v>55</v>
      </c>
      <c r="H224" t="s">
        <v>55</v>
      </c>
      <c r="I224" t="s">
        <v>55</v>
      </c>
      <c r="J224" t="s">
        <v>401</v>
      </c>
      <c r="K224" t="s">
        <v>402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25">
      <c r="A225" t="s">
        <v>403</v>
      </c>
      <c r="B225" t="s">
        <v>24</v>
      </c>
      <c r="C225" t="b">
        <v>0</v>
      </c>
      <c r="D225" t="s">
        <v>18</v>
      </c>
      <c r="E225" t="s">
        <v>26</v>
      </c>
      <c r="F225" t="s">
        <v>26</v>
      </c>
      <c r="G225" t="s">
        <v>26</v>
      </c>
      <c r="H225" t="s">
        <v>26</v>
      </c>
      <c r="I225" t="s">
        <v>26</v>
      </c>
      <c r="J225" t="s">
        <v>401</v>
      </c>
      <c r="K225" t="s">
        <v>402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t="s">
        <v>404</v>
      </c>
      <c r="B226" t="s">
        <v>72</v>
      </c>
      <c r="C226" t="b">
        <v>0</v>
      </c>
      <c r="D226" t="s">
        <v>18</v>
      </c>
      <c r="E226" t="s">
        <v>75</v>
      </c>
      <c r="F226" t="s">
        <v>75</v>
      </c>
      <c r="G226" t="s">
        <v>75</v>
      </c>
      <c r="H226" t="s">
        <v>75</v>
      </c>
      <c r="I226" t="s">
        <v>75</v>
      </c>
      <c r="J226" t="s">
        <v>401</v>
      </c>
      <c r="K226" t="s">
        <v>402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t="s">
        <v>405</v>
      </c>
      <c r="B227" t="s">
        <v>94</v>
      </c>
      <c r="C227" t="b">
        <v>1</v>
      </c>
      <c r="D227" t="s">
        <v>29</v>
      </c>
      <c r="E227" t="s">
        <v>34</v>
      </c>
      <c r="F227" t="s">
        <v>34</v>
      </c>
      <c r="G227" t="s">
        <v>34</v>
      </c>
      <c r="H227" t="s">
        <v>34</v>
      </c>
      <c r="I227" t="s">
        <v>34</v>
      </c>
      <c r="J227" t="s">
        <v>401</v>
      </c>
      <c r="K227" t="s">
        <v>402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25">
      <c r="A228" t="s">
        <v>406</v>
      </c>
      <c r="B228" t="s">
        <v>130</v>
      </c>
      <c r="C228" t="b">
        <v>0</v>
      </c>
      <c r="D228" t="s">
        <v>18</v>
      </c>
      <c r="E228" t="s">
        <v>38</v>
      </c>
      <c r="F228" t="s">
        <v>38</v>
      </c>
      <c r="G228" t="s">
        <v>38</v>
      </c>
      <c r="H228" t="s">
        <v>38</v>
      </c>
      <c r="I228" t="s">
        <v>38</v>
      </c>
      <c r="J228" t="s">
        <v>401</v>
      </c>
      <c r="K228" t="s">
        <v>402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25">
      <c r="A229" t="s">
        <v>407</v>
      </c>
      <c r="B229" t="s">
        <v>43</v>
      </c>
      <c r="C229" t="b">
        <v>1</v>
      </c>
      <c r="D229" t="s">
        <v>29</v>
      </c>
      <c r="E229" t="s">
        <v>30</v>
      </c>
      <c r="F229" t="s">
        <v>30</v>
      </c>
      <c r="G229" t="s">
        <v>30</v>
      </c>
      <c r="H229" t="s">
        <v>30</v>
      </c>
      <c r="I229" t="s">
        <v>30</v>
      </c>
      <c r="J229" t="s">
        <v>401</v>
      </c>
      <c r="K229" t="s">
        <v>402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25">
      <c r="A230" t="s">
        <v>408</v>
      </c>
      <c r="B230" t="s">
        <v>102</v>
      </c>
      <c r="C230" t="b">
        <v>1</v>
      </c>
      <c r="D230" t="s">
        <v>29</v>
      </c>
      <c r="E230" t="s">
        <v>65</v>
      </c>
      <c r="F230" t="s">
        <v>65</v>
      </c>
      <c r="G230" t="s">
        <v>65</v>
      </c>
      <c r="H230" t="s">
        <v>65</v>
      </c>
      <c r="I230" t="s">
        <v>65</v>
      </c>
      <c r="J230" t="s">
        <v>409</v>
      </c>
      <c r="K230" t="s">
        <v>410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 t="s">
        <v>411</v>
      </c>
      <c r="B231" t="s">
        <v>121</v>
      </c>
      <c r="C231" t="b">
        <v>1</v>
      </c>
      <c r="D231" t="s">
        <v>29</v>
      </c>
      <c r="E231" t="s">
        <v>122</v>
      </c>
      <c r="F231" t="s">
        <v>122</v>
      </c>
      <c r="G231" t="s">
        <v>122</v>
      </c>
      <c r="H231" t="s">
        <v>122</v>
      </c>
      <c r="I231" t="s">
        <v>122</v>
      </c>
      <c r="J231" t="s">
        <v>409</v>
      </c>
      <c r="K231" t="s">
        <v>412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 t="s">
        <v>413</v>
      </c>
      <c r="B232" t="s">
        <v>262</v>
      </c>
      <c r="C232" t="b">
        <v>0</v>
      </c>
      <c r="D232" t="s">
        <v>18</v>
      </c>
      <c r="E232" t="s">
        <v>122</v>
      </c>
      <c r="F232" t="s">
        <v>122</v>
      </c>
      <c r="G232" t="s">
        <v>122</v>
      </c>
      <c r="H232" t="s">
        <v>122</v>
      </c>
      <c r="I232" t="s">
        <v>122</v>
      </c>
      <c r="J232" t="s">
        <v>409</v>
      </c>
      <c r="K232" t="s">
        <v>412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25">
      <c r="A233" t="s">
        <v>414</v>
      </c>
      <c r="B233" t="s">
        <v>57</v>
      </c>
      <c r="C233" t="b">
        <v>1</v>
      </c>
      <c r="D233" t="s">
        <v>29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409</v>
      </c>
      <c r="K233" t="s">
        <v>410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5">
      <c r="A234" t="s">
        <v>415</v>
      </c>
      <c r="B234" t="s">
        <v>173</v>
      </c>
      <c r="C234" t="b">
        <v>0</v>
      </c>
      <c r="D234" t="s">
        <v>18</v>
      </c>
      <c r="E234" t="s">
        <v>75</v>
      </c>
      <c r="F234" t="s">
        <v>75</v>
      </c>
      <c r="G234" t="s">
        <v>75</v>
      </c>
      <c r="H234" t="s">
        <v>75</v>
      </c>
      <c r="I234" t="s">
        <v>75</v>
      </c>
      <c r="J234" t="s">
        <v>409</v>
      </c>
      <c r="K234" t="s">
        <v>412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5">
      <c r="A235" t="s">
        <v>416</v>
      </c>
      <c r="B235" t="s">
        <v>91</v>
      </c>
      <c r="C235" t="b">
        <v>1</v>
      </c>
      <c r="D235" t="s">
        <v>29</v>
      </c>
      <c r="E235" t="s">
        <v>26</v>
      </c>
      <c r="F235" t="s">
        <v>26</v>
      </c>
      <c r="G235" t="s">
        <v>26</v>
      </c>
      <c r="H235" t="s">
        <v>26</v>
      </c>
      <c r="I235" t="s">
        <v>26</v>
      </c>
      <c r="J235" t="s">
        <v>409</v>
      </c>
      <c r="K235" t="s">
        <v>410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25">
      <c r="A236" t="s">
        <v>417</v>
      </c>
      <c r="B236" t="s">
        <v>60</v>
      </c>
      <c r="C236" t="b">
        <v>0</v>
      </c>
      <c r="D236" t="s">
        <v>18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409</v>
      </c>
      <c r="K236" t="s">
        <v>410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25">
      <c r="A237" t="s">
        <v>418</v>
      </c>
      <c r="B237" t="s">
        <v>78</v>
      </c>
      <c r="C237" t="b">
        <v>1</v>
      </c>
      <c r="D237" t="s">
        <v>29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409</v>
      </c>
      <c r="K237" t="s">
        <v>410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5">
      <c r="A238" t="s">
        <v>419</v>
      </c>
      <c r="B238" t="s">
        <v>33</v>
      </c>
      <c r="C238" t="b">
        <v>0</v>
      </c>
      <c r="D238" t="s">
        <v>18</v>
      </c>
      <c r="E238" t="s">
        <v>34</v>
      </c>
      <c r="F238" t="s">
        <v>34</v>
      </c>
      <c r="G238" t="s">
        <v>34</v>
      </c>
      <c r="H238" t="s">
        <v>34</v>
      </c>
      <c r="I238" t="s">
        <v>34</v>
      </c>
      <c r="J238" t="s">
        <v>409</v>
      </c>
      <c r="K238" t="s">
        <v>412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5">
      <c r="A239" t="s">
        <v>420</v>
      </c>
      <c r="B239" t="s">
        <v>173</v>
      </c>
      <c r="C239" t="b">
        <v>0</v>
      </c>
      <c r="D239" t="s">
        <v>18</v>
      </c>
      <c r="E239" t="s">
        <v>75</v>
      </c>
      <c r="F239" t="s">
        <v>75</v>
      </c>
      <c r="G239" t="s">
        <v>75</v>
      </c>
      <c r="H239" t="s">
        <v>75</v>
      </c>
      <c r="I239" t="s">
        <v>75</v>
      </c>
      <c r="J239" t="s">
        <v>421</v>
      </c>
      <c r="K239" t="s">
        <v>422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5">
      <c r="A240" t="s">
        <v>423</v>
      </c>
      <c r="B240" t="s">
        <v>74</v>
      </c>
      <c r="C240" t="b">
        <v>0</v>
      </c>
      <c r="D240" t="s">
        <v>18</v>
      </c>
      <c r="E240" t="s">
        <v>75</v>
      </c>
      <c r="F240" t="s">
        <v>75</v>
      </c>
      <c r="G240" t="s">
        <v>75</v>
      </c>
      <c r="H240" t="s">
        <v>75</v>
      </c>
      <c r="I240" t="s">
        <v>75</v>
      </c>
      <c r="J240" t="s">
        <v>421</v>
      </c>
      <c r="K240" t="s">
        <v>422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25">
      <c r="A241" t="s">
        <v>424</v>
      </c>
      <c r="B241" t="s">
        <v>96</v>
      </c>
      <c r="C241" t="b">
        <v>0</v>
      </c>
      <c r="D241" t="s">
        <v>18</v>
      </c>
      <c r="E241" t="s">
        <v>146</v>
      </c>
      <c r="F241" t="s">
        <v>146</v>
      </c>
      <c r="G241" t="s">
        <v>146</v>
      </c>
      <c r="H241" t="s">
        <v>146</v>
      </c>
      <c r="I241" t="s">
        <v>146</v>
      </c>
      <c r="J241" t="s">
        <v>421</v>
      </c>
      <c r="K241" t="s">
        <v>422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25">
      <c r="A242" t="s">
        <v>425</v>
      </c>
      <c r="B242" t="s">
        <v>40</v>
      </c>
      <c r="C242" t="b">
        <v>1</v>
      </c>
      <c r="D242" t="s">
        <v>29</v>
      </c>
      <c r="E242" t="s">
        <v>34</v>
      </c>
      <c r="F242" t="s">
        <v>34</v>
      </c>
      <c r="G242" t="s">
        <v>34</v>
      </c>
      <c r="H242" t="s">
        <v>34</v>
      </c>
      <c r="I242" t="s">
        <v>34</v>
      </c>
      <c r="J242" t="s">
        <v>421</v>
      </c>
      <c r="K242" t="s">
        <v>422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25">
      <c r="A243" t="s">
        <v>426</v>
      </c>
      <c r="B243" t="s">
        <v>43</v>
      </c>
      <c r="C243" t="b">
        <v>0</v>
      </c>
      <c r="D243" t="s">
        <v>18</v>
      </c>
      <c r="E243" t="s">
        <v>30</v>
      </c>
      <c r="F243" t="s">
        <v>30</v>
      </c>
      <c r="G243" t="s">
        <v>30</v>
      </c>
      <c r="H243" t="s">
        <v>30</v>
      </c>
      <c r="I243" t="s">
        <v>30</v>
      </c>
      <c r="J243" t="s">
        <v>421</v>
      </c>
      <c r="K243" t="s">
        <v>422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427</v>
      </c>
      <c r="B244" t="s">
        <v>63</v>
      </c>
      <c r="C244" t="b">
        <v>1</v>
      </c>
      <c r="D244" t="s">
        <v>29</v>
      </c>
      <c r="E244" t="s">
        <v>64</v>
      </c>
      <c r="F244" t="s">
        <v>64</v>
      </c>
      <c r="G244" t="s">
        <v>64</v>
      </c>
      <c r="H244" t="s">
        <v>64</v>
      </c>
      <c r="I244" t="s">
        <v>64</v>
      </c>
      <c r="J244" t="s">
        <v>428</v>
      </c>
      <c r="K244" t="s">
        <v>429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25">
      <c r="A245" t="s">
        <v>430</v>
      </c>
      <c r="B245" t="s">
        <v>45</v>
      </c>
      <c r="C245" t="b">
        <v>0</v>
      </c>
      <c r="D245" t="s">
        <v>18</v>
      </c>
      <c r="E245" t="s">
        <v>46</v>
      </c>
      <c r="F245" t="s">
        <v>46</v>
      </c>
      <c r="G245" t="s">
        <v>46</v>
      </c>
      <c r="H245" t="s">
        <v>46</v>
      </c>
      <c r="I245" t="s">
        <v>46</v>
      </c>
      <c r="J245" t="s">
        <v>428</v>
      </c>
      <c r="K245" t="s">
        <v>429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25">
      <c r="A246" t="s">
        <v>431</v>
      </c>
      <c r="B246" t="s">
        <v>184</v>
      </c>
      <c r="C246" t="b">
        <v>0</v>
      </c>
      <c r="D246" t="s">
        <v>18</v>
      </c>
      <c r="E246" t="s">
        <v>52</v>
      </c>
      <c r="F246" t="s">
        <v>52</v>
      </c>
      <c r="G246" t="s">
        <v>52</v>
      </c>
      <c r="H246" t="s">
        <v>52</v>
      </c>
      <c r="I246" t="s">
        <v>52</v>
      </c>
      <c r="J246" t="s">
        <v>428</v>
      </c>
      <c r="K246" t="s">
        <v>429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5">
      <c r="A247" t="s">
        <v>432</v>
      </c>
      <c r="B247" t="s">
        <v>72</v>
      </c>
      <c r="C247" t="b">
        <v>1</v>
      </c>
      <c r="D247" t="s">
        <v>29</v>
      </c>
      <c r="E247" t="s">
        <v>75</v>
      </c>
      <c r="F247" t="s">
        <v>75</v>
      </c>
      <c r="G247" t="s">
        <v>75</v>
      </c>
      <c r="H247" t="s">
        <v>75</v>
      </c>
      <c r="I247" t="s">
        <v>75</v>
      </c>
      <c r="J247" t="s">
        <v>428</v>
      </c>
      <c r="K247" t="s">
        <v>429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25">
      <c r="A248" t="s">
        <v>433</v>
      </c>
      <c r="B248" t="s">
        <v>91</v>
      </c>
      <c r="C248" t="b">
        <v>1</v>
      </c>
      <c r="D248" t="s">
        <v>29</v>
      </c>
      <c r="E248" t="s">
        <v>26</v>
      </c>
      <c r="F248" t="s">
        <v>26</v>
      </c>
      <c r="G248" t="s">
        <v>26</v>
      </c>
      <c r="H248" t="s">
        <v>26</v>
      </c>
      <c r="I248" t="s">
        <v>26</v>
      </c>
      <c r="J248" t="s">
        <v>428</v>
      </c>
      <c r="K248" t="s">
        <v>429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25">
      <c r="A249" t="s">
        <v>434</v>
      </c>
      <c r="B249" t="s">
        <v>223</v>
      </c>
      <c r="C249" t="b">
        <v>0</v>
      </c>
      <c r="D249" t="s">
        <v>18</v>
      </c>
      <c r="E249" t="s">
        <v>117</v>
      </c>
      <c r="F249" t="s">
        <v>117</v>
      </c>
      <c r="G249" t="s">
        <v>106</v>
      </c>
      <c r="H249" t="s">
        <v>106</v>
      </c>
      <c r="I249" t="s">
        <v>106</v>
      </c>
      <c r="J249" t="s">
        <v>435</v>
      </c>
      <c r="K249" t="s">
        <v>436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25">
      <c r="A250" t="s">
        <v>437</v>
      </c>
      <c r="B250" t="s">
        <v>63</v>
      </c>
      <c r="C250" t="b">
        <v>0</v>
      </c>
      <c r="D250" t="s">
        <v>18</v>
      </c>
      <c r="E250" t="s">
        <v>65</v>
      </c>
      <c r="F250" t="s">
        <v>65</v>
      </c>
      <c r="G250" t="s">
        <v>65</v>
      </c>
      <c r="H250" t="s">
        <v>65</v>
      </c>
      <c r="I250" t="s">
        <v>65</v>
      </c>
      <c r="J250" t="s">
        <v>435</v>
      </c>
      <c r="K250" t="s">
        <v>436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25">
      <c r="A251" t="s">
        <v>438</v>
      </c>
      <c r="B251" t="s">
        <v>17</v>
      </c>
      <c r="C251" t="b">
        <v>0</v>
      </c>
      <c r="D251" t="s">
        <v>18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435</v>
      </c>
      <c r="K251" t="s">
        <v>436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25">
      <c r="A252" t="s">
        <v>439</v>
      </c>
      <c r="B252" t="s">
        <v>164</v>
      </c>
      <c r="C252" t="b">
        <v>1</v>
      </c>
      <c r="D252" t="s">
        <v>29</v>
      </c>
      <c r="E252" t="s">
        <v>51</v>
      </c>
      <c r="F252" t="s">
        <v>51</v>
      </c>
      <c r="G252" t="s">
        <v>51</v>
      </c>
      <c r="H252" t="s">
        <v>51</v>
      </c>
      <c r="I252" t="s">
        <v>51</v>
      </c>
      <c r="J252" t="s">
        <v>435</v>
      </c>
      <c r="K252" t="s">
        <v>436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5">
      <c r="A253" t="s">
        <v>440</v>
      </c>
      <c r="B253" t="s">
        <v>28</v>
      </c>
      <c r="C253" t="b">
        <v>1</v>
      </c>
      <c r="D253" t="s">
        <v>29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435</v>
      </c>
      <c r="K253" t="s">
        <v>436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5">
      <c r="A254" t="s">
        <v>441</v>
      </c>
      <c r="B254" t="s">
        <v>150</v>
      </c>
      <c r="C254" t="b">
        <v>1</v>
      </c>
      <c r="D254" t="s">
        <v>29</v>
      </c>
      <c r="E254" t="s">
        <v>41</v>
      </c>
      <c r="F254" t="s">
        <v>41</v>
      </c>
      <c r="G254" t="s">
        <v>41</v>
      </c>
      <c r="H254" t="s">
        <v>41</v>
      </c>
      <c r="I254" t="s">
        <v>41</v>
      </c>
      <c r="J254" t="s">
        <v>435</v>
      </c>
      <c r="K254" t="s">
        <v>436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5">
      <c r="A255" t="s">
        <v>442</v>
      </c>
      <c r="B255" t="s">
        <v>43</v>
      </c>
      <c r="C255" t="b">
        <v>1</v>
      </c>
      <c r="D255" t="s">
        <v>29</v>
      </c>
      <c r="E255" t="s">
        <v>41</v>
      </c>
      <c r="F255" t="s">
        <v>41</v>
      </c>
      <c r="G255" t="s">
        <v>41</v>
      </c>
      <c r="H255" t="s">
        <v>41</v>
      </c>
      <c r="I255" t="s">
        <v>41</v>
      </c>
      <c r="J255" t="s">
        <v>435</v>
      </c>
      <c r="K255" t="s">
        <v>436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25">
      <c r="A256" t="s">
        <v>443</v>
      </c>
      <c r="B256" t="s">
        <v>214</v>
      </c>
      <c r="C256" t="b">
        <v>1</v>
      </c>
      <c r="D256" t="s">
        <v>29</v>
      </c>
      <c r="E256" t="s">
        <v>64</v>
      </c>
      <c r="F256" t="s">
        <v>64</v>
      </c>
      <c r="G256" t="s">
        <v>117</v>
      </c>
      <c r="H256" t="s">
        <v>117</v>
      </c>
      <c r="I256" t="s">
        <v>117</v>
      </c>
      <c r="J256" t="s">
        <v>444</v>
      </c>
      <c r="K256" t="s">
        <v>445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25">
      <c r="A257" t="s">
        <v>446</v>
      </c>
      <c r="B257" t="s">
        <v>140</v>
      </c>
      <c r="C257" t="b">
        <v>1</v>
      </c>
      <c r="D257" t="s">
        <v>29</v>
      </c>
      <c r="E257" t="s">
        <v>46</v>
      </c>
      <c r="F257" t="s">
        <v>46</v>
      </c>
      <c r="G257" t="s">
        <v>46</v>
      </c>
      <c r="H257" t="s">
        <v>46</v>
      </c>
      <c r="I257" t="s">
        <v>46</v>
      </c>
      <c r="J257" t="s">
        <v>444</v>
      </c>
      <c r="K257" t="s">
        <v>445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25">
      <c r="A258" t="s">
        <v>447</v>
      </c>
      <c r="B258" t="s">
        <v>96</v>
      </c>
      <c r="C258" t="b">
        <v>0</v>
      </c>
      <c r="D258" t="s">
        <v>18</v>
      </c>
      <c r="E258" t="s">
        <v>61</v>
      </c>
      <c r="F258" t="s">
        <v>61</v>
      </c>
      <c r="G258" t="s">
        <v>61</v>
      </c>
      <c r="H258" t="s">
        <v>61</v>
      </c>
      <c r="I258" t="s">
        <v>61</v>
      </c>
      <c r="J258" t="s">
        <v>444</v>
      </c>
      <c r="K258" t="s">
        <v>445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5">
      <c r="A259" t="s">
        <v>448</v>
      </c>
      <c r="B259" t="s">
        <v>33</v>
      </c>
      <c r="C259" t="b">
        <v>1</v>
      </c>
      <c r="D259" t="s">
        <v>29</v>
      </c>
      <c r="E259" t="s">
        <v>146</v>
      </c>
      <c r="F259" t="s">
        <v>146</v>
      </c>
      <c r="G259" t="s">
        <v>146</v>
      </c>
      <c r="H259" t="s">
        <v>146</v>
      </c>
      <c r="I259" t="s">
        <v>146</v>
      </c>
      <c r="J259" t="s">
        <v>444</v>
      </c>
      <c r="K259" t="s">
        <v>445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25">
      <c r="A260" t="s">
        <v>449</v>
      </c>
      <c r="B260" t="s">
        <v>130</v>
      </c>
      <c r="C260" t="b">
        <v>0</v>
      </c>
      <c r="D260" t="s">
        <v>18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444</v>
      </c>
      <c r="K260" t="s">
        <v>445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25">
      <c r="A261" t="s">
        <v>450</v>
      </c>
      <c r="B261" t="s">
        <v>43</v>
      </c>
      <c r="C261" t="b">
        <v>0</v>
      </c>
      <c r="D261" t="s">
        <v>18</v>
      </c>
      <c r="E261" t="s">
        <v>30</v>
      </c>
      <c r="F261" t="s">
        <v>30</v>
      </c>
      <c r="G261" t="s">
        <v>30</v>
      </c>
      <c r="H261" t="s">
        <v>30</v>
      </c>
      <c r="I261" t="s">
        <v>30</v>
      </c>
      <c r="J261" t="s">
        <v>444</v>
      </c>
      <c r="K261" t="s">
        <v>445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25">
      <c r="A262" t="s">
        <v>451</v>
      </c>
      <c r="B262" t="s">
        <v>108</v>
      </c>
      <c r="C262" t="b">
        <v>0</v>
      </c>
      <c r="D262" t="s">
        <v>18</v>
      </c>
      <c r="E262" t="s">
        <v>64</v>
      </c>
      <c r="F262" t="s">
        <v>64</v>
      </c>
      <c r="G262" t="s">
        <v>64</v>
      </c>
      <c r="H262" t="s">
        <v>64</v>
      </c>
      <c r="I262" t="s">
        <v>64</v>
      </c>
      <c r="J262" t="s">
        <v>452</v>
      </c>
      <c r="K262" t="s">
        <v>453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25">
      <c r="A263" t="s">
        <v>454</v>
      </c>
      <c r="B263" t="s">
        <v>262</v>
      </c>
      <c r="C263" t="b">
        <v>0</v>
      </c>
      <c r="D263" t="s">
        <v>18</v>
      </c>
      <c r="E263" t="s">
        <v>122</v>
      </c>
      <c r="F263" t="s">
        <v>122</v>
      </c>
      <c r="G263" t="s">
        <v>122</v>
      </c>
      <c r="H263" t="s">
        <v>122</v>
      </c>
      <c r="I263" t="s">
        <v>122</v>
      </c>
      <c r="J263" t="s">
        <v>452</v>
      </c>
      <c r="K263" t="s">
        <v>453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25">
      <c r="A264" t="s">
        <v>455</v>
      </c>
      <c r="B264" t="s">
        <v>24</v>
      </c>
      <c r="C264" t="b">
        <v>1</v>
      </c>
      <c r="D264" t="s">
        <v>29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452</v>
      </c>
      <c r="K264" t="s">
        <v>453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25">
      <c r="A265" t="s">
        <v>456</v>
      </c>
      <c r="B265" t="s">
        <v>94</v>
      </c>
      <c r="C265" t="b">
        <v>0</v>
      </c>
      <c r="D265" t="s">
        <v>18</v>
      </c>
      <c r="E265" t="s">
        <v>34</v>
      </c>
      <c r="F265" t="s">
        <v>34</v>
      </c>
      <c r="G265" t="s">
        <v>34</v>
      </c>
      <c r="H265" t="s">
        <v>34</v>
      </c>
      <c r="I265" t="s">
        <v>34</v>
      </c>
      <c r="J265" t="s">
        <v>452</v>
      </c>
      <c r="K265" t="s">
        <v>453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457</v>
      </c>
      <c r="B266" t="s">
        <v>150</v>
      </c>
      <c r="C266" t="b">
        <v>1</v>
      </c>
      <c r="D266" t="s">
        <v>29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452</v>
      </c>
      <c r="K266" t="s">
        <v>453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25">
      <c r="A267" t="s">
        <v>458</v>
      </c>
      <c r="B267" t="s">
        <v>164</v>
      </c>
      <c r="C267" t="b">
        <v>1</v>
      </c>
      <c r="D267" t="s">
        <v>29</v>
      </c>
      <c r="E267" t="s">
        <v>75</v>
      </c>
      <c r="F267" t="s">
        <v>75</v>
      </c>
      <c r="G267" t="s">
        <v>51</v>
      </c>
      <c r="H267" t="s">
        <v>51</v>
      </c>
      <c r="I267" t="s">
        <v>51</v>
      </c>
      <c r="J267" t="s">
        <v>459</v>
      </c>
      <c r="K267" t="s">
        <v>104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25">
      <c r="A268" t="s">
        <v>460</v>
      </c>
      <c r="B268" t="s">
        <v>17</v>
      </c>
      <c r="C268" t="b">
        <v>1</v>
      </c>
      <c r="D268" t="s">
        <v>29</v>
      </c>
      <c r="E268" t="s">
        <v>19</v>
      </c>
      <c r="F268" t="s">
        <v>19</v>
      </c>
      <c r="G268" t="s">
        <v>20</v>
      </c>
      <c r="H268" t="s">
        <v>19</v>
      </c>
      <c r="I268" t="s">
        <v>20</v>
      </c>
      <c r="J268" t="s">
        <v>461</v>
      </c>
      <c r="K268" t="s">
        <v>462</v>
      </c>
      <c r="L268">
        <v>1</v>
      </c>
      <c r="M268">
        <v>1</v>
      </c>
      <c r="N268">
        <v>0</v>
      </c>
      <c r="O268">
        <v>1</v>
      </c>
      <c r="P268">
        <v>0</v>
      </c>
    </row>
    <row r="269" spans="1:16" x14ac:dyDescent="0.25">
      <c r="A269" t="s">
        <v>463</v>
      </c>
      <c r="B269" t="s">
        <v>176</v>
      </c>
      <c r="C269" t="b">
        <v>0</v>
      </c>
      <c r="D269" t="s">
        <v>18</v>
      </c>
      <c r="E269" t="s">
        <v>92</v>
      </c>
      <c r="F269" t="s">
        <v>92</v>
      </c>
      <c r="G269" t="s">
        <v>92</v>
      </c>
      <c r="H269" t="s">
        <v>92</v>
      </c>
      <c r="I269" t="s">
        <v>92</v>
      </c>
      <c r="J269" t="s">
        <v>461</v>
      </c>
      <c r="K269" t="s">
        <v>462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25">
      <c r="A270" t="s">
        <v>464</v>
      </c>
      <c r="B270" t="s">
        <v>28</v>
      </c>
      <c r="C270" t="b">
        <v>1</v>
      </c>
      <c r="D270" t="s">
        <v>29</v>
      </c>
      <c r="E270" t="s">
        <v>30</v>
      </c>
      <c r="F270" t="s">
        <v>30</v>
      </c>
      <c r="G270" t="s">
        <v>30</v>
      </c>
      <c r="H270" t="s">
        <v>30</v>
      </c>
      <c r="I270" t="s">
        <v>31</v>
      </c>
      <c r="J270" t="s">
        <v>461</v>
      </c>
      <c r="K270" t="s">
        <v>462</v>
      </c>
      <c r="L270">
        <v>1</v>
      </c>
      <c r="M270">
        <v>1</v>
      </c>
      <c r="N270">
        <v>1</v>
      </c>
      <c r="O270">
        <v>1</v>
      </c>
      <c r="P270">
        <v>0</v>
      </c>
    </row>
    <row r="271" spans="1:16" x14ac:dyDescent="0.25">
      <c r="A271" t="s">
        <v>465</v>
      </c>
      <c r="B271" t="s">
        <v>36</v>
      </c>
      <c r="C271" t="b">
        <v>0</v>
      </c>
      <c r="D271" t="s">
        <v>18</v>
      </c>
      <c r="E271" t="s">
        <v>38</v>
      </c>
      <c r="F271" t="s">
        <v>38</v>
      </c>
      <c r="G271" t="s">
        <v>38</v>
      </c>
      <c r="H271" t="s">
        <v>37</v>
      </c>
      <c r="I271" t="s">
        <v>37</v>
      </c>
      <c r="J271" t="s">
        <v>461</v>
      </c>
      <c r="K271" t="s">
        <v>462</v>
      </c>
      <c r="L271">
        <v>1</v>
      </c>
      <c r="M271">
        <v>1</v>
      </c>
      <c r="N271">
        <v>1</v>
      </c>
      <c r="O271">
        <v>0</v>
      </c>
      <c r="P271">
        <v>0</v>
      </c>
    </row>
    <row r="272" spans="1:16" x14ac:dyDescent="0.25">
      <c r="A272" t="s">
        <v>466</v>
      </c>
      <c r="B272" t="s">
        <v>40</v>
      </c>
      <c r="C272" t="b">
        <v>0</v>
      </c>
      <c r="D272" t="s">
        <v>18</v>
      </c>
      <c r="E272" t="s">
        <v>41</v>
      </c>
      <c r="F272" t="s">
        <v>41</v>
      </c>
      <c r="G272" t="s">
        <v>34</v>
      </c>
      <c r="H272" t="s">
        <v>34</v>
      </c>
      <c r="I272" t="s">
        <v>34</v>
      </c>
      <c r="J272" t="s">
        <v>461</v>
      </c>
      <c r="K272" t="s">
        <v>462</v>
      </c>
      <c r="L272">
        <v>1</v>
      </c>
      <c r="M272">
        <v>1</v>
      </c>
      <c r="N272">
        <v>0</v>
      </c>
      <c r="O272">
        <v>0</v>
      </c>
      <c r="P272">
        <v>0</v>
      </c>
    </row>
    <row r="273" spans="1:16" x14ac:dyDescent="0.25">
      <c r="A273" t="s">
        <v>467</v>
      </c>
      <c r="B273" t="s">
        <v>43</v>
      </c>
      <c r="C273" t="b">
        <v>0</v>
      </c>
      <c r="D273" t="s">
        <v>18</v>
      </c>
      <c r="E273" t="s">
        <v>41</v>
      </c>
      <c r="F273" t="s">
        <v>41</v>
      </c>
      <c r="G273" t="s">
        <v>41</v>
      </c>
      <c r="H273" t="s">
        <v>41</v>
      </c>
      <c r="I273" t="s">
        <v>30</v>
      </c>
      <c r="J273" t="s">
        <v>461</v>
      </c>
      <c r="K273" t="s">
        <v>462</v>
      </c>
      <c r="L273">
        <v>1</v>
      </c>
      <c r="M273">
        <v>1</v>
      </c>
      <c r="N273">
        <v>1</v>
      </c>
      <c r="O273">
        <v>1</v>
      </c>
      <c r="P273">
        <v>0</v>
      </c>
    </row>
    <row r="274" spans="1:16" x14ac:dyDescent="0.25">
      <c r="A274" t="s">
        <v>468</v>
      </c>
      <c r="B274" t="s">
        <v>140</v>
      </c>
      <c r="C274" t="b">
        <v>0</v>
      </c>
      <c r="D274" t="s">
        <v>18</v>
      </c>
      <c r="E274" t="s">
        <v>46</v>
      </c>
      <c r="F274" t="s">
        <v>46</v>
      </c>
      <c r="G274" t="s">
        <v>46</v>
      </c>
      <c r="H274" t="s">
        <v>46</v>
      </c>
      <c r="I274" t="s">
        <v>46</v>
      </c>
      <c r="J274" t="s">
        <v>469</v>
      </c>
      <c r="K274" t="s">
        <v>470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 t="s">
        <v>471</v>
      </c>
      <c r="B275" t="s">
        <v>86</v>
      </c>
      <c r="C275" t="b">
        <v>0</v>
      </c>
      <c r="D275" t="s">
        <v>18</v>
      </c>
      <c r="E275" t="s">
        <v>122</v>
      </c>
      <c r="F275" t="s">
        <v>122</v>
      </c>
      <c r="G275" t="s">
        <v>122</v>
      </c>
      <c r="H275" t="s">
        <v>122</v>
      </c>
      <c r="I275" t="s">
        <v>122</v>
      </c>
      <c r="J275" t="s">
        <v>469</v>
      </c>
      <c r="K275" t="s">
        <v>470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25">
      <c r="A276" t="s">
        <v>472</v>
      </c>
      <c r="B276" t="s">
        <v>50</v>
      </c>
      <c r="C276" t="b">
        <v>0</v>
      </c>
      <c r="D276" t="s">
        <v>18</v>
      </c>
      <c r="E276" t="s">
        <v>52</v>
      </c>
      <c r="F276" t="s">
        <v>52</v>
      </c>
      <c r="G276" t="s">
        <v>52</v>
      </c>
      <c r="H276" t="s">
        <v>52</v>
      </c>
      <c r="I276" t="s">
        <v>52</v>
      </c>
      <c r="J276" t="s">
        <v>469</v>
      </c>
      <c r="K276" t="s">
        <v>473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474</v>
      </c>
      <c r="B277" t="s">
        <v>164</v>
      </c>
      <c r="C277" t="b">
        <v>1</v>
      </c>
      <c r="D277" t="s">
        <v>29</v>
      </c>
      <c r="E277" t="s">
        <v>75</v>
      </c>
      <c r="F277" t="s">
        <v>75</v>
      </c>
      <c r="G277" t="s">
        <v>75</v>
      </c>
      <c r="H277" t="s">
        <v>75</v>
      </c>
      <c r="I277" t="s">
        <v>75</v>
      </c>
      <c r="J277" t="s">
        <v>469</v>
      </c>
      <c r="K277" t="s">
        <v>470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25">
      <c r="A278" t="s">
        <v>475</v>
      </c>
      <c r="B278" t="s">
        <v>144</v>
      </c>
      <c r="C278" t="b">
        <v>1</v>
      </c>
      <c r="D278" t="s">
        <v>29</v>
      </c>
      <c r="E278" t="s">
        <v>52</v>
      </c>
      <c r="F278" t="s">
        <v>52</v>
      </c>
      <c r="G278" t="s">
        <v>52</v>
      </c>
      <c r="H278" t="s">
        <v>52</v>
      </c>
      <c r="I278" t="s">
        <v>52</v>
      </c>
      <c r="J278" t="s">
        <v>469</v>
      </c>
      <c r="K278" t="s">
        <v>470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25">
      <c r="A279" t="s">
        <v>476</v>
      </c>
      <c r="B279" t="s">
        <v>237</v>
      </c>
      <c r="C279" t="b">
        <v>1</v>
      </c>
      <c r="D279" t="s">
        <v>29</v>
      </c>
      <c r="E279" t="s">
        <v>25</v>
      </c>
      <c r="F279" t="s">
        <v>25</v>
      </c>
      <c r="G279" t="s">
        <v>25</v>
      </c>
      <c r="H279" t="s">
        <v>55</v>
      </c>
      <c r="I279" t="s">
        <v>25</v>
      </c>
      <c r="J279" t="s">
        <v>469</v>
      </c>
      <c r="K279" t="s">
        <v>473</v>
      </c>
      <c r="L279">
        <v>0</v>
      </c>
      <c r="M279">
        <v>0</v>
      </c>
      <c r="N279">
        <v>0</v>
      </c>
      <c r="O279">
        <v>1</v>
      </c>
      <c r="P279">
        <v>0</v>
      </c>
    </row>
    <row r="280" spans="1:16" x14ac:dyDescent="0.25">
      <c r="A280" t="s">
        <v>477</v>
      </c>
      <c r="B280" t="s">
        <v>176</v>
      </c>
      <c r="C280" t="b">
        <v>0</v>
      </c>
      <c r="D280" t="s">
        <v>18</v>
      </c>
      <c r="E280" t="s">
        <v>92</v>
      </c>
      <c r="F280" t="s">
        <v>92</v>
      </c>
      <c r="G280" t="s">
        <v>55</v>
      </c>
      <c r="H280" t="s">
        <v>92</v>
      </c>
      <c r="I280" t="s">
        <v>92</v>
      </c>
      <c r="J280" t="s">
        <v>469</v>
      </c>
      <c r="K280" t="s">
        <v>473</v>
      </c>
      <c r="L280">
        <v>1</v>
      </c>
      <c r="M280">
        <v>1</v>
      </c>
      <c r="N280">
        <v>0</v>
      </c>
      <c r="O280">
        <v>1</v>
      </c>
      <c r="P280">
        <v>1</v>
      </c>
    </row>
    <row r="281" spans="1:16" x14ac:dyDescent="0.25">
      <c r="A281" t="s">
        <v>478</v>
      </c>
      <c r="B281" t="s">
        <v>33</v>
      </c>
      <c r="C281" t="b">
        <v>1</v>
      </c>
      <c r="D281" t="s">
        <v>29</v>
      </c>
      <c r="E281" t="s">
        <v>34</v>
      </c>
      <c r="F281" t="s">
        <v>34</v>
      </c>
      <c r="G281" t="s">
        <v>34</v>
      </c>
      <c r="H281" t="s">
        <v>34</v>
      </c>
      <c r="I281" t="s">
        <v>34</v>
      </c>
      <c r="J281" t="s">
        <v>469</v>
      </c>
      <c r="K281" t="s">
        <v>473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25">
      <c r="A282" t="s">
        <v>479</v>
      </c>
      <c r="B282" t="s">
        <v>148</v>
      </c>
      <c r="C282" t="b">
        <v>0</v>
      </c>
      <c r="D282" t="s">
        <v>18</v>
      </c>
      <c r="E282" t="s">
        <v>146</v>
      </c>
      <c r="F282" t="s">
        <v>30</v>
      </c>
      <c r="G282" t="s">
        <v>30</v>
      </c>
      <c r="H282" t="s">
        <v>146</v>
      </c>
      <c r="I282" t="s">
        <v>30</v>
      </c>
      <c r="J282" t="s">
        <v>469</v>
      </c>
      <c r="K282" t="s">
        <v>470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6" x14ac:dyDescent="0.25">
      <c r="A283" t="s">
        <v>480</v>
      </c>
      <c r="B283" t="s">
        <v>130</v>
      </c>
      <c r="C283" t="b">
        <v>1</v>
      </c>
      <c r="D283" t="s">
        <v>29</v>
      </c>
      <c r="E283" t="s">
        <v>30</v>
      </c>
      <c r="F283" t="s">
        <v>30</v>
      </c>
      <c r="G283" t="s">
        <v>30</v>
      </c>
      <c r="H283" t="s">
        <v>38</v>
      </c>
      <c r="I283" t="s">
        <v>30</v>
      </c>
      <c r="J283" t="s">
        <v>469</v>
      </c>
      <c r="K283" t="s">
        <v>473</v>
      </c>
      <c r="L283">
        <v>1</v>
      </c>
      <c r="M283">
        <v>1</v>
      </c>
      <c r="N283">
        <v>1</v>
      </c>
      <c r="O283">
        <v>0</v>
      </c>
      <c r="P283">
        <v>1</v>
      </c>
    </row>
    <row r="284" spans="1:16" x14ac:dyDescent="0.25">
      <c r="A284" t="s">
        <v>481</v>
      </c>
      <c r="B284" t="s">
        <v>102</v>
      </c>
      <c r="C284" t="b">
        <v>1</v>
      </c>
      <c r="D284" t="s">
        <v>29</v>
      </c>
      <c r="E284" t="s">
        <v>46</v>
      </c>
      <c r="F284" t="s">
        <v>46</v>
      </c>
      <c r="G284" t="s">
        <v>65</v>
      </c>
      <c r="H284" t="s">
        <v>46</v>
      </c>
      <c r="I284" t="s">
        <v>46</v>
      </c>
      <c r="J284" t="s">
        <v>482</v>
      </c>
      <c r="K284" t="s">
        <v>483</v>
      </c>
      <c r="L284">
        <v>1</v>
      </c>
      <c r="M284">
        <v>1</v>
      </c>
      <c r="N284">
        <v>0</v>
      </c>
      <c r="O284">
        <v>1</v>
      </c>
      <c r="P284">
        <v>1</v>
      </c>
    </row>
    <row r="285" spans="1:16" x14ac:dyDescent="0.25">
      <c r="A285" t="s">
        <v>484</v>
      </c>
      <c r="B285" t="s">
        <v>191</v>
      </c>
      <c r="C285" t="b">
        <v>0</v>
      </c>
      <c r="D285" t="s">
        <v>18</v>
      </c>
      <c r="E285" t="s">
        <v>20</v>
      </c>
      <c r="F285" t="s">
        <v>106</v>
      </c>
      <c r="G285" t="s">
        <v>106</v>
      </c>
      <c r="H285" t="s">
        <v>20</v>
      </c>
      <c r="I285" t="s">
        <v>20</v>
      </c>
      <c r="J285" t="s">
        <v>485</v>
      </c>
      <c r="K285" t="s">
        <v>486</v>
      </c>
      <c r="L285">
        <v>1</v>
      </c>
      <c r="M285">
        <v>0</v>
      </c>
      <c r="N285">
        <v>0</v>
      </c>
      <c r="O285">
        <v>1</v>
      </c>
      <c r="P285">
        <v>1</v>
      </c>
    </row>
    <row r="286" spans="1:16" x14ac:dyDescent="0.25">
      <c r="A286" t="s">
        <v>487</v>
      </c>
      <c r="B286" t="s">
        <v>262</v>
      </c>
      <c r="C286" t="b">
        <v>1</v>
      </c>
      <c r="D286" t="s">
        <v>29</v>
      </c>
      <c r="E286" t="s">
        <v>122</v>
      </c>
      <c r="F286" t="s">
        <v>106</v>
      </c>
      <c r="G286" t="s">
        <v>106</v>
      </c>
      <c r="H286" t="s">
        <v>122</v>
      </c>
      <c r="I286" t="s">
        <v>106</v>
      </c>
      <c r="J286" t="s">
        <v>485</v>
      </c>
      <c r="K286" t="s">
        <v>486</v>
      </c>
      <c r="L286">
        <v>0</v>
      </c>
      <c r="M286">
        <v>1</v>
      </c>
      <c r="N286">
        <v>1</v>
      </c>
      <c r="O286">
        <v>0</v>
      </c>
      <c r="P286">
        <v>1</v>
      </c>
    </row>
    <row r="287" spans="1:16" x14ac:dyDescent="0.25">
      <c r="A287" t="s">
        <v>488</v>
      </c>
      <c r="B287" t="s">
        <v>155</v>
      </c>
      <c r="C287" t="b">
        <v>1</v>
      </c>
      <c r="D287" t="s">
        <v>29</v>
      </c>
      <c r="E287" t="s">
        <v>51</v>
      </c>
      <c r="F287" t="s">
        <v>26</v>
      </c>
      <c r="G287" t="s">
        <v>26</v>
      </c>
      <c r="H287" t="s">
        <v>26</v>
      </c>
      <c r="I287" t="s">
        <v>26</v>
      </c>
      <c r="J287" t="s">
        <v>485</v>
      </c>
      <c r="K287" t="s">
        <v>486</v>
      </c>
      <c r="L287">
        <v>0</v>
      </c>
      <c r="M287">
        <v>1</v>
      </c>
      <c r="N287">
        <v>1</v>
      </c>
      <c r="O287">
        <v>1</v>
      </c>
      <c r="P287">
        <v>1</v>
      </c>
    </row>
    <row r="288" spans="1:16" x14ac:dyDescent="0.25">
      <c r="A288" t="s">
        <v>489</v>
      </c>
      <c r="B288" t="s">
        <v>184</v>
      </c>
      <c r="C288" t="b">
        <v>0</v>
      </c>
      <c r="D288" t="s">
        <v>18</v>
      </c>
      <c r="E288" t="s">
        <v>58</v>
      </c>
      <c r="F288" t="s">
        <v>52</v>
      </c>
      <c r="G288" t="s">
        <v>58</v>
      </c>
      <c r="H288" t="s">
        <v>58</v>
      </c>
      <c r="I288" t="s">
        <v>58</v>
      </c>
      <c r="J288" t="s">
        <v>485</v>
      </c>
      <c r="K288" t="s">
        <v>486</v>
      </c>
      <c r="L288">
        <v>1</v>
      </c>
      <c r="M288">
        <v>0</v>
      </c>
      <c r="N288">
        <v>1</v>
      </c>
      <c r="O288">
        <v>1</v>
      </c>
      <c r="P288">
        <v>1</v>
      </c>
    </row>
    <row r="289" spans="1:16" x14ac:dyDescent="0.25">
      <c r="A289" t="s">
        <v>490</v>
      </c>
      <c r="B289" t="s">
        <v>150</v>
      </c>
      <c r="C289" t="b">
        <v>1</v>
      </c>
      <c r="D289" t="s">
        <v>29</v>
      </c>
      <c r="E289" t="s">
        <v>61</v>
      </c>
      <c r="F289" t="s">
        <v>61</v>
      </c>
      <c r="G289" t="s">
        <v>41</v>
      </c>
      <c r="H289" t="s">
        <v>61</v>
      </c>
      <c r="I289" t="s">
        <v>61</v>
      </c>
      <c r="J289" t="s">
        <v>485</v>
      </c>
      <c r="K289" t="s">
        <v>486</v>
      </c>
      <c r="L289">
        <v>1</v>
      </c>
      <c r="M289">
        <v>1</v>
      </c>
      <c r="N289">
        <v>0</v>
      </c>
      <c r="O289">
        <v>1</v>
      </c>
      <c r="P289">
        <v>1</v>
      </c>
    </row>
    <row r="290" spans="1:16" x14ac:dyDescent="0.25">
      <c r="A290" t="s">
        <v>491</v>
      </c>
      <c r="B290" t="s">
        <v>116</v>
      </c>
      <c r="C290" t="b">
        <v>1</v>
      </c>
      <c r="D290" t="s">
        <v>29</v>
      </c>
      <c r="E290" t="s">
        <v>117</v>
      </c>
      <c r="F290" t="s">
        <v>117</v>
      </c>
      <c r="G290" t="s">
        <v>117</v>
      </c>
      <c r="H290" t="s">
        <v>117</v>
      </c>
      <c r="I290" t="s">
        <v>117</v>
      </c>
      <c r="J290" t="s">
        <v>492</v>
      </c>
      <c r="K290" t="s">
        <v>493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25">
      <c r="A291" t="s">
        <v>494</v>
      </c>
      <c r="B291" t="s">
        <v>262</v>
      </c>
      <c r="C291" t="b">
        <v>1</v>
      </c>
      <c r="D291" t="s">
        <v>29</v>
      </c>
      <c r="E291" t="s">
        <v>106</v>
      </c>
      <c r="F291" t="s">
        <v>106</v>
      </c>
      <c r="G291" t="s">
        <v>106</v>
      </c>
      <c r="H291" t="s">
        <v>106</v>
      </c>
      <c r="I291" t="s">
        <v>106</v>
      </c>
      <c r="J291" t="s">
        <v>492</v>
      </c>
      <c r="K291" t="s">
        <v>493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25">
      <c r="A292" t="s">
        <v>495</v>
      </c>
      <c r="B292" t="s">
        <v>184</v>
      </c>
      <c r="C292" t="b">
        <v>1</v>
      </c>
      <c r="D292" t="s">
        <v>29</v>
      </c>
      <c r="E292" t="s">
        <v>52</v>
      </c>
      <c r="F292" t="s">
        <v>52</v>
      </c>
      <c r="G292" t="s">
        <v>52</v>
      </c>
      <c r="H292" t="s">
        <v>52</v>
      </c>
      <c r="I292" t="s">
        <v>52</v>
      </c>
      <c r="J292" t="s">
        <v>492</v>
      </c>
      <c r="K292" t="s">
        <v>493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25">
      <c r="A293" t="s">
        <v>496</v>
      </c>
      <c r="B293" t="s">
        <v>28</v>
      </c>
      <c r="C293" t="b">
        <v>1</v>
      </c>
      <c r="D293" t="s">
        <v>29</v>
      </c>
      <c r="E293" t="s">
        <v>31</v>
      </c>
      <c r="F293" t="s">
        <v>31</v>
      </c>
      <c r="G293" t="s">
        <v>30</v>
      </c>
      <c r="H293" t="s">
        <v>31</v>
      </c>
      <c r="I293" t="s">
        <v>31</v>
      </c>
      <c r="J293" t="s">
        <v>492</v>
      </c>
      <c r="K293" t="s">
        <v>493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25">
      <c r="A294" t="s">
        <v>497</v>
      </c>
      <c r="B294" t="s">
        <v>40</v>
      </c>
      <c r="C294" t="b">
        <v>0</v>
      </c>
      <c r="D294" t="s">
        <v>18</v>
      </c>
      <c r="E294" t="s">
        <v>41</v>
      </c>
      <c r="F294" t="s">
        <v>41</v>
      </c>
      <c r="G294" t="s">
        <v>41</v>
      </c>
      <c r="H294" t="s">
        <v>41</v>
      </c>
      <c r="I294" t="s">
        <v>41</v>
      </c>
      <c r="J294" t="s">
        <v>492</v>
      </c>
      <c r="K294" t="s">
        <v>493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25">
      <c r="A295" t="s">
        <v>498</v>
      </c>
      <c r="B295" t="s">
        <v>102</v>
      </c>
      <c r="C295" t="b">
        <v>1</v>
      </c>
      <c r="D295" t="s">
        <v>29</v>
      </c>
      <c r="E295" t="s">
        <v>46</v>
      </c>
      <c r="F295" t="s">
        <v>46</v>
      </c>
      <c r="G295" t="s">
        <v>46</v>
      </c>
      <c r="H295" t="s">
        <v>46</v>
      </c>
      <c r="I295" t="s">
        <v>46</v>
      </c>
      <c r="J295" t="s">
        <v>499</v>
      </c>
      <c r="K295" t="s">
        <v>500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25">
      <c r="A296" t="s">
        <v>501</v>
      </c>
      <c r="B296" t="s">
        <v>63</v>
      </c>
      <c r="C296" t="b">
        <v>1</v>
      </c>
      <c r="D296" t="s">
        <v>29</v>
      </c>
      <c r="E296" t="s">
        <v>65</v>
      </c>
      <c r="F296" t="s">
        <v>65</v>
      </c>
      <c r="G296" t="s">
        <v>65</v>
      </c>
      <c r="H296" t="s">
        <v>65</v>
      </c>
      <c r="I296" t="s">
        <v>65</v>
      </c>
      <c r="J296" t="s">
        <v>502</v>
      </c>
      <c r="K296" t="s">
        <v>503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25">
      <c r="A297" t="s">
        <v>504</v>
      </c>
      <c r="B297" t="s">
        <v>17</v>
      </c>
      <c r="C297" t="b">
        <v>1</v>
      </c>
      <c r="D297" t="s">
        <v>29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502</v>
      </c>
      <c r="K297" t="s">
        <v>503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25">
      <c r="A298" t="s">
        <v>505</v>
      </c>
      <c r="B298" t="s">
        <v>57</v>
      </c>
      <c r="C298" t="b">
        <v>1</v>
      </c>
      <c r="D298" t="s">
        <v>29</v>
      </c>
      <c r="E298" t="s">
        <v>26</v>
      </c>
      <c r="F298" t="s">
        <v>26</v>
      </c>
      <c r="G298" t="s">
        <v>26</v>
      </c>
      <c r="H298" t="s">
        <v>26</v>
      </c>
      <c r="I298" t="s">
        <v>26</v>
      </c>
      <c r="J298" t="s">
        <v>502</v>
      </c>
      <c r="K298" t="s">
        <v>503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25">
      <c r="A299" t="s">
        <v>506</v>
      </c>
      <c r="B299" t="s">
        <v>72</v>
      </c>
      <c r="C299" t="b">
        <v>1</v>
      </c>
      <c r="D299" t="s">
        <v>29</v>
      </c>
      <c r="E299" t="s">
        <v>75</v>
      </c>
      <c r="F299" t="s">
        <v>75</v>
      </c>
      <c r="G299" t="s">
        <v>75</v>
      </c>
      <c r="H299" t="s">
        <v>75</v>
      </c>
      <c r="I299" t="s">
        <v>75</v>
      </c>
      <c r="J299" t="s">
        <v>502</v>
      </c>
      <c r="K299" t="s">
        <v>503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25">
      <c r="A300" t="s">
        <v>507</v>
      </c>
      <c r="B300" t="s">
        <v>36</v>
      </c>
      <c r="C300" t="b">
        <v>0</v>
      </c>
      <c r="D300" t="s">
        <v>18</v>
      </c>
      <c r="E300" t="s">
        <v>38</v>
      </c>
      <c r="F300" t="s">
        <v>38</v>
      </c>
      <c r="G300" t="s">
        <v>38</v>
      </c>
      <c r="H300" t="s">
        <v>38</v>
      </c>
      <c r="I300" t="s">
        <v>38</v>
      </c>
      <c r="J300" t="s">
        <v>502</v>
      </c>
      <c r="K300" t="s">
        <v>503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25">
      <c r="A301" t="s">
        <v>508</v>
      </c>
      <c r="B301" t="s">
        <v>168</v>
      </c>
      <c r="C301" t="b">
        <v>1</v>
      </c>
      <c r="D301" t="s">
        <v>29</v>
      </c>
      <c r="E301" t="s">
        <v>41</v>
      </c>
      <c r="F301" t="s">
        <v>41</v>
      </c>
      <c r="G301" t="s">
        <v>41</v>
      </c>
      <c r="H301" t="s">
        <v>41</v>
      </c>
      <c r="I301" t="s">
        <v>41</v>
      </c>
      <c r="J301" t="s">
        <v>502</v>
      </c>
      <c r="K301" t="s">
        <v>503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 t="s">
        <v>509</v>
      </c>
      <c r="B302" t="s">
        <v>50</v>
      </c>
      <c r="C302" t="b">
        <v>1</v>
      </c>
      <c r="D302" t="s">
        <v>29</v>
      </c>
      <c r="E302" t="s">
        <v>51</v>
      </c>
      <c r="F302" t="s">
        <v>51</v>
      </c>
      <c r="G302" t="s">
        <v>51</v>
      </c>
      <c r="H302" t="s">
        <v>51</v>
      </c>
      <c r="I302" t="s">
        <v>51</v>
      </c>
      <c r="J302" t="s">
        <v>510</v>
      </c>
      <c r="K302" t="s">
        <v>511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 t="s">
        <v>512</v>
      </c>
      <c r="B303" t="s">
        <v>237</v>
      </c>
      <c r="C303" t="b">
        <v>0</v>
      </c>
      <c r="D303" t="s">
        <v>18</v>
      </c>
      <c r="E303" t="s">
        <v>55</v>
      </c>
      <c r="F303" t="s">
        <v>55</v>
      </c>
      <c r="G303" t="s">
        <v>55</v>
      </c>
      <c r="H303" t="s">
        <v>55</v>
      </c>
      <c r="I303" t="s">
        <v>55</v>
      </c>
      <c r="J303" t="s">
        <v>510</v>
      </c>
      <c r="K303" t="s">
        <v>511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 t="s">
        <v>513</v>
      </c>
      <c r="B304" t="s">
        <v>176</v>
      </c>
      <c r="C304" t="b">
        <v>0</v>
      </c>
      <c r="D304" t="s">
        <v>18</v>
      </c>
      <c r="E304" t="s">
        <v>92</v>
      </c>
      <c r="F304" t="s">
        <v>92</v>
      </c>
      <c r="G304" t="s">
        <v>92</v>
      </c>
      <c r="H304" t="s">
        <v>92</v>
      </c>
      <c r="I304" t="s">
        <v>92</v>
      </c>
      <c r="J304" t="s">
        <v>510</v>
      </c>
      <c r="K304" t="s">
        <v>511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25">
      <c r="A305" t="s">
        <v>514</v>
      </c>
      <c r="B305" t="s">
        <v>33</v>
      </c>
      <c r="C305" t="b">
        <v>0</v>
      </c>
      <c r="D305" t="s">
        <v>18</v>
      </c>
      <c r="E305" t="s">
        <v>34</v>
      </c>
      <c r="F305" t="s">
        <v>34</v>
      </c>
      <c r="G305" t="s">
        <v>34</v>
      </c>
      <c r="H305" t="s">
        <v>34</v>
      </c>
      <c r="I305" t="s">
        <v>34</v>
      </c>
      <c r="J305" t="s">
        <v>510</v>
      </c>
      <c r="K305" t="s">
        <v>511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25">
      <c r="A306" t="s">
        <v>515</v>
      </c>
      <c r="B306" t="s">
        <v>130</v>
      </c>
      <c r="C306" t="b">
        <v>1</v>
      </c>
      <c r="D306" t="s">
        <v>29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510</v>
      </c>
      <c r="K306" t="s">
        <v>511</v>
      </c>
      <c r="L306">
        <v>0</v>
      </c>
      <c r="M306">
        <v>0</v>
      </c>
      <c r="N306">
        <v>0</v>
      </c>
      <c r="O306">
        <v>0</v>
      </c>
      <c r="P30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C682-86EC-4059-8DC1-D91DC1E99891}">
  <dimension ref="A1:O306"/>
  <sheetViews>
    <sheetView topLeftCell="B1" workbookViewId="0">
      <selection activeCell="Q15" sqref="Q15"/>
    </sheetView>
  </sheetViews>
  <sheetFormatPr defaultRowHeight="15" x14ac:dyDescent="0.25"/>
  <cols>
    <col min="1" max="1" width="34.7109375" hidden="1" customWidth="1"/>
    <col min="2" max="2" width="7.28515625" customWidth="1"/>
    <col min="9" max="9" width="20.42578125" customWidth="1"/>
  </cols>
  <sheetData>
    <row r="1" spans="1:15" x14ac:dyDescent="0.25">
      <c r="A1" t="s">
        <v>1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25">
      <c r="A2" t="s">
        <v>214</v>
      </c>
      <c r="B2" t="str">
        <f>RIGHT(A2,3)</f>
        <v>15)</v>
      </c>
      <c r="C2" t="s">
        <v>18</v>
      </c>
      <c r="D2" t="s">
        <v>117</v>
      </c>
      <c r="E2" t="s">
        <v>64</v>
      </c>
      <c r="F2" t="s">
        <v>64</v>
      </c>
      <c r="G2" t="s">
        <v>64</v>
      </c>
      <c r="H2" t="s">
        <v>117</v>
      </c>
      <c r="I2" t="s">
        <v>215</v>
      </c>
      <c r="J2" t="s">
        <v>216</v>
      </c>
      <c r="K2">
        <v>1</v>
      </c>
      <c r="L2">
        <v>0</v>
      </c>
      <c r="M2">
        <v>0</v>
      </c>
      <c r="N2">
        <v>0</v>
      </c>
      <c r="O2">
        <v>1</v>
      </c>
    </row>
    <row r="3" spans="1:15" x14ac:dyDescent="0.25">
      <c r="A3" t="s">
        <v>214</v>
      </c>
      <c r="B3" t="str">
        <f t="shared" ref="B3:B66" si="0">RIGHT(A3,3)</f>
        <v>15)</v>
      </c>
      <c r="C3" t="s">
        <v>18</v>
      </c>
      <c r="D3" t="s">
        <v>117</v>
      </c>
      <c r="E3" t="s">
        <v>117</v>
      </c>
      <c r="F3" t="s">
        <v>64</v>
      </c>
      <c r="G3" t="s">
        <v>117</v>
      </c>
      <c r="H3" t="s">
        <v>64</v>
      </c>
      <c r="I3" t="s">
        <v>297</v>
      </c>
      <c r="J3" t="s">
        <v>180</v>
      </c>
      <c r="K3">
        <v>1</v>
      </c>
      <c r="L3">
        <v>1</v>
      </c>
      <c r="M3">
        <v>0</v>
      </c>
      <c r="N3">
        <v>1</v>
      </c>
      <c r="O3">
        <v>0</v>
      </c>
    </row>
    <row r="4" spans="1:15" x14ac:dyDescent="0.25">
      <c r="A4" t="s">
        <v>214</v>
      </c>
      <c r="B4" t="str">
        <f t="shared" si="0"/>
        <v>15)</v>
      </c>
      <c r="C4" t="s">
        <v>18</v>
      </c>
      <c r="D4" t="s">
        <v>64</v>
      </c>
      <c r="E4" t="s">
        <v>117</v>
      </c>
      <c r="F4" t="s">
        <v>117</v>
      </c>
      <c r="G4" t="s">
        <v>117</v>
      </c>
      <c r="H4" t="s">
        <v>117</v>
      </c>
      <c r="I4" t="s">
        <v>316</v>
      </c>
      <c r="J4" t="s">
        <v>317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 t="s">
        <v>214</v>
      </c>
      <c r="B5" t="str">
        <f t="shared" si="0"/>
        <v>15)</v>
      </c>
      <c r="C5" t="s">
        <v>29</v>
      </c>
      <c r="D5" t="s">
        <v>64</v>
      </c>
      <c r="E5" t="s">
        <v>64</v>
      </c>
      <c r="F5" t="s">
        <v>117</v>
      </c>
      <c r="G5" t="s">
        <v>117</v>
      </c>
      <c r="H5" t="s">
        <v>64</v>
      </c>
      <c r="I5" t="s">
        <v>331</v>
      </c>
      <c r="J5" t="s">
        <v>332</v>
      </c>
      <c r="K5">
        <v>1</v>
      </c>
      <c r="L5">
        <v>1</v>
      </c>
      <c r="M5">
        <v>0</v>
      </c>
      <c r="N5">
        <v>0</v>
      </c>
      <c r="O5">
        <v>1</v>
      </c>
    </row>
    <row r="6" spans="1:15" x14ac:dyDescent="0.25">
      <c r="A6" t="s">
        <v>214</v>
      </c>
      <c r="B6" t="str">
        <f t="shared" si="0"/>
        <v>15)</v>
      </c>
      <c r="C6" t="s">
        <v>29</v>
      </c>
      <c r="D6" t="s">
        <v>64</v>
      </c>
      <c r="E6" t="s">
        <v>64</v>
      </c>
      <c r="F6" t="s">
        <v>117</v>
      </c>
      <c r="G6" t="s">
        <v>117</v>
      </c>
      <c r="H6" t="s">
        <v>117</v>
      </c>
      <c r="I6" t="s">
        <v>444</v>
      </c>
      <c r="J6" t="s">
        <v>445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5">
      <c r="A7" t="s">
        <v>140</v>
      </c>
      <c r="B7" t="str">
        <f t="shared" si="0"/>
        <v>16)</v>
      </c>
      <c r="C7" t="s">
        <v>29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141</v>
      </c>
      <c r="J7" t="s">
        <v>142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5">
      <c r="A8" t="s">
        <v>140</v>
      </c>
      <c r="B8" t="str">
        <f t="shared" si="0"/>
        <v>16)</v>
      </c>
      <c r="C8" t="s">
        <v>29</v>
      </c>
      <c r="D8" t="s">
        <v>46</v>
      </c>
      <c r="E8" t="s">
        <v>46</v>
      </c>
      <c r="F8" t="s">
        <v>46</v>
      </c>
      <c r="G8" t="s">
        <v>46</v>
      </c>
      <c r="H8" t="s">
        <v>46</v>
      </c>
      <c r="I8" t="s">
        <v>160</v>
      </c>
      <c r="J8" t="s">
        <v>161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 t="s">
        <v>140</v>
      </c>
      <c r="B9" t="str">
        <f t="shared" si="0"/>
        <v>16)</v>
      </c>
      <c r="C9" t="s">
        <v>29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254</v>
      </c>
      <c r="J9" t="s">
        <v>255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 t="s">
        <v>140</v>
      </c>
      <c r="B10" t="str">
        <f t="shared" si="0"/>
        <v>16)</v>
      </c>
      <c r="C10" t="s">
        <v>29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444</v>
      </c>
      <c r="J10" t="s">
        <v>445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140</v>
      </c>
      <c r="B11" t="str">
        <f t="shared" si="0"/>
        <v>16)</v>
      </c>
      <c r="C11" t="s">
        <v>18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469</v>
      </c>
      <c r="J11" t="s">
        <v>470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116</v>
      </c>
      <c r="B12" t="str">
        <f t="shared" si="0"/>
        <v>17)</v>
      </c>
      <c r="C12" t="s">
        <v>29</v>
      </c>
      <c r="D12" t="s">
        <v>117</v>
      </c>
      <c r="E12" t="s">
        <v>117</v>
      </c>
      <c r="F12" t="s">
        <v>117</v>
      </c>
      <c r="G12" t="s">
        <v>117</v>
      </c>
      <c r="H12" t="s">
        <v>117</v>
      </c>
      <c r="I12" t="s">
        <v>118</v>
      </c>
      <c r="J12" t="s">
        <v>119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116</v>
      </c>
      <c r="B13" t="str">
        <f t="shared" si="0"/>
        <v>17)</v>
      </c>
      <c r="C13" t="s">
        <v>29</v>
      </c>
      <c r="D13" t="s">
        <v>117</v>
      </c>
      <c r="E13" t="s">
        <v>117</v>
      </c>
      <c r="F13" t="s">
        <v>117</v>
      </c>
      <c r="G13" t="s">
        <v>117</v>
      </c>
      <c r="H13" t="s">
        <v>117</v>
      </c>
      <c r="I13" t="s">
        <v>152</v>
      </c>
      <c r="J13" t="s">
        <v>153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116</v>
      </c>
      <c r="B14" t="str">
        <f t="shared" si="0"/>
        <v>17)</v>
      </c>
      <c r="C14" t="s">
        <v>18</v>
      </c>
      <c r="D14" t="s">
        <v>117</v>
      </c>
      <c r="E14" t="s">
        <v>117</v>
      </c>
      <c r="F14" t="s">
        <v>117</v>
      </c>
      <c r="G14" t="s">
        <v>117</v>
      </c>
      <c r="H14" t="s">
        <v>117</v>
      </c>
      <c r="I14" t="s">
        <v>170</v>
      </c>
      <c r="J14" t="s">
        <v>171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 t="s">
        <v>116</v>
      </c>
      <c r="B15" t="str">
        <f t="shared" si="0"/>
        <v>17)</v>
      </c>
      <c r="C15" t="s">
        <v>18</v>
      </c>
      <c r="D15" t="s">
        <v>117</v>
      </c>
      <c r="E15" t="s">
        <v>19</v>
      </c>
      <c r="F15" t="s">
        <v>19</v>
      </c>
      <c r="G15" t="s">
        <v>19</v>
      </c>
      <c r="H15" t="s">
        <v>19</v>
      </c>
      <c r="I15" t="s">
        <v>199</v>
      </c>
      <c r="J15" t="s">
        <v>200</v>
      </c>
      <c r="K15">
        <v>1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116</v>
      </c>
      <c r="B16" t="str">
        <f t="shared" si="0"/>
        <v>17)</v>
      </c>
      <c r="C16" t="s">
        <v>18</v>
      </c>
      <c r="D16" t="s">
        <v>117</v>
      </c>
      <c r="E16" t="s">
        <v>117</v>
      </c>
      <c r="F16" t="s">
        <v>117</v>
      </c>
      <c r="G16" t="s">
        <v>117</v>
      </c>
      <c r="H16" t="s">
        <v>117</v>
      </c>
      <c r="I16" t="s">
        <v>276</v>
      </c>
      <c r="J16" t="s">
        <v>277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 t="s">
        <v>116</v>
      </c>
      <c r="B17" t="str">
        <f t="shared" si="0"/>
        <v>17)</v>
      </c>
      <c r="C17" t="s">
        <v>18</v>
      </c>
      <c r="D17" t="s">
        <v>19</v>
      </c>
      <c r="E17" t="s">
        <v>117</v>
      </c>
      <c r="F17" t="s">
        <v>117</v>
      </c>
      <c r="G17" t="s">
        <v>19</v>
      </c>
      <c r="H17" t="s">
        <v>19</v>
      </c>
      <c r="I17" t="s">
        <v>306</v>
      </c>
      <c r="J17" t="s">
        <v>307</v>
      </c>
      <c r="K17">
        <v>0</v>
      </c>
      <c r="L17">
        <v>1</v>
      </c>
      <c r="M17">
        <v>1</v>
      </c>
      <c r="N17">
        <v>0</v>
      </c>
      <c r="O17">
        <v>0</v>
      </c>
    </row>
    <row r="18" spans="1:15" x14ac:dyDescent="0.25">
      <c r="A18" t="s">
        <v>116</v>
      </c>
      <c r="B18" t="str">
        <f t="shared" si="0"/>
        <v>17)</v>
      </c>
      <c r="C18" t="s">
        <v>29</v>
      </c>
      <c r="D18" t="s">
        <v>117</v>
      </c>
      <c r="E18" t="s">
        <v>19</v>
      </c>
      <c r="F18" t="s">
        <v>117</v>
      </c>
      <c r="G18" t="s">
        <v>19</v>
      </c>
      <c r="H18" t="s">
        <v>19</v>
      </c>
      <c r="I18" t="s">
        <v>386</v>
      </c>
      <c r="J18" t="s">
        <v>387</v>
      </c>
      <c r="K18">
        <v>0</v>
      </c>
      <c r="L18">
        <v>1</v>
      </c>
      <c r="M18">
        <v>0</v>
      </c>
      <c r="N18">
        <v>1</v>
      </c>
      <c r="O18">
        <v>1</v>
      </c>
    </row>
    <row r="19" spans="1:15" x14ac:dyDescent="0.25">
      <c r="A19" t="s">
        <v>116</v>
      </c>
      <c r="B19" t="str">
        <f t="shared" si="0"/>
        <v>17)</v>
      </c>
      <c r="C19" t="s">
        <v>29</v>
      </c>
      <c r="D19" t="s">
        <v>117</v>
      </c>
      <c r="E19" t="s">
        <v>117</v>
      </c>
      <c r="F19" t="s">
        <v>117</v>
      </c>
      <c r="G19" t="s">
        <v>117</v>
      </c>
      <c r="H19" t="s">
        <v>117</v>
      </c>
      <c r="I19" t="s">
        <v>492</v>
      </c>
      <c r="J19" t="s">
        <v>493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223</v>
      </c>
      <c r="B20" t="str">
        <f t="shared" si="0"/>
        <v>18)</v>
      </c>
      <c r="C20" t="s">
        <v>18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224</v>
      </c>
      <c r="J20" t="s">
        <v>225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223</v>
      </c>
      <c r="B21" t="str">
        <f t="shared" si="0"/>
        <v>18)</v>
      </c>
      <c r="C21" t="s">
        <v>18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254</v>
      </c>
      <c r="J21" t="s">
        <v>255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223</v>
      </c>
      <c r="B22" t="str">
        <f t="shared" si="0"/>
        <v>18)</v>
      </c>
      <c r="C22" t="s">
        <v>29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338</v>
      </c>
      <c r="J22" t="s">
        <v>339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5">
      <c r="A23" t="s">
        <v>223</v>
      </c>
      <c r="B23" t="str">
        <f t="shared" si="0"/>
        <v>18)</v>
      </c>
      <c r="C23" t="s">
        <v>18</v>
      </c>
      <c r="D23" t="s">
        <v>117</v>
      </c>
      <c r="E23" t="s">
        <v>106</v>
      </c>
      <c r="F23" t="s">
        <v>117</v>
      </c>
      <c r="G23" t="s">
        <v>106</v>
      </c>
      <c r="H23" t="s">
        <v>117</v>
      </c>
      <c r="I23" t="s">
        <v>349</v>
      </c>
      <c r="J23" t="s">
        <v>350</v>
      </c>
      <c r="K23">
        <v>1</v>
      </c>
      <c r="L23">
        <v>0</v>
      </c>
      <c r="M23">
        <v>1</v>
      </c>
      <c r="N23">
        <v>0</v>
      </c>
      <c r="O23">
        <v>1</v>
      </c>
    </row>
    <row r="24" spans="1:15" x14ac:dyDescent="0.25">
      <c r="A24" t="s">
        <v>223</v>
      </c>
      <c r="B24" t="str">
        <f t="shared" si="0"/>
        <v>18)</v>
      </c>
      <c r="C24" t="s">
        <v>18</v>
      </c>
      <c r="D24" t="s">
        <v>117</v>
      </c>
      <c r="E24" t="s">
        <v>117</v>
      </c>
      <c r="F24" t="s">
        <v>117</v>
      </c>
      <c r="G24" t="s">
        <v>117</v>
      </c>
      <c r="H24" t="s">
        <v>117</v>
      </c>
      <c r="I24" t="s">
        <v>364</v>
      </c>
      <c r="J24" t="s">
        <v>365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5">
      <c r="A25" t="s">
        <v>223</v>
      </c>
      <c r="B25" t="str">
        <f t="shared" si="0"/>
        <v>18)</v>
      </c>
      <c r="C25" t="s">
        <v>18</v>
      </c>
      <c r="D25" t="s">
        <v>117</v>
      </c>
      <c r="E25" t="s">
        <v>117</v>
      </c>
      <c r="F25" t="s">
        <v>106</v>
      </c>
      <c r="G25" t="s">
        <v>106</v>
      </c>
      <c r="H25" t="s">
        <v>106</v>
      </c>
      <c r="I25" t="s">
        <v>435</v>
      </c>
      <c r="J25" t="s">
        <v>436</v>
      </c>
      <c r="K25">
        <v>1</v>
      </c>
      <c r="L25">
        <v>1</v>
      </c>
      <c r="M25">
        <v>0</v>
      </c>
      <c r="N25">
        <v>0</v>
      </c>
      <c r="O25">
        <v>0</v>
      </c>
    </row>
    <row r="26" spans="1:15" x14ac:dyDescent="0.25">
      <c r="A26" t="s">
        <v>63</v>
      </c>
      <c r="B26" t="str">
        <f t="shared" si="0"/>
        <v>19)</v>
      </c>
      <c r="C26" t="s">
        <v>18</v>
      </c>
      <c r="D26" t="s">
        <v>64</v>
      </c>
      <c r="E26" t="s">
        <v>65</v>
      </c>
      <c r="F26" t="s">
        <v>64</v>
      </c>
      <c r="G26" t="s">
        <v>65</v>
      </c>
      <c r="H26" t="s">
        <v>65</v>
      </c>
      <c r="I26" t="s">
        <v>66</v>
      </c>
      <c r="J26" t="s">
        <v>67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25">
      <c r="A27" t="s">
        <v>63</v>
      </c>
      <c r="B27" t="str">
        <f t="shared" si="0"/>
        <v>19)</v>
      </c>
      <c r="C27" t="s">
        <v>29</v>
      </c>
      <c r="D27" t="s">
        <v>64</v>
      </c>
      <c r="E27" t="s">
        <v>64</v>
      </c>
      <c r="F27" t="s">
        <v>65</v>
      </c>
      <c r="G27" t="s">
        <v>65</v>
      </c>
      <c r="H27" t="s">
        <v>64</v>
      </c>
      <c r="I27" t="s">
        <v>69</v>
      </c>
      <c r="J27" t="s">
        <v>70</v>
      </c>
      <c r="K27">
        <v>1</v>
      </c>
      <c r="L27">
        <v>1</v>
      </c>
      <c r="M27">
        <v>0</v>
      </c>
      <c r="N27">
        <v>0</v>
      </c>
      <c r="O27">
        <v>1</v>
      </c>
    </row>
    <row r="28" spans="1:15" x14ac:dyDescent="0.25">
      <c r="A28" t="s">
        <v>63</v>
      </c>
      <c r="B28" t="str">
        <f t="shared" si="0"/>
        <v>19)</v>
      </c>
      <c r="C28" t="s">
        <v>18</v>
      </c>
      <c r="D28" t="s">
        <v>65</v>
      </c>
      <c r="E28" t="s">
        <v>64</v>
      </c>
      <c r="F28" t="s">
        <v>64</v>
      </c>
      <c r="G28" t="s">
        <v>64</v>
      </c>
      <c r="H28" t="s">
        <v>64</v>
      </c>
      <c r="I28" t="s">
        <v>227</v>
      </c>
      <c r="J28" t="s">
        <v>228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63</v>
      </c>
      <c r="B29" t="str">
        <f t="shared" si="0"/>
        <v>19)</v>
      </c>
      <c r="C29" t="s">
        <v>18</v>
      </c>
      <c r="D29" t="s">
        <v>64</v>
      </c>
      <c r="E29" t="s">
        <v>64</v>
      </c>
      <c r="F29" t="s">
        <v>65</v>
      </c>
      <c r="G29" t="s">
        <v>65</v>
      </c>
      <c r="H29" t="s">
        <v>65</v>
      </c>
      <c r="I29" t="s">
        <v>254</v>
      </c>
      <c r="J29" t="s">
        <v>255</v>
      </c>
      <c r="K29">
        <v>0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 t="s">
        <v>63</v>
      </c>
      <c r="B30" t="str">
        <f t="shared" si="0"/>
        <v>19)</v>
      </c>
      <c r="C30" t="s">
        <v>18</v>
      </c>
      <c r="D30" t="s">
        <v>65</v>
      </c>
      <c r="E30" t="s">
        <v>65</v>
      </c>
      <c r="F30" t="s">
        <v>64</v>
      </c>
      <c r="G30" t="s">
        <v>65</v>
      </c>
      <c r="H30" t="s">
        <v>65</v>
      </c>
      <c r="I30" t="s">
        <v>290</v>
      </c>
      <c r="J30" t="s">
        <v>291</v>
      </c>
      <c r="K30">
        <v>1</v>
      </c>
      <c r="L30">
        <v>1</v>
      </c>
      <c r="M30">
        <v>0</v>
      </c>
      <c r="N30">
        <v>1</v>
      </c>
      <c r="O30">
        <v>1</v>
      </c>
    </row>
    <row r="31" spans="1:15" x14ac:dyDescent="0.25">
      <c r="A31" t="s">
        <v>63</v>
      </c>
      <c r="B31" t="str">
        <f t="shared" si="0"/>
        <v>19)</v>
      </c>
      <c r="C31" t="s">
        <v>29</v>
      </c>
      <c r="D31" t="s">
        <v>64</v>
      </c>
      <c r="E31" t="s">
        <v>65</v>
      </c>
      <c r="F31" t="s">
        <v>65</v>
      </c>
      <c r="G31" t="s">
        <v>65</v>
      </c>
      <c r="H31" t="s">
        <v>65</v>
      </c>
      <c r="I31" t="s">
        <v>346</v>
      </c>
      <c r="J31" t="s">
        <v>347</v>
      </c>
      <c r="K31">
        <v>1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63</v>
      </c>
      <c r="B32" t="str">
        <f t="shared" si="0"/>
        <v>19)</v>
      </c>
      <c r="C32" t="s">
        <v>29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428</v>
      </c>
      <c r="J32" t="s">
        <v>429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 t="s">
        <v>63</v>
      </c>
      <c r="B33" t="str">
        <f t="shared" si="0"/>
        <v>19)</v>
      </c>
      <c r="C33" t="s">
        <v>18</v>
      </c>
      <c r="D33" t="s">
        <v>65</v>
      </c>
      <c r="E33" t="s">
        <v>65</v>
      </c>
      <c r="F33" t="s">
        <v>65</v>
      </c>
      <c r="G33" t="s">
        <v>65</v>
      </c>
      <c r="H33" t="s">
        <v>65</v>
      </c>
      <c r="I33" t="s">
        <v>435</v>
      </c>
      <c r="J33" t="s">
        <v>436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 t="s">
        <v>63</v>
      </c>
      <c r="B34" t="str">
        <f t="shared" si="0"/>
        <v>19)</v>
      </c>
      <c r="C34" t="s">
        <v>29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502</v>
      </c>
      <c r="J34" t="s">
        <v>503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102</v>
      </c>
      <c r="B35" t="str">
        <f t="shared" si="0"/>
        <v>1a)</v>
      </c>
      <c r="C35" t="s">
        <v>18</v>
      </c>
      <c r="D35" t="s">
        <v>46</v>
      </c>
      <c r="E35" t="s">
        <v>65</v>
      </c>
      <c r="F35" t="s">
        <v>65</v>
      </c>
      <c r="G35" t="s">
        <v>65</v>
      </c>
      <c r="H35" t="s">
        <v>65</v>
      </c>
      <c r="I35" t="s">
        <v>103</v>
      </c>
      <c r="J35" t="s">
        <v>104</v>
      </c>
      <c r="K35">
        <v>0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 t="s">
        <v>102</v>
      </c>
      <c r="B36" t="str">
        <f t="shared" si="0"/>
        <v>1a)</v>
      </c>
      <c r="C36" t="s">
        <v>29</v>
      </c>
      <c r="D36" t="s">
        <v>46</v>
      </c>
      <c r="E36" t="s">
        <v>46</v>
      </c>
      <c r="F36" t="s">
        <v>65</v>
      </c>
      <c r="G36" t="s">
        <v>65</v>
      </c>
      <c r="H36" t="s">
        <v>46</v>
      </c>
      <c r="I36" t="s">
        <v>179</v>
      </c>
      <c r="J36" t="s">
        <v>180</v>
      </c>
      <c r="K36">
        <v>1</v>
      </c>
      <c r="L36">
        <v>1</v>
      </c>
      <c r="M36">
        <v>0</v>
      </c>
      <c r="N36">
        <v>0</v>
      </c>
      <c r="O36">
        <v>1</v>
      </c>
    </row>
    <row r="37" spans="1:15" x14ac:dyDescent="0.25">
      <c r="A37" t="s">
        <v>102</v>
      </c>
      <c r="B37" t="str">
        <f t="shared" si="0"/>
        <v>1a)</v>
      </c>
      <c r="C37" t="s">
        <v>18</v>
      </c>
      <c r="D37" t="s">
        <v>46</v>
      </c>
      <c r="E37" t="s">
        <v>46</v>
      </c>
      <c r="F37" t="s">
        <v>46</v>
      </c>
      <c r="G37" t="s">
        <v>46</v>
      </c>
      <c r="H37" t="s">
        <v>46</v>
      </c>
      <c r="I37" t="s">
        <v>199</v>
      </c>
      <c r="J37" t="s">
        <v>200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102</v>
      </c>
      <c r="B38" t="str">
        <f t="shared" si="0"/>
        <v>1a)</v>
      </c>
      <c r="C38" t="s">
        <v>29</v>
      </c>
      <c r="D38" t="s">
        <v>65</v>
      </c>
      <c r="E38" t="s">
        <v>65</v>
      </c>
      <c r="F38" t="s">
        <v>46</v>
      </c>
      <c r="G38" t="s">
        <v>65</v>
      </c>
      <c r="H38" t="s">
        <v>65</v>
      </c>
      <c r="I38" t="s">
        <v>331</v>
      </c>
      <c r="J38" t="s">
        <v>332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1:15" x14ac:dyDescent="0.25">
      <c r="A39" t="s">
        <v>102</v>
      </c>
      <c r="B39" t="str">
        <f t="shared" si="0"/>
        <v>1a)</v>
      </c>
      <c r="C39" t="s">
        <v>29</v>
      </c>
      <c r="D39" t="s">
        <v>46</v>
      </c>
      <c r="E39" t="s">
        <v>46</v>
      </c>
      <c r="F39" t="s">
        <v>65</v>
      </c>
      <c r="G39" t="s">
        <v>65</v>
      </c>
      <c r="H39" t="s">
        <v>46</v>
      </c>
      <c r="I39" t="s">
        <v>393</v>
      </c>
      <c r="J39" t="s">
        <v>394</v>
      </c>
      <c r="K39">
        <v>1</v>
      </c>
      <c r="L39">
        <v>1</v>
      </c>
      <c r="M39">
        <v>0</v>
      </c>
      <c r="N39">
        <v>0</v>
      </c>
      <c r="O39">
        <v>1</v>
      </c>
    </row>
    <row r="40" spans="1:15" x14ac:dyDescent="0.25">
      <c r="A40" t="s">
        <v>102</v>
      </c>
      <c r="B40" t="str">
        <f t="shared" si="0"/>
        <v>1a)</v>
      </c>
      <c r="C40" t="s">
        <v>29</v>
      </c>
      <c r="D40" t="s">
        <v>65</v>
      </c>
      <c r="E40" t="s">
        <v>65</v>
      </c>
      <c r="F40" t="s">
        <v>65</v>
      </c>
      <c r="G40" t="s">
        <v>65</v>
      </c>
      <c r="H40" t="s">
        <v>65</v>
      </c>
      <c r="I40" t="s">
        <v>409</v>
      </c>
      <c r="J40" t="s">
        <v>410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102</v>
      </c>
      <c r="B41" t="str">
        <f t="shared" si="0"/>
        <v>1a)</v>
      </c>
      <c r="C41" t="s">
        <v>29</v>
      </c>
      <c r="D41" t="s">
        <v>46</v>
      </c>
      <c r="E41" t="s">
        <v>46</v>
      </c>
      <c r="F41" t="s">
        <v>65</v>
      </c>
      <c r="G41" t="s">
        <v>46</v>
      </c>
      <c r="H41" t="s">
        <v>46</v>
      </c>
      <c r="I41" t="s">
        <v>482</v>
      </c>
      <c r="J41" t="s">
        <v>483</v>
      </c>
      <c r="K41">
        <v>1</v>
      </c>
      <c r="L41">
        <v>1</v>
      </c>
      <c r="M41">
        <v>0</v>
      </c>
      <c r="N41">
        <v>1</v>
      </c>
      <c r="O41">
        <v>1</v>
      </c>
    </row>
    <row r="42" spans="1:15" x14ac:dyDescent="0.25">
      <c r="A42" t="s">
        <v>102</v>
      </c>
      <c r="B42" t="str">
        <f t="shared" si="0"/>
        <v>1a)</v>
      </c>
      <c r="C42" t="s">
        <v>29</v>
      </c>
      <c r="D42" t="s">
        <v>46</v>
      </c>
      <c r="E42" t="s">
        <v>46</v>
      </c>
      <c r="F42" t="s">
        <v>46</v>
      </c>
      <c r="G42" t="s">
        <v>46</v>
      </c>
      <c r="H42" t="s">
        <v>46</v>
      </c>
      <c r="I42" t="s">
        <v>499</v>
      </c>
      <c r="J42" t="s">
        <v>500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25">
      <c r="A43" t="s">
        <v>272</v>
      </c>
      <c r="B43" t="str">
        <f t="shared" si="0"/>
        <v>1b)</v>
      </c>
      <c r="C43" t="s">
        <v>18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273</v>
      </c>
      <c r="J43" t="s">
        <v>274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272</v>
      </c>
      <c r="B44" t="str">
        <f t="shared" si="0"/>
        <v>1b)</v>
      </c>
      <c r="C44" t="s">
        <v>18</v>
      </c>
      <c r="D44" t="s">
        <v>65</v>
      </c>
      <c r="E44" t="s">
        <v>19</v>
      </c>
      <c r="F44" t="s">
        <v>65</v>
      </c>
      <c r="G44" t="s">
        <v>65</v>
      </c>
      <c r="H44" t="s">
        <v>65</v>
      </c>
      <c r="I44" t="s">
        <v>283</v>
      </c>
      <c r="J44" t="s">
        <v>284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 t="s">
        <v>272</v>
      </c>
      <c r="B45" t="str">
        <f t="shared" si="0"/>
        <v>1b)</v>
      </c>
      <c r="C45" t="s">
        <v>29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309</v>
      </c>
      <c r="J45" t="s">
        <v>310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 t="s">
        <v>272</v>
      </c>
      <c r="B46" t="str">
        <f t="shared" si="0"/>
        <v>1b)</v>
      </c>
      <c r="C46" t="s">
        <v>29</v>
      </c>
      <c r="D46" t="s">
        <v>65</v>
      </c>
      <c r="E46" t="s">
        <v>19</v>
      </c>
      <c r="F46" t="s">
        <v>65</v>
      </c>
      <c r="G46" t="s">
        <v>19</v>
      </c>
      <c r="H46" t="s">
        <v>19</v>
      </c>
      <c r="I46" t="s">
        <v>386</v>
      </c>
      <c r="J46" t="s">
        <v>387</v>
      </c>
      <c r="K46">
        <v>0</v>
      </c>
      <c r="L46">
        <v>1</v>
      </c>
      <c r="M46">
        <v>0</v>
      </c>
      <c r="N46">
        <v>1</v>
      </c>
      <c r="O46">
        <v>1</v>
      </c>
    </row>
    <row r="47" spans="1:15" x14ac:dyDescent="0.25">
      <c r="A47" t="s">
        <v>82</v>
      </c>
      <c r="B47" t="str">
        <f t="shared" si="0"/>
        <v>1c)</v>
      </c>
      <c r="C47" t="s">
        <v>29</v>
      </c>
      <c r="D47" t="s">
        <v>65</v>
      </c>
      <c r="E47" t="s">
        <v>65</v>
      </c>
      <c r="F47" t="s">
        <v>65</v>
      </c>
      <c r="G47" t="s">
        <v>65</v>
      </c>
      <c r="H47" t="s">
        <v>65</v>
      </c>
      <c r="I47" t="s">
        <v>83</v>
      </c>
      <c r="J47" t="s">
        <v>84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82</v>
      </c>
      <c r="B48" t="str">
        <f t="shared" si="0"/>
        <v>1c)</v>
      </c>
      <c r="C48" t="s">
        <v>18</v>
      </c>
      <c r="D48" t="s">
        <v>106</v>
      </c>
      <c r="E48" t="s">
        <v>65</v>
      </c>
      <c r="F48" t="s">
        <v>65</v>
      </c>
      <c r="G48" t="s">
        <v>106</v>
      </c>
      <c r="H48" t="s">
        <v>65</v>
      </c>
      <c r="I48" t="s">
        <v>103</v>
      </c>
      <c r="J48" t="s">
        <v>104</v>
      </c>
      <c r="K48">
        <v>0</v>
      </c>
      <c r="L48">
        <v>1</v>
      </c>
      <c r="M48">
        <v>1</v>
      </c>
      <c r="N48">
        <v>0</v>
      </c>
      <c r="O48">
        <v>1</v>
      </c>
    </row>
    <row r="49" spans="1:15" x14ac:dyDescent="0.25">
      <c r="A49" t="s">
        <v>82</v>
      </c>
      <c r="B49" t="str">
        <f t="shared" si="0"/>
        <v>1c)</v>
      </c>
      <c r="C49" t="s">
        <v>29</v>
      </c>
      <c r="D49" t="s">
        <v>65</v>
      </c>
      <c r="E49" t="s">
        <v>65</v>
      </c>
      <c r="F49" t="s">
        <v>65</v>
      </c>
      <c r="G49" t="s">
        <v>65</v>
      </c>
      <c r="H49" t="s">
        <v>65</v>
      </c>
      <c r="I49" t="s">
        <v>206</v>
      </c>
      <c r="J49" t="s">
        <v>207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82</v>
      </c>
      <c r="B50" t="str">
        <f t="shared" si="0"/>
        <v>1c)</v>
      </c>
      <c r="C50" t="s">
        <v>29</v>
      </c>
      <c r="D50" t="s">
        <v>106</v>
      </c>
      <c r="E50" t="s">
        <v>106</v>
      </c>
      <c r="F50" t="s">
        <v>106</v>
      </c>
      <c r="G50" t="s">
        <v>106</v>
      </c>
      <c r="H50" t="s">
        <v>106</v>
      </c>
      <c r="I50" t="s">
        <v>243</v>
      </c>
      <c r="J50" t="s">
        <v>244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25">
      <c r="A51" t="s">
        <v>82</v>
      </c>
      <c r="B51" t="str">
        <f t="shared" si="0"/>
        <v>1c)</v>
      </c>
      <c r="C51" t="s">
        <v>29</v>
      </c>
      <c r="D51" t="s">
        <v>65</v>
      </c>
      <c r="E51" t="s">
        <v>65</v>
      </c>
      <c r="F51" t="s">
        <v>65</v>
      </c>
      <c r="G51" t="s">
        <v>65</v>
      </c>
      <c r="H51" t="s">
        <v>65</v>
      </c>
      <c r="I51" t="s">
        <v>254</v>
      </c>
      <c r="J51" t="s">
        <v>255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82</v>
      </c>
      <c r="B52" t="str">
        <f t="shared" si="0"/>
        <v>1c)</v>
      </c>
      <c r="C52" t="s">
        <v>29</v>
      </c>
      <c r="D52" t="s">
        <v>65</v>
      </c>
      <c r="E52" t="s">
        <v>65</v>
      </c>
      <c r="F52" t="s">
        <v>106</v>
      </c>
      <c r="G52" t="s">
        <v>106</v>
      </c>
      <c r="H52" t="s">
        <v>106</v>
      </c>
      <c r="I52" t="s">
        <v>371</v>
      </c>
      <c r="J52" t="s">
        <v>372</v>
      </c>
      <c r="K52">
        <v>0</v>
      </c>
      <c r="L52">
        <v>0</v>
      </c>
      <c r="M52">
        <v>1</v>
      </c>
      <c r="N52">
        <v>1</v>
      </c>
      <c r="O52">
        <v>1</v>
      </c>
    </row>
    <row r="53" spans="1:15" x14ac:dyDescent="0.25">
      <c r="A53" t="s">
        <v>108</v>
      </c>
      <c r="B53" t="str">
        <f t="shared" si="0"/>
        <v>1d)</v>
      </c>
      <c r="C53" t="s">
        <v>18</v>
      </c>
      <c r="D53" t="s">
        <v>20</v>
      </c>
      <c r="E53" t="s">
        <v>64</v>
      </c>
      <c r="F53" t="s">
        <v>20</v>
      </c>
      <c r="G53" t="s">
        <v>64</v>
      </c>
      <c r="H53" t="s">
        <v>64</v>
      </c>
      <c r="I53" t="s">
        <v>109</v>
      </c>
      <c r="J53" t="s">
        <v>110</v>
      </c>
      <c r="K53">
        <v>1</v>
      </c>
      <c r="L53">
        <v>0</v>
      </c>
      <c r="M53">
        <v>1</v>
      </c>
      <c r="N53">
        <v>0</v>
      </c>
      <c r="O53">
        <v>0</v>
      </c>
    </row>
    <row r="54" spans="1:15" x14ac:dyDescent="0.25">
      <c r="A54" t="s">
        <v>108</v>
      </c>
      <c r="B54" t="str">
        <f t="shared" si="0"/>
        <v>1d)</v>
      </c>
      <c r="C54" t="s">
        <v>18</v>
      </c>
      <c r="D54" t="s">
        <v>64</v>
      </c>
      <c r="E54" t="s">
        <v>64</v>
      </c>
      <c r="F54" t="s">
        <v>64</v>
      </c>
      <c r="G54" t="s">
        <v>64</v>
      </c>
      <c r="H54" t="s">
        <v>64</v>
      </c>
      <c r="I54" t="s">
        <v>132</v>
      </c>
      <c r="J54" t="s">
        <v>133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108</v>
      </c>
      <c r="B55" t="str">
        <f t="shared" si="0"/>
        <v>1d)</v>
      </c>
      <c r="C55" t="s">
        <v>29</v>
      </c>
      <c r="D55" t="s">
        <v>64</v>
      </c>
      <c r="E55" t="s">
        <v>20</v>
      </c>
      <c r="F55" t="s">
        <v>64</v>
      </c>
      <c r="G55" t="s">
        <v>64</v>
      </c>
      <c r="H55" t="s">
        <v>64</v>
      </c>
      <c r="I55" t="s">
        <v>234</v>
      </c>
      <c r="J55" t="s">
        <v>235</v>
      </c>
      <c r="K55">
        <v>1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 t="s">
        <v>108</v>
      </c>
      <c r="B56" t="str">
        <f t="shared" si="0"/>
        <v>1d)</v>
      </c>
      <c r="C56" t="s">
        <v>18</v>
      </c>
      <c r="D56" t="s">
        <v>64</v>
      </c>
      <c r="E56" t="s">
        <v>64</v>
      </c>
      <c r="F56" t="s">
        <v>20</v>
      </c>
      <c r="G56" t="s">
        <v>64</v>
      </c>
      <c r="H56" t="s">
        <v>64</v>
      </c>
      <c r="I56" t="s">
        <v>299</v>
      </c>
      <c r="J56" t="s">
        <v>300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108</v>
      </c>
      <c r="B57" t="str">
        <f t="shared" si="0"/>
        <v>1d)</v>
      </c>
      <c r="C57" t="s">
        <v>18</v>
      </c>
      <c r="D57" t="s">
        <v>20</v>
      </c>
      <c r="E57" t="s">
        <v>20</v>
      </c>
      <c r="F57" t="s">
        <v>64</v>
      </c>
      <c r="G57" t="s">
        <v>64</v>
      </c>
      <c r="H57" t="s">
        <v>64</v>
      </c>
      <c r="I57" t="s">
        <v>356</v>
      </c>
      <c r="J57" t="s">
        <v>357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 t="s">
        <v>108</v>
      </c>
      <c r="B58" t="str">
        <f t="shared" si="0"/>
        <v>1d)</v>
      </c>
      <c r="C58" t="s">
        <v>18</v>
      </c>
      <c r="D58" t="s">
        <v>64</v>
      </c>
      <c r="E58" t="s">
        <v>64</v>
      </c>
      <c r="F58" t="s">
        <v>64</v>
      </c>
      <c r="G58" t="s">
        <v>64</v>
      </c>
      <c r="H58" t="s">
        <v>64</v>
      </c>
      <c r="I58" t="s">
        <v>452</v>
      </c>
      <c r="J58" t="s">
        <v>453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5">
      <c r="A59" t="s">
        <v>218</v>
      </c>
      <c r="B59" t="str">
        <f t="shared" si="0"/>
        <v>1e)</v>
      </c>
      <c r="C59" t="s">
        <v>18</v>
      </c>
      <c r="D59" t="s">
        <v>46</v>
      </c>
      <c r="E59" t="s">
        <v>46</v>
      </c>
      <c r="F59" t="s">
        <v>46</v>
      </c>
      <c r="G59" t="s">
        <v>46</v>
      </c>
      <c r="H59" t="s">
        <v>46</v>
      </c>
      <c r="I59" t="s">
        <v>215</v>
      </c>
      <c r="J59" t="s">
        <v>216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218</v>
      </c>
      <c r="B60" t="str">
        <f t="shared" si="0"/>
        <v>1e)</v>
      </c>
      <c r="C60" t="s">
        <v>29</v>
      </c>
      <c r="D60" t="s">
        <v>46</v>
      </c>
      <c r="E60" t="s">
        <v>46</v>
      </c>
      <c r="F60" t="s">
        <v>46</v>
      </c>
      <c r="G60" t="s">
        <v>46</v>
      </c>
      <c r="H60" t="s">
        <v>46</v>
      </c>
      <c r="I60" t="s">
        <v>299</v>
      </c>
      <c r="J60" t="s">
        <v>300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25">
      <c r="A61" t="s">
        <v>218</v>
      </c>
      <c r="B61" t="str">
        <f t="shared" si="0"/>
        <v>1e)</v>
      </c>
      <c r="C61" t="s">
        <v>29</v>
      </c>
      <c r="D61" t="s">
        <v>46</v>
      </c>
      <c r="E61" t="s">
        <v>46</v>
      </c>
      <c r="F61" t="s">
        <v>20</v>
      </c>
      <c r="G61" t="s">
        <v>20</v>
      </c>
      <c r="H61" t="s">
        <v>46</v>
      </c>
      <c r="I61" t="s">
        <v>331</v>
      </c>
      <c r="J61" t="s">
        <v>332</v>
      </c>
      <c r="K61">
        <v>1</v>
      </c>
      <c r="L61">
        <v>1</v>
      </c>
      <c r="M61">
        <v>0</v>
      </c>
      <c r="N61">
        <v>0</v>
      </c>
      <c r="O61">
        <v>1</v>
      </c>
    </row>
    <row r="62" spans="1:15" x14ac:dyDescent="0.25">
      <c r="A62" t="s">
        <v>218</v>
      </c>
      <c r="B62" t="str">
        <f t="shared" si="0"/>
        <v>1e)</v>
      </c>
      <c r="C62" t="s">
        <v>18</v>
      </c>
      <c r="D62" t="s">
        <v>20</v>
      </c>
      <c r="E62" t="s">
        <v>20</v>
      </c>
      <c r="F62" t="s">
        <v>46</v>
      </c>
      <c r="G62" t="s">
        <v>20</v>
      </c>
      <c r="H62" t="s">
        <v>20</v>
      </c>
      <c r="I62" t="s">
        <v>349</v>
      </c>
      <c r="J62" t="s">
        <v>350</v>
      </c>
      <c r="K62">
        <v>1</v>
      </c>
      <c r="L62">
        <v>1</v>
      </c>
      <c r="M62">
        <v>0</v>
      </c>
      <c r="N62">
        <v>1</v>
      </c>
      <c r="O62">
        <v>1</v>
      </c>
    </row>
    <row r="63" spans="1:15" x14ac:dyDescent="0.25">
      <c r="A63" t="s">
        <v>218</v>
      </c>
      <c r="B63" t="str">
        <f t="shared" si="0"/>
        <v>1e)</v>
      </c>
      <c r="C63" t="s">
        <v>18</v>
      </c>
      <c r="D63" t="s">
        <v>20</v>
      </c>
      <c r="E63" t="s">
        <v>46</v>
      </c>
      <c r="F63" t="s">
        <v>46</v>
      </c>
      <c r="G63" t="s">
        <v>46</v>
      </c>
      <c r="H63" t="s">
        <v>20</v>
      </c>
      <c r="I63" t="s">
        <v>379</v>
      </c>
      <c r="J63" t="s">
        <v>380</v>
      </c>
      <c r="K63">
        <v>1</v>
      </c>
      <c r="L63">
        <v>0</v>
      </c>
      <c r="M63">
        <v>0</v>
      </c>
      <c r="N63">
        <v>0</v>
      </c>
      <c r="O63">
        <v>1</v>
      </c>
    </row>
    <row r="64" spans="1:15" x14ac:dyDescent="0.25">
      <c r="A64" t="s">
        <v>17</v>
      </c>
      <c r="B64" t="str">
        <f t="shared" si="0"/>
        <v>1f)</v>
      </c>
      <c r="C64" t="s">
        <v>18</v>
      </c>
      <c r="D64" t="s">
        <v>19</v>
      </c>
      <c r="E64" t="s">
        <v>19</v>
      </c>
      <c r="F64" t="s">
        <v>20</v>
      </c>
      <c r="G64" t="s">
        <v>19</v>
      </c>
      <c r="H64" t="s">
        <v>19</v>
      </c>
      <c r="I64" t="s">
        <v>21</v>
      </c>
      <c r="J64" t="s">
        <v>22</v>
      </c>
      <c r="K64">
        <v>0</v>
      </c>
      <c r="L64">
        <v>0</v>
      </c>
      <c r="M64">
        <v>1</v>
      </c>
      <c r="N64">
        <v>0</v>
      </c>
      <c r="O64">
        <v>0</v>
      </c>
    </row>
    <row r="65" spans="1:15" x14ac:dyDescent="0.25">
      <c r="A65" t="s">
        <v>17</v>
      </c>
      <c r="B65" t="str">
        <f t="shared" si="0"/>
        <v>1f)</v>
      </c>
      <c r="C65" t="s">
        <v>18</v>
      </c>
      <c r="D65" t="s">
        <v>20</v>
      </c>
      <c r="E65" t="s">
        <v>20</v>
      </c>
      <c r="F65" t="s">
        <v>20</v>
      </c>
      <c r="G65" t="s">
        <v>19</v>
      </c>
      <c r="H65" t="s">
        <v>20</v>
      </c>
      <c r="I65" t="s">
        <v>206</v>
      </c>
      <c r="J65" t="s">
        <v>207</v>
      </c>
      <c r="K65">
        <v>1</v>
      </c>
      <c r="L65">
        <v>1</v>
      </c>
      <c r="M65">
        <v>1</v>
      </c>
      <c r="N65">
        <v>0</v>
      </c>
      <c r="O65">
        <v>1</v>
      </c>
    </row>
    <row r="66" spans="1:15" x14ac:dyDescent="0.25">
      <c r="A66" t="s">
        <v>17</v>
      </c>
      <c r="B66" t="str">
        <f t="shared" si="0"/>
        <v>1f)</v>
      </c>
      <c r="C66" t="s">
        <v>18</v>
      </c>
      <c r="D66" t="s">
        <v>20</v>
      </c>
      <c r="E66" t="s">
        <v>20</v>
      </c>
      <c r="F66" t="s">
        <v>20</v>
      </c>
      <c r="G66" t="s">
        <v>20</v>
      </c>
      <c r="H66" t="s">
        <v>20</v>
      </c>
      <c r="I66" t="s">
        <v>435</v>
      </c>
      <c r="J66" t="s">
        <v>436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25">
      <c r="A67" t="s">
        <v>17</v>
      </c>
      <c r="B67" t="str">
        <f t="shared" ref="B67:B130" si="1">RIGHT(A67,3)</f>
        <v>1f)</v>
      </c>
      <c r="C67" t="s">
        <v>29</v>
      </c>
      <c r="D67" t="s">
        <v>19</v>
      </c>
      <c r="E67" t="s">
        <v>19</v>
      </c>
      <c r="F67" t="s">
        <v>20</v>
      </c>
      <c r="G67" t="s">
        <v>19</v>
      </c>
      <c r="H67" t="s">
        <v>20</v>
      </c>
      <c r="I67" t="s">
        <v>461</v>
      </c>
      <c r="J67" t="s">
        <v>462</v>
      </c>
      <c r="K67">
        <v>1</v>
      </c>
      <c r="L67">
        <v>1</v>
      </c>
      <c r="M67">
        <v>0</v>
      </c>
      <c r="N67">
        <v>1</v>
      </c>
      <c r="O67">
        <v>0</v>
      </c>
    </row>
    <row r="68" spans="1:15" x14ac:dyDescent="0.25">
      <c r="A68" t="s">
        <v>17</v>
      </c>
      <c r="B68" t="str">
        <f t="shared" si="1"/>
        <v>1f)</v>
      </c>
      <c r="C68" t="s">
        <v>29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502</v>
      </c>
      <c r="J68" t="s">
        <v>503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 t="s">
        <v>191</v>
      </c>
      <c r="B69" t="str">
        <f t="shared" si="1"/>
        <v>20)</v>
      </c>
      <c r="C69" t="s">
        <v>29</v>
      </c>
      <c r="D69" t="s">
        <v>106</v>
      </c>
      <c r="E69" t="s">
        <v>106</v>
      </c>
      <c r="F69" t="s">
        <v>106</v>
      </c>
      <c r="G69" t="s">
        <v>106</v>
      </c>
      <c r="H69" t="s">
        <v>106</v>
      </c>
      <c r="I69" t="s">
        <v>192</v>
      </c>
      <c r="J69" t="s">
        <v>193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25">
      <c r="A70" t="s">
        <v>191</v>
      </c>
      <c r="B70" t="str">
        <f t="shared" si="1"/>
        <v>20)</v>
      </c>
      <c r="C70" t="s">
        <v>29</v>
      </c>
      <c r="D70" t="s">
        <v>106</v>
      </c>
      <c r="E70" t="s">
        <v>20</v>
      </c>
      <c r="F70" t="s">
        <v>106</v>
      </c>
      <c r="G70" t="s">
        <v>106</v>
      </c>
      <c r="H70" t="s">
        <v>106</v>
      </c>
      <c r="I70" t="s">
        <v>309</v>
      </c>
      <c r="J70" t="s">
        <v>310</v>
      </c>
      <c r="K70">
        <v>1</v>
      </c>
      <c r="L70">
        <v>0</v>
      </c>
      <c r="M70">
        <v>1</v>
      </c>
      <c r="N70">
        <v>1</v>
      </c>
      <c r="O70">
        <v>1</v>
      </c>
    </row>
    <row r="71" spans="1:15" x14ac:dyDescent="0.25">
      <c r="A71" t="s">
        <v>191</v>
      </c>
      <c r="B71" t="str">
        <f t="shared" si="1"/>
        <v>20)</v>
      </c>
      <c r="C71" t="s">
        <v>29</v>
      </c>
      <c r="D71" t="s">
        <v>106</v>
      </c>
      <c r="E71" t="s">
        <v>106</v>
      </c>
      <c r="F71" t="s">
        <v>106</v>
      </c>
      <c r="G71" t="s">
        <v>106</v>
      </c>
      <c r="H71" t="s">
        <v>106</v>
      </c>
      <c r="I71" t="s">
        <v>338</v>
      </c>
      <c r="J71" t="s">
        <v>339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25">
      <c r="A72" t="s">
        <v>191</v>
      </c>
      <c r="B72" t="str">
        <f t="shared" si="1"/>
        <v>20)</v>
      </c>
      <c r="C72" t="s">
        <v>29</v>
      </c>
      <c r="D72" t="s">
        <v>106</v>
      </c>
      <c r="E72" t="s">
        <v>106</v>
      </c>
      <c r="F72" t="s">
        <v>106</v>
      </c>
      <c r="G72" t="s">
        <v>106</v>
      </c>
      <c r="H72" t="s">
        <v>106</v>
      </c>
      <c r="I72" t="s">
        <v>386</v>
      </c>
      <c r="J72" t="s">
        <v>387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25">
      <c r="A73" t="s">
        <v>191</v>
      </c>
      <c r="B73" t="str">
        <f t="shared" si="1"/>
        <v>20)</v>
      </c>
      <c r="C73" t="s">
        <v>18</v>
      </c>
      <c r="D73" t="s">
        <v>20</v>
      </c>
      <c r="E73" t="s">
        <v>106</v>
      </c>
      <c r="F73" t="s">
        <v>106</v>
      </c>
      <c r="G73" t="s">
        <v>20</v>
      </c>
      <c r="H73" t="s">
        <v>20</v>
      </c>
      <c r="I73" t="s">
        <v>485</v>
      </c>
      <c r="J73" t="s">
        <v>486</v>
      </c>
      <c r="K73">
        <v>1</v>
      </c>
      <c r="L73">
        <v>0</v>
      </c>
      <c r="M73">
        <v>0</v>
      </c>
      <c r="N73">
        <v>1</v>
      </c>
      <c r="O73">
        <v>1</v>
      </c>
    </row>
    <row r="74" spans="1:15" x14ac:dyDescent="0.25">
      <c r="A74" t="s">
        <v>121</v>
      </c>
      <c r="B74" t="str">
        <f t="shared" si="1"/>
        <v>21)</v>
      </c>
      <c r="C74" t="s">
        <v>18</v>
      </c>
      <c r="D74" t="s">
        <v>122</v>
      </c>
      <c r="E74" t="s">
        <v>122</v>
      </c>
      <c r="F74" t="s">
        <v>122</v>
      </c>
      <c r="G74" t="s">
        <v>122</v>
      </c>
      <c r="H74" t="s">
        <v>122</v>
      </c>
      <c r="I74" t="s">
        <v>118</v>
      </c>
      <c r="J74" t="s">
        <v>119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25">
      <c r="A75" t="s">
        <v>121</v>
      </c>
      <c r="B75" t="str">
        <f t="shared" si="1"/>
        <v>21)</v>
      </c>
      <c r="C75" t="s">
        <v>29</v>
      </c>
      <c r="D75" t="s">
        <v>122</v>
      </c>
      <c r="E75" t="s">
        <v>122</v>
      </c>
      <c r="F75" t="s">
        <v>122</v>
      </c>
      <c r="G75" t="s">
        <v>122</v>
      </c>
      <c r="H75" t="s">
        <v>122</v>
      </c>
      <c r="I75" t="s">
        <v>192</v>
      </c>
      <c r="J75" t="s">
        <v>193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5">
      <c r="A76" t="s">
        <v>121</v>
      </c>
      <c r="B76" t="str">
        <f t="shared" si="1"/>
        <v>21)</v>
      </c>
      <c r="C76" t="s">
        <v>29</v>
      </c>
      <c r="D76" t="s">
        <v>122</v>
      </c>
      <c r="E76" t="s">
        <v>122</v>
      </c>
      <c r="F76" t="s">
        <v>122</v>
      </c>
      <c r="G76" t="s">
        <v>122</v>
      </c>
      <c r="H76" t="s">
        <v>122</v>
      </c>
      <c r="I76" t="s">
        <v>409</v>
      </c>
      <c r="J76" t="s">
        <v>412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25">
      <c r="A77" t="s">
        <v>45</v>
      </c>
      <c r="B77" t="str">
        <f t="shared" si="1"/>
        <v>22)</v>
      </c>
      <c r="C77" t="s">
        <v>18</v>
      </c>
      <c r="D77" t="s">
        <v>46</v>
      </c>
      <c r="E77" t="s">
        <v>46</v>
      </c>
      <c r="F77" t="s">
        <v>46</v>
      </c>
      <c r="G77" t="s">
        <v>46</v>
      </c>
      <c r="H77" t="s">
        <v>46</v>
      </c>
      <c r="I77" t="s">
        <v>47</v>
      </c>
      <c r="J77" t="s">
        <v>48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25">
      <c r="A78" t="s">
        <v>45</v>
      </c>
      <c r="B78" t="str">
        <f t="shared" si="1"/>
        <v>22)</v>
      </c>
      <c r="C78" t="s">
        <v>18</v>
      </c>
      <c r="D78" t="s">
        <v>46</v>
      </c>
      <c r="E78" t="s">
        <v>46</v>
      </c>
      <c r="F78" t="s">
        <v>46</v>
      </c>
      <c r="G78" t="s">
        <v>46</v>
      </c>
      <c r="H78" t="s">
        <v>46</v>
      </c>
      <c r="I78" t="s">
        <v>109</v>
      </c>
      <c r="J78" t="s">
        <v>110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5">
      <c r="A79" t="s">
        <v>45</v>
      </c>
      <c r="B79" t="str">
        <f t="shared" si="1"/>
        <v>22)</v>
      </c>
      <c r="C79" t="s">
        <v>18</v>
      </c>
      <c r="D79" t="s">
        <v>46</v>
      </c>
      <c r="E79" t="s">
        <v>46</v>
      </c>
      <c r="F79" t="s">
        <v>46</v>
      </c>
      <c r="G79" t="s">
        <v>46</v>
      </c>
      <c r="H79" t="s">
        <v>122</v>
      </c>
      <c r="I79" t="s">
        <v>227</v>
      </c>
      <c r="J79" t="s">
        <v>228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25">
      <c r="A80" t="s">
        <v>45</v>
      </c>
      <c r="B80" t="str">
        <f t="shared" si="1"/>
        <v>22)</v>
      </c>
      <c r="C80" t="s">
        <v>18</v>
      </c>
      <c r="D80" t="s">
        <v>46</v>
      </c>
      <c r="E80" t="s">
        <v>46</v>
      </c>
      <c r="F80" t="s">
        <v>46</v>
      </c>
      <c r="G80" t="s">
        <v>122</v>
      </c>
      <c r="H80" t="s">
        <v>46</v>
      </c>
      <c r="I80" t="s">
        <v>290</v>
      </c>
      <c r="J80" t="s">
        <v>291</v>
      </c>
      <c r="K80">
        <v>0</v>
      </c>
      <c r="L80">
        <v>0</v>
      </c>
      <c r="M80">
        <v>0</v>
      </c>
      <c r="N80">
        <v>1</v>
      </c>
      <c r="O80">
        <v>0</v>
      </c>
    </row>
    <row r="81" spans="1:15" x14ac:dyDescent="0.25">
      <c r="A81" t="s">
        <v>45</v>
      </c>
      <c r="B81" t="str">
        <f t="shared" si="1"/>
        <v>22)</v>
      </c>
      <c r="C81" t="s">
        <v>29</v>
      </c>
      <c r="D81" t="s">
        <v>122</v>
      </c>
      <c r="E81" t="s">
        <v>122</v>
      </c>
      <c r="F81" t="s">
        <v>46</v>
      </c>
      <c r="G81" t="s">
        <v>46</v>
      </c>
      <c r="H81" t="s">
        <v>46</v>
      </c>
      <c r="I81" t="s">
        <v>338</v>
      </c>
      <c r="J81" t="s">
        <v>339</v>
      </c>
      <c r="K81">
        <v>0</v>
      </c>
      <c r="L81">
        <v>0</v>
      </c>
      <c r="M81">
        <v>1</v>
      </c>
      <c r="N81">
        <v>1</v>
      </c>
      <c r="O81">
        <v>1</v>
      </c>
    </row>
    <row r="82" spans="1:15" x14ac:dyDescent="0.25">
      <c r="A82" t="s">
        <v>45</v>
      </c>
      <c r="B82" t="str">
        <f t="shared" si="1"/>
        <v>22)</v>
      </c>
      <c r="C82" t="s">
        <v>29</v>
      </c>
      <c r="D82" t="s">
        <v>46</v>
      </c>
      <c r="E82" t="s">
        <v>122</v>
      </c>
      <c r="F82" t="s">
        <v>46</v>
      </c>
      <c r="G82" t="s">
        <v>46</v>
      </c>
      <c r="H82" t="s">
        <v>46</v>
      </c>
      <c r="I82" t="s">
        <v>371</v>
      </c>
      <c r="J82" t="s">
        <v>372</v>
      </c>
      <c r="K82">
        <v>1</v>
      </c>
      <c r="L82">
        <v>0</v>
      </c>
      <c r="M82">
        <v>1</v>
      </c>
      <c r="N82">
        <v>1</v>
      </c>
      <c r="O82">
        <v>1</v>
      </c>
    </row>
    <row r="83" spans="1:15" x14ac:dyDescent="0.25">
      <c r="A83" t="s">
        <v>45</v>
      </c>
      <c r="B83" t="str">
        <f t="shared" si="1"/>
        <v>22)</v>
      </c>
      <c r="C83" t="s">
        <v>18</v>
      </c>
      <c r="D83" t="s">
        <v>46</v>
      </c>
      <c r="E83" t="s">
        <v>46</v>
      </c>
      <c r="F83" t="s">
        <v>46</v>
      </c>
      <c r="G83" t="s">
        <v>46</v>
      </c>
      <c r="H83" t="s">
        <v>46</v>
      </c>
      <c r="I83" t="s">
        <v>428</v>
      </c>
      <c r="J83" t="s">
        <v>429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 t="s">
        <v>86</v>
      </c>
      <c r="B84" t="str">
        <f t="shared" si="1"/>
        <v>23)</v>
      </c>
      <c r="C84" t="s">
        <v>18</v>
      </c>
      <c r="D84" t="s">
        <v>19</v>
      </c>
      <c r="E84" t="s">
        <v>19</v>
      </c>
      <c r="F84" t="s">
        <v>19</v>
      </c>
      <c r="G84" t="s">
        <v>19</v>
      </c>
      <c r="H84" t="s">
        <v>19</v>
      </c>
      <c r="I84" t="s">
        <v>83</v>
      </c>
      <c r="J84" t="s">
        <v>84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 t="s">
        <v>86</v>
      </c>
      <c r="B85" t="str">
        <f t="shared" si="1"/>
        <v>23)</v>
      </c>
      <c r="C85" t="s">
        <v>29</v>
      </c>
      <c r="D85" t="s">
        <v>122</v>
      </c>
      <c r="E85" t="s">
        <v>122</v>
      </c>
      <c r="F85" t="s">
        <v>122</v>
      </c>
      <c r="G85" t="s">
        <v>122</v>
      </c>
      <c r="H85" t="s">
        <v>122</v>
      </c>
      <c r="I85" t="s">
        <v>215</v>
      </c>
      <c r="J85" t="s">
        <v>216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 t="s">
        <v>86</v>
      </c>
      <c r="B86" t="str">
        <f t="shared" si="1"/>
        <v>23)</v>
      </c>
      <c r="C86" t="s">
        <v>29</v>
      </c>
      <c r="D86" t="s">
        <v>19</v>
      </c>
      <c r="E86" t="s">
        <v>19</v>
      </c>
      <c r="F86" t="s">
        <v>19</v>
      </c>
      <c r="G86" t="s">
        <v>19</v>
      </c>
      <c r="H86" t="s">
        <v>19</v>
      </c>
      <c r="I86" t="s">
        <v>316</v>
      </c>
      <c r="J86" t="s">
        <v>317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25">
      <c r="A87" t="s">
        <v>86</v>
      </c>
      <c r="B87" t="str">
        <f t="shared" si="1"/>
        <v>23)</v>
      </c>
      <c r="C87" t="s">
        <v>18</v>
      </c>
      <c r="D87" t="s">
        <v>122</v>
      </c>
      <c r="E87" t="s">
        <v>122</v>
      </c>
      <c r="F87" t="s">
        <v>122</v>
      </c>
      <c r="G87" t="s">
        <v>122</v>
      </c>
      <c r="H87" t="s">
        <v>122</v>
      </c>
      <c r="I87" t="s">
        <v>323</v>
      </c>
      <c r="J87" t="s">
        <v>324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25">
      <c r="A88" t="s">
        <v>86</v>
      </c>
      <c r="B88" t="str">
        <f t="shared" si="1"/>
        <v>23)</v>
      </c>
      <c r="C88" t="s">
        <v>29</v>
      </c>
      <c r="D88" t="s">
        <v>122</v>
      </c>
      <c r="E88" t="s">
        <v>19</v>
      </c>
      <c r="F88" t="s">
        <v>19</v>
      </c>
      <c r="G88" t="s">
        <v>19</v>
      </c>
      <c r="H88" t="s">
        <v>19</v>
      </c>
      <c r="I88" t="s">
        <v>393</v>
      </c>
      <c r="J88" t="s">
        <v>394</v>
      </c>
      <c r="K88">
        <v>0</v>
      </c>
      <c r="L88">
        <v>1</v>
      </c>
      <c r="M88">
        <v>1</v>
      </c>
      <c r="N88">
        <v>1</v>
      </c>
      <c r="O88">
        <v>1</v>
      </c>
    </row>
    <row r="89" spans="1:15" x14ac:dyDescent="0.25">
      <c r="A89" t="s">
        <v>86</v>
      </c>
      <c r="B89" t="str">
        <f t="shared" si="1"/>
        <v>23)</v>
      </c>
      <c r="C89" t="s">
        <v>18</v>
      </c>
      <c r="D89" t="s">
        <v>122</v>
      </c>
      <c r="E89" t="s">
        <v>122</v>
      </c>
      <c r="F89" t="s">
        <v>122</v>
      </c>
      <c r="G89" t="s">
        <v>122</v>
      </c>
      <c r="H89" t="s">
        <v>122</v>
      </c>
      <c r="I89" t="s">
        <v>469</v>
      </c>
      <c r="J89" t="s">
        <v>470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25">
      <c r="A90" t="s">
        <v>262</v>
      </c>
      <c r="B90" t="str">
        <f t="shared" si="1"/>
        <v>24)</v>
      </c>
      <c r="C90" t="s">
        <v>18</v>
      </c>
      <c r="D90" t="s">
        <v>122</v>
      </c>
      <c r="E90" t="s">
        <v>106</v>
      </c>
      <c r="F90" t="s">
        <v>106</v>
      </c>
      <c r="G90" t="s">
        <v>106</v>
      </c>
      <c r="H90" t="s">
        <v>106</v>
      </c>
      <c r="I90" t="s">
        <v>263</v>
      </c>
      <c r="J90" t="s">
        <v>264</v>
      </c>
      <c r="K90">
        <v>1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 t="s">
        <v>262</v>
      </c>
      <c r="B91" t="str">
        <f t="shared" si="1"/>
        <v>24)</v>
      </c>
      <c r="C91" t="s">
        <v>18</v>
      </c>
      <c r="D91" t="s">
        <v>106</v>
      </c>
      <c r="E91" t="s">
        <v>106</v>
      </c>
      <c r="F91" t="s">
        <v>106</v>
      </c>
      <c r="G91" t="s">
        <v>106</v>
      </c>
      <c r="H91" t="s">
        <v>106</v>
      </c>
      <c r="I91" t="s">
        <v>276</v>
      </c>
      <c r="J91" t="s">
        <v>277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25">
      <c r="A92" t="s">
        <v>262</v>
      </c>
      <c r="B92" t="str">
        <f t="shared" si="1"/>
        <v>24)</v>
      </c>
      <c r="C92" t="s">
        <v>29</v>
      </c>
      <c r="D92" t="s">
        <v>106</v>
      </c>
      <c r="E92" t="s">
        <v>122</v>
      </c>
      <c r="F92" t="s">
        <v>106</v>
      </c>
      <c r="G92" t="s">
        <v>106</v>
      </c>
      <c r="H92" t="s">
        <v>106</v>
      </c>
      <c r="I92" t="s">
        <v>309</v>
      </c>
      <c r="J92" t="s">
        <v>310</v>
      </c>
      <c r="K92">
        <v>1</v>
      </c>
      <c r="L92">
        <v>0</v>
      </c>
      <c r="M92">
        <v>1</v>
      </c>
      <c r="N92">
        <v>1</v>
      </c>
      <c r="O92">
        <v>1</v>
      </c>
    </row>
    <row r="93" spans="1:15" x14ac:dyDescent="0.25">
      <c r="A93" t="s">
        <v>262</v>
      </c>
      <c r="B93" t="str">
        <f t="shared" si="1"/>
        <v>24)</v>
      </c>
      <c r="C93" t="s">
        <v>18</v>
      </c>
      <c r="D93" t="s">
        <v>122</v>
      </c>
      <c r="E93" t="s">
        <v>122</v>
      </c>
      <c r="F93" t="s">
        <v>122</v>
      </c>
      <c r="G93" t="s">
        <v>122</v>
      </c>
      <c r="H93" t="s">
        <v>122</v>
      </c>
      <c r="I93" t="s">
        <v>409</v>
      </c>
      <c r="J93" t="s">
        <v>412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25">
      <c r="A94" t="s">
        <v>262</v>
      </c>
      <c r="B94" t="str">
        <f t="shared" si="1"/>
        <v>24)</v>
      </c>
      <c r="C94" t="s">
        <v>18</v>
      </c>
      <c r="D94" t="s">
        <v>122</v>
      </c>
      <c r="E94" t="s">
        <v>122</v>
      </c>
      <c r="F94" t="s">
        <v>122</v>
      </c>
      <c r="G94" t="s">
        <v>122</v>
      </c>
      <c r="H94" t="s">
        <v>122</v>
      </c>
      <c r="I94" t="s">
        <v>452</v>
      </c>
      <c r="J94" t="s">
        <v>453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25">
      <c r="A95" t="s">
        <v>262</v>
      </c>
      <c r="B95" t="str">
        <f t="shared" si="1"/>
        <v>24)</v>
      </c>
      <c r="C95" t="s">
        <v>29</v>
      </c>
      <c r="D95" t="s">
        <v>122</v>
      </c>
      <c r="E95" t="s">
        <v>106</v>
      </c>
      <c r="F95" t="s">
        <v>106</v>
      </c>
      <c r="G95" t="s">
        <v>122</v>
      </c>
      <c r="H95" t="s">
        <v>106</v>
      </c>
      <c r="I95" t="s">
        <v>485</v>
      </c>
      <c r="J95" t="s">
        <v>486</v>
      </c>
      <c r="K95">
        <v>0</v>
      </c>
      <c r="L95">
        <v>1</v>
      </c>
      <c r="M95">
        <v>1</v>
      </c>
      <c r="N95">
        <v>0</v>
      </c>
      <c r="O95">
        <v>1</v>
      </c>
    </row>
    <row r="96" spans="1:15" x14ac:dyDescent="0.25">
      <c r="A96" t="s">
        <v>262</v>
      </c>
      <c r="B96" t="str">
        <f t="shared" si="1"/>
        <v>24)</v>
      </c>
      <c r="C96" t="s">
        <v>29</v>
      </c>
      <c r="D96" t="s">
        <v>106</v>
      </c>
      <c r="E96" t="s">
        <v>106</v>
      </c>
      <c r="F96" t="s">
        <v>106</v>
      </c>
      <c r="G96" t="s">
        <v>106</v>
      </c>
      <c r="H96" t="s">
        <v>106</v>
      </c>
      <c r="I96" t="s">
        <v>492</v>
      </c>
      <c r="J96" t="s">
        <v>493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25">
      <c r="A97" t="s">
        <v>155</v>
      </c>
      <c r="B97" t="str">
        <f t="shared" si="1"/>
        <v>25)</v>
      </c>
      <c r="C97" t="s">
        <v>18</v>
      </c>
      <c r="D97" t="s">
        <v>26</v>
      </c>
      <c r="E97" t="s">
        <v>26</v>
      </c>
      <c r="F97" t="s">
        <v>26</v>
      </c>
      <c r="G97" t="s">
        <v>26</v>
      </c>
      <c r="H97" t="s">
        <v>26</v>
      </c>
      <c r="I97" t="s">
        <v>152</v>
      </c>
      <c r="J97" t="s">
        <v>153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 t="s">
        <v>155</v>
      </c>
      <c r="B98" t="str">
        <f t="shared" si="1"/>
        <v>25)</v>
      </c>
      <c r="C98" t="s">
        <v>18</v>
      </c>
      <c r="D98" t="s">
        <v>26</v>
      </c>
      <c r="E98" t="s">
        <v>26</v>
      </c>
      <c r="F98" t="s">
        <v>51</v>
      </c>
      <c r="G98" t="s">
        <v>51</v>
      </c>
      <c r="H98" t="s">
        <v>51</v>
      </c>
      <c r="I98" t="s">
        <v>160</v>
      </c>
      <c r="J98" t="s">
        <v>161</v>
      </c>
      <c r="K98">
        <v>0</v>
      </c>
      <c r="L98">
        <v>0</v>
      </c>
      <c r="M98">
        <v>1</v>
      </c>
      <c r="N98">
        <v>1</v>
      </c>
      <c r="O98">
        <v>1</v>
      </c>
    </row>
    <row r="99" spans="1:15" x14ac:dyDescent="0.25">
      <c r="A99" t="s">
        <v>155</v>
      </c>
      <c r="B99" t="str">
        <f t="shared" si="1"/>
        <v>25)</v>
      </c>
      <c r="C99" t="s">
        <v>18</v>
      </c>
      <c r="D99" t="s">
        <v>26</v>
      </c>
      <c r="E99" t="s">
        <v>26</v>
      </c>
      <c r="F99" t="s">
        <v>26</v>
      </c>
      <c r="G99" t="s">
        <v>26</v>
      </c>
      <c r="H99" t="s">
        <v>26</v>
      </c>
      <c r="I99" t="s">
        <v>206</v>
      </c>
      <c r="J99" t="s">
        <v>207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 t="s">
        <v>155</v>
      </c>
      <c r="B100" t="str">
        <f t="shared" si="1"/>
        <v>25)</v>
      </c>
      <c r="C100" t="s">
        <v>29</v>
      </c>
      <c r="D100" t="s">
        <v>26</v>
      </c>
      <c r="E100" t="s">
        <v>26</v>
      </c>
      <c r="F100" t="s">
        <v>26</v>
      </c>
      <c r="G100" t="s">
        <v>51</v>
      </c>
      <c r="H100" t="s">
        <v>51</v>
      </c>
      <c r="I100" t="s">
        <v>254</v>
      </c>
      <c r="J100" t="s">
        <v>255</v>
      </c>
      <c r="K100">
        <v>1</v>
      </c>
      <c r="L100">
        <v>1</v>
      </c>
      <c r="M100">
        <v>1</v>
      </c>
      <c r="N100">
        <v>0</v>
      </c>
      <c r="O100">
        <v>0</v>
      </c>
    </row>
    <row r="101" spans="1:15" x14ac:dyDescent="0.25">
      <c r="A101" t="s">
        <v>155</v>
      </c>
      <c r="B101" t="str">
        <f t="shared" si="1"/>
        <v>25)</v>
      </c>
      <c r="C101" t="s">
        <v>29</v>
      </c>
      <c r="D101" t="s">
        <v>26</v>
      </c>
      <c r="E101" t="s">
        <v>26</v>
      </c>
      <c r="F101" t="s">
        <v>26</v>
      </c>
      <c r="G101" t="s">
        <v>26</v>
      </c>
      <c r="H101" t="s">
        <v>26</v>
      </c>
      <c r="I101" t="s">
        <v>276</v>
      </c>
      <c r="J101" t="s">
        <v>277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25">
      <c r="A102" t="s">
        <v>155</v>
      </c>
      <c r="B102" t="str">
        <f t="shared" si="1"/>
        <v>25)</v>
      </c>
      <c r="C102" t="s">
        <v>18</v>
      </c>
      <c r="D102" t="s">
        <v>26</v>
      </c>
      <c r="E102" t="s">
        <v>26</v>
      </c>
      <c r="F102" t="s">
        <v>51</v>
      </c>
      <c r="G102" t="s">
        <v>51</v>
      </c>
      <c r="H102" t="s">
        <v>26</v>
      </c>
      <c r="I102" t="s">
        <v>338</v>
      </c>
      <c r="J102" t="s">
        <v>339</v>
      </c>
      <c r="K102">
        <v>0</v>
      </c>
      <c r="L102">
        <v>0</v>
      </c>
      <c r="M102">
        <v>1</v>
      </c>
      <c r="N102">
        <v>1</v>
      </c>
      <c r="O102">
        <v>0</v>
      </c>
    </row>
    <row r="103" spans="1:15" x14ac:dyDescent="0.25">
      <c r="A103" t="s">
        <v>155</v>
      </c>
      <c r="B103" t="str">
        <f t="shared" si="1"/>
        <v>25)</v>
      </c>
      <c r="C103" t="s">
        <v>18</v>
      </c>
      <c r="D103" t="s">
        <v>51</v>
      </c>
      <c r="E103" t="s">
        <v>51</v>
      </c>
      <c r="F103" t="s">
        <v>26</v>
      </c>
      <c r="G103" t="s">
        <v>26</v>
      </c>
      <c r="H103" t="s">
        <v>26</v>
      </c>
      <c r="I103" t="s">
        <v>356</v>
      </c>
      <c r="J103" t="s">
        <v>357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x14ac:dyDescent="0.25">
      <c r="A104" t="s">
        <v>155</v>
      </c>
      <c r="B104" t="str">
        <f t="shared" si="1"/>
        <v>25)</v>
      </c>
      <c r="C104" t="s">
        <v>29</v>
      </c>
      <c r="D104" t="s">
        <v>26</v>
      </c>
      <c r="E104" t="s">
        <v>51</v>
      </c>
      <c r="F104" t="s">
        <v>51</v>
      </c>
      <c r="G104" t="s">
        <v>51</v>
      </c>
      <c r="H104" t="s">
        <v>51</v>
      </c>
      <c r="I104" t="s">
        <v>371</v>
      </c>
      <c r="J104" t="s">
        <v>372</v>
      </c>
      <c r="K104">
        <v>1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155</v>
      </c>
      <c r="B105" t="str">
        <f t="shared" si="1"/>
        <v>25)</v>
      </c>
      <c r="C105" t="s">
        <v>29</v>
      </c>
      <c r="D105" t="s">
        <v>51</v>
      </c>
      <c r="E105" t="s">
        <v>26</v>
      </c>
      <c r="F105" t="s">
        <v>26</v>
      </c>
      <c r="G105" t="s">
        <v>26</v>
      </c>
      <c r="H105" t="s">
        <v>26</v>
      </c>
      <c r="I105" t="s">
        <v>485</v>
      </c>
      <c r="J105" t="s">
        <v>486</v>
      </c>
      <c r="K105">
        <v>0</v>
      </c>
      <c r="L105">
        <v>1</v>
      </c>
      <c r="M105">
        <v>1</v>
      </c>
      <c r="N105">
        <v>1</v>
      </c>
      <c r="O105">
        <v>1</v>
      </c>
    </row>
    <row r="106" spans="1:15" x14ac:dyDescent="0.25">
      <c r="A106" t="s">
        <v>50</v>
      </c>
      <c r="B106" t="str">
        <f t="shared" si="1"/>
        <v>26)</v>
      </c>
      <c r="C106" t="s">
        <v>29</v>
      </c>
      <c r="D106" t="s">
        <v>51</v>
      </c>
      <c r="E106" t="s">
        <v>52</v>
      </c>
      <c r="F106" t="s">
        <v>51</v>
      </c>
      <c r="G106" t="s">
        <v>52</v>
      </c>
      <c r="H106" t="s">
        <v>52</v>
      </c>
      <c r="I106" t="s">
        <v>47</v>
      </c>
      <c r="J106" t="s">
        <v>48</v>
      </c>
      <c r="K106">
        <v>0</v>
      </c>
      <c r="L106">
        <v>1</v>
      </c>
      <c r="M106">
        <v>0</v>
      </c>
      <c r="N106">
        <v>1</v>
      </c>
      <c r="O106">
        <v>1</v>
      </c>
    </row>
    <row r="107" spans="1:15" x14ac:dyDescent="0.25">
      <c r="A107" t="s">
        <v>50</v>
      </c>
      <c r="B107" t="str">
        <f t="shared" si="1"/>
        <v>26)</v>
      </c>
      <c r="C107" t="s">
        <v>29</v>
      </c>
      <c r="D107" t="s">
        <v>52</v>
      </c>
      <c r="E107" t="s">
        <v>52</v>
      </c>
      <c r="F107" t="s">
        <v>52</v>
      </c>
      <c r="G107" t="s">
        <v>52</v>
      </c>
      <c r="H107" t="s">
        <v>52</v>
      </c>
      <c r="I107" t="s">
        <v>83</v>
      </c>
      <c r="J107" t="s">
        <v>88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25">
      <c r="A108" t="s">
        <v>50</v>
      </c>
      <c r="B108" t="str">
        <f t="shared" si="1"/>
        <v>26)</v>
      </c>
      <c r="C108" t="s">
        <v>29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109</v>
      </c>
      <c r="J108" t="s">
        <v>110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50</v>
      </c>
      <c r="B109" t="str">
        <f t="shared" si="1"/>
        <v>26)</v>
      </c>
      <c r="C109" t="s">
        <v>29</v>
      </c>
      <c r="D109" t="s">
        <v>52</v>
      </c>
      <c r="E109" t="s">
        <v>52</v>
      </c>
      <c r="F109" t="s">
        <v>52</v>
      </c>
      <c r="G109" t="s">
        <v>52</v>
      </c>
      <c r="H109" t="s">
        <v>52</v>
      </c>
      <c r="I109" t="s">
        <v>132</v>
      </c>
      <c r="J109" t="s">
        <v>133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25">
      <c r="A110" t="s">
        <v>50</v>
      </c>
      <c r="B110" t="str">
        <f t="shared" si="1"/>
        <v>26)</v>
      </c>
      <c r="C110" t="s">
        <v>18</v>
      </c>
      <c r="D110" t="s">
        <v>52</v>
      </c>
      <c r="E110" t="s">
        <v>52</v>
      </c>
      <c r="F110" t="s">
        <v>52</v>
      </c>
      <c r="G110" t="s">
        <v>52</v>
      </c>
      <c r="H110" t="s">
        <v>52</v>
      </c>
      <c r="I110" t="s">
        <v>469</v>
      </c>
      <c r="J110" t="s">
        <v>473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 t="s">
        <v>50</v>
      </c>
      <c r="B111" t="str">
        <f t="shared" si="1"/>
        <v>26)</v>
      </c>
      <c r="C111" t="s">
        <v>29</v>
      </c>
      <c r="D111" t="s">
        <v>51</v>
      </c>
      <c r="E111" t="s">
        <v>51</v>
      </c>
      <c r="F111" t="s">
        <v>51</v>
      </c>
      <c r="G111" t="s">
        <v>51</v>
      </c>
      <c r="H111" t="s">
        <v>51</v>
      </c>
      <c r="I111" t="s">
        <v>510</v>
      </c>
      <c r="J111" t="s">
        <v>511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25">
      <c r="A112" t="s">
        <v>164</v>
      </c>
      <c r="B112" t="str">
        <f t="shared" si="1"/>
        <v>27)</v>
      </c>
      <c r="C112" t="s">
        <v>29</v>
      </c>
      <c r="D112" t="s">
        <v>75</v>
      </c>
      <c r="E112" t="s">
        <v>75</v>
      </c>
      <c r="F112" t="s">
        <v>51</v>
      </c>
      <c r="G112" t="s">
        <v>75</v>
      </c>
      <c r="H112" t="s">
        <v>75</v>
      </c>
      <c r="I112" t="s">
        <v>160</v>
      </c>
      <c r="J112" t="s">
        <v>161</v>
      </c>
      <c r="K112">
        <v>1</v>
      </c>
      <c r="L112">
        <v>1</v>
      </c>
      <c r="M112">
        <v>0</v>
      </c>
      <c r="N112">
        <v>1</v>
      </c>
      <c r="O112">
        <v>1</v>
      </c>
    </row>
    <row r="113" spans="1:15" x14ac:dyDescent="0.25">
      <c r="A113" t="s">
        <v>164</v>
      </c>
      <c r="B113" t="str">
        <f t="shared" si="1"/>
        <v>27)</v>
      </c>
      <c r="C113" t="s">
        <v>29</v>
      </c>
      <c r="D113" t="s">
        <v>75</v>
      </c>
      <c r="E113" t="s">
        <v>75</v>
      </c>
      <c r="F113" t="s">
        <v>75</v>
      </c>
      <c r="G113" t="s">
        <v>75</v>
      </c>
      <c r="H113" t="s">
        <v>75</v>
      </c>
      <c r="I113" t="s">
        <v>349</v>
      </c>
      <c r="J113" t="s">
        <v>350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25">
      <c r="A114" t="s">
        <v>164</v>
      </c>
      <c r="B114" t="str">
        <f t="shared" si="1"/>
        <v>27)</v>
      </c>
      <c r="C114" t="s">
        <v>18</v>
      </c>
      <c r="D114" t="s">
        <v>75</v>
      </c>
      <c r="E114" t="s">
        <v>75</v>
      </c>
      <c r="F114" t="s">
        <v>75</v>
      </c>
      <c r="G114" t="s">
        <v>75</v>
      </c>
      <c r="H114" t="s">
        <v>75</v>
      </c>
      <c r="I114" t="s">
        <v>371</v>
      </c>
      <c r="J114" t="s">
        <v>372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t="s">
        <v>164</v>
      </c>
      <c r="B115" t="str">
        <f t="shared" si="1"/>
        <v>27)</v>
      </c>
      <c r="C115" t="s">
        <v>29</v>
      </c>
      <c r="D115" t="s">
        <v>51</v>
      </c>
      <c r="E115" t="s">
        <v>51</v>
      </c>
      <c r="F115" t="s">
        <v>51</v>
      </c>
      <c r="G115" t="s">
        <v>51</v>
      </c>
      <c r="H115" t="s">
        <v>51</v>
      </c>
      <c r="I115" t="s">
        <v>435</v>
      </c>
      <c r="J115" t="s">
        <v>436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164</v>
      </c>
      <c r="B116" t="str">
        <f t="shared" si="1"/>
        <v>27)</v>
      </c>
      <c r="C116" t="s">
        <v>29</v>
      </c>
      <c r="D116" t="s">
        <v>75</v>
      </c>
      <c r="E116" t="s">
        <v>75</v>
      </c>
      <c r="F116" t="s">
        <v>51</v>
      </c>
      <c r="G116" t="s">
        <v>51</v>
      </c>
      <c r="H116" t="s">
        <v>51</v>
      </c>
      <c r="I116" t="s">
        <v>459</v>
      </c>
      <c r="J116" t="s">
        <v>104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 t="s">
        <v>164</v>
      </c>
      <c r="B117" t="str">
        <f t="shared" si="1"/>
        <v>27)</v>
      </c>
      <c r="C117" t="s">
        <v>29</v>
      </c>
      <c r="D117" t="s">
        <v>75</v>
      </c>
      <c r="E117" t="s">
        <v>75</v>
      </c>
      <c r="F117" t="s">
        <v>75</v>
      </c>
      <c r="G117" t="s">
        <v>75</v>
      </c>
      <c r="H117" t="s">
        <v>75</v>
      </c>
      <c r="I117" t="s">
        <v>469</v>
      </c>
      <c r="J117" t="s">
        <v>470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25">
      <c r="A118" t="s">
        <v>54</v>
      </c>
      <c r="B118" t="str">
        <f t="shared" si="1"/>
        <v>28)</v>
      </c>
      <c r="C118" t="s">
        <v>18</v>
      </c>
      <c r="D118" t="s">
        <v>51</v>
      </c>
      <c r="E118" t="s">
        <v>55</v>
      </c>
      <c r="F118" t="s">
        <v>55</v>
      </c>
      <c r="G118" t="s">
        <v>55</v>
      </c>
      <c r="H118" t="s">
        <v>55</v>
      </c>
      <c r="I118" t="s">
        <v>47</v>
      </c>
      <c r="J118" t="s">
        <v>48</v>
      </c>
      <c r="K118">
        <v>1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 t="s">
        <v>54</v>
      </c>
      <c r="B119" t="str">
        <f t="shared" si="1"/>
        <v>28)</v>
      </c>
      <c r="C119" t="s">
        <v>29</v>
      </c>
      <c r="D119" t="s">
        <v>55</v>
      </c>
      <c r="E119" t="s">
        <v>55</v>
      </c>
      <c r="F119" t="s">
        <v>55</v>
      </c>
      <c r="G119" t="s">
        <v>55</v>
      </c>
      <c r="H119" t="s">
        <v>55</v>
      </c>
      <c r="I119" t="s">
        <v>118</v>
      </c>
      <c r="J119" t="s">
        <v>119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25">
      <c r="A120" t="s">
        <v>54</v>
      </c>
      <c r="B120" t="str">
        <f t="shared" si="1"/>
        <v>28)</v>
      </c>
      <c r="C120" t="s">
        <v>18</v>
      </c>
      <c r="D120" t="s">
        <v>51</v>
      </c>
      <c r="E120" t="s">
        <v>55</v>
      </c>
      <c r="F120" t="s">
        <v>51</v>
      </c>
      <c r="G120" t="s">
        <v>51</v>
      </c>
      <c r="H120" t="s">
        <v>51</v>
      </c>
      <c r="I120" t="s">
        <v>160</v>
      </c>
      <c r="J120" t="s">
        <v>161</v>
      </c>
      <c r="K120">
        <v>1</v>
      </c>
      <c r="L120">
        <v>0</v>
      </c>
      <c r="M120">
        <v>1</v>
      </c>
      <c r="N120">
        <v>1</v>
      </c>
      <c r="O120">
        <v>1</v>
      </c>
    </row>
    <row r="121" spans="1:15" x14ac:dyDescent="0.25">
      <c r="A121" t="s">
        <v>54</v>
      </c>
      <c r="B121" t="str">
        <f t="shared" si="1"/>
        <v>28)</v>
      </c>
      <c r="C121" t="s">
        <v>18</v>
      </c>
      <c r="D121" t="s">
        <v>55</v>
      </c>
      <c r="E121" t="s">
        <v>51</v>
      </c>
      <c r="F121" t="s">
        <v>51</v>
      </c>
      <c r="G121" t="s">
        <v>51</v>
      </c>
      <c r="H121" t="s">
        <v>51</v>
      </c>
      <c r="I121" t="s">
        <v>179</v>
      </c>
      <c r="J121" t="s">
        <v>180</v>
      </c>
      <c r="K121">
        <v>0</v>
      </c>
      <c r="L121">
        <v>1</v>
      </c>
      <c r="M121">
        <v>1</v>
      </c>
      <c r="N121">
        <v>1</v>
      </c>
      <c r="O121">
        <v>1</v>
      </c>
    </row>
    <row r="122" spans="1:15" x14ac:dyDescent="0.25">
      <c r="A122" t="s">
        <v>54</v>
      </c>
      <c r="B122" t="str">
        <f t="shared" si="1"/>
        <v>28)</v>
      </c>
      <c r="C122" t="s">
        <v>18</v>
      </c>
      <c r="D122" t="s">
        <v>51</v>
      </c>
      <c r="E122" t="s">
        <v>51</v>
      </c>
      <c r="F122" t="s">
        <v>51</v>
      </c>
      <c r="G122" t="s">
        <v>51</v>
      </c>
      <c r="H122" t="s">
        <v>51</v>
      </c>
      <c r="I122" t="s">
        <v>349</v>
      </c>
      <c r="J122" t="s">
        <v>350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25">
      <c r="A123" t="s">
        <v>57</v>
      </c>
      <c r="B123" t="str">
        <f t="shared" si="1"/>
        <v>29)</v>
      </c>
      <c r="C123" t="s">
        <v>18</v>
      </c>
      <c r="D123" t="s">
        <v>26</v>
      </c>
      <c r="E123" t="s">
        <v>58</v>
      </c>
      <c r="F123" t="s">
        <v>58</v>
      </c>
      <c r="G123" t="s">
        <v>58</v>
      </c>
      <c r="H123" t="s">
        <v>58</v>
      </c>
      <c r="I123" t="s">
        <v>47</v>
      </c>
      <c r="J123" t="s">
        <v>48</v>
      </c>
      <c r="K123">
        <v>0</v>
      </c>
      <c r="L123">
        <v>1</v>
      </c>
      <c r="M123">
        <v>1</v>
      </c>
      <c r="N123">
        <v>1</v>
      </c>
      <c r="O123">
        <v>1</v>
      </c>
    </row>
    <row r="124" spans="1:15" x14ac:dyDescent="0.25">
      <c r="A124" t="s">
        <v>57</v>
      </c>
      <c r="B124" t="str">
        <f t="shared" si="1"/>
        <v>29)</v>
      </c>
      <c r="C124" t="s">
        <v>18</v>
      </c>
      <c r="D124" t="s">
        <v>58</v>
      </c>
      <c r="E124" t="s">
        <v>58</v>
      </c>
      <c r="F124" t="s">
        <v>58</v>
      </c>
      <c r="G124" t="s">
        <v>58</v>
      </c>
      <c r="H124" t="s">
        <v>58</v>
      </c>
      <c r="I124" t="s">
        <v>83</v>
      </c>
      <c r="J124" t="s">
        <v>88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25">
      <c r="A125" t="s">
        <v>57</v>
      </c>
      <c r="B125" t="str">
        <f t="shared" si="1"/>
        <v>29)</v>
      </c>
      <c r="C125" t="s">
        <v>18</v>
      </c>
      <c r="D125" t="s">
        <v>26</v>
      </c>
      <c r="E125" t="s">
        <v>26</v>
      </c>
      <c r="F125" t="s">
        <v>26</v>
      </c>
      <c r="G125" t="s">
        <v>26</v>
      </c>
      <c r="H125" t="s">
        <v>26</v>
      </c>
      <c r="I125" t="s">
        <v>118</v>
      </c>
      <c r="J125" t="s">
        <v>119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 t="s">
        <v>57</v>
      </c>
      <c r="B126" t="str">
        <f t="shared" si="1"/>
        <v>29)</v>
      </c>
      <c r="C126" t="s">
        <v>18</v>
      </c>
      <c r="D126" t="s">
        <v>58</v>
      </c>
      <c r="E126" t="s">
        <v>58</v>
      </c>
      <c r="F126" t="s">
        <v>26</v>
      </c>
      <c r="G126" t="s">
        <v>26</v>
      </c>
      <c r="H126" t="s">
        <v>58</v>
      </c>
      <c r="I126" t="s">
        <v>179</v>
      </c>
      <c r="J126" t="s">
        <v>180</v>
      </c>
      <c r="K126">
        <v>1</v>
      </c>
      <c r="L126">
        <v>1</v>
      </c>
      <c r="M126">
        <v>0</v>
      </c>
      <c r="N126">
        <v>0</v>
      </c>
      <c r="O126">
        <v>1</v>
      </c>
    </row>
    <row r="127" spans="1:15" x14ac:dyDescent="0.25">
      <c r="A127" t="s">
        <v>57</v>
      </c>
      <c r="B127" t="str">
        <f t="shared" si="1"/>
        <v>29)</v>
      </c>
      <c r="C127" t="s">
        <v>18</v>
      </c>
      <c r="D127" t="s">
        <v>58</v>
      </c>
      <c r="E127" t="s">
        <v>58</v>
      </c>
      <c r="F127" t="s">
        <v>26</v>
      </c>
      <c r="G127" t="s">
        <v>58</v>
      </c>
      <c r="H127" t="s">
        <v>58</v>
      </c>
      <c r="I127" t="s">
        <v>331</v>
      </c>
      <c r="J127" t="s">
        <v>332</v>
      </c>
      <c r="K127">
        <v>1</v>
      </c>
      <c r="L127">
        <v>1</v>
      </c>
      <c r="M127">
        <v>0</v>
      </c>
      <c r="N127">
        <v>1</v>
      </c>
      <c r="O127">
        <v>1</v>
      </c>
    </row>
    <row r="128" spans="1:15" x14ac:dyDescent="0.25">
      <c r="A128" t="s">
        <v>57</v>
      </c>
      <c r="B128" t="str">
        <f t="shared" si="1"/>
        <v>29)</v>
      </c>
      <c r="C128" t="s">
        <v>29</v>
      </c>
      <c r="D128" t="s">
        <v>58</v>
      </c>
      <c r="E128" t="s">
        <v>58</v>
      </c>
      <c r="F128" t="s">
        <v>58</v>
      </c>
      <c r="G128" t="s">
        <v>58</v>
      </c>
      <c r="H128" t="s">
        <v>58</v>
      </c>
      <c r="I128" t="s">
        <v>409</v>
      </c>
      <c r="J128" t="s">
        <v>410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57</v>
      </c>
      <c r="B129" t="str">
        <f t="shared" si="1"/>
        <v>29)</v>
      </c>
      <c r="C129" t="s">
        <v>29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502</v>
      </c>
      <c r="J129" t="s">
        <v>503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25">
      <c r="A130" t="s">
        <v>184</v>
      </c>
      <c r="B130" t="str">
        <f t="shared" si="1"/>
        <v>2a)</v>
      </c>
      <c r="C130" t="s">
        <v>18</v>
      </c>
      <c r="D130" t="s">
        <v>58</v>
      </c>
      <c r="E130" t="s">
        <v>58</v>
      </c>
      <c r="F130" t="s">
        <v>58</v>
      </c>
      <c r="G130" t="s">
        <v>52</v>
      </c>
      <c r="H130" t="s">
        <v>52</v>
      </c>
      <c r="I130" t="s">
        <v>179</v>
      </c>
      <c r="J130" t="s">
        <v>180</v>
      </c>
      <c r="K130">
        <v>1</v>
      </c>
      <c r="L130">
        <v>1</v>
      </c>
      <c r="M130">
        <v>1</v>
      </c>
      <c r="N130">
        <v>0</v>
      </c>
      <c r="O130">
        <v>0</v>
      </c>
    </row>
    <row r="131" spans="1:15" x14ac:dyDescent="0.25">
      <c r="A131" t="s">
        <v>184</v>
      </c>
      <c r="B131" t="str">
        <f t="shared" ref="B131:B194" si="2">RIGHT(A131,3)</f>
        <v>2a)</v>
      </c>
      <c r="C131" t="s">
        <v>18</v>
      </c>
      <c r="D131" t="s">
        <v>58</v>
      </c>
      <c r="E131" t="s">
        <v>58</v>
      </c>
      <c r="F131" t="s">
        <v>58</v>
      </c>
      <c r="G131" t="s">
        <v>58</v>
      </c>
      <c r="H131" t="s">
        <v>58</v>
      </c>
      <c r="I131" t="s">
        <v>227</v>
      </c>
      <c r="J131" t="s">
        <v>228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25">
      <c r="A132" t="s">
        <v>184</v>
      </c>
      <c r="B132" t="str">
        <f t="shared" si="2"/>
        <v>2a)</v>
      </c>
      <c r="C132" t="s">
        <v>18</v>
      </c>
      <c r="D132" t="s">
        <v>52</v>
      </c>
      <c r="E132" t="s">
        <v>52</v>
      </c>
      <c r="F132" t="s">
        <v>52</v>
      </c>
      <c r="G132" t="s">
        <v>52</v>
      </c>
      <c r="H132" t="s">
        <v>52</v>
      </c>
      <c r="I132" t="s">
        <v>338</v>
      </c>
      <c r="J132" t="s">
        <v>339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184</v>
      </c>
      <c r="B133" t="str">
        <f t="shared" si="2"/>
        <v>2a)</v>
      </c>
      <c r="C133" t="s">
        <v>29</v>
      </c>
      <c r="D133" t="s">
        <v>58</v>
      </c>
      <c r="E133" t="s">
        <v>58</v>
      </c>
      <c r="F133" t="s">
        <v>52</v>
      </c>
      <c r="G133" t="s">
        <v>52</v>
      </c>
      <c r="H133" t="s">
        <v>58</v>
      </c>
      <c r="I133" t="s">
        <v>356</v>
      </c>
      <c r="J133" t="s">
        <v>357</v>
      </c>
      <c r="K133">
        <v>0</v>
      </c>
      <c r="L133">
        <v>0</v>
      </c>
      <c r="M133">
        <v>1</v>
      </c>
      <c r="N133">
        <v>1</v>
      </c>
      <c r="O133">
        <v>0</v>
      </c>
    </row>
    <row r="134" spans="1:15" x14ac:dyDescent="0.25">
      <c r="A134" t="s">
        <v>184</v>
      </c>
      <c r="B134" t="str">
        <f t="shared" si="2"/>
        <v>2a)</v>
      </c>
      <c r="C134" t="s">
        <v>18</v>
      </c>
      <c r="D134" t="s">
        <v>52</v>
      </c>
      <c r="E134" t="s">
        <v>52</v>
      </c>
      <c r="F134" t="s">
        <v>52</v>
      </c>
      <c r="G134" t="s">
        <v>52</v>
      </c>
      <c r="H134" t="s">
        <v>52</v>
      </c>
      <c r="I134" t="s">
        <v>428</v>
      </c>
      <c r="J134" t="s">
        <v>429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184</v>
      </c>
      <c r="B135" t="str">
        <f t="shared" si="2"/>
        <v>2a)</v>
      </c>
      <c r="C135" t="s">
        <v>18</v>
      </c>
      <c r="D135" t="s">
        <v>58</v>
      </c>
      <c r="E135" t="s">
        <v>52</v>
      </c>
      <c r="F135" t="s">
        <v>58</v>
      </c>
      <c r="G135" t="s">
        <v>58</v>
      </c>
      <c r="H135" t="s">
        <v>58</v>
      </c>
      <c r="I135" t="s">
        <v>485</v>
      </c>
      <c r="J135" t="s">
        <v>486</v>
      </c>
      <c r="K135">
        <v>1</v>
      </c>
      <c r="L135">
        <v>0</v>
      </c>
      <c r="M135">
        <v>1</v>
      </c>
      <c r="N135">
        <v>1</v>
      </c>
      <c r="O135">
        <v>1</v>
      </c>
    </row>
    <row r="136" spans="1:15" x14ac:dyDescent="0.25">
      <c r="A136" t="s">
        <v>184</v>
      </c>
      <c r="B136" t="str">
        <f t="shared" si="2"/>
        <v>2a)</v>
      </c>
      <c r="C136" t="s">
        <v>29</v>
      </c>
      <c r="D136" t="s">
        <v>52</v>
      </c>
      <c r="E136" t="s">
        <v>52</v>
      </c>
      <c r="F136" t="s">
        <v>52</v>
      </c>
      <c r="G136" t="s">
        <v>52</v>
      </c>
      <c r="H136" t="s">
        <v>52</v>
      </c>
      <c r="I136" t="s">
        <v>492</v>
      </c>
      <c r="J136" t="s">
        <v>493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25">
      <c r="A137" t="s">
        <v>173</v>
      </c>
      <c r="B137" t="str">
        <f t="shared" si="2"/>
        <v>2b)</v>
      </c>
      <c r="C137" t="s">
        <v>18</v>
      </c>
      <c r="D137" t="s">
        <v>58</v>
      </c>
      <c r="E137" t="s">
        <v>58</v>
      </c>
      <c r="F137" t="s">
        <v>58</v>
      </c>
      <c r="G137" t="s">
        <v>58</v>
      </c>
      <c r="H137" t="s">
        <v>58</v>
      </c>
      <c r="I137" t="s">
        <v>170</v>
      </c>
      <c r="J137" t="s">
        <v>171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25">
      <c r="A138" t="s">
        <v>173</v>
      </c>
      <c r="B138" t="str">
        <f t="shared" si="2"/>
        <v>2b)</v>
      </c>
      <c r="C138" t="s">
        <v>18</v>
      </c>
      <c r="D138" t="s">
        <v>75</v>
      </c>
      <c r="E138" t="s">
        <v>58</v>
      </c>
      <c r="F138" t="s">
        <v>58</v>
      </c>
      <c r="G138" t="s">
        <v>58</v>
      </c>
      <c r="H138" t="s">
        <v>58</v>
      </c>
      <c r="I138" t="s">
        <v>199</v>
      </c>
      <c r="J138" t="s">
        <v>200</v>
      </c>
      <c r="K138">
        <v>0</v>
      </c>
      <c r="L138">
        <v>1</v>
      </c>
      <c r="M138">
        <v>1</v>
      </c>
      <c r="N138">
        <v>1</v>
      </c>
      <c r="O138">
        <v>1</v>
      </c>
    </row>
    <row r="139" spans="1:15" x14ac:dyDescent="0.25">
      <c r="A139" t="s">
        <v>173</v>
      </c>
      <c r="B139" t="str">
        <f t="shared" si="2"/>
        <v>2b)</v>
      </c>
      <c r="C139" t="s">
        <v>18</v>
      </c>
      <c r="D139" t="s">
        <v>75</v>
      </c>
      <c r="E139" t="s">
        <v>75</v>
      </c>
      <c r="F139" t="s">
        <v>75</v>
      </c>
      <c r="G139" t="s">
        <v>75</v>
      </c>
      <c r="H139" t="s">
        <v>75</v>
      </c>
      <c r="I139" t="s">
        <v>309</v>
      </c>
      <c r="J139" t="s">
        <v>310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173</v>
      </c>
      <c r="B140" t="str">
        <f t="shared" si="2"/>
        <v>2b)</v>
      </c>
      <c r="C140" t="s">
        <v>29</v>
      </c>
      <c r="D140" t="s">
        <v>75</v>
      </c>
      <c r="E140" t="s">
        <v>75</v>
      </c>
      <c r="F140" t="s">
        <v>75</v>
      </c>
      <c r="G140" t="s">
        <v>75</v>
      </c>
      <c r="H140" t="s">
        <v>75</v>
      </c>
      <c r="I140" t="s">
        <v>386</v>
      </c>
      <c r="J140" t="s">
        <v>387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25">
      <c r="A141" t="s">
        <v>173</v>
      </c>
      <c r="B141" t="str">
        <f t="shared" si="2"/>
        <v>2b)</v>
      </c>
      <c r="C141" t="s">
        <v>18</v>
      </c>
      <c r="D141" t="s">
        <v>75</v>
      </c>
      <c r="E141" t="s">
        <v>75</v>
      </c>
      <c r="F141" t="s">
        <v>75</v>
      </c>
      <c r="G141" t="s">
        <v>75</v>
      </c>
      <c r="H141" t="s">
        <v>75</v>
      </c>
      <c r="I141" t="s">
        <v>409</v>
      </c>
      <c r="J141" t="s">
        <v>412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t="s">
        <v>173</v>
      </c>
      <c r="B142" t="str">
        <f t="shared" si="2"/>
        <v>2b)</v>
      </c>
      <c r="C142" t="s">
        <v>18</v>
      </c>
      <c r="D142" t="s">
        <v>75</v>
      </c>
      <c r="E142" t="s">
        <v>75</v>
      </c>
      <c r="F142" t="s">
        <v>75</v>
      </c>
      <c r="G142" t="s">
        <v>75</v>
      </c>
      <c r="H142" t="s">
        <v>75</v>
      </c>
      <c r="I142" t="s">
        <v>421</v>
      </c>
      <c r="J142" t="s">
        <v>422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136</v>
      </c>
      <c r="B143" t="str">
        <f t="shared" si="2"/>
        <v>2c)</v>
      </c>
      <c r="C143" t="s">
        <v>29</v>
      </c>
      <c r="D143" t="s">
        <v>58</v>
      </c>
      <c r="E143" t="s">
        <v>58</v>
      </c>
      <c r="F143" t="s">
        <v>55</v>
      </c>
      <c r="G143" t="s">
        <v>58</v>
      </c>
      <c r="H143" t="s">
        <v>58</v>
      </c>
      <c r="I143" t="s">
        <v>132</v>
      </c>
      <c r="J143" t="s">
        <v>133</v>
      </c>
      <c r="K143">
        <v>0</v>
      </c>
      <c r="L143">
        <v>0</v>
      </c>
      <c r="M143">
        <v>1</v>
      </c>
      <c r="N143">
        <v>0</v>
      </c>
      <c r="O143">
        <v>0</v>
      </c>
    </row>
    <row r="144" spans="1:15" x14ac:dyDescent="0.25">
      <c r="A144" t="s">
        <v>136</v>
      </c>
      <c r="B144" t="str">
        <f t="shared" si="2"/>
        <v>2c)</v>
      </c>
      <c r="C144" t="s">
        <v>29</v>
      </c>
      <c r="D144" t="s">
        <v>55</v>
      </c>
      <c r="E144" t="s">
        <v>55</v>
      </c>
      <c r="F144" t="s">
        <v>55</v>
      </c>
      <c r="G144" t="s">
        <v>55</v>
      </c>
      <c r="H144" t="s">
        <v>55</v>
      </c>
      <c r="I144" t="s">
        <v>316</v>
      </c>
      <c r="J144" t="s">
        <v>317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25">
      <c r="A145" t="s">
        <v>136</v>
      </c>
      <c r="B145" t="str">
        <f t="shared" si="2"/>
        <v>2c)</v>
      </c>
      <c r="C145" t="s">
        <v>29</v>
      </c>
      <c r="D145" t="s">
        <v>58</v>
      </c>
      <c r="E145" t="s">
        <v>58</v>
      </c>
      <c r="F145" t="s">
        <v>58</v>
      </c>
      <c r="G145" t="s">
        <v>58</v>
      </c>
      <c r="H145" t="s">
        <v>58</v>
      </c>
      <c r="I145" t="s">
        <v>379</v>
      </c>
      <c r="J145" t="s">
        <v>380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136</v>
      </c>
      <c r="B146" t="str">
        <f t="shared" si="2"/>
        <v>2c)</v>
      </c>
      <c r="C146" t="s">
        <v>18</v>
      </c>
      <c r="D146" t="s">
        <v>55</v>
      </c>
      <c r="E146" t="s">
        <v>55</v>
      </c>
      <c r="F146" t="s">
        <v>55</v>
      </c>
      <c r="G146" t="s">
        <v>55</v>
      </c>
      <c r="H146" t="s">
        <v>55</v>
      </c>
      <c r="I146" t="s">
        <v>393</v>
      </c>
      <c r="J146" t="s">
        <v>394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t="s">
        <v>136</v>
      </c>
      <c r="B147" t="str">
        <f t="shared" si="2"/>
        <v>2c)</v>
      </c>
      <c r="C147" t="s">
        <v>29</v>
      </c>
      <c r="D147" t="s">
        <v>55</v>
      </c>
      <c r="E147" t="s">
        <v>55</v>
      </c>
      <c r="F147" t="s">
        <v>55</v>
      </c>
      <c r="G147" t="s">
        <v>55</v>
      </c>
      <c r="H147" t="s">
        <v>55</v>
      </c>
      <c r="I147" t="s">
        <v>401</v>
      </c>
      <c r="J147" t="s">
        <v>402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25">
      <c r="A148" t="s">
        <v>24</v>
      </c>
      <c r="B148" t="str">
        <f t="shared" si="2"/>
        <v>2d)</v>
      </c>
      <c r="C148" t="s">
        <v>18</v>
      </c>
      <c r="D148" t="s">
        <v>25</v>
      </c>
      <c r="E148" t="s">
        <v>25</v>
      </c>
      <c r="F148" t="s">
        <v>25</v>
      </c>
      <c r="G148" t="s">
        <v>25</v>
      </c>
      <c r="H148" t="s">
        <v>26</v>
      </c>
      <c r="I148" t="s">
        <v>21</v>
      </c>
      <c r="J148" t="s">
        <v>22</v>
      </c>
      <c r="K148">
        <v>1</v>
      </c>
      <c r="L148">
        <v>1</v>
      </c>
      <c r="M148">
        <v>1</v>
      </c>
      <c r="N148">
        <v>1</v>
      </c>
      <c r="O148">
        <v>0</v>
      </c>
    </row>
    <row r="149" spans="1:15" x14ac:dyDescent="0.25">
      <c r="A149" t="s">
        <v>24</v>
      </c>
      <c r="B149" t="str">
        <f t="shared" si="2"/>
        <v>2d)</v>
      </c>
      <c r="C149" t="s">
        <v>29</v>
      </c>
      <c r="D149" t="s">
        <v>26</v>
      </c>
      <c r="E149" t="s">
        <v>26</v>
      </c>
      <c r="F149" t="s">
        <v>26</v>
      </c>
      <c r="G149" t="s">
        <v>26</v>
      </c>
      <c r="H149" t="s">
        <v>26</v>
      </c>
      <c r="I149" t="s">
        <v>215</v>
      </c>
      <c r="J149" t="s">
        <v>216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25">
      <c r="A150" t="s">
        <v>24</v>
      </c>
      <c r="B150" t="str">
        <f t="shared" si="2"/>
        <v>2d)</v>
      </c>
      <c r="C150" t="s">
        <v>18</v>
      </c>
      <c r="D150" t="s">
        <v>26</v>
      </c>
      <c r="E150" t="s">
        <v>26</v>
      </c>
      <c r="F150" t="s">
        <v>26</v>
      </c>
      <c r="G150" t="s">
        <v>26</v>
      </c>
      <c r="H150" t="s">
        <v>26</v>
      </c>
      <c r="I150" t="s">
        <v>263</v>
      </c>
      <c r="J150" t="s">
        <v>264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24</v>
      </c>
      <c r="B151" t="str">
        <f t="shared" si="2"/>
        <v>2d)</v>
      </c>
      <c r="C151" t="s">
        <v>18</v>
      </c>
      <c r="D151" t="s">
        <v>25</v>
      </c>
      <c r="E151" t="s">
        <v>26</v>
      </c>
      <c r="F151" t="s">
        <v>25</v>
      </c>
      <c r="G151" t="s">
        <v>25</v>
      </c>
      <c r="H151" t="s">
        <v>25</v>
      </c>
      <c r="I151" t="s">
        <v>379</v>
      </c>
      <c r="J151" t="s">
        <v>380</v>
      </c>
      <c r="K151">
        <v>1</v>
      </c>
      <c r="L151">
        <v>0</v>
      </c>
      <c r="M151">
        <v>1</v>
      </c>
      <c r="N151">
        <v>1</v>
      </c>
      <c r="O151">
        <v>1</v>
      </c>
    </row>
    <row r="152" spans="1:15" x14ac:dyDescent="0.25">
      <c r="A152" t="s">
        <v>24</v>
      </c>
      <c r="B152" t="str">
        <f t="shared" si="2"/>
        <v>2d)</v>
      </c>
      <c r="C152" t="s">
        <v>29</v>
      </c>
      <c r="D152" t="s">
        <v>26</v>
      </c>
      <c r="E152" t="s">
        <v>26</v>
      </c>
      <c r="F152" t="s">
        <v>25</v>
      </c>
      <c r="G152" t="s">
        <v>25</v>
      </c>
      <c r="H152" t="s">
        <v>25</v>
      </c>
      <c r="I152" t="s">
        <v>393</v>
      </c>
      <c r="J152" t="s">
        <v>394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t="s">
        <v>24</v>
      </c>
      <c r="B153" t="str">
        <f t="shared" si="2"/>
        <v>2d)</v>
      </c>
      <c r="C153" t="s">
        <v>18</v>
      </c>
      <c r="D153" t="s">
        <v>26</v>
      </c>
      <c r="E153" t="s">
        <v>26</v>
      </c>
      <c r="F153" t="s">
        <v>26</v>
      </c>
      <c r="G153" t="s">
        <v>26</v>
      </c>
      <c r="H153" t="s">
        <v>26</v>
      </c>
      <c r="I153" t="s">
        <v>401</v>
      </c>
      <c r="J153" t="s">
        <v>402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 t="s">
        <v>24</v>
      </c>
      <c r="B154" t="str">
        <f t="shared" si="2"/>
        <v>2d)</v>
      </c>
      <c r="C154" t="s">
        <v>29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452</v>
      </c>
      <c r="J154" t="s">
        <v>453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 t="s">
        <v>144</v>
      </c>
      <c r="B155" t="str">
        <f t="shared" si="2"/>
        <v>2e)</v>
      </c>
      <c r="C155" t="s">
        <v>29</v>
      </c>
      <c r="D155" t="s">
        <v>25</v>
      </c>
      <c r="E155" t="s">
        <v>25</v>
      </c>
      <c r="F155" t="s">
        <v>25</v>
      </c>
      <c r="G155" t="s">
        <v>25</v>
      </c>
      <c r="H155" t="s">
        <v>25</v>
      </c>
      <c r="I155" t="s">
        <v>141</v>
      </c>
      <c r="J155" t="s">
        <v>142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 t="s">
        <v>144</v>
      </c>
      <c r="B156" t="str">
        <f t="shared" si="2"/>
        <v>2e)</v>
      </c>
      <c r="C156" t="s">
        <v>29</v>
      </c>
      <c r="D156" t="s">
        <v>52</v>
      </c>
      <c r="E156" t="s">
        <v>52</v>
      </c>
      <c r="F156" t="s">
        <v>52</v>
      </c>
      <c r="G156" t="s">
        <v>52</v>
      </c>
      <c r="H156" t="s">
        <v>52</v>
      </c>
      <c r="I156" t="s">
        <v>283</v>
      </c>
      <c r="J156" t="s">
        <v>284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25">
      <c r="A157" t="s">
        <v>144</v>
      </c>
      <c r="B157" t="str">
        <f t="shared" si="2"/>
        <v>2e)</v>
      </c>
      <c r="C157" t="s">
        <v>29</v>
      </c>
      <c r="D157" t="s">
        <v>52</v>
      </c>
      <c r="E157" t="s">
        <v>52</v>
      </c>
      <c r="F157" t="s">
        <v>52</v>
      </c>
      <c r="G157" t="s">
        <v>52</v>
      </c>
      <c r="H157" t="s">
        <v>52</v>
      </c>
      <c r="I157" t="s">
        <v>316</v>
      </c>
      <c r="J157" t="s">
        <v>317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25">
      <c r="A158" t="s">
        <v>144</v>
      </c>
      <c r="B158" t="str">
        <f t="shared" si="2"/>
        <v>2e)</v>
      </c>
      <c r="C158" t="s">
        <v>18</v>
      </c>
      <c r="D158" t="s">
        <v>52</v>
      </c>
      <c r="E158" t="s">
        <v>52</v>
      </c>
      <c r="F158" t="s">
        <v>52</v>
      </c>
      <c r="G158" t="s">
        <v>52</v>
      </c>
      <c r="H158" t="s">
        <v>52</v>
      </c>
      <c r="I158" t="s">
        <v>323</v>
      </c>
      <c r="J158" t="s">
        <v>324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 t="s">
        <v>144</v>
      </c>
      <c r="B159" t="str">
        <f t="shared" si="2"/>
        <v>2e)</v>
      </c>
      <c r="C159" t="s">
        <v>29</v>
      </c>
      <c r="D159" t="s">
        <v>52</v>
      </c>
      <c r="E159" t="s">
        <v>52</v>
      </c>
      <c r="F159" t="s">
        <v>52</v>
      </c>
      <c r="G159" t="s">
        <v>52</v>
      </c>
      <c r="H159" t="s">
        <v>52</v>
      </c>
      <c r="I159" t="s">
        <v>469</v>
      </c>
      <c r="J159" t="s">
        <v>470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25">
      <c r="A160" t="s">
        <v>72</v>
      </c>
      <c r="B160" t="str">
        <f t="shared" si="2"/>
        <v>2f)</v>
      </c>
      <c r="C160" t="s">
        <v>18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69</v>
      </c>
      <c r="J160" t="s">
        <v>70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25">
      <c r="A161" t="s">
        <v>72</v>
      </c>
      <c r="B161" t="str">
        <f t="shared" si="2"/>
        <v>2f)</v>
      </c>
      <c r="C161" t="s">
        <v>18</v>
      </c>
      <c r="D161" t="s">
        <v>75</v>
      </c>
      <c r="E161" t="s">
        <v>75</v>
      </c>
      <c r="F161" t="s">
        <v>75</v>
      </c>
      <c r="G161" t="s">
        <v>25</v>
      </c>
      <c r="H161" t="s">
        <v>75</v>
      </c>
      <c r="I161" t="s">
        <v>160</v>
      </c>
      <c r="J161" t="s">
        <v>161</v>
      </c>
      <c r="K161">
        <v>0</v>
      </c>
      <c r="L161">
        <v>0</v>
      </c>
      <c r="M161">
        <v>0</v>
      </c>
      <c r="N161">
        <v>1</v>
      </c>
      <c r="O161">
        <v>0</v>
      </c>
    </row>
    <row r="162" spans="1:15" x14ac:dyDescent="0.25">
      <c r="A162" t="s">
        <v>72</v>
      </c>
      <c r="B162" t="str">
        <f t="shared" si="2"/>
        <v>2f)</v>
      </c>
      <c r="C162" t="s">
        <v>18</v>
      </c>
      <c r="D162" t="s">
        <v>75</v>
      </c>
      <c r="E162" t="s">
        <v>75</v>
      </c>
      <c r="F162" t="s">
        <v>75</v>
      </c>
      <c r="G162" t="s">
        <v>75</v>
      </c>
      <c r="H162" t="s">
        <v>75</v>
      </c>
      <c r="I162" t="s">
        <v>254</v>
      </c>
      <c r="J162" t="s">
        <v>255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 t="s">
        <v>72</v>
      </c>
      <c r="B163" t="str">
        <f t="shared" si="2"/>
        <v>2f)</v>
      </c>
      <c r="C163" t="s">
        <v>29</v>
      </c>
      <c r="D163" t="s">
        <v>75</v>
      </c>
      <c r="E163" t="s">
        <v>75</v>
      </c>
      <c r="F163" t="s">
        <v>25</v>
      </c>
      <c r="G163" t="s">
        <v>75</v>
      </c>
      <c r="H163" t="s">
        <v>75</v>
      </c>
      <c r="I163" t="s">
        <v>290</v>
      </c>
      <c r="J163" t="s">
        <v>291</v>
      </c>
      <c r="K163">
        <v>1</v>
      </c>
      <c r="L163">
        <v>1</v>
      </c>
      <c r="M163">
        <v>0</v>
      </c>
      <c r="N163">
        <v>1</v>
      </c>
      <c r="O163">
        <v>1</v>
      </c>
    </row>
    <row r="164" spans="1:15" x14ac:dyDescent="0.25">
      <c r="A164" t="s">
        <v>72</v>
      </c>
      <c r="B164" t="str">
        <f t="shared" si="2"/>
        <v>2f)</v>
      </c>
      <c r="C164" t="s">
        <v>18</v>
      </c>
      <c r="D164" t="s">
        <v>75</v>
      </c>
      <c r="E164" t="s">
        <v>75</v>
      </c>
      <c r="F164" t="s">
        <v>75</v>
      </c>
      <c r="G164" t="s">
        <v>75</v>
      </c>
      <c r="H164" t="s">
        <v>75</v>
      </c>
      <c r="I164" t="s">
        <v>371</v>
      </c>
      <c r="J164" t="s">
        <v>372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25">
      <c r="A165" t="s">
        <v>72</v>
      </c>
      <c r="B165" t="str">
        <f t="shared" si="2"/>
        <v>2f)</v>
      </c>
      <c r="C165" t="s">
        <v>18</v>
      </c>
      <c r="D165" t="s">
        <v>75</v>
      </c>
      <c r="E165" t="s">
        <v>75</v>
      </c>
      <c r="F165" t="s">
        <v>75</v>
      </c>
      <c r="G165" t="s">
        <v>75</v>
      </c>
      <c r="H165" t="s">
        <v>75</v>
      </c>
      <c r="I165" t="s">
        <v>401</v>
      </c>
      <c r="J165" t="s">
        <v>402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25">
      <c r="A166" t="s">
        <v>72</v>
      </c>
      <c r="B166" t="str">
        <f t="shared" si="2"/>
        <v>2f)</v>
      </c>
      <c r="C166" t="s">
        <v>29</v>
      </c>
      <c r="D166" t="s">
        <v>75</v>
      </c>
      <c r="E166" t="s">
        <v>75</v>
      </c>
      <c r="F166" t="s">
        <v>75</v>
      </c>
      <c r="G166" t="s">
        <v>75</v>
      </c>
      <c r="H166" t="s">
        <v>75</v>
      </c>
      <c r="I166" t="s">
        <v>428</v>
      </c>
      <c r="J166" t="s">
        <v>429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25">
      <c r="A167" t="s">
        <v>72</v>
      </c>
      <c r="B167" t="str">
        <f t="shared" si="2"/>
        <v>2f)</v>
      </c>
      <c r="C167" t="s">
        <v>29</v>
      </c>
      <c r="D167" t="s">
        <v>75</v>
      </c>
      <c r="E167" t="s">
        <v>75</v>
      </c>
      <c r="F167" t="s">
        <v>75</v>
      </c>
      <c r="G167" t="s">
        <v>75</v>
      </c>
      <c r="H167" t="s">
        <v>75</v>
      </c>
      <c r="I167" t="s">
        <v>502</v>
      </c>
      <c r="J167" t="s">
        <v>503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25">
      <c r="A168" t="s">
        <v>237</v>
      </c>
      <c r="B168" t="str">
        <f t="shared" si="2"/>
        <v>30)</v>
      </c>
      <c r="C168" t="s">
        <v>29</v>
      </c>
      <c r="D168" t="s">
        <v>25</v>
      </c>
      <c r="E168" t="s">
        <v>25</v>
      </c>
      <c r="F168" t="s">
        <v>25</v>
      </c>
      <c r="G168" t="s">
        <v>25</v>
      </c>
      <c r="H168" t="s">
        <v>25</v>
      </c>
      <c r="I168" t="s">
        <v>234</v>
      </c>
      <c r="J168" t="s">
        <v>235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 t="s">
        <v>237</v>
      </c>
      <c r="B169" t="str">
        <f t="shared" si="2"/>
        <v>30)</v>
      </c>
      <c r="C169" t="s">
        <v>18</v>
      </c>
      <c r="D169" t="s">
        <v>55</v>
      </c>
      <c r="E169" t="s">
        <v>55</v>
      </c>
      <c r="F169" t="s">
        <v>55</v>
      </c>
      <c r="G169" t="s">
        <v>55</v>
      </c>
      <c r="H169" t="s">
        <v>55</v>
      </c>
      <c r="I169" t="s">
        <v>243</v>
      </c>
      <c r="J169" t="s">
        <v>244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25">
      <c r="A170" t="s">
        <v>237</v>
      </c>
      <c r="B170" t="str">
        <f t="shared" si="2"/>
        <v>30)</v>
      </c>
      <c r="C170" t="s">
        <v>29</v>
      </c>
      <c r="D170" t="s">
        <v>55</v>
      </c>
      <c r="E170" t="s">
        <v>25</v>
      </c>
      <c r="F170" t="s">
        <v>55</v>
      </c>
      <c r="G170" t="s">
        <v>25</v>
      </c>
      <c r="H170" t="s">
        <v>25</v>
      </c>
      <c r="I170" t="s">
        <v>263</v>
      </c>
      <c r="J170" t="s">
        <v>264</v>
      </c>
      <c r="K170">
        <v>1</v>
      </c>
      <c r="L170">
        <v>0</v>
      </c>
      <c r="M170">
        <v>1</v>
      </c>
      <c r="N170">
        <v>0</v>
      </c>
      <c r="O170">
        <v>0</v>
      </c>
    </row>
    <row r="171" spans="1:15" x14ac:dyDescent="0.25">
      <c r="A171" t="s">
        <v>237</v>
      </c>
      <c r="B171" t="str">
        <f t="shared" si="2"/>
        <v>30)</v>
      </c>
      <c r="C171" t="s">
        <v>18</v>
      </c>
      <c r="D171" t="s">
        <v>55</v>
      </c>
      <c r="E171" t="s">
        <v>55</v>
      </c>
      <c r="F171" t="s">
        <v>55</v>
      </c>
      <c r="G171" t="s">
        <v>55</v>
      </c>
      <c r="H171" t="s">
        <v>55</v>
      </c>
      <c r="I171" t="s">
        <v>299</v>
      </c>
      <c r="J171" t="s">
        <v>300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25">
      <c r="A172" t="s">
        <v>237</v>
      </c>
      <c r="B172" t="str">
        <f t="shared" si="2"/>
        <v>30)</v>
      </c>
      <c r="C172" t="s">
        <v>29</v>
      </c>
      <c r="D172" t="s">
        <v>55</v>
      </c>
      <c r="E172" t="s">
        <v>55</v>
      </c>
      <c r="F172" t="s">
        <v>55</v>
      </c>
      <c r="G172" t="s">
        <v>55</v>
      </c>
      <c r="H172" t="s">
        <v>55</v>
      </c>
      <c r="I172" t="s">
        <v>364</v>
      </c>
      <c r="J172" t="s">
        <v>365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25">
      <c r="A173" t="s">
        <v>237</v>
      </c>
      <c r="B173" t="str">
        <f t="shared" si="2"/>
        <v>30)</v>
      </c>
      <c r="C173" t="s">
        <v>29</v>
      </c>
      <c r="D173" t="s">
        <v>25</v>
      </c>
      <c r="E173" t="s">
        <v>25</v>
      </c>
      <c r="F173" t="s">
        <v>25</v>
      </c>
      <c r="G173" t="s">
        <v>55</v>
      </c>
      <c r="H173" t="s">
        <v>25</v>
      </c>
      <c r="I173" t="s">
        <v>469</v>
      </c>
      <c r="J173" t="s">
        <v>473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1:15" x14ac:dyDescent="0.25">
      <c r="A174" t="s">
        <v>237</v>
      </c>
      <c r="B174" t="str">
        <f t="shared" si="2"/>
        <v>30)</v>
      </c>
      <c r="C174" t="s">
        <v>18</v>
      </c>
      <c r="D174" t="s">
        <v>55</v>
      </c>
      <c r="E174" t="s">
        <v>55</v>
      </c>
      <c r="F174" t="s">
        <v>55</v>
      </c>
      <c r="G174" t="s">
        <v>55</v>
      </c>
      <c r="H174" t="s">
        <v>55</v>
      </c>
      <c r="I174" t="s">
        <v>510</v>
      </c>
      <c r="J174" t="s">
        <v>511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 t="s">
        <v>91</v>
      </c>
      <c r="B175" t="str">
        <f t="shared" si="2"/>
        <v>31)</v>
      </c>
      <c r="C175" t="s">
        <v>18</v>
      </c>
      <c r="D175" t="s">
        <v>92</v>
      </c>
      <c r="E175" t="s">
        <v>92</v>
      </c>
      <c r="F175" t="s">
        <v>92</v>
      </c>
      <c r="G175" t="s">
        <v>92</v>
      </c>
      <c r="H175" t="s">
        <v>92</v>
      </c>
      <c r="I175" t="s">
        <v>83</v>
      </c>
      <c r="J175" t="s">
        <v>88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25">
      <c r="A176" t="s">
        <v>91</v>
      </c>
      <c r="B176" t="str">
        <f t="shared" si="2"/>
        <v>31)</v>
      </c>
      <c r="C176" t="s">
        <v>29</v>
      </c>
      <c r="D176" t="s">
        <v>92</v>
      </c>
      <c r="E176" t="s">
        <v>92</v>
      </c>
      <c r="F176" t="s">
        <v>92</v>
      </c>
      <c r="G176" t="s">
        <v>92</v>
      </c>
      <c r="H176" t="s">
        <v>92</v>
      </c>
      <c r="I176" t="s">
        <v>118</v>
      </c>
      <c r="J176" t="s">
        <v>119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 t="s">
        <v>91</v>
      </c>
      <c r="B177" t="str">
        <f t="shared" si="2"/>
        <v>31)</v>
      </c>
      <c r="C177" t="s">
        <v>29</v>
      </c>
      <c r="D177" t="s">
        <v>92</v>
      </c>
      <c r="E177" t="s">
        <v>92</v>
      </c>
      <c r="F177" t="s">
        <v>26</v>
      </c>
      <c r="G177" t="s">
        <v>26</v>
      </c>
      <c r="H177" t="s">
        <v>26</v>
      </c>
      <c r="I177" t="s">
        <v>179</v>
      </c>
      <c r="J177" t="s">
        <v>180</v>
      </c>
      <c r="K177">
        <v>0</v>
      </c>
      <c r="L177">
        <v>0</v>
      </c>
      <c r="M177">
        <v>1</v>
      </c>
      <c r="N177">
        <v>1</v>
      </c>
      <c r="O177">
        <v>1</v>
      </c>
    </row>
    <row r="178" spans="1:15" x14ac:dyDescent="0.25">
      <c r="A178" t="s">
        <v>91</v>
      </c>
      <c r="B178" t="str">
        <f t="shared" si="2"/>
        <v>31)</v>
      </c>
      <c r="C178" t="s">
        <v>29</v>
      </c>
      <c r="D178" t="s">
        <v>26</v>
      </c>
      <c r="E178" t="s">
        <v>92</v>
      </c>
      <c r="F178" t="s">
        <v>26</v>
      </c>
      <c r="G178" t="s">
        <v>26</v>
      </c>
      <c r="H178" t="s">
        <v>26</v>
      </c>
      <c r="I178" t="s">
        <v>227</v>
      </c>
      <c r="J178" t="s">
        <v>228</v>
      </c>
      <c r="K178">
        <v>1</v>
      </c>
      <c r="L178">
        <v>0</v>
      </c>
      <c r="M178">
        <v>1</v>
      </c>
      <c r="N178">
        <v>1</v>
      </c>
      <c r="O178">
        <v>1</v>
      </c>
    </row>
    <row r="179" spans="1:15" x14ac:dyDescent="0.25">
      <c r="A179" t="s">
        <v>91</v>
      </c>
      <c r="B179" t="str">
        <f t="shared" si="2"/>
        <v>31)</v>
      </c>
      <c r="C179" t="s">
        <v>29</v>
      </c>
      <c r="D179" t="s">
        <v>92</v>
      </c>
      <c r="E179" t="s">
        <v>92</v>
      </c>
      <c r="F179" t="s">
        <v>92</v>
      </c>
      <c r="G179" t="s">
        <v>26</v>
      </c>
      <c r="H179" t="s">
        <v>92</v>
      </c>
      <c r="I179" t="s">
        <v>290</v>
      </c>
      <c r="J179" t="s">
        <v>291</v>
      </c>
      <c r="K179">
        <v>0</v>
      </c>
      <c r="L179">
        <v>0</v>
      </c>
      <c r="M179">
        <v>0</v>
      </c>
      <c r="N179">
        <v>1</v>
      </c>
      <c r="O179">
        <v>0</v>
      </c>
    </row>
    <row r="180" spans="1:15" x14ac:dyDescent="0.25">
      <c r="A180" t="s">
        <v>91</v>
      </c>
      <c r="B180" t="str">
        <f t="shared" si="2"/>
        <v>31)</v>
      </c>
      <c r="C180" t="s">
        <v>29</v>
      </c>
      <c r="D180" t="s">
        <v>92</v>
      </c>
      <c r="E180" t="s">
        <v>92</v>
      </c>
      <c r="F180" t="s">
        <v>26</v>
      </c>
      <c r="G180" t="s">
        <v>92</v>
      </c>
      <c r="H180" t="s">
        <v>92</v>
      </c>
      <c r="I180" t="s">
        <v>356</v>
      </c>
      <c r="J180" t="s">
        <v>357</v>
      </c>
      <c r="K180">
        <v>0</v>
      </c>
      <c r="L180">
        <v>0</v>
      </c>
      <c r="M180">
        <v>1</v>
      </c>
      <c r="N180">
        <v>0</v>
      </c>
      <c r="O180">
        <v>0</v>
      </c>
    </row>
    <row r="181" spans="1:15" x14ac:dyDescent="0.25">
      <c r="A181" t="s">
        <v>91</v>
      </c>
      <c r="B181" t="str">
        <f t="shared" si="2"/>
        <v>31)</v>
      </c>
      <c r="C181" t="s">
        <v>29</v>
      </c>
      <c r="D181" t="s">
        <v>26</v>
      </c>
      <c r="E181" t="s">
        <v>26</v>
      </c>
      <c r="F181" t="s">
        <v>26</v>
      </c>
      <c r="G181" t="s">
        <v>26</v>
      </c>
      <c r="H181" t="s">
        <v>26</v>
      </c>
      <c r="I181" t="s">
        <v>409</v>
      </c>
      <c r="J181" t="s">
        <v>410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25">
      <c r="A182" t="s">
        <v>91</v>
      </c>
      <c r="B182" t="str">
        <f t="shared" si="2"/>
        <v>31)</v>
      </c>
      <c r="C182" t="s">
        <v>29</v>
      </c>
      <c r="D182" t="s">
        <v>26</v>
      </c>
      <c r="E182" t="s">
        <v>26</v>
      </c>
      <c r="F182" t="s">
        <v>26</v>
      </c>
      <c r="G182" t="s">
        <v>26</v>
      </c>
      <c r="H182" t="s">
        <v>26</v>
      </c>
      <c r="I182" t="s">
        <v>428</v>
      </c>
      <c r="J182" t="s">
        <v>429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25">
      <c r="A183" t="s">
        <v>127</v>
      </c>
      <c r="B183" t="str">
        <f t="shared" si="2"/>
        <v>32)</v>
      </c>
      <c r="C183" t="s">
        <v>18</v>
      </c>
      <c r="D183" t="s">
        <v>52</v>
      </c>
      <c r="E183" t="s">
        <v>52</v>
      </c>
      <c r="F183" t="s">
        <v>52</v>
      </c>
      <c r="G183" t="s">
        <v>52</v>
      </c>
      <c r="H183" t="s">
        <v>52</v>
      </c>
      <c r="I183" t="s">
        <v>118</v>
      </c>
      <c r="J183" t="s">
        <v>119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 t="s">
        <v>127</v>
      </c>
      <c r="B184" t="str">
        <f t="shared" si="2"/>
        <v>32)</v>
      </c>
      <c r="C184" t="s">
        <v>29</v>
      </c>
      <c r="D184" t="s">
        <v>92</v>
      </c>
      <c r="E184" t="s">
        <v>92</v>
      </c>
      <c r="F184" t="s">
        <v>92</v>
      </c>
      <c r="G184" t="s">
        <v>92</v>
      </c>
      <c r="H184" t="s">
        <v>92</v>
      </c>
      <c r="I184" t="s">
        <v>132</v>
      </c>
      <c r="J184" t="s">
        <v>133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 t="s">
        <v>127</v>
      </c>
      <c r="B185" t="str">
        <f t="shared" si="2"/>
        <v>32)</v>
      </c>
      <c r="C185" t="s">
        <v>29</v>
      </c>
      <c r="D185" t="s">
        <v>52</v>
      </c>
      <c r="E185" t="s">
        <v>52</v>
      </c>
      <c r="F185" t="s">
        <v>52</v>
      </c>
      <c r="G185" t="s">
        <v>92</v>
      </c>
      <c r="H185" t="s">
        <v>92</v>
      </c>
      <c r="I185" t="s">
        <v>179</v>
      </c>
      <c r="J185" t="s">
        <v>180</v>
      </c>
      <c r="K185">
        <v>1</v>
      </c>
      <c r="L185">
        <v>1</v>
      </c>
      <c r="M185">
        <v>1</v>
      </c>
      <c r="N185">
        <v>0</v>
      </c>
      <c r="O185">
        <v>0</v>
      </c>
    </row>
    <row r="186" spans="1:15" x14ac:dyDescent="0.25">
      <c r="A186" t="s">
        <v>127</v>
      </c>
      <c r="B186" t="str">
        <f t="shared" si="2"/>
        <v>32)</v>
      </c>
      <c r="C186" t="s">
        <v>18</v>
      </c>
      <c r="D186" t="s">
        <v>92</v>
      </c>
      <c r="E186" t="s">
        <v>92</v>
      </c>
      <c r="F186" t="s">
        <v>92</v>
      </c>
      <c r="G186" t="s">
        <v>92</v>
      </c>
      <c r="H186" t="s">
        <v>92</v>
      </c>
      <c r="I186" t="s">
        <v>206</v>
      </c>
      <c r="J186" t="s">
        <v>207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25">
      <c r="A187" t="s">
        <v>127</v>
      </c>
      <c r="B187" t="str">
        <f t="shared" si="2"/>
        <v>32)</v>
      </c>
      <c r="C187" t="s">
        <v>18</v>
      </c>
      <c r="D187" t="s">
        <v>52</v>
      </c>
      <c r="E187" t="s">
        <v>52</v>
      </c>
      <c r="F187" t="s">
        <v>92</v>
      </c>
      <c r="G187" t="s">
        <v>52</v>
      </c>
      <c r="H187" t="s">
        <v>52</v>
      </c>
      <c r="I187" t="s">
        <v>356</v>
      </c>
      <c r="J187" t="s">
        <v>357</v>
      </c>
      <c r="K187">
        <v>0</v>
      </c>
      <c r="L187">
        <v>0</v>
      </c>
      <c r="M187">
        <v>1</v>
      </c>
      <c r="N187">
        <v>0</v>
      </c>
      <c r="O187">
        <v>0</v>
      </c>
    </row>
    <row r="188" spans="1:15" x14ac:dyDescent="0.25">
      <c r="A188" t="s">
        <v>74</v>
      </c>
      <c r="B188" t="str">
        <f t="shared" si="2"/>
        <v>33)</v>
      </c>
      <c r="C188" t="s">
        <v>18</v>
      </c>
      <c r="D188" t="s">
        <v>75</v>
      </c>
      <c r="E188" t="s">
        <v>75</v>
      </c>
      <c r="F188" t="s">
        <v>75</v>
      </c>
      <c r="G188" t="s">
        <v>75</v>
      </c>
      <c r="H188" t="s">
        <v>75</v>
      </c>
      <c r="I188" t="s">
        <v>69</v>
      </c>
      <c r="J188" t="s">
        <v>70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 t="s">
        <v>74</v>
      </c>
      <c r="B189" t="str">
        <f t="shared" si="2"/>
        <v>33)</v>
      </c>
      <c r="C189" t="s">
        <v>29</v>
      </c>
      <c r="D189" t="s">
        <v>92</v>
      </c>
      <c r="E189" t="s">
        <v>92</v>
      </c>
      <c r="F189" t="s">
        <v>92</v>
      </c>
      <c r="G189" t="s">
        <v>92</v>
      </c>
      <c r="H189" t="s">
        <v>92</v>
      </c>
      <c r="I189" t="s">
        <v>170</v>
      </c>
      <c r="J189" t="s">
        <v>171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74</v>
      </c>
      <c r="B190" t="str">
        <f t="shared" si="2"/>
        <v>33)</v>
      </c>
      <c r="C190" t="s">
        <v>18</v>
      </c>
      <c r="D190" t="s">
        <v>75</v>
      </c>
      <c r="E190" t="s">
        <v>75</v>
      </c>
      <c r="F190" t="s">
        <v>75</v>
      </c>
      <c r="G190" t="s">
        <v>75</v>
      </c>
      <c r="H190" t="s">
        <v>75</v>
      </c>
      <c r="I190" t="s">
        <v>192</v>
      </c>
      <c r="J190" t="s">
        <v>193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t="s">
        <v>74</v>
      </c>
      <c r="B191" t="str">
        <f t="shared" si="2"/>
        <v>33)</v>
      </c>
      <c r="C191" t="s">
        <v>18</v>
      </c>
      <c r="D191" t="s">
        <v>75</v>
      </c>
      <c r="E191" t="s">
        <v>92</v>
      </c>
      <c r="F191" t="s">
        <v>92</v>
      </c>
      <c r="G191" t="s">
        <v>92</v>
      </c>
      <c r="H191" t="s">
        <v>92</v>
      </c>
      <c r="I191" t="s">
        <v>199</v>
      </c>
      <c r="J191" t="s">
        <v>200</v>
      </c>
      <c r="K191">
        <v>0</v>
      </c>
      <c r="L191">
        <v>1</v>
      </c>
      <c r="M191">
        <v>1</v>
      </c>
      <c r="N191">
        <v>1</v>
      </c>
      <c r="O191">
        <v>1</v>
      </c>
    </row>
    <row r="192" spans="1:15" x14ac:dyDescent="0.25">
      <c r="A192" t="s">
        <v>74</v>
      </c>
      <c r="B192" t="str">
        <f t="shared" si="2"/>
        <v>33)</v>
      </c>
      <c r="C192" t="s">
        <v>18</v>
      </c>
      <c r="D192" t="s">
        <v>92</v>
      </c>
      <c r="E192" t="s">
        <v>92</v>
      </c>
      <c r="F192" t="s">
        <v>92</v>
      </c>
      <c r="G192" t="s">
        <v>92</v>
      </c>
      <c r="H192" t="s">
        <v>92</v>
      </c>
      <c r="I192" t="s">
        <v>243</v>
      </c>
      <c r="J192" t="s">
        <v>244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25">
      <c r="A193" t="s">
        <v>74</v>
      </c>
      <c r="B193" t="str">
        <f t="shared" si="2"/>
        <v>33)</v>
      </c>
      <c r="C193" t="s">
        <v>18</v>
      </c>
      <c r="D193" t="s">
        <v>75</v>
      </c>
      <c r="E193" t="s">
        <v>75</v>
      </c>
      <c r="F193" t="s">
        <v>75</v>
      </c>
      <c r="G193" t="s">
        <v>75</v>
      </c>
      <c r="H193" t="s">
        <v>75</v>
      </c>
      <c r="I193" t="s">
        <v>421</v>
      </c>
      <c r="J193" t="s">
        <v>422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176</v>
      </c>
      <c r="B194" t="str">
        <f t="shared" si="2"/>
        <v>34)</v>
      </c>
      <c r="C194" t="s">
        <v>18</v>
      </c>
      <c r="D194" t="s">
        <v>92</v>
      </c>
      <c r="E194" t="s">
        <v>92</v>
      </c>
      <c r="F194" t="s">
        <v>92</v>
      </c>
      <c r="G194" t="s">
        <v>92</v>
      </c>
      <c r="H194" t="s">
        <v>92</v>
      </c>
      <c r="I194" t="s">
        <v>170</v>
      </c>
      <c r="J194" t="s">
        <v>171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25">
      <c r="A195" t="s">
        <v>176</v>
      </c>
      <c r="B195" t="str">
        <f t="shared" ref="B195:B258" si="3">RIGHT(A195,3)</f>
        <v>34)</v>
      </c>
      <c r="C195" t="s">
        <v>29</v>
      </c>
      <c r="D195" t="s">
        <v>92</v>
      </c>
      <c r="E195" t="s">
        <v>92</v>
      </c>
      <c r="F195" t="s">
        <v>92</v>
      </c>
      <c r="G195" t="s">
        <v>92</v>
      </c>
      <c r="H195" t="s">
        <v>92</v>
      </c>
      <c r="I195" t="s">
        <v>199</v>
      </c>
      <c r="J195" t="s">
        <v>200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176</v>
      </c>
      <c r="B196" t="str">
        <f t="shared" si="3"/>
        <v>34)</v>
      </c>
      <c r="C196" t="s">
        <v>29</v>
      </c>
      <c r="D196" t="s">
        <v>92</v>
      </c>
      <c r="E196" t="s">
        <v>92</v>
      </c>
      <c r="F196" t="s">
        <v>92</v>
      </c>
      <c r="G196" t="s">
        <v>92</v>
      </c>
      <c r="H196" t="s">
        <v>92</v>
      </c>
      <c r="I196" t="s">
        <v>206</v>
      </c>
      <c r="J196" t="s">
        <v>207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t="s">
        <v>176</v>
      </c>
      <c r="B197" t="str">
        <f t="shared" si="3"/>
        <v>34)</v>
      </c>
      <c r="C197" t="s">
        <v>29</v>
      </c>
      <c r="D197" t="s">
        <v>55</v>
      </c>
      <c r="E197" t="s">
        <v>55</v>
      </c>
      <c r="F197" t="s">
        <v>55</v>
      </c>
      <c r="G197" t="s">
        <v>55</v>
      </c>
      <c r="H197" t="s">
        <v>55</v>
      </c>
      <c r="I197" t="s">
        <v>234</v>
      </c>
      <c r="J197" t="s">
        <v>235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25">
      <c r="A198" t="s">
        <v>176</v>
      </c>
      <c r="B198" t="str">
        <f t="shared" si="3"/>
        <v>34)</v>
      </c>
      <c r="C198" t="s">
        <v>29</v>
      </c>
      <c r="D198" t="s">
        <v>92</v>
      </c>
      <c r="E198" t="s">
        <v>92</v>
      </c>
      <c r="F198" t="s">
        <v>92</v>
      </c>
      <c r="G198" t="s">
        <v>92</v>
      </c>
      <c r="H198" t="s">
        <v>92</v>
      </c>
      <c r="I198" t="s">
        <v>364</v>
      </c>
      <c r="J198" t="s">
        <v>365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t="s">
        <v>176</v>
      </c>
      <c r="B199" t="str">
        <f t="shared" si="3"/>
        <v>34)</v>
      </c>
      <c r="C199" t="s">
        <v>18</v>
      </c>
      <c r="D199" t="s">
        <v>92</v>
      </c>
      <c r="E199" t="s">
        <v>92</v>
      </c>
      <c r="F199" t="s">
        <v>92</v>
      </c>
      <c r="G199" t="s">
        <v>92</v>
      </c>
      <c r="H199" t="s">
        <v>92</v>
      </c>
      <c r="I199" t="s">
        <v>461</v>
      </c>
      <c r="J199" t="s">
        <v>462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25">
      <c r="A200" t="s">
        <v>176</v>
      </c>
      <c r="B200" t="str">
        <f t="shared" si="3"/>
        <v>34)</v>
      </c>
      <c r="C200" t="s">
        <v>18</v>
      </c>
      <c r="D200" t="s">
        <v>92</v>
      </c>
      <c r="E200" t="s">
        <v>92</v>
      </c>
      <c r="F200" t="s">
        <v>55</v>
      </c>
      <c r="G200" t="s">
        <v>92</v>
      </c>
      <c r="H200" t="s">
        <v>92</v>
      </c>
      <c r="I200" t="s">
        <v>469</v>
      </c>
      <c r="J200" t="s">
        <v>473</v>
      </c>
      <c r="K200">
        <v>1</v>
      </c>
      <c r="L200">
        <v>1</v>
      </c>
      <c r="M200">
        <v>0</v>
      </c>
      <c r="N200">
        <v>1</v>
      </c>
      <c r="O200">
        <v>1</v>
      </c>
    </row>
    <row r="201" spans="1:15" x14ac:dyDescent="0.25">
      <c r="A201" t="s">
        <v>176</v>
      </c>
      <c r="B201" t="str">
        <f t="shared" si="3"/>
        <v>34)</v>
      </c>
      <c r="C201" t="s">
        <v>18</v>
      </c>
      <c r="D201" t="s">
        <v>92</v>
      </c>
      <c r="E201" t="s">
        <v>92</v>
      </c>
      <c r="F201" t="s">
        <v>92</v>
      </c>
      <c r="G201" t="s">
        <v>92</v>
      </c>
      <c r="H201" t="s">
        <v>92</v>
      </c>
      <c r="I201" t="s">
        <v>510</v>
      </c>
      <c r="J201" t="s">
        <v>511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25">
      <c r="A202" t="s">
        <v>60</v>
      </c>
      <c r="B202" t="str">
        <f t="shared" si="3"/>
        <v>35)</v>
      </c>
      <c r="C202" t="s">
        <v>18</v>
      </c>
      <c r="D202" t="s">
        <v>61</v>
      </c>
      <c r="E202" t="s">
        <v>61</v>
      </c>
      <c r="F202" t="s">
        <v>61</v>
      </c>
      <c r="G202" t="s">
        <v>61</v>
      </c>
      <c r="H202" t="s">
        <v>61</v>
      </c>
      <c r="I202" t="s">
        <v>47</v>
      </c>
      <c r="J202" t="s">
        <v>48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60</v>
      </c>
      <c r="B203" t="str">
        <f t="shared" si="3"/>
        <v>35)</v>
      </c>
      <c r="C203" t="s">
        <v>29</v>
      </c>
      <c r="D203" t="s">
        <v>31</v>
      </c>
      <c r="E203" t="s">
        <v>61</v>
      </c>
      <c r="F203" t="s">
        <v>61</v>
      </c>
      <c r="G203" t="s">
        <v>61</v>
      </c>
      <c r="H203" t="s">
        <v>61</v>
      </c>
      <c r="I203" t="s">
        <v>69</v>
      </c>
      <c r="J203" t="s">
        <v>70</v>
      </c>
      <c r="K203">
        <v>0</v>
      </c>
      <c r="L203">
        <v>1</v>
      </c>
      <c r="M203">
        <v>1</v>
      </c>
      <c r="N203">
        <v>1</v>
      </c>
      <c r="O203">
        <v>1</v>
      </c>
    </row>
    <row r="204" spans="1:15" x14ac:dyDescent="0.25">
      <c r="A204" t="s">
        <v>60</v>
      </c>
      <c r="B204" t="str">
        <f t="shared" si="3"/>
        <v>35)</v>
      </c>
      <c r="C204" t="s">
        <v>29</v>
      </c>
      <c r="D204" t="s">
        <v>61</v>
      </c>
      <c r="E204" t="s">
        <v>61</v>
      </c>
      <c r="F204" t="s">
        <v>61</v>
      </c>
      <c r="G204" t="s">
        <v>61</v>
      </c>
      <c r="H204" t="s">
        <v>61</v>
      </c>
      <c r="I204" t="s">
        <v>109</v>
      </c>
      <c r="J204" t="s">
        <v>110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25">
      <c r="A205" t="s">
        <v>60</v>
      </c>
      <c r="B205" t="str">
        <f t="shared" si="3"/>
        <v>35)</v>
      </c>
      <c r="C205" t="s">
        <v>18</v>
      </c>
      <c r="D205" t="s">
        <v>31</v>
      </c>
      <c r="E205" t="s">
        <v>31</v>
      </c>
      <c r="F205" t="s">
        <v>31</v>
      </c>
      <c r="G205" t="s">
        <v>31</v>
      </c>
      <c r="H205" t="s">
        <v>31</v>
      </c>
      <c r="I205" t="s">
        <v>409</v>
      </c>
      <c r="J205" t="s">
        <v>410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25">
      <c r="A206" t="s">
        <v>78</v>
      </c>
      <c r="B206" t="str">
        <f t="shared" si="3"/>
        <v>36)</v>
      </c>
      <c r="C206" t="s">
        <v>29</v>
      </c>
      <c r="D206" t="s">
        <v>31</v>
      </c>
      <c r="E206" t="s">
        <v>31</v>
      </c>
      <c r="F206" t="s">
        <v>31</v>
      </c>
      <c r="G206" t="s">
        <v>31</v>
      </c>
      <c r="H206" t="s">
        <v>31</v>
      </c>
      <c r="I206" t="s">
        <v>69</v>
      </c>
      <c r="J206" t="s">
        <v>70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78</v>
      </c>
      <c r="B207" t="str">
        <f t="shared" si="3"/>
        <v>36)</v>
      </c>
      <c r="C207" t="s">
        <v>29</v>
      </c>
      <c r="D207" t="s">
        <v>31</v>
      </c>
      <c r="E207" t="s">
        <v>31</v>
      </c>
      <c r="F207" t="s">
        <v>31</v>
      </c>
      <c r="G207" t="s">
        <v>31</v>
      </c>
      <c r="H207" t="s">
        <v>31</v>
      </c>
      <c r="I207" t="s">
        <v>206</v>
      </c>
      <c r="J207" t="s">
        <v>207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78</v>
      </c>
      <c r="B208" t="str">
        <f t="shared" si="3"/>
        <v>36)</v>
      </c>
      <c r="C208" t="s">
        <v>18</v>
      </c>
      <c r="D208" t="s">
        <v>31</v>
      </c>
      <c r="E208" t="s">
        <v>31</v>
      </c>
      <c r="F208" t="s">
        <v>31</v>
      </c>
      <c r="G208" t="s">
        <v>31</v>
      </c>
      <c r="H208" t="s">
        <v>31</v>
      </c>
      <c r="I208" t="s">
        <v>243</v>
      </c>
      <c r="J208" t="s">
        <v>244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25">
      <c r="A209" t="s">
        <v>78</v>
      </c>
      <c r="B209" t="str">
        <f t="shared" si="3"/>
        <v>36)</v>
      </c>
      <c r="C209" t="s">
        <v>29</v>
      </c>
      <c r="D209" t="s">
        <v>37</v>
      </c>
      <c r="E209" t="s">
        <v>37</v>
      </c>
      <c r="F209" t="s">
        <v>31</v>
      </c>
      <c r="G209" t="s">
        <v>37</v>
      </c>
      <c r="H209" t="s">
        <v>37</v>
      </c>
      <c r="I209" t="s">
        <v>356</v>
      </c>
      <c r="J209" t="s">
        <v>357</v>
      </c>
      <c r="K209">
        <v>1</v>
      </c>
      <c r="L209">
        <v>1</v>
      </c>
      <c r="M209">
        <v>0</v>
      </c>
      <c r="N209">
        <v>1</v>
      </c>
      <c r="O209">
        <v>1</v>
      </c>
    </row>
    <row r="210" spans="1:15" x14ac:dyDescent="0.25">
      <c r="A210" t="s">
        <v>78</v>
      </c>
      <c r="B210" t="str">
        <f t="shared" si="3"/>
        <v>36)</v>
      </c>
      <c r="C210" t="s">
        <v>29</v>
      </c>
      <c r="D210" t="s">
        <v>31</v>
      </c>
      <c r="E210" t="s">
        <v>37</v>
      </c>
      <c r="F210" t="s">
        <v>37</v>
      </c>
      <c r="G210" t="s">
        <v>37</v>
      </c>
      <c r="H210" t="s">
        <v>37</v>
      </c>
      <c r="I210" t="s">
        <v>371</v>
      </c>
      <c r="J210" t="s">
        <v>372</v>
      </c>
      <c r="K210">
        <v>0</v>
      </c>
      <c r="L210">
        <v>1</v>
      </c>
      <c r="M210">
        <v>1</v>
      </c>
      <c r="N210">
        <v>1</v>
      </c>
      <c r="O210">
        <v>1</v>
      </c>
    </row>
    <row r="211" spans="1:15" x14ac:dyDescent="0.25">
      <c r="A211" t="s">
        <v>78</v>
      </c>
      <c r="B211" t="str">
        <f t="shared" si="3"/>
        <v>36)</v>
      </c>
      <c r="C211" t="s">
        <v>29</v>
      </c>
      <c r="D211" t="s">
        <v>31</v>
      </c>
      <c r="E211" t="s">
        <v>31</v>
      </c>
      <c r="F211" t="s">
        <v>31</v>
      </c>
      <c r="G211" t="s">
        <v>31</v>
      </c>
      <c r="H211" t="s">
        <v>31</v>
      </c>
      <c r="I211" t="s">
        <v>409</v>
      </c>
      <c r="J211" t="s">
        <v>410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94</v>
      </c>
      <c r="B212" t="str">
        <f t="shared" si="3"/>
        <v>37)</v>
      </c>
      <c r="C212" t="s">
        <v>29</v>
      </c>
      <c r="D212" t="s">
        <v>31</v>
      </c>
      <c r="E212" t="s">
        <v>31</v>
      </c>
      <c r="F212" t="s">
        <v>31</v>
      </c>
      <c r="G212" t="s">
        <v>31</v>
      </c>
      <c r="H212" t="s">
        <v>31</v>
      </c>
      <c r="I212" t="s">
        <v>83</v>
      </c>
      <c r="J212" t="s">
        <v>88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94</v>
      </c>
      <c r="B213" t="str">
        <f t="shared" si="3"/>
        <v>37)</v>
      </c>
      <c r="C213" t="s">
        <v>18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132</v>
      </c>
      <c r="J213" t="s">
        <v>133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94</v>
      </c>
      <c r="B214" t="str">
        <f t="shared" si="3"/>
        <v>37)</v>
      </c>
      <c r="C214" t="s">
        <v>29</v>
      </c>
      <c r="D214" t="s">
        <v>34</v>
      </c>
      <c r="E214" t="s">
        <v>31</v>
      </c>
      <c r="F214" t="s">
        <v>31</v>
      </c>
      <c r="G214" t="s">
        <v>31</v>
      </c>
      <c r="H214" t="s">
        <v>31</v>
      </c>
      <c r="I214" t="s">
        <v>179</v>
      </c>
      <c r="J214" t="s">
        <v>180</v>
      </c>
      <c r="K214">
        <v>1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94</v>
      </c>
      <c r="B215" t="str">
        <f t="shared" si="3"/>
        <v>37)</v>
      </c>
      <c r="C215" t="s">
        <v>29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401</v>
      </c>
      <c r="J215" t="s">
        <v>402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25">
      <c r="A216" t="s">
        <v>94</v>
      </c>
      <c r="B216" t="str">
        <f t="shared" si="3"/>
        <v>37)</v>
      </c>
      <c r="C216" t="s">
        <v>18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452</v>
      </c>
      <c r="J216" t="s">
        <v>453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28</v>
      </c>
      <c r="B217" t="str">
        <f t="shared" si="3"/>
        <v>38)</v>
      </c>
      <c r="C217" t="s">
        <v>29</v>
      </c>
      <c r="D217" t="s">
        <v>30</v>
      </c>
      <c r="E217" t="s">
        <v>30</v>
      </c>
      <c r="F217" t="s">
        <v>30</v>
      </c>
      <c r="G217" t="s">
        <v>31</v>
      </c>
      <c r="H217" t="s">
        <v>30</v>
      </c>
      <c r="I217" t="s">
        <v>21</v>
      </c>
      <c r="J217" t="s">
        <v>22</v>
      </c>
      <c r="K217">
        <v>1</v>
      </c>
      <c r="L217">
        <v>1</v>
      </c>
      <c r="M217">
        <v>1</v>
      </c>
      <c r="N217">
        <v>0</v>
      </c>
      <c r="O217">
        <v>1</v>
      </c>
    </row>
    <row r="218" spans="1:15" x14ac:dyDescent="0.25">
      <c r="A218" t="s">
        <v>28</v>
      </c>
      <c r="B218" t="str">
        <f t="shared" si="3"/>
        <v>38)</v>
      </c>
      <c r="C218" t="s">
        <v>18</v>
      </c>
      <c r="D218" t="s">
        <v>31</v>
      </c>
      <c r="E218" t="s">
        <v>31</v>
      </c>
      <c r="F218" t="s">
        <v>31</v>
      </c>
      <c r="G218" t="s">
        <v>31</v>
      </c>
      <c r="H218" t="s">
        <v>31</v>
      </c>
      <c r="I218" t="s">
        <v>69</v>
      </c>
      <c r="J218" t="s">
        <v>70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25">
      <c r="A219" t="s">
        <v>28</v>
      </c>
      <c r="B219" t="str">
        <f t="shared" si="3"/>
        <v>38)</v>
      </c>
      <c r="C219" t="s">
        <v>29</v>
      </c>
      <c r="D219" t="s">
        <v>31</v>
      </c>
      <c r="E219" t="s">
        <v>31</v>
      </c>
      <c r="F219" t="s">
        <v>31</v>
      </c>
      <c r="G219" t="s">
        <v>31</v>
      </c>
      <c r="H219" t="s">
        <v>31</v>
      </c>
      <c r="I219" t="s">
        <v>152</v>
      </c>
      <c r="J219" t="s">
        <v>153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28</v>
      </c>
      <c r="B220" t="str">
        <f t="shared" si="3"/>
        <v>38)</v>
      </c>
      <c r="C220" t="s">
        <v>18</v>
      </c>
      <c r="D220" t="s">
        <v>30</v>
      </c>
      <c r="E220" t="s">
        <v>30</v>
      </c>
      <c r="F220" t="s">
        <v>30</v>
      </c>
      <c r="G220" t="s">
        <v>30</v>
      </c>
      <c r="H220" t="s">
        <v>30</v>
      </c>
      <c r="I220" t="s">
        <v>192</v>
      </c>
      <c r="J220" t="s">
        <v>193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28</v>
      </c>
      <c r="B221" t="str">
        <f t="shared" si="3"/>
        <v>38)</v>
      </c>
      <c r="C221" t="s">
        <v>29</v>
      </c>
      <c r="D221" t="s">
        <v>31</v>
      </c>
      <c r="E221" t="s">
        <v>31</v>
      </c>
      <c r="F221" t="s">
        <v>31</v>
      </c>
      <c r="G221" t="s">
        <v>31</v>
      </c>
      <c r="H221" t="s">
        <v>31</v>
      </c>
      <c r="I221" t="s">
        <v>243</v>
      </c>
      <c r="J221" t="s">
        <v>244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28</v>
      </c>
      <c r="B222" t="str">
        <f t="shared" si="3"/>
        <v>38)</v>
      </c>
      <c r="C222" t="s">
        <v>29</v>
      </c>
      <c r="D222" t="s">
        <v>31</v>
      </c>
      <c r="E222" t="s">
        <v>31</v>
      </c>
      <c r="F222" t="s">
        <v>31</v>
      </c>
      <c r="G222" t="s">
        <v>31</v>
      </c>
      <c r="H222" t="s">
        <v>31</v>
      </c>
      <c r="I222" t="s">
        <v>435</v>
      </c>
      <c r="J222" t="s">
        <v>436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28</v>
      </c>
      <c r="B223" t="str">
        <f t="shared" si="3"/>
        <v>38)</v>
      </c>
      <c r="C223" t="s">
        <v>29</v>
      </c>
      <c r="D223" t="s">
        <v>30</v>
      </c>
      <c r="E223" t="s">
        <v>30</v>
      </c>
      <c r="F223" t="s">
        <v>30</v>
      </c>
      <c r="G223" t="s">
        <v>30</v>
      </c>
      <c r="H223" t="s">
        <v>31</v>
      </c>
      <c r="I223" t="s">
        <v>461</v>
      </c>
      <c r="J223" t="s">
        <v>462</v>
      </c>
      <c r="K223">
        <v>1</v>
      </c>
      <c r="L223">
        <v>1</v>
      </c>
      <c r="M223">
        <v>1</v>
      </c>
      <c r="N223">
        <v>1</v>
      </c>
      <c r="O223">
        <v>0</v>
      </c>
    </row>
    <row r="224" spans="1:15" x14ac:dyDescent="0.25">
      <c r="A224" t="s">
        <v>28</v>
      </c>
      <c r="B224" t="str">
        <f t="shared" si="3"/>
        <v>38)</v>
      </c>
      <c r="C224" t="s">
        <v>29</v>
      </c>
      <c r="D224" t="s">
        <v>31</v>
      </c>
      <c r="E224" t="s">
        <v>31</v>
      </c>
      <c r="F224" t="s">
        <v>30</v>
      </c>
      <c r="G224" t="s">
        <v>31</v>
      </c>
      <c r="H224" t="s">
        <v>31</v>
      </c>
      <c r="I224" t="s">
        <v>492</v>
      </c>
      <c r="J224" t="s">
        <v>493</v>
      </c>
      <c r="K224">
        <v>0</v>
      </c>
      <c r="L224">
        <v>0</v>
      </c>
      <c r="M224">
        <v>1</v>
      </c>
      <c r="N224">
        <v>0</v>
      </c>
      <c r="O224">
        <v>0</v>
      </c>
    </row>
    <row r="225" spans="1:15" x14ac:dyDescent="0.25">
      <c r="A225" t="s">
        <v>96</v>
      </c>
      <c r="B225" t="str">
        <f t="shared" si="3"/>
        <v>39)</v>
      </c>
      <c r="C225" t="s">
        <v>29</v>
      </c>
      <c r="D225" t="s">
        <v>61</v>
      </c>
      <c r="E225" t="s">
        <v>61</v>
      </c>
      <c r="F225" t="s">
        <v>61</v>
      </c>
      <c r="G225" t="s">
        <v>61</v>
      </c>
      <c r="H225" t="s">
        <v>61</v>
      </c>
      <c r="I225" t="s">
        <v>83</v>
      </c>
      <c r="J225" t="s">
        <v>84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25">
      <c r="A226" t="s">
        <v>96</v>
      </c>
      <c r="B226" t="str">
        <f t="shared" si="3"/>
        <v>39)</v>
      </c>
      <c r="C226" t="s">
        <v>18</v>
      </c>
      <c r="D226" t="s">
        <v>61</v>
      </c>
      <c r="E226" t="s">
        <v>61</v>
      </c>
      <c r="F226" t="s">
        <v>61</v>
      </c>
      <c r="G226" t="s">
        <v>61</v>
      </c>
      <c r="H226" t="s">
        <v>61</v>
      </c>
      <c r="I226" t="s">
        <v>109</v>
      </c>
      <c r="J226" t="s">
        <v>110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96</v>
      </c>
      <c r="B227" t="str">
        <f t="shared" si="3"/>
        <v>39)</v>
      </c>
      <c r="C227" t="s">
        <v>18</v>
      </c>
      <c r="D227" t="s">
        <v>61</v>
      </c>
      <c r="E227" t="s">
        <v>61</v>
      </c>
      <c r="F227" t="s">
        <v>61</v>
      </c>
      <c r="G227" t="s">
        <v>61</v>
      </c>
      <c r="H227" t="s">
        <v>61</v>
      </c>
      <c r="I227" t="s">
        <v>118</v>
      </c>
      <c r="J227" t="s">
        <v>119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96</v>
      </c>
      <c r="B228" t="str">
        <f t="shared" si="3"/>
        <v>39)</v>
      </c>
      <c r="C228" t="s">
        <v>29</v>
      </c>
      <c r="D228" t="s">
        <v>61</v>
      </c>
      <c r="E228" t="s">
        <v>146</v>
      </c>
      <c r="F228" t="s">
        <v>61</v>
      </c>
      <c r="G228" t="s">
        <v>61</v>
      </c>
      <c r="H228" t="s">
        <v>61</v>
      </c>
      <c r="I228" t="s">
        <v>263</v>
      </c>
      <c r="J228" t="s">
        <v>264</v>
      </c>
      <c r="K228">
        <v>1</v>
      </c>
      <c r="L228">
        <v>0</v>
      </c>
      <c r="M228">
        <v>1</v>
      </c>
      <c r="N228">
        <v>1</v>
      </c>
      <c r="O228">
        <v>1</v>
      </c>
    </row>
    <row r="229" spans="1:15" x14ac:dyDescent="0.25">
      <c r="A229" t="s">
        <v>96</v>
      </c>
      <c r="B229" t="str">
        <f t="shared" si="3"/>
        <v>39)</v>
      </c>
      <c r="C229" t="s">
        <v>18</v>
      </c>
      <c r="D229" t="s">
        <v>61</v>
      </c>
      <c r="E229" t="s">
        <v>61</v>
      </c>
      <c r="F229" t="s">
        <v>61</v>
      </c>
      <c r="G229" t="s">
        <v>61</v>
      </c>
      <c r="H229" t="s">
        <v>61</v>
      </c>
      <c r="I229" t="s">
        <v>276</v>
      </c>
      <c r="J229" t="s">
        <v>277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96</v>
      </c>
      <c r="B230" t="str">
        <f t="shared" si="3"/>
        <v>39)</v>
      </c>
      <c r="C230" t="s">
        <v>18</v>
      </c>
      <c r="D230" t="s">
        <v>146</v>
      </c>
      <c r="E230" t="s">
        <v>146</v>
      </c>
      <c r="F230" t="s">
        <v>146</v>
      </c>
      <c r="G230" t="s">
        <v>146</v>
      </c>
      <c r="H230" t="s">
        <v>146</v>
      </c>
      <c r="I230" t="s">
        <v>421</v>
      </c>
      <c r="J230" t="s">
        <v>422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25">
      <c r="A231" t="s">
        <v>96</v>
      </c>
      <c r="B231" t="str">
        <f t="shared" si="3"/>
        <v>39)</v>
      </c>
      <c r="C231" t="s">
        <v>18</v>
      </c>
      <c r="D231" t="s">
        <v>61</v>
      </c>
      <c r="E231" t="s">
        <v>61</v>
      </c>
      <c r="F231" t="s">
        <v>61</v>
      </c>
      <c r="G231" t="s">
        <v>61</v>
      </c>
      <c r="H231" t="s">
        <v>61</v>
      </c>
      <c r="I231" t="s">
        <v>444</v>
      </c>
      <c r="J231" t="s">
        <v>445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98</v>
      </c>
      <c r="B232" t="str">
        <f t="shared" si="3"/>
        <v>3a)</v>
      </c>
      <c r="C232" t="s">
        <v>29</v>
      </c>
      <c r="D232" t="s">
        <v>37</v>
      </c>
      <c r="E232" t="s">
        <v>37</v>
      </c>
      <c r="F232" t="s">
        <v>37</v>
      </c>
      <c r="G232" t="s">
        <v>37</v>
      </c>
      <c r="H232" t="s">
        <v>37</v>
      </c>
      <c r="I232" t="s">
        <v>83</v>
      </c>
      <c r="J232" t="s">
        <v>84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25">
      <c r="A233" t="s">
        <v>98</v>
      </c>
      <c r="B233" t="str">
        <f t="shared" si="3"/>
        <v>3a)</v>
      </c>
      <c r="C233" t="s">
        <v>29</v>
      </c>
      <c r="D233" t="s">
        <v>146</v>
      </c>
      <c r="E233" t="s">
        <v>146</v>
      </c>
      <c r="F233" t="s">
        <v>146</v>
      </c>
      <c r="G233" t="s">
        <v>146</v>
      </c>
      <c r="H233" t="s">
        <v>146</v>
      </c>
      <c r="I233" t="s">
        <v>141</v>
      </c>
      <c r="J233" t="s">
        <v>142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98</v>
      </c>
      <c r="B234" t="str">
        <f t="shared" si="3"/>
        <v>3a)</v>
      </c>
      <c r="C234" t="s">
        <v>29</v>
      </c>
      <c r="D234" t="s">
        <v>37</v>
      </c>
      <c r="E234" t="s">
        <v>146</v>
      </c>
      <c r="F234" t="s">
        <v>37</v>
      </c>
      <c r="G234" t="s">
        <v>37</v>
      </c>
      <c r="H234" t="s">
        <v>37</v>
      </c>
      <c r="I234" t="s">
        <v>263</v>
      </c>
      <c r="J234" t="s">
        <v>264</v>
      </c>
      <c r="K234">
        <v>1</v>
      </c>
      <c r="L234">
        <v>0</v>
      </c>
      <c r="M234">
        <v>1</v>
      </c>
      <c r="N234">
        <v>1</v>
      </c>
      <c r="O234">
        <v>1</v>
      </c>
    </row>
    <row r="235" spans="1:15" x14ac:dyDescent="0.25">
      <c r="A235" t="s">
        <v>98</v>
      </c>
      <c r="B235" t="str">
        <f t="shared" si="3"/>
        <v>3a)</v>
      </c>
      <c r="C235" t="s">
        <v>18</v>
      </c>
      <c r="D235" t="s">
        <v>37</v>
      </c>
      <c r="E235" t="s">
        <v>37</v>
      </c>
      <c r="F235" t="s">
        <v>37</v>
      </c>
      <c r="G235" t="s">
        <v>37</v>
      </c>
      <c r="H235" t="s">
        <v>37</v>
      </c>
      <c r="I235" t="s">
        <v>316</v>
      </c>
      <c r="J235" t="s">
        <v>317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98</v>
      </c>
      <c r="B236" t="str">
        <f t="shared" si="3"/>
        <v>3a)</v>
      </c>
      <c r="C236" t="s">
        <v>29</v>
      </c>
      <c r="D236" t="s">
        <v>37</v>
      </c>
      <c r="E236" t="s">
        <v>37</v>
      </c>
      <c r="F236" t="s">
        <v>37</v>
      </c>
      <c r="G236" t="s">
        <v>37</v>
      </c>
      <c r="H236" t="s">
        <v>37</v>
      </c>
      <c r="I236" t="s">
        <v>323</v>
      </c>
      <c r="J236" t="s">
        <v>324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25">
      <c r="A237" t="s">
        <v>33</v>
      </c>
      <c r="B237" t="str">
        <f t="shared" si="3"/>
        <v>3b)</v>
      </c>
      <c r="C237" t="s">
        <v>29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21</v>
      </c>
      <c r="J237" t="s">
        <v>22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25">
      <c r="A238" t="s">
        <v>33</v>
      </c>
      <c r="B238" t="str">
        <f t="shared" si="3"/>
        <v>3b)</v>
      </c>
      <c r="C238" t="s">
        <v>29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170</v>
      </c>
      <c r="J238" t="s">
        <v>171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25">
      <c r="A239" t="s">
        <v>33</v>
      </c>
      <c r="B239" t="str">
        <f t="shared" si="3"/>
        <v>3b)</v>
      </c>
      <c r="C239" t="s">
        <v>29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243</v>
      </c>
      <c r="J239" t="s">
        <v>244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25">
      <c r="A240" t="s">
        <v>33</v>
      </c>
      <c r="B240" t="str">
        <f t="shared" si="3"/>
        <v>3b)</v>
      </c>
      <c r="C240" t="s">
        <v>18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409</v>
      </c>
      <c r="J240" t="s">
        <v>412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33</v>
      </c>
      <c r="B241" t="str">
        <f t="shared" si="3"/>
        <v>3b)</v>
      </c>
      <c r="C241" t="s">
        <v>29</v>
      </c>
      <c r="D241" t="s">
        <v>146</v>
      </c>
      <c r="E241" t="s">
        <v>146</v>
      </c>
      <c r="F241" t="s">
        <v>146</v>
      </c>
      <c r="G241" t="s">
        <v>146</v>
      </c>
      <c r="H241" t="s">
        <v>146</v>
      </c>
      <c r="I241" t="s">
        <v>444</v>
      </c>
      <c r="J241" t="s">
        <v>445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33</v>
      </c>
      <c r="B242" t="str">
        <f t="shared" si="3"/>
        <v>3b)</v>
      </c>
      <c r="C242" t="s">
        <v>29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469</v>
      </c>
      <c r="J242" t="s">
        <v>473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25">
      <c r="A243" t="s">
        <v>33</v>
      </c>
      <c r="B243" t="str">
        <f t="shared" si="3"/>
        <v>3b)</v>
      </c>
      <c r="C243" t="s">
        <v>18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510</v>
      </c>
      <c r="J243" t="s">
        <v>511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148</v>
      </c>
      <c r="B244" t="str">
        <f t="shared" si="3"/>
        <v>3c)</v>
      </c>
      <c r="C244" t="s">
        <v>18</v>
      </c>
      <c r="D244" t="s">
        <v>30</v>
      </c>
      <c r="E244" t="s">
        <v>30</v>
      </c>
      <c r="F244" t="s">
        <v>30</v>
      </c>
      <c r="G244" t="s">
        <v>30</v>
      </c>
      <c r="H244" t="s">
        <v>30</v>
      </c>
      <c r="I244" t="s">
        <v>141</v>
      </c>
      <c r="J244" t="s">
        <v>142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148</v>
      </c>
      <c r="B245" t="str">
        <f t="shared" si="3"/>
        <v>3c)</v>
      </c>
      <c r="C245" t="s">
        <v>29</v>
      </c>
      <c r="D245" t="s">
        <v>146</v>
      </c>
      <c r="E245" t="s">
        <v>146</v>
      </c>
      <c r="F245" t="s">
        <v>146</v>
      </c>
      <c r="G245" t="s">
        <v>146</v>
      </c>
      <c r="H245" t="s">
        <v>146</v>
      </c>
      <c r="I245" t="s">
        <v>215</v>
      </c>
      <c r="J245" t="s">
        <v>216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148</v>
      </c>
      <c r="B246" t="str">
        <f t="shared" si="3"/>
        <v>3c)</v>
      </c>
      <c r="C246" t="s">
        <v>29</v>
      </c>
      <c r="D246" t="s">
        <v>30</v>
      </c>
      <c r="E246" t="s">
        <v>30</v>
      </c>
      <c r="F246" t="s">
        <v>30</v>
      </c>
      <c r="G246" t="s">
        <v>30</v>
      </c>
      <c r="H246" t="s">
        <v>30</v>
      </c>
      <c r="I246" t="s">
        <v>283</v>
      </c>
      <c r="J246" t="s">
        <v>284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25">
      <c r="A247" t="s">
        <v>148</v>
      </c>
      <c r="B247" t="str">
        <f t="shared" si="3"/>
        <v>3c)</v>
      </c>
      <c r="C247" t="s">
        <v>18</v>
      </c>
      <c r="D247" t="s">
        <v>30</v>
      </c>
      <c r="E247" t="s">
        <v>30</v>
      </c>
      <c r="F247" t="s">
        <v>30</v>
      </c>
      <c r="G247" t="s">
        <v>30</v>
      </c>
      <c r="H247" t="s">
        <v>30</v>
      </c>
      <c r="I247" t="s">
        <v>323</v>
      </c>
      <c r="J247" t="s">
        <v>324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148</v>
      </c>
      <c r="B248" t="str">
        <f t="shared" si="3"/>
        <v>3c)</v>
      </c>
      <c r="C248" t="s">
        <v>18</v>
      </c>
      <c r="D248" t="s">
        <v>30</v>
      </c>
      <c r="E248" t="s">
        <v>30</v>
      </c>
      <c r="F248" t="s">
        <v>30</v>
      </c>
      <c r="G248" t="s">
        <v>30</v>
      </c>
      <c r="H248" t="s">
        <v>30</v>
      </c>
      <c r="I248" t="s">
        <v>379</v>
      </c>
      <c r="J248" t="s">
        <v>380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148</v>
      </c>
      <c r="B249" t="str">
        <f t="shared" si="3"/>
        <v>3c)</v>
      </c>
      <c r="C249" t="s">
        <v>18</v>
      </c>
      <c r="D249" t="s">
        <v>146</v>
      </c>
      <c r="E249" t="s">
        <v>30</v>
      </c>
      <c r="F249" t="s">
        <v>30</v>
      </c>
      <c r="G249" t="s">
        <v>146</v>
      </c>
      <c r="H249" t="s">
        <v>30</v>
      </c>
      <c r="I249" t="s">
        <v>469</v>
      </c>
      <c r="J249" t="s">
        <v>470</v>
      </c>
      <c r="K249">
        <v>1</v>
      </c>
      <c r="L249">
        <v>0</v>
      </c>
      <c r="M249">
        <v>0</v>
      </c>
      <c r="N249">
        <v>1</v>
      </c>
      <c r="O249">
        <v>0</v>
      </c>
    </row>
    <row r="250" spans="1:15" x14ac:dyDescent="0.25">
      <c r="A250" t="s">
        <v>189</v>
      </c>
      <c r="B250" t="str">
        <f t="shared" si="3"/>
        <v>3d)</v>
      </c>
      <c r="C250" t="s">
        <v>29</v>
      </c>
      <c r="D250" t="s">
        <v>61</v>
      </c>
      <c r="E250" t="s">
        <v>38</v>
      </c>
      <c r="F250" t="s">
        <v>38</v>
      </c>
      <c r="G250" t="s">
        <v>38</v>
      </c>
      <c r="H250" t="s">
        <v>61</v>
      </c>
      <c r="I250" t="s">
        <v>179</v>
      </c>
      <c r="J250" t="s">
        <v>180</v>
      </c>
      <c r="K250">
        <v>1</v>
      </c>
      <c r="L250">
        <v>0</v>
      </c>
      <c r="M250">
        <v>0</v>
      </c>
      <c r="N250">
        <v>0</v>
      </c>
      <c r="O250">
        <v>1</v>
      </c>
    </row>
    <row r="251" spans="1:15" x14ac:dyDescent="0.25">
      <c r="A251" t="s">
        <v>189</v>
      </c>
      <c r="B251" t="str">
        <f t="shared" si="3"/>
        <v>3d)</v>
      </c>
      <c r="C251" t="s">
        <v>18</v>
      </c>
      <c r="D251" t="s">
        <v>61</v>
      </c>
      <c r="E251" t="s">
        <v>38</v>
      </c>
      <c r="F251" t="s">
        <v>61</v>
      </c>
      <c r="G251" t="s">
        <v>61</v>
      </c>
      <c r="H251" t="s">
        <v>61</v>
      </c>
      <c r="I251" t="s">
        <v>234</v>
      </c>
      <c r="J251" t="s">
        <v>235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25">
      <c r="A252" t="s">
        <v>189</v>
      </c>
      <c r="B252" t="str">
        <f t="shared" si="3"/>
        <v>3d)</v>
      </c>
      <c r="C252" t="s">
        <v>29</v>
      </c>
      <c r="D252" t="s">
        <v>38</v>
      </c>
      <c r="E252" t="s">
        <v>38</v>
      </c>
      <c r="F252" t="s">
        <v>38</v>
      </c>
      <c r="G252" t="s">
        <v>38</v>
      </c>
      <c r="H252" t="s">
        <v>38</v>
      </c>
      <c r="I252" t="s">
        <v>243</v>
      </c>
      <c r="J252" t="s">
        <v>244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t="s">
        <v>189</v>
      </c>
      <c r="B253" t="str">
        <f t="shared" si="3"/>
        <v>3d)</v>
      </c>
      <c r="C253" t="s">
        <v>29</v>
      </c>
      <c r="D253" t="s">
        <v>61</v>
      </c>
      <c r="E253" t="s">
        <v>38</v>
      </c>
      <c r="F253" t="s">
        <v>61</v>
      </c>
      <c r="G253" t="s">
        <v>38</v>
      </c>
      <c r="H253" t="s">
        <v>61</v>
      </c>
      <c r="I253" t="s">
        <v>263</v>
      </c>
      <c r="J253" t="s">
        <v>264</v>
      </c>
      <c r="K253">
        <v>1</v>
      </c>
      <c r="L253">
        <v>0</v>
      </c>
      <c r="M253">
        <v>1</v>
      </c>
      <c r="N253">
        <v>0</v>
      </c>
      <c r="O253">
        <v>1</v>
      </c>
    </row>
    <row r="254" spans="1:15" x14ac:dyDescent="0.25">
      <c r="A254" t="s">
        <v>189</v>
      </c>
      <c r="B254" t="str">
        <f t="shared" si="3"/>
        <v>3d)</v>
      </c>
      <c r="C254" t="s">
        <v>18</v>
      </c>
      <c r="D254" t="s">
        <v>38</v>
      </c>
      <c r="E254" t="s">
        <v>38</v>
      </c>
      <c r="F254" t="s">
        <v>38</v>
      </c>
      <c r="G254" t="s">
        <v>38</v>
      </c>
      <c r="H254" t="s">
        <v>38</v>
      </c>
      <c r="I254" t="s">
        <v>283</v>
      </c>
      <c r="J254" t="s">
        <v>284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25">
      <c r="A255" t="s">
        <v>189</v>
      </c>
      <c r="B255" t="str">
        <f t="shared" si="3"/>
        <v>3d)</v>
      </c>
      <c r="C255" t="s">
        <v>29</v>
      </c>
      <c r="D255" t="s">
        <v>38</v>
      </c>
      <c r="E255" t="s">
        <v>38</v>
      </c>
      <c r="F255" t="s">
        <v>38</v>
      </c>
      <c r="G255" t="s">
        <v>38</v>
      </c>
      <c r="H255" t="s">
        <v>38</v>
      </c>
      <c r="I255" t="s">
        <v>299</v>
      </c>
      <c r="J255" t="s">
        <v>300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t="s">
        <v>189</v>
      </c>
      <c r="B256" t="str">
        <f t="shared" si="3"/>
        <v>3d)</v>
      </c>
      <c r="C256" t="s">
        <v>29</v>
      </c>
      <c r="D256" t="s">
        <v>61</v>
      </c>
      <c r="E256" t="s">
        <v>61</v>
      </c>
      <c r="F256" t="s">
        <v>61</v>
      </c>
      <c r="G256" t="s">
        <v>38</v>
      </c>
      <c r="H256" t="s">
        <v>38</v>
      </c>
      <c r="I256" t="s">
        <v>364</v>
      </c>
      <c r="J256" t="s">
        <v>365</v>
      </c>
      <c r="K256">
        <v>1</v>
      </c>
      <c r="L256">
        <v>1</v>
      </c>
      <c r="M256">
        <v>1</v>
      </c>
      <c r="N256">
        <v>0</v>
      </c>
      <c r="O256">
        <v>0</v>
      </c>
    </row>
    <row r="257" spans="1:15" x14ac:dyDescent="0.25">
      <c r="A257" t="s">
        <v>36</v>
      </c>
      <c r="B257" t="str">
        <f t="shared" si="3"/>
        <v>3e)</v>
      </c>
      <c r="C257" t="s">
        <v>29</v>
      </c>
      <c r="D257" t="s">
        <v>37</v>
      </c>
      <c r="E257" t="s">
        <v>38</v>
      </c>
      <c r="F257" t="s">
        <v>37</v>
      </c>
      <c r="G257" t="s">
        <v>37</v>
      </c>
      <c r="H257" t="s">
        <v>37</v>
      </c>
      <c r="I257" t="s">
        <v>21</v>
      </c>
      <c r="J257" t="s">
        <v>22</v>
      </c>
      <c r="K257">
        <v>1</v>
      </c>
      <c r="L257">
        <v>0</v>
      </c>
      <c r="M257">
        <v>1</v>
      </c>
      <c r="N257">
        <v>1</v>
      </c>
      <c r="O257">
        <v>1</v>
      </c>
    </row>
    <row r="258" spans="1:15" x14ac:dyDescent="0.25">
      <c r="A258" t="s">
        <v>36</v>
      </c>
      <c r="B258" t="str">
        <f t="shared" si="3"/>
        <v>3e)</v>
      </c>
      <c r="C258" t="s">
        <v>29</v>
      </c>
      <c r="D258" t="s">
        <v>37</v>
      </c>
      <c r="E258" t="s">
        <v>37</v>
      </c>
      <c r="F258" t="s">
        <v>37</v>
      </c>
      <c r="G258" t="s">
        <v>37</v>
      </c>
      <c r="H258" t="s">
        <v>37</v>
      </c>
      <c r="I258" t="s">
        <v>83</v>
      </c>
      <c r="J258" t="s">
        <v>88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25">
      <c r="A259" t="s">
        <v>36</v>
      </c>
      <c r="B259" t="str">
        <f t="shared" ref="B259:B306" si="4">RIGHT(A259,3)</f>
        <v>3e)</v>
      </c>
      <c r="C259" t="s">
        <v>18</v>
      </c>
      <c r="D259" t="s">
        <v>38</v>
      </c>
      <c r="E259" t="s">
        <v>38</v>
      </c>
      <c r="F259" t="s">
        <v>38</v>
      </c>
      <c r="G259" t="s">
        <v>37</v>
      </c>
      <c r="H259" t="s">
        <v>37</v>
      </c>
      <c r="I259" t="s">
        <v>461</v>
      </c>
      <c r="J259" t="s">
        <v>462</v>
      </c>
      <c r="K259">
        <v>1</v>
      </c>
      <c r="L259">
        <v>1</v>
      </c>
      <c r="M259">
        <v>1</v>
      </c>
      <c r="N259">
        <v>0</v>
      </c>
      <c r="O259">
        <v>0</v>
      </c>
    </row>
    <row r="260" spans="1:15" x14ac:dyDescent="0.25">
      <c r="A260" t="s">
        <v>36</v>
      </c>
      <c r="B260" t="str">
        <f t="shared" si="4"/>
        <v>3e)</v>
      </c>
      <c r="C260" t="s">
        <v>18</v>
      </c>
      <c r="D260" t="s">
        <v>38</v>
      </c>
      <c r="E260" t="s">
        <v>38</v>
      </c>
      <c r="F260" t="s">
        <v>38</v>
      </c>
      <c r="G260" t="s">
        <v>38</v>
      </c>
      <c r="H260" t="s">
        <v>38</v>
      </c>
      <c r="I260" t="s">
        <v>502</v>
      </c>
      <c r="J260" t="s">
        <v>503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25">
      <c r="A261" t="s">
        <v>241</v>
      </c>
      <c r="B261" t="str">
        <f t="shared" si="4"/>
        <v>3f)</v>
      </c>
      <c r="C261" t="s">
        <v>18</v>
      </c>
      <c r="D261" t="s">
        <v>38</v>
      </c>
      <c r="E261" t="s">
        <v>38</v>
      </c>
      <c r="F261" t="s">
        <v>38</v>
      </c>
      <c r="G261" t="s">
        <v>38</v>
      </c>
      <c r="H261" t="s">
        <v>38</v>
      </c>
      <c r="I261" t="s">
        <v>234</v>
      </c>
      <c r="J261" t="s">
        <v>235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25">
      <c r="A262" t="s">
        <v>241</v>
      </c>
      <c r="B262" t="str">
        <f t="shared" si="4"/>
        <v>3f)</v>
      </c>
      <c r="C262" t="s">
        <v>18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283</v>
      </c>
      <c r="J262" t="s">
        <v>284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241</v>
      </c>
      <c r="B263" t="str">
        <f t="shared" si="4"/>
        <v>3f)</v>
      </c>
      <c r="C263" t="s">
        <v>18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299</v>
      </c>
      <c r="J263" t="s">
        <v>300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 t="s">
        <v>241</v>
      </c>
      <c r="B264" t="str">
        <f t="shared" si="4"/>
        <v>3f)</v>
      </c>
      <c r="C264" t="s">
        <v>18</v>
      </c>
      <c r="D264" t="s">
        <v>38</v>
      </c>
      <c r="E264" t="s">
        <v>38</v>
      </c>
      <c r="F264" t="s">
        <v>38</v>
      </c>
      <c r="G264" t="s">
        <v>38</v>
      </c>
      <c r="H264" t="s">
        <v>38</v>
      </c>
      <c r="I264" t="s">
        <v>323</v>
      </c>
      <c r="J264" t="s">
        <v>324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25">
      <c r="A265" t="s">
        <v>241</v>
      </c>
      <c r="B265" t="str">
        <f t="shared" si="4"/>
        <v>3f)</v>
      </c>
      <c r="C265" t="s">
        <v>29</v>
      </c>
      <c r="D265" t="s">
        <v>34</v>
      </c>
      <c r="E265" t="s">
        <v>38</v>
      </c>
      <c r="F265" t="s">
        <v>38</v>
      </c>
      <c r="G265" t="s">
        <v>34</v>
      </c>
      <c r="H265" t="s">
        <v>34</v>
      </c>
      <c r="I265" t="s">
        <v>364</v>
      </c>
      <c r="J265" t="s">
        <v>365</v>
      </c>
      <c r="K265">
        <v>1</v>
      </c>
      <c r="L265">
        <v>0</v>
      </c>
      <c r="M265">
        <v>0</v>
      </c>
      <c r="N265">
        <v>1</v>
      </c>
      <c r="O265">
        <v>1</v>
      </c>
    </row>
    <row r="266" spans="1:15" x14ac:dyDescent="0.25">
      <c r="A266" t="s">
        <v>241</v>
      </c>
      <c r="B266" t="str">
        <f t="shared" si="4"/>
        <v>3f)</v>
      </c>
      <c r="C266" t="s">
        <v>29</v>
      </c>
      <c r="D266" t="s">
        <v>38</v>
      </c>
      <c r="E266" t="s">
        <v>38</v>
      </c>
      <c r="F266" t="s">
        <v>34</v>
      </c>
      <c r="G266" t="s">
        <v>34</v>
      </c>
      <c r="H266" t="s">
        <v>34</v>
      </c>
      <c r="I266" t="s">
        <v>393</v>
      </c>
      <c r="J266" t="s">
        <v>394</v>
      </c>
      <c r="K266">
        <v>0</v>
      </c>
      <c r="L266">
        <v>0</v>
      </c>
      <c r="M266">
        <v>1</v>
      </c>
      <c r="N266">
        <v>1</v>
      </c>
      <c r="O266">
        <v>1</v>
      </c>
    </row>
    <row r="267" spans="1:15" x14ac:dyDescent="0.25">
      <c r="A267" t="s">
        <v>130</v>
      </c>
      <c r="B267" t="str">
        <f t="shared" si="4"/>
        <v>40)</v>
      </c>
      <c r="C267" t="s">
        <v>18</v>
      </c>
      <c r="D267" t="s">
        <v>38</v>
      </c>
      <c r="E267" t="s">
        <v>38</v>
      </c>
      <c r="F267" t="s">
        <v>38</v>
      </c>
      <c r="G267" t="s">
        <v>38</v>
      </c>
      <c r="H267" t="s">
        <v>38</v>
      </c>
      <c r="I267" t="s">
        <v>118</v>
      </c>
      <c r="J267" t="s">
        <v>119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25">
      <c r="A268" t="s">
        <v>130</v>
      </c>
      <c r="B268" t="str">
        <f t="shared" si="4"/>
        <v>40)</v>
      </c>
      <c r="C268" t="s">
        <v>29</v>
      </c>
      <c r="D268" t="s">
        <v>38</v>
      </c>
      <c r="E268" t="s">
        <v>30</v>
      </c>
      <c r="F268" t="s">
        <v>38</v>
      </c>
      <c r="G268" t="s">
        <v>30</v>
      </c>
      <c r="H268" t="s">
        <v>30</v>
      </c>
      <c r="I268" t="s">
        <v>263</v>
      </c>
      <c r="J268" t="s">
        <v>264</v>
      </c>
      <c r="K268">
        <v>0</v>
      </c>
      <c r="L268">
        <v>1</v>
      </c>
      <c r="M268">
        <v>0</v>
      </c>
      <c r="N268">
        <v>1</v>
      </c>
      <c r="O268">
        <v>1</v>
      </c>
    </row>
    <row r="269" spans="1:15" x14ac:dyDescent="0.25">
      <c r="A269" t="s">
        <v>130</v>
      </c>
      <c r="B269" t="str">
        <f t="shared" si="4"/>
        <v>40)</v>
      </c>
      <c r="C269" t="s">
        <v>18</v>
      </c>
      <c r="D269" t="s">
        <v>38</v>
      </c>
      <c r="E269" t="s">
        <v>38</v>
      </c>
      <c r="F269" t="s">
        <v>38</v>
      </c>
      <c r="G269" t="s">
        <v>38</v>
      </c>
      <c r="H269" t="s">
        <v>38</v>
      </c>
      <c r="I269" t="s">
        <v>401</v>
      </c>
      <c r="J269" t="s">
        <v>402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25">
      <c r="A270" t="s">
        <v>130</v>
      </c>
      <c r="B270" t="str">
        <f t="shared" si="4"/>
        <v>40)</v>
      </c>
      <c r="C270" t="s">
        <v>18</v>
      </c>
      <c r="D270" t="s">
        <v>38</v>
      </c>
      <c r="E270" t="s">
        <v>38</v>
      </c>
      <c r="F270" t="s">
        <v>38</v>
      </c>
      <c r="G270" t="s">
        <v>38</v>
      </c>
      <c r="H270" t="s">
        <v>38</v>
      </c>
      <c r="I270" t="s">
        <v>444</v>
      </c>
      <c r="J270" t="s">
        <v>445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25">
      <c r="A271" t="s">
        <v>130</v>
      </c>
      <c r="B271" t="str">
        <f t="shared" si="4"/>
        <v>40)</v>
      </c>
      <c r="C271" t="s">
        <v>29</v>
      </c>
      <c r="D271" t="s">
        <v>30</v>
      </c>
      <c r="E271" t="s">
        <v>30</v>
      </c>
      <c r="F271" t="s">
        <v>30</v>
      </c>
      <c r="G271" t="s">
        <v>38</v>
      </c>
      <c r="H271" t="s">
        <v>30</v>
      </c>
      <c r="I271" t="s">
        <v>469</v>
      </c>
      <c r="J271" t="s">
        <v>473</v>
      </c>
      <c r="K271">
        <v>1</v>
      </c>
      <c r="L271">
        <v>1</v>
      </c>
      <c r="M271">
        <v>1</v>
      </c>
      <c r="N271">
        <v>0</v>
      </c>
      <c r="O271">
        <v>1</v>
      </c>
    </row>
    <row r="272" spans="1:15" x14ac:dyDescent="0.25">
      <c r="A272" t="s">
        <v>130</v>
      </c>
      <c r="B272" t="str">
        <f t="shared" si="4"/>
        <v>40)</v>
      </c>
      <c r="C272" t="s">
        <v>29</v>
      </c>
      <c r="D272" t="s">
        <v>38</v>
      </c>
      <c r="E272" t="s">
        <v>38</v>
      </c>
      <c r="F272" t="s">
        <v>38</v>
      </c>
      <c r="G272" t="s">
        <v>38</v>
      </c>
      <c r="H272" t="s">
        <v>38</v>
      </c>
      <c r="I272" t="s">
        <v>510</v>
      </c>
      <c r="J272" t="s">
        <v>511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t="s">
        <v>150</v>
      </c>
      <c r="B273" t="str">
        <f t="shared" si="4"/>
        <v>41)</v>
      </c>
      <c r="C273" t="s">
        <v>29</v>
      </c>
      <c r="D273" t="s">
        <v>61</v>
      </c>
      <c r="E273" t="s">
        <v>61</v>
      </c>
      <c r="F273" t="s">
        <v>61</v>
      </c>
      <c r="G273" t="s">
        <v>61</v>
      </c>
      <c r="H273" t="s">
        <v>61</v>
      </c>
      <c r="I273" t="s">
        <v>141</v>
      </c>
      <c r="J273" t="s">
        <v>142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25">
      <c r="A274" t="s">
        <v>150</v>
      </c>
      <c r="B274" t="str">
        <f t="shared" si="4"/>
        <v>41)</v>
      </c>
      <c r="C274" t="s">
        <v>29</v>
      </c>
      <c r="D274" t="s">
        <v>61</v>
      </c>
      <c r="E274" t="s">
        <v>41</v>
      </c>
      <c r="F274" t="s">
        <v>61</v>
      </c>
      <c r="G274" t="s">
        <v>61</v>
      </c>
      <c r="H274" t="s">
        <v>61</v>
      </c>
      <c r="I274" t="s">
        <v>309</v>
      </c>
      <c r="J274" t="s">
        <v>310</v>
      </c>
      <c r="K274">
        <v>1</v>
      </c>
      <c r="L274">
        <v>0</v>
      </c>
      <c r="M274">
        <v>1</v>
      </c>
      <c r="N274">
        <v>1</v>
      </c>
      <c r="O274">
        <v>1</v>
      </c>
    </row>
    <row r="275" spans="1:15" x14ac:dyDescent="0.25">
      <c r="A275" t="s">
        <v>150</v>
      </c>
      <c r="B275" t="str">
        <f t="shared" si="4"/>
        <v>41)</v>
      </c>
      <c r="C275" t="s">
        <v>29</v>
      </c>
      <c r="D275" t="s">
        <v>61</v>
      </c>
      <c r="E275" t="s">
        <v>61</v>
      </c>
      <c r="F275" t="s">
        <v>41</v>
      </c>
      <c r="G275" t="s">
        <v>41</v>
      </c>
      <c r="H275" t="s">
        <v>61</v>
      </c>
      <c r="I275" t="s">
        <v>379</v>
      </c>
      <c r="J275" t="s">
        <v>380</v>
      </c>
      <c r="K275">
        <v>1</v>
      </c>
      <c r="L275">
        <v>1</v>
      </c>
      <c r="M275">
        <v>0</v>
      </c>
      <c r="N275">
        <v>0</v>
      </c>
      <c r="O275">
        <v>1</v>
      </c>
    </row>
    <row r="276" spans="1:15" x14ac:dyDescent="0.25">
      <c r="A276" t="s">
        <v>150</v>
      </c>
      <c r="B276" t="str">
        <f t="shared" si="4"/>
        <v>41)</v>
      </c>
      <c r="C276" t="s">
        <v>29</v>
      </c>
      <c r="D276" t="s">
        <v>61</v>
      </c>
      <c r="E276" t="s">
        <v>61</v>
      </c>
      <c r="F276" t="s">
        <v>41</v>
      </c>
      <c r="G276" t="s">
        <v>41</v>
      </c>
      <c r="H276" t="s">
        <v>41</v>
      </c>
      <c r="I276" t="s">
        <v>393</v>
      </c>
      <c r="J276" t="s">
        <v>394</v>
      </c>
      <c r="K276">
        <v>1</v>
      </c>
      <c r="L276">
        <v>1</v>
      </c>
      <c r="M276">
        <v>0</v>
      </c>
      <c r="N276">
        <v>0</v>
      </c>
      <c r="O276">
        <v>0</v>
      </c>
    </row>
    <row r="277" spans="1:15" x14ac:dyDescent="0.25">
      <c r="A277" t="s">
        <v>150</v>
      </c>
      <c r="B277" t="str">
        <f t="shared" si="4"/>
        <v>41)</v>
      </c>
      <c r="C277" t="s">
        <v>29</v>
      </c>
      <c r="D277" t="s">
        <v>41</v>
      </c>
      <c r="E277" t="s">
        <v>41</v>
      </c>
      <c r="F277" t="s">
        <v>41</v>
      </c>
      <c r="G277" t="s">
        <v>41</v>
      </c>
      <c r="H277" t="s">
        <v>41</v>
      </c>
      <c r="I277" t="s">
        <v>435</v>
      </c>
      <c r="J277" t="s">
        <v>436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t="s">
        <v>150</v>
      </c>
      <c r="B278" t="str">
        <f t="shared" si="4"/>
        <v>41)</v>
      </c>
      <c r="C278" t="s">
        <v>29</v>
      </c>
      <c r="D278" t="s">
        <v>41</v>
      </c>
      <c r="E278" t="s">
        <v>41</v>
      </c>
      <c r="F278" t="s">
        <v>41</v>
      </c>
      <c r="G278" t="s">
        <v>41</v>
      </c>
      <c r="H278" t="s">
        <v>41</v>
      </c>
      <c r="I278" t="s">
        <v>452</v>
      </c>
      <c r="J278" t="s">
        <v>453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t="s">
        <v>150</v>
      </c>
      <c r="B279" t="str">
        <f t="shared" si="4"/>
        <v>41)</v>
      </c>
      <c r="C279" t="s">
        <v>29</v>
      </c>
      <c r="D279" t="s">
        <v>61</v>
      </c>
      <c r="E279" t="s">
        <v>61</v>
      </c>
      <c r="F279" t="s">
        <v>41</v>
      </c>
      <c r="G279" t="s">
        <v>61</v>
      </c>
      <c r="H279" t="s">
        <v>61</v>
      </c>
      <c r="I279" t="s">
        <v>485</v>
      </c>
      <c r="J279" t="s">
        <v>486</v>
      </c>
      <c r="K279">
        <v>1</v>
      </c>
      <c r="L279">
        <v>1</v>
      </c>
      <c r="M279">
        <v>0</v>
      </c>
      <c r="N279">
        <v>1</v>
      </c>
      <c r="O279">
        <v>1</v>
      </c>
    </row>
    <row r="280" spans="1:15" x14ac:dyDescent="0.25">
      <c r="A280" t="s">
        <v>168</v>
      </c>
      <c r="B280" t="str">
        <f t="shared" si="4"/>
        <v>42)</v>
      </c>
      <c r="C280" t="s">
        <v>18</v>
      </c>
      <c r="D280" t="s">
        <v>37</v>
      </c>
      <c r="E280" t="s">
        <v>37</v>
      </c>
      <c r="F280" t="s">
        <v>37</v>
      </c>
      <c r="G280" t="s">
        <v>37</v>
      </c>
      <c r="H280" t="s">
        <v>37</v>
      </c>
      <c r="I280" t="s">
        <v>160</v>
      </c>
      <c r="J280" t="s">
        <v>161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t="s">
        <v>168</v>
      </c>
      <c r="B281" t="str">
        <f t="shared" si="4"/>
        <v>42)</v>
      </c>
      <c r="C281" t="s">
        <v>29</v>
      </c>
      <c r="D281" t="s">
        <v>37</v>
      </c>
      <c r="E281" t="s">
        <v>41</v>
      </c>
      <c r="F281" t="s">
        <v>37</v>
      </c>
      <c r="G281" t="s">
        <v>37</v>
      </c>
      <c r="H281" t="s">
        <v>37</v>
      </c>
      <c r="I281" t="s">
        <v>227</v>
      </c>
      <c r="J281" t="s">
        <v>228</v>
      </c>
      <c r="K281">
        <v>1</v>
      </c>
      <c r="L281">
        <v>0</v>
      </c>
      <c r="M281">
        <v>1</v>
      </c>
      <c r="N281">
        <v>1</v>
      </c>
      <c r="O281">
        <v>1</v>
      </c>
    </row>
    <row r="282" spans="1:15" x14ac:dyDescent="0.25">
      <c r="A282" t="s">
        <v>168</v>
      </c>
      <c r="B282" t="str">
        <f t="shared" si="4"/>
        <v>42)</v>
      </c>
      <c r="C282" t="s">
        <v>18</v>
      </c>
      <c r="D282" t="s">
        <v>41</v>
      </c>
      <c r="E282" t="s">
        <v>41</v>
      </c>
      <c r="F282" t="s">
        <v>37</v>
      </c>
      <c r="G282" t="s">
        <v>37</v>
      </c>
      <c r="H282" t="s">
        <v>41</v>
      </c>
      <c r="I282" t="s">
        <v>290</v>
      </c>
      <c r="J282" t="s">
        <v>291</v>
      </c>
      <c r="K282">
        <v>1</v>
      </c>
      <c r="L282">
        <v>1</v>
      </c>
      <c r="M282">
        <v>0</v>
      </c>
      <c r="N282">
        <v>0</v>
      </c>
      <c r="O282">
        <v>1</v>
      </c>
    </row>
    <row r="283" spans="1:15" x14ac:dyDescent="0.25">
      <c r="A283" t="s">
        <v>168</v>
      </c>
      <c r="B283" t="str">
        <f t="shared" si="4"/>
        <v>42)</v>
      </c>
      <c r="C283" t="s">
        <v>29</v>
      </c>
      <c r="D283" t="s">
        <v>41</v>
      </c>
      <c r="E283" t="s">
        <v>41</v>
      </c>
      <c r="F283" t="s">
        <v>41</v>
      </c>
      <c r="G283" t="s">
        <v>41</v>
      </c>
      <c r="H283" t="s">
        <v>37</v>
      </c>
      <c r="I283" t="s">
        <v>323</v>
      </c>
      <c r="J283" t="s">
        <v>324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25">
      <c r="A284" t="s">
        <v>168</v>
      </c>
      <c r="B284" t="str">
        <f t="shared" si="4"/>
        <v>42)</v>
      </c>
      <c r="C284" t="s">
        <v>29</v>
      </c>
      <c r="D284" t="s">
        <v>41</v>
      </c>
      <c r="E284" t="s">
        <v>41</v>
      </c>
      <c r="F284" t="s">
        <v>37</v>
      </c>
      <c r="G284" t="s">
        <v>41</v>
      </c>
      <c r="H284" t="s">
        <v>41</v>
      </c>
      <c r="I284" t="s">
        <v>331</v>
      </c>
      <c r="J284" t="s">
        <v>332</v>
      </c>
      <c r="K284">
        <v>0</v>
      </c>
      <c r="L284">
        <v>0</v>
      </c>
      <c r="M284">
        <v>1</v>
      </c>
      <c r="N284">
        <v>0</v>
      </c>
      <c r="O284">
        <v>0</v>
      </c>
    </row>
    <row r="285" spans="1:15" x14ac:dyDescent="0.25">
      <c r="A285" t="s">
        <v>168</v>
      </c>
      <c r="B285" t="str">
        <f t="shared" si="4"/>
        <v>42)</v>
      </c>
      <c r="C285" t="s">
        <v>29</v>
      </c>
      <c r="D285" t="s">
        <v>41</v>
      </c>
      <c r="E285" t="s">
        <v>41</v>
      </c>
      <c r="F285" t="s">
        <v>37</v>
      </c>
      <c r="G285" t="s">
        <v>37</v>
      </c>
      <c r="H285" t="s">
        <v>37</v>
      </c>
      <c r="I285" t="s">
        <v>338</v>
      </c>
      <c r="J285" t="s">
        <v>339</v>
      </c>
      <c r="K285">
        <v>0</v>
      </c>
      <c r="L285">
        <v>0</v>
      </c>
      <c r="M285">
        <v>1</v>
      </c>
      <c r="N285">
        <v>1</v>
      </c>
      <c r="O285">
        <v>1</v>
      </c>
    </row>
    <row r="286" spans="1:15" x14ac:dyDescent="0.25">
      <c r="A286" t="s">
        <v>168</v>
      </c>
      <c r="B286" t="str">
        <f t="shared" si="4"/>
        <v>42)</v>
      </c>
      <c r="C286" t="s">
        <v>29</v>
      </c>
      <c r="D286" t="s">
        <v>37</v>
      </c>
      <c r="E286" t="s">
        <v>37</v>
      </c>
      <c r="F286" t="s">
        <v>37</v>
      </c>
      <c r="G286" t="s">
        <v>37</v>
      </c>
      <c r="H286" t="s">
        <v>37</v>
      </c>
      <c r="I286" t="s">
        <v>349</v>
      </c>
      <c r="J286" t="s">
        <v>350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25">
      <c r="A287" t="s">
        <v>168</v>
      </c>
      <c r="B287" t="str">
        <f t="shared" si="4"/>
        <v>42)</v>
      </c>
      <c r="C287" t="s">
        <v>29</v>
      </c>
      <c r="D287" t="s">
        <v>41</v>
      </c>
      <c r="E287" t="s">
        <v>41</v>
      </c>
      <c r="F287" t="s">
        <v>41</v>
      </c>
      <c r="G287" t="s">
        <v>41</v>
      </c>
      <c r="H287" t="s">
        <v>41</v>
      </c>
      <c r="I287" t="s">
        <v>502</v>
      </c>
      <c r="J287" t="s">
        <v>503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t="s">
        <v>40</v>
      </c>
      <c r="B288" t="str">
        <f t="shared" si="4"/>
        <v>43)</v>
      </c>
      <c r="C288" t="s">
        <v>29</v>
      </c>
      <c r="D288" t="s">
        <v>34</v>
      </c>
      <c r="E288" t="s">
        <v>41</v>
      </c>
      <c r="F288" t="s">
        <v>34</v>
      </c>
      <c r="G288" t="s">
        <v>34</v>
      </c>
      <c r="H288" t="s">
        <v>34</v>
      </c>
      <c r="I288" t="s">
        <v>21</v>
      </c>
      <c r="J288" t="s">
        <v>22</v>
      </c>
      <c r="K288">
        <v>1</v>
      </c>
      <c r="L288">
        <v>0</v>
      </c>
      <c r="M288">
        <v>1</v>
      </c>
      <c r="N288">
        <v>1</v>
      </c>
      <c r="O288">
        <v>1</v>
      </c>
    </row>
    <row r="289" spans="1:15" x14ac:dyDescent="0.25">
      <c r="A289" t="s">
        <v>40</v>
      </c>
      <c r="B289" t="str">
        <f t="shared" si="4"/>
        <v>43)</v>
      </c>
      <c r="C289" t="s">
        <v>29</v>
      </c>
      <c r="D289" t="s">
        <v>41</v>
      </c>
      <c r="E289" t="s">
        <v>41</v>
      </c>
      <c r="F289" t="s">
        <v>41</v>
      </c>
      <c r="G289" t="s">
        <v>41</v>
      </c>
      <c r="H289" t="s">
        <v>41</v>
      </c>
      <c r="I289" t="s">
        <v>152</v>
      </c>
      <c r="J289" t="s">
        <v>153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40</v>
      </c>
      <c r="B290" t="str">
        <f t="shared" si="4"/>
        <v>43)</v>
      </c>
      <c r="C290" t="s">
        <v>29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192</v>
      </c>
      <c r="J290" t="s">
        <v>193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25">
      <c r="A291" t="s">
        <v>40</v>
      </c>
      <c r="B291" t="str">
        <f t="shared" si="4"/>
        <v>43)</v>
      </c>
      <c r="C291" t="s">
        <v>29</v>
      </c>
      <c r="D291" t="s">
        <v>41</v>
      </c>
      <c r="E291" t="s">
        <v>41</v>
      </c>
      <c r="F291" t="s">
        <v>41</v>
      </c>
      <c r="G291" t="s">
        <v>41</v>
      </c>
      <c r="H291" t="s">
        <v>41</v>
      </c>
      <c r="I291" t="s">
        <v>243</v>
      </c>
      <c r="J291" t="s">
        <v>244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t="s">
        <v>40</v>
      </c>
      <c r="B292" t="str">
        <f t="shared" si="4"/>
        <v>43)</v>
      </c>
      <c r="C292" t="s">
        <v>18</v>
      </c>
      <c r="D292" t="s">
        <v>34</v>
      </c>
      <c r="E292" t="s">
        <v>41</v>
      </c>
      <c r="F292" t="s">
        <v>34</v>
      </c>
      <c r="G292" t="s">
        <v>34</v>
      </c>
      <c r="H292" t="s">
        <v>34</v>
      </c>
      <c r="I292" t="s">
        <v>276</v>
      </c>
      <c r="J292" t="s">
        <v>277</v>
      </c>
      <c r="K292">
        <v>0</v>
      </c>
      <c r="L292">
        <v>1</v>
      </c>
      <c r="M292">
        <v>0</v>
      </c>
      <c r="N292">
        <v>0</v>
      </c>
      <c r="O292">
        <v>0</v>
      </c>
    </row>
    <row r="293" spans="1:15" x14ac:dyDescent="0.25">
      <c r="A293" t="s">
        <v>40</v>
      </c>
      <c r="B293" t="str">
        <f t="shared" si="4"/>
        <v>43)</v>
      </c>
      <c r="C293" t="s">
        <v>29</v>
      </c>
      <c r="D293" t="s">
        <v>41</v>
      </c>
      <c r="E293" t="s">
        <v>34</v>
      </c>
      <c r="F293" t="s">
        <v>34</v>
      </c>
      <c r="G293" t="s">
        <v>34</v>
      </c>
      <c r="H293" t="s">
        <v>34</v>
      </c>
      <c r="I293" t="s">
        <v>386</v>
      </c>
      <c r="J293" t="s">
        <v>387</v>
      </c>
      <c r="K293">
        <v>0</v>
      </c>
      <c r="L293">
        <v>1</v>
      </c>
      <c r="M293">
        <v>1</v>
      </c>
      <c r="N293">
        <v>1</v>
      </c>
      <c r="O293">
        <v>1</v>
      </c>
    </row>
    <row r="294" spans="1:15" x14ac:dyDescent="0.25">
      <c r="A294" t="s">
        <v>40</v>
      </c>
      <c r="B294" t="str">
        <f t="shared" si="4"/>
        <v>43)</v>
      </c>
      <c r="C294" t="s">
        <v>29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421</v>
      </c>
      <c r="J294" t="s">
        <v>422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25">
      <c r="A295" t="s">
        <v>40</v>
      </c>
      <c r="B295" t="str">
        <f t="shared" si="4"/>
        <v>43)</v>
      </c>
      <c r="C295" t="s">
        <v>18</v>
      </c>
      <c r="D295" t="s">
        <v>41</v>
      </c>
      <c r="E295" t="s">
        <v>41</v>
      </c>
      <c r="F295" t="s">
        <v>34</v>
      </c>
      <c r="G295" t="s">
        <v>34</v>
      </c>
      <c r="H295" t="s">
        <v>34</v>
      </c>
      <c r="I295" t="s">
        <v>461</v>
      </c>
      <c r="J295" t="s">
        <v>462</v>
      </c>
      <c r="K295">
        <v>1</v>
      </c>
      <c r="L295">
        <v>1</v>
      </c>
      <c r="M295">
        <v>0</v>
      </c>
      <c r="N295">
        <v>0</v>
      </c>
      <c r="O295">
        <v>0</v>
      </c>
    </row>
    <row r="296" spans="1:15" x14ac:dyDescent="0.25">
      <c r="A296" t="s">
        <v>40</v>
      </c>
      <c r="B296" t="str">
        <f t="shared" si="4"/>
        <v>43)</v>
      </c>
      <c r="C296" t="s">
        <v>18</v>
      </c>
      <c r="D296" t="s">
        <v>41</v>
      </c>
      <c r="E296" t="s">
        <v>41</v>
      </c>
      <c r="F296" t="s">
        <v>41</v>
      </c>
      <c r="G296" t="s">
        <v>41</v>
      </c>
      <c r="H296" t="s">
        <v>41</v>
      </c>
      <c r="I296" t="s">
        <v>492</v>
      </c>
      <c r="J296" t="s">
        <v>493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25">
      <c r="A297" t="s">
        <v>43</v>
      </c>
      <c r="B297" t="str">
        <f t="shared" si="4"/>
        <v>44)</v>
      </c>
      <c r="C297" t="s">
        <v>18</v>
      </c>
      <c r="D297" t="s">
        <v>30</v>
      </c>
      <c r="E297" t="s">
        <v>41</v>
      </c>
      <c r="F297" t="s">
        <v>30</v>
      </c>
      <c r="G297" t="s">
        <v>30</v>
      </c>
      <c r="H297" t="s">
        <v>30</v>
      </c>
      <c r="I297" t="s">
        <v>21</v>
      </c>
      <c r="J297" t="s">
        <v>22</v>
      </c>
      <c r="K297">
        <v>0</v>
      </c>
      <c r="L297">
        <v>1</v>
      </c>
      <c r="M297">
        <v>0</v>
      </c>
      <c r="N297">
        <v>0</v>
      </c>
      <c r="O297">
        <v>0</v>
      </c>
    </row>
    <row r="298" spans="1:15" x14ac:dyDescent="0.25">
      <c r="A298" t="s">
        <v>43</v>
      </c>
      <c r="B298" t="str">
        <f t="shared" si="4"/>
        <v>44)</v>
      </c>
      <c r="C298" t="s">
        <v>18</v>
      </c>
      <c r="D298" t="s">
        <v>41</v>
      </c>
      <c r="E298" t="s">
        <v>30</v>
      </c>
      <c r="F298" t="s">
        <v>41</v>
      </c>
      <c r="G298" t="s">
        <v>41</v>
      </c>
      <c r="H298" t="s">
        <v>41</v>
      </c>
      <c r="I298" t="s">
        <v>69</v>
      </c>
      <c r="J298" t="s">
        <v>70</v>
      </c>
      <c r="K298">
        <v>1</v>
      </c>
      <c r="L298">
        <v>0</v>
      </c>
      <c r="M298">
        <v>1</v>
      </c>
      <c r="N298">
        <v>1</v>
      </c>
      <c r="O298">
        <v>1</v>
      </c>
    </row>
    <row r="299" spans="1:15" x14ac:dyDescent="0.25">
      <c r="A299" t="s">
        <v>43</v>
      </c>
      <c r="B299" t="str">
        <f t="shared" si="4"/>
        <v>44)</v>
      </c>
      <c r="C299" t="s">
        <v>18</v>
      </c>
      <c r="D299" t="s">
        <v>41</v>
      </c>
      <c r="E299" t="s">
        <v>41</v>
      </c>
      <c r="F299" t="s">
        <v>41</v>
      </c>
      <c r="G299" t="s">
        <v>41</v>
      </c>
      <c r="H299" t="s">
        <v>41</v>
      </c>
      <c r="I299" t="s">
        <v>83</v>
      </c>
      <c r="J299" t="s">
        <v>88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25">
      <c r="A300" t="s">
        <v>43</v>
      </c>
      <c r="B300" t="str">
        <f t="shared" si="4"/>
        <v>44)</v>
      </c>
      <c r="C300" t="s">
        <v>29</v>
      </c>
      <c r="D300" t="s">
        <v>41</v>
      </c>
      <c r="E300" t="s">
        <v>41</v>
      </c>
      <c r="F300" t="s">
        <v>30</v>
      </c>
      <c r="G300" t="s">
        <v>30</v>
      </c>
      <c r="H300" t="s">
        <v>41</v>
      </c>
      <c r="I300" t="s">
        <v>152</v>
      </c>
      <c r="J300" t="s">
        <v>153</v>
      </c>
      <c r="K300">
        <v>0</v>
      </c>
      <c r="L300">
        <v>0</v>
      </c>
      <c r="M300">
        <v>1</v>
      </c>
      <c r="N300">
        <v>1</v>
      </c>
      <c r="O300">
        <v>0</v>
      </c>
    </row>
    <row r="301" spans="1:15" x14ac:dyDescent="0.25">
      <c r="A301" t="s">
        <v>43</v>
      </c>
      <c r="B301" t="str">
        <f t="shared" si="4"/>
        <v>44)</v>
      </c>
      <c r="C301" t="s">
        <v>18</v>
      </c>
      <c r="D301" t="s">
        <v>30</v>
      </c>
      <c r="E301" t="s">
        <v>30</v>
      </c>
      <c r="F301" t="s">
        <v>30</v>
      </c>
      <c r="G301" t="s">
        <v>30</v>
      </c>
      <c r="H301" t="s">
        <v>30</v>
      </c>
      <c r="I301" t="s">
        <v>243</v>
      </c>
      <c r="J301" t="s">
        <v>244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 t="s">
        <v>43</v>
      </c>
      <c r="B302" t="str">
        <f t="shared" si="4"/>
        <v>44)</v>
      </c>
      <c r="C302" t="s">
        <v>29</v>
      </c>
      <c r="D302" t="s">
        <v>30</v>
      </c>
      <c r="E302" t="s">
        <v>30</v>
      </c>
      <c r="F302" t="s">
        <v>30</v>
      </c>
      <c r="G302" t="s">
        <v>30</v>
      </c>
      <c r="H302" t="s">
        <v>30</v>
      </c>
      <c r="I302" t="s">
        <v>401</v>
      </c>
      <c r="J302" t="s">
        <v>402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25">
      <c r="A303" t="s">
        <v>43</v>
      </c>
      <c r="B303" t="str">
        <f t="shared" si="4"/>
        <v>44)</v>
      </c>
      <c r="C303" t="s">
        <v>18</v>
      </c>
      <c r="D303" t="s">
        <v>30</v>
      </c>
      <c r="E303" t="s">
        <v>30</v>
      </c>
      <c r="F303" t="s">
        <v>30</v>
      </c>
      <c r="G303" t="s">
        <v>30</v>
      </c>
      <c r="H303" t="s">
        <v>30</v>
      </c>
      <c r="I303" t="s">
        <v>421</v>
      </c>
      <c r="J303" t="s">
        <v>422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25">
      <c r="A304" t="s">
        <v>43</v>
      </c>
      <c r="B304" t="str">
        <f t="shared" si="4"/>
        <v>44)</v>
      </c>
      <c r="C304" t="s">
        <v>29</v>
      </c>
      <c r="D304" t="s">
        <v>41</v>
      </c>
      <c r="E304" t="s">
        <v>41</v>
      </c>
      <c r="F304" t="s">
        <v>41</v>
      </c>
      <c r="G304" t="s">
        <v>41</v>
      </c>
      <c r="H304" t="s">
        <v>41</v>
      </c>
      <c r="I304" t="s">
        <v>435</v>
      </c>
      <c r="J304" t="s">
        <v>436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 t="s">
        <v>43</v>
      </c>
      <c r="B305" t="str">
        <f t="shared" si="4"/>
        <v>44)</v>
      </c>
      <c r="C305" t="s">
        <v>18</v>
      </c>
      <c r="D305" t="s">
        <v>30</v>
      </c>
      <c r="E305" t="s">
        <v>30</v>
      </c>
      <c r="F305" t="s">
        <v>30</v>
      </c>
      <c r="G305" t="s">
        <v>30</v>
      </c>
      <c r="H305" t="s">
        <v>30</v>
      </c>
      <c r="I305" t="s">
        <v>444</v>
      </c>
      <c r="J305" t="s">
        <v>445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25">
      <c r="A306" t="s">
        <v>43</v>
      </c>
      <c r="B306" t="str">
        <f t="shared" si="4"/>
        <v>44)</v>
      </c>
      <c r="C306" t="s">
        <v>18</v>
      </c>
      <c r="D306" t="s">
        <v>41</v>
      </c>
      <c r="E306" t="s">
        <v>41</v>
      </c>
      <c r="F306" t="s">
        <v>41</v>
      </c>
      <c r="G306" t="s">
        <v>41</v>
      </c>
      <c r="H306" t="s">
        <v>30</v>
      </c>
      <c r="I306" t="s">
        <v>461</v>
      </c>
      <c r="J306" t="s">
        <v>462</v>
      </c>
      <c r="K306">
        <v>1</v>
      </c>
      <c r="L306">
        <v>1</v>
      </c>
      <c r="M306">
        <v>1</v>
      </c>
      <c r="N306">
        <v>1</v>
      </c>
      <c r="O306">
        <v>0</v>
      </c>
    </row>
  </sheetData>
  <autoFilter ref="A1:O306" xr:uid="{9D97A787-C556-462F-9344-6C46D78B0CD9}"/>
  <sortState xmlns:xlrd2="http://schemas.microsoft.com/office/spreadsheetml/2017/richdata2" ref="A2:O306">
    <sortCondition ref="A2:A306"/>
    <sortCondition ref="I2:I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7BC7-61C4-4973-9605-5C677871F4CA}">
  <dimension ref="A1:R228"/>
  <sheetViews>
    <sheetView tabSelected="1" workbookViewId="0">
      <pane ySplit="1" topLeftCell="A2" activePane="bottomLeft" state="frozen"/>
      <selection pane="bottomLeft" activeCell="R4" sqref="R4"/>
    </sheetView>
  </sheetViews>
  <sheetFormatPr defaultRowHeight="15" x14ac:dyDescent="0.25"/>
  <cols>
    <col min="3" max="3" width="18.140625" bestFit="1" customWidth="1"/>
    <col min="4" max="5" width="21" bestFit="1" customWidth="1"/>
    <col min="6" max="6" width="24" bestFit="1" customWidth="1"/>
    <col min="7" max="7" width="13.28515625" bestFit="1" customWidth="1"/>
    <col min="8" max="8" width="22.7109375" bestFit="1" customWidth="1"/>
  </cols>
  <sheetData>
    <row r="1" spans="1:18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564</v>
      </c>
      <c r="P1" t="s">
        <v>564</v>
      </c>
    </row>
    <row r="2" spans="1:18" x14ac:dyDescent="0.25">
      <c r="A2" t="s">
        <v>522</v>
      </c>
      <c r="B2" t="s">
        <v>18</v>
      </c>
      <c r="C2" t="s">
        <v>117</v>
      </c>
      <c r="D2" t="s">
        <v>64</v>
      </c>
      <c r="E2" t="s">
        <v>64</v>
      </c>
      <c r="F2" t="s">
        <v>64</v>
      </c>
      <c r="G2" t="s">
        <v>117</v>
      </c>
      <c r="H2" t="s">
        <v>215</v>
      </c>
      <c r="I2">
        <f>COUNTIF(C$2:C$6,$C$2)</f>
        <v>2</v>
      </c>
      <c r="J2">
        <f>COUNTIF(D$2:D$6,$C$2)</f>
        <v>2</v>
      </c>
      <c r="K2">
        <f>COUNTIF(E$2:E$6,$C$2)</f>
        <v>3</v>
      </c>
      <c r="L2">
        <f t="shared" ref="L2:M2" si="0">COUNTIF(F$2:F$6,$C$2)</f>
        <v>4</v>
      </c>
      <c r="M2">
        <f t="shared" si="0"/>
        <v>3</v>
      </c>
      <c r="N2">
        <f>COUNTIF(C2:G6,C2)</f>
        <v>14</v>
      </c>
      <c r="O2" t="s">
        <v>29</v>
      </c>
      <c r="P2">
        <v>0.56000000000000005</v>
      </c>
      <c r="R2">
        <f>AVERAGE(P:P)</f>
        <v>0.68666237666237673</v>
      </c>
    </row>
    <row r="3" spans="1:18" x14ac:dyDescent="0.25">
      <c r="A3" t="s">
        <v>522</v>
      </c>
      <c r="B3" t="s">
        <v>18</v>
      </c>
      <c r="C3" t="s">
        <v>117</v>
      </c>
      <c r="D3" t="s">
        <v>117</v>
      </c>
      <c r="E3" t="s">
        <v>64</v>
      </c>
      <c r="F3" t="s">
        <v>117</v>
      </c>
      <c r="G3" t="s">
        <v>64</v>
      </c>
      <c r="H3" t="s">
        <v>297</v>
      </c>
      <c r="I3">
        <f>COUNTIF(C$2:C$6,$C$4)</f>
        <v>3</v>
      </c>
      <c r="J3">
        <f t="shared" ref="J3:M3" si="1">COUNTIF(D$2:D$6,$C$4)</f>
        <v>3</v>
      </c>
      <c r="K3">
        <f t="shared" si="1"/>
        <v>2</v>
      </c>
      <c r="L3">
        <f t="shared" si="1"/>
        <v>1</v>
      </c>
      <c r="M3">
        <f t="shared" si="1"/>
        <v>2</v>
      </c>
      <c r="N3">
        <f>COUNTIF(C2:G6,C4)</f>
        <v>11</v>
      </c>
      <c r="P3">
        <v>1</v>
      </c>
      <c r="R3">
        <f>STDEV(P:P)</f>
        <v>0.12925700946051635</v>
      </c>
    </row>
    <row r="4" spans="1:18" x14ac:dyDescent="0.25">
      <c r="A4" t="s">
        <v>522</v>
      </c>
      <c r="B4" t="s">
        <v>18</v>
      </c>
      <c r="C4" t="s">
        <v>64</v>
      </c>
      <c r="D4" t="s">
        <v>117</v>
      </c>
      <c r="E4" t="s">
        <v>117</v>
      </c>
      <c r="F4" t="s">
        <v>117</v>
      </c>
      <c r="G4" t="s">
        <v>117</v>
      </c>
      <c r="H4" t="s">
        <v>316</v>
      </c>
      <c r="I4">
        <f>I3/SUM(I2:I3)</f>
        <v>0.6</v>
      </c>
      <c r="J4">
        <f>3/5</f>
        <v>0.6</v>
      </c>
      <c r="K4">
        <f>3/5</f>
        <v>0.6</v>
      </c>
      <c r="L4">
        <f>4/5</f>
        <v>0.8</v>
      </c>
      <c r="M4">
        <f>3/5</f>
        <v>0.6</v>
      </c>
      <c r="N4">
        <f>N2/SUM(N2:N3)</f>
        <v>0.56000000000000005</v>
      </c>
      <c r="P4">
        <v>0.75</v>
      </c>
    </row>
    <row r="5" spans="1:18" x14ac:dyDescent="0.25">
      <c r="A5" t="s">
        <v>522</v>
      </c>
      <c r="B5" t="s">
        <v>29</v>
      </c>
      <c r="C5" t="s">
        <v>64</v>
      </c>
      <c r="D5" t="s">
        <v>64</v>
      </c>
      <c r="E5" t="s">
        <v>117</v>
      </c>
      <c r="F5" t="s">
        <v>117</v>
      </c>
      <c r="G5" t="s">
        <v>64</v>
      </c>
      <c r="H5" t="s">
        <v>331</v>
      </c>
      <c r="P5">
        <v>0.66666666666666663</v>
      </c>
    </row>
    <row r="6" spans="1:18" s="1" customFormat="1" x14ac:dyDescent="0.25">
      <c r="A6" s="1" t="s">
        <v>522</v>
      </c>
      <c r="B6" s="1" t="s">
        <v>29</v>
      </c>
      <c r="C6" s="1" t="s">
        <v>64</v>
      </c>
      <c r="D6" s="1" t="s">
        <v>64</v>
      </c>
      <c r="E6" s="1" t="s">
        <v>117</v>
      </c>
      <c r="F6" s="1" t="s">
        <v>117</v>
      </c>
      <c r="G6" s="1" t="s">
        <v>117</v>
      </c>
      <c r="H6" s="1" t="s">
        <v>444</v>
      </c>
      <c r="P6">
        <v>0.6</v>
      </c>
    </row>
    <row r="7" spans="1:18" x14ac:dyDescent="0.25">
      <c r="A7" t="s">
        <v>523</v>
      </c>
      <c r="B7" t="s">
        <v>29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141</v>
      </c>
      <c r="I7">
        <f>COUNTIF(C$7:C$11,$C$7)</f>
        <v>5</v>
      </c>
      <c r="J7">
        <f t="shared" ref="J7:M7" si="2">COUNTIF(D$7:D$11,$C$7)</f>
        <v>5</v>
      </c>
      <c r="K7">
        <f t="shared" si="2"/>
        <v>5</v>
      </c>
      <c r="L7">
        <f t="shared" si="2"/>
        <v>5</v>
      </c>
      <c r="M7">
        <f t="shared" si="2"/>
        <v>5</v>
      </c>
      <c r="N7">
        <v>25</v>
      </c>
      <c r="O7" t="s">
        <v>29</v>
      </c>
      <c r="P7">
        <v>0.55000000000000004</v>
      </c>
    </row>
    <row r="8" spans="1:18" x14ac:dyDescent="0.25">
      <c r="A8" t="s">
        <v>523</v>
      </c>
      <c r="B8" t="s">
        <v>29</v>
      </c>
      <c r="C8" t="s">
        <v>46</v>
      </c>
      <c r="D8" t="s">
        <v>46</v>
      </c>
      <c r="E8" t="s">
        <v>46</v>
      </c>
      <c r="F8" t="s">
        <v>46</v>
      </c>
      <c r="G8" t="s">
        <v>46</v>
      </c>
      <c r="H8" t="s">
        <v>160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0.7</v>
      </c>
    </row>
    <row r="9" spans="1:18" x14ac:dyDescent="0.25">
      <c r="A9" t="s">
        <v>523</v>
      </c>
      <c r="B9" t="s">
        <v>29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254</v>
      </c>
      <c r="I9">
        <f>I7/SUM(I7:I8)</f>
        <v>1</v>
      </c>
      <c r="J9">
        <f t="shared" ref="J9:N9" si="3">J7/SUM(J7:J8)</f>
        <v>1</v>
      </c>
      <c r="K9">
        <f t="shared" si="3"/>
        <v>1</v>
      </c>
      <c r="L9">
        <f t="shared" si="3"/>
        <v>1</v>
      </c>
      <c r="M9">
        <f t="shared" si="3"/>
        <v>1</v>
      </c>
      <c r="N9">
        <f t="shared" si="3"/>
        <v>1</v>
      </c>
      <c r="P9">
        <v>0.84</v>
      </c>
    </row>
    <row r="10" spans="1:18" x14ac:dyDescent="0.25">
      <c r="A10" t="s">
        <v>523</v>
      </c>
      <c r="B10" t="s">
        <v>29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444</v>
      </c>
      <c r="P10">
        <v>0.8571428571428571</v>
      </c>
    </row>
    <row r="11" spans="1:18" s="1" customFormat="1" x14ac:dyDescent="0.25">
      <c r="A11" s="1" t="s">
        <v>523</v>
      </c>
      <c r="B11" s="1" t="s">
        <v>18</v>
      </c>
      <c r="C11" s="1" t="s">
        <v>46</v>
      </c>
      <c r="D11" s="1" t="s">
        <v>46</v>
      </c>
      <c r="E11" s="1" t="s">
        <v>46</v>
      </c>
      <c r="F11" s="1" t="s">
        <v>46</v>
      </c>
      <c r="G11" s="1" t="s">
        <v>46</v>
      </c>
      <c r="H11" s="1" t="s">
        <v>469</v>
      </c>
      <c r="P11">
        <v>0.53333333333333333</v>
      </c>
    </row>
    <row r="12" spans="1:18" x14ac:dyDescent="0.25">
      <c r="A12" t="s">
        <v>524</v>
      </c>
      <c r="B12" t="s">
        <v>29</v>
      </c>
      <c r="C12" t="s">
        <v>117</v>
      </c>
      <c r="D12" t="s">
        <v>117</v>
      </c>
      <c r="E12" t="s">
        <v>117</v>
      </c>
      <c r="F12" t="s">
        <v>117</v>
      </c>
      <c r="G12" t="s">
        <v>117</v>
      </c>
      <c r="H12" t="s">
        <v>118</v>
      </c>
      <c r="I12">
        <f>COUNTIF(C$12:C$19,$C$12)</f>
        <v>7</v>
      </c>
      <c r="J12">
        <f t="shared" ref="J12:M12" si="4">COUNTIF(D$12:D$19,$C$12)</f>
        <v>6</v>
      </c>
      <c r="K12">
        <f t="shared" si="4"/>
        <v>7</v>
      </c>
      <c r="L12">
        <f t="shared" si="4"/>
        <v>5</v>
      </c>
      <c r="M12">
        <f t="shared" si="4"/>
        <v>5</v>
      </c>
      <c r="N12">
        <f>COUNTIF(C12:G19,C12)</f>
        <v>30</v>
      </c>
      <c r="O12" t="s">
        <v>18</v>
      </c>
      <c r="P12">
        <v>0.6</v>
      </c>
    </row>
    <row r="13" spans="1:18" x14ac:dyDescent="0.25">
      <c r="A13" t="s">
        <v>524</v>
      </c>
      <c r="B13" t="s">
        <v>29</v>
      </c>
      <c r="C13" t="s">
        <v>117</v>
      </c>
      <c r="D13" t="s">
        <v>117</v>
      </c>
      <c r="E13" t="s">
        <v>117</v>
      </c>
      <c r="F13" t="s">
        <v>117</v>
      </c>
      <c r="G13" t="s">
        <v>117</v>
      </c>
      <c r="H13" t="s">
        <v>152</v>
      </c>
      <c r="I13">
        <f>COUNTIF(C$12:C$19,$C$17)</f>
        <v>1</v>
      </c>
      <c r="J13">
        <f t="shared" ref="J13:M13" si="5">COUNTIF(D$12:D$19,$C$17)</f>
        <v>2</v>
      </c>
      <c r="K13">
        <f t="shared" si="5"/>
        <v>1</v>
      </c>
      <c r="L13">
        <f t="shared" si="5"/>
        <v>3</v>
      </c>
      <c r="M13">
        <f t="shared" si="5"/>
        <v>3</v>
      </c>
      <c r="N13">
        <f>COUNTIF(C12:G19,C17)</f>
        <v>10</v>
      </c>
      <c r="P13">
        <v>0.68888888888888888</v>
      </c>
    </row>
    <row r="14" spans="1:18" x14ac:dyDescent="0.25">
      <c r="A14" t="s">
        <v>524</v>
      </c>
      <c r="B14" t="s">
        <v>18</v>
      </c>
      <c r="C14" t="s">
        <v>117</v>
      </c>
      <c r="D14" t="s">
        <v>117</v>
      </c>
      <c r="E14" t="s">
        <v>117</v>
      </c>
      <c r="F14" t="s">
        <v>117</v>
      </c>
      <c r="G14" t="s">
        <v>117</v>
      </c>
      <c r="H14" t="s">
        <v>170</v>
      </c>
      <c r="I14">
        <f>I12/SUM(I12:I13)</f>
        <v>0.875</v>
      </c>
      <c r="J14">
        <f t="shared" ref="J14:N14" si="6">J12/SUM(J12:J13)</f>
        <v>0.75</v>
      </c>
      <c r="K14">
        <f t="shared" si="6"/>
        <v>0.875</v>
      </c>
      <c r="L14">
        <f t="shared" si="6"/>
        <v>0.625</v>
      </c>
      <c r="M14">
        <f t="shared" si="6"/>
        <v>0.625</v>
      </c>
      <c r="N14">
        <f t="shared" si="6"/>
        <v>0.75</v>
      </c>
      <c r="P14">
        <v>0.6</v>
      </c>
    </row>
    <row r="15" spans="1:18" x14ac:dyDescent="0.25">
      <c r="A15" t="s">
        <v>524</v>
      </c>
      <c r="B15" t="s">
        <v>18</v>
      </c>
      <c r="C15" t="s">
        <v>117</v>
      </c>
      <c r="D15" t="s">
        <v>19</v>
      </c>
      <c r="E15" t="s">
        <v>19</v>
      </c>
      <c r="F15" t="s">
        <v>19</v>
      </c>
      <c r="G15" t="s">
        <v>19</v>
      </c>
      <c r="H15" t="s">
        <v>199</v>
      </c>
      <c r="P15">
        <v>0.7</v>
      </c>
    </row>
    <row r="16" spans="1:18" x14ac:dyDescent="0.25">
      <c r="A16" t="s">
        <v>524</v>
      </c>
      <c r="B16" t="s">
        <v>18</v>
      </c>
      <c r="C16" t="s">
        <v>117</v>
      </c>
      <c r="D16" t="s">
        <v>117</v>
      </c>
      <c r="E16" t="s">
        <v>117</v>
      </c>
      <c r="F16" t="s">
        <v>117</v>
      </c>
      <c r="G16" t="s">
        <v>117</v>
      </c>
      <c r="H16" t="s">
        <v>276</v>
      </c>
      <c r="P16">
        <v>0.56000000000000005</v>
      </c>
    </row>
    <row r="17" spans="1:16" x14ac:dyDescent="0.25">
      <c r="A17" t="s">
        <v>524</v>
      </c>
      <c r="B17" t="s">
        <v>18</v>
      </c>
      <c r="C17" t="s">
        <v>19</v>
      </c>
      <c r="D17" t="s">
        <v>117</v>
      </c>
      <c r="E17" t="s">
        <v>117</v>
      </c>
      <c r="F17" t="s">
        <v>19</v>
      </c>
      <c r="G17" t="s">
        <v>19</v>
      </c>
      <c r="H17" t="s">
        <v>306</v>
      </c>
      <c r="P17">
        <v>0.6</v>
      </c>
    </row>
    <row r="18" spans="1:16" x14ac:dyDescent="0.25">
      <c r="A18" t="s">
        <v>524</v>
      </c>
      <c r="B18" t="s">
        <v>29</v>
      </c>
      <c r="C18" t="s">
        <v>117</v>
      </c>
      <c r="D18" t="s">
        <v>19</v>
      </c>
      <c r="E18" t="s">
        <v>117</v>
      </c>
      <c r="F18" t="s">
        <v>19</v>
      </c>
      <c r="G18" t="s">
        <v>19</v>
      </c>
      <c r="H18" t="s">
        <v>386</v>
      </c>
      <c r="P18">
        <v>0.5714285714285714</v>
      </c>
    </row>
    <row r="19" spans="1:16" s="1" customFormat="1" x14ac:dyDescent="0.25">
      <c r="A19" s="1" t="s">
        <v>524</v>
      </c>
      <c r="B19" s="1" t="s">
        <v>29</v>
      </c>
      <c r="C19" s="1" t="s">
        <v>117</v>
      </c>
      <c r="D19" s="1" t="s">
        <v>117</v>
      </c>
      <c r="E19" s="1" t="s">
        <v>117</v>
      </c>
      <c r="F19" s="1" t="s">
        <v>117</v>
      </c>
      <c r="G19" s="1" t="s">
        <v>117</v>
      </c>
      <c r="H19" s="1" t="s">
        <v>492</v>
      </c>
      <c r="P19">
        <v>0.7</v>
      </c>
    </row>
    <row r="20" spans="1:16" x14ac:dyDescent="0.25">
      <c r="A20" t="s">
        <v>525</v>
      </c>
      <c r="B20" t="s">
        <v>18</v>
      </c>
      <c r="C20" t="s">
        <v>106</v>
      </c>
      <c r="D20" t="s">
        <v>106</v>
      </c>
      <c r="E20" t="s">
        <v>106</v>
      </c>
      <c r="F20" t="s">
        <v>106</v>
      </c>
      <c r="G20" t="s">
        <v>106</v>
      </c>
      <c r="H20" t="s">
        <v>224</v>
      </c>
      <c r="I20">
        <f>COUNTIF(C$20:C$25,$C$20)</f>
        <v>3</v>
      </c>
      <c r="J20">
        <f t="shared" ref="J20:M20" si="7">COUNTIF(D$20:D$25,$C$20)</f>
        <v>4</v>
      </c>
      <c r="K20">
        <f t="shared" si="7"/>
        <v>4</v>
      </c>
      <c r="L20">
        <f t="shared" si="7"/>
        <v>5</v>
      </c>
      <c r="M20">
        <f t="shared" si="7"/>
        <v>4</v>
      </c>
      <c r="N20">
        <f>COUNTIF(C$20:G$25,$C$20)</f>
        <v>20</v>
      </c>
      <c r="O20" t="s">
        <v>29</v>
      </c>
      <c r="P20">
        <v>0.64</v>
      </c>
    </row>
    <row r="21" spans="1:16" x14ac:dyDescent="0.25">
      <c r="A21" t="s">
        <v>525</v>
      </c>
      <c r="B21" t="s">
        <v>18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254</v>
      </c>
      <c r="I21">
        <f>COUNTIF(C$20:C$25,$C$23)</f>
        <v>3</v>
      </c>
      <c r="J21">
        <f t="shared" ref="J21:M21" si="8">COUNTIF(D$20:D$25,$C$23)</f>
        <v>2</v>
      </c>
      <c r="K21">
        <f t="shared" si="8"/>
        <v>2</v>
      </c>
      <c r="L21">
        <f t="shared" si="8"/>
        <v>1</v>
      </c>
      <c r="M21">
        <f t="shared" si="8"/>
        <v>2</v>
      </c>
      <c r="N21">
        <f>COUNTIF(C$20:G$25,$C$23)</f>
        <v>10</v>
      </c>
      <c r="P21">
        <v>0.54285714285714282</v>
      </c>
    </row>
    <row r="22" spans="1:16" x14ac:dyDescent="0.25">
      <c r="A22" t="s">
        <v>525</v>
      </c>
      <c r="B22" t="s">
        <v>29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338</v>
      </c>
      <c r="I22">
        <f>I21/SUM(I20:I21)</f>
        <v>0.5</v>
      </c>
      <c r="J22">
        <f>J20/SUM(J20:J21)</f>
        <v>0.66666666666666663</v>
      </c>
      <c r="K22">
        <f>K20/SUM(K20:K21)</f>
        <v>0.66666666666666663</v>
      </c>
      <c r="L22">
        <f>L20/SUM(L20:L21)</f>
        <v>0.83333333333333337</v>
      </c>
      <c r="M22">
        <f>M20/SUM(M20:M21)</f>
        <v>0.66666666666666663</v>
      </c>
      <c r="N22">
        <f>N20/SUM(N20:N21)</f>
        <v>0.66666666666666663</v>
      </c>
      <c r="P22">
        <v>0.8</v>
      </c>
    </row>
    <row r="23" spans="1:16" x14ac:dyDescent="0.25">
      <c r="A23" t="s">
        <v>525</v>
      </c>
      <c r="B23" t="s">
        <v>18</v>
      </c>
      <c r="C23" t="s">
        <v>117</v>
      </c>
      <c r="D23" t="s">
        <v>106</v>
      </c>
      <c r="E23" t="s">
        <v>117</v>
      </c>
      <c r="F23" t="s">
        <v>106</v>
      </c>
      <c r="G23" t="s">
        <v>117</v>
      </c>
      <c r="H23" t="s">
        <v>349</v>
      </c>
      <c r="P23">
        <v>0.52</v>
      </c>
    </row>
    <row r="24" spans="1:16" x14ac:dyDescent="0.25">
      <c r="A24" t="s">
        <v>525</v>
      </c>
      <c r="B24" t="s">
        <v>18</v>
      </c>
      <c r="C24" t="s">
        <v>117</v>
      </c>
      <c r="D24" t="s">
        <v>117</v>
      </c>
      <c r="E24" t="s">
        <v>117</v>
      </c>
      <c r="F24" t="s">
        <v>117</v>
      </c>
      <c r="G24" t="s">
        <v>117</v>
      </c>
      <c r="H24" t="s">
        <v>364</v>
      </c>
      <c r="P24">
        <v>0.53333333333333333</v>
      </c>
    </row>
    <row r="25" spans="1:16" s="1" customFormat="1" x14ac:dyDescent="0.25">
      <c r="A25" s="1" t="s">
        <v>525</v>
      </c>
      <c r="B25" s="1" t="s">
        <v>18</v>
      </c>
      <c r="C25" s="1" t="s">
        <v>117</v>
      </c>
      <c r="D25" s="1" t="s">
        <v>117</v>
      </c>
      <c r="E25" s="1" t="s">
        <v>106</v>
      </c>
      <c r="F25" s="1" t="s">
        <v>106</v>
      </c>
      <c r="G25" s="1" t="s">
        <v>106</v>
      </c>
      <c r="H25" s="1" t="s">
        <v>435</v>
      </c>
      <c r="P25">
        <v>0.85</v>
      </c>
    </row>
    <row r="26" spans="1:16" x14ac:dyDescent="0.25">
      <c r="A26" t="s">
        <v>526</v>
      </c>
      <c r="B26" t="s">
        <v>18</v>
      </c>
      <c r="C26" t="s">
        <v>64</v>
      </c>
      <c r="D26" t="s">
        <v>65</v>
      </c>
      <c r="E26" t="s">
        <v>64</v>
      </c>
      <c r="F26" t="s">
        <v>65</v>
      </c>
      <c r="G26" t="s">
        <v>65</v>
      </c>
      <c r="H26" t="s">
        <v>66</v>
      </c>
      <c r="I26">
        <f>COUNTIF(C$26:C$34,$C$26)</f>
        <v>5</v>
      </c>
      <c r="J26">
        <f t="shared" ref="J26:M26" si="9">COUNTIF(D$26:D$34,$C$26)</f>
        <v>4</v>
      </c>
      <c r="K26">
        <f t="shared" si="9"/>
        <v>4</v>
      </c>
      <c r="L26">
        <f t="shared" si="9"/>
        <v>2</v>
      </c>
      <c r="M26">
        <f t="shared" si="9"/>
        <v>3</v>
      </c>
      <c r="N26">
        <f>COUNTIF(C26:G34,$C$26)</f>
        <v>18</v>
      </c>
      <c r="O26" t="s">
        <v>18</v>
      </c>
      <c r="P26">
        <v>0.7</v>
      </c>
    </row>
    <row r="27" spans="1:16" x14ac:dyDescent="0.25">
      <c r="A27" t="s">
        <v>526</v>
      </c>
      <c r="B27" t="s">
        <v>29</v>
      </c>
      <c r="C27" t="s">
        <v>64</v>
      </c>
      <c r="D27" t="s">
        <v>64</v>
      </c>
      <c r="E27" t="s">
        <v>65</v>
      </c>
      <c r="F27" t="s">
        <v>65</v>
      </c>
      <c r="G27" t="s">
        <v>64</v>
      </c>
      <c r="H27" t="s">
        <v>69</v>
      </c>
      <c r="I27">
        <f>COUNTIF(C$26:C$34,$C$28)</f>
        <v>4</v>
      </c>
      <c r="J27">
        <f t="shared" ref="J27:M27" si="10">COUNTIF(D$26:D$34,$C$28)</f>
        <v>5</v>
      </c>
      <c r="K27">
        <f t="shared" si="10"/>
        <v>5</v>
      </c>
      <c r="L27">
        <f t="shared" si="10"/>
        <v>7</v>
      </c>
      <c r="M27">
        <f t="shared" si="10"/>
        <v>6</v>
      </c>
      <c r="N27">
        <f>COUNTIF(C26:G34,$C$28)</f>
        <v>27</v>
      </c>
      <c r="P27">
        <v>0.73333333333333328</v>
      </c>
    </row>
    <row r="28" spans="1:16" x14ac:dyDescent="0.25">
      <c r="A28" t="s">
        <v>526</v>
      </c>
      <c r="B28" t="s">
        <v>18</v>
      </c>
      <c r="C28" t="s">
        <v>65</v>
      </c>
      <c r="D28" t="s">
        <v>64</v>
      </c>
      <c r="E28" t="s">
        <v>64</v>
      </c>
      <c r="F28" t="s">
        <v>64</v>
      </c>
      <c r="G28" t="s">
        <v>64</v>
      </c>
      <c r="H28" t="s">
        <v>227</v>
      </c>
      <c r="I28">
        <f>I26/SUM(I26:I27)</f>
        <v>0.55555555555555558</v>
      </c>
      <c r="J28">
        <f>J27/SUM(J26:J27)</f>
        <v>0.55555555555555558</v>
      </c>
      <c r="K28">
        <f t="shared" ref="K28:M28" si="11">K27/SUM(K26:K27)</f>
        <v>0.55555555555555558</v>
      </c>
      <c r="L28">
        <f t="shared" si="11"/>
        <v>0.77777777777777779</v>
      </c>
      <c r="M28">
        <f t="shared" si="11"/>
        <v>0.66666666666666663</v>
      </c>
      <c r="N28">
        <f>N27/SUM(N26:N27)</f>
        <v>0.6</v>
      </c>
      <c r="P28">
        <v>0.64</v>
      </c>
    </row>
    <row r="29" spans="1:16" x14ac:dyDescent="0.25">
      <c r="A29" t="s">
        <v>526</v>
      </c>
      <c r="B29" t="s">
        <v>18</v>
      </c>
      <c r="C29" t="s">
        <v>64</v>
      </c>
      <c r="D29" t="s">
        <v>64</v>
      </c>
      <c r="E29" t="s">
        <v>65</v>
      </c>
      <c r="F29" t="s">
        <v>65</v>
      </c>
      <c r="G29" t="s">
        <v>65</v>
      </c>
      <c r="H29" t="s">
        <v>254</v>
      </c>
      <c r="P29">
        <v>0.65</v>
      </c>
    </row>
    <row r="30" spans="1:16" x14ac:dyDescent="0.25">
      <c r="A30" t="s">
        <v>526</v>
      </c>
      <c r="B30" t="s">
        <v>18</v>
      </c>
      <c r="C30" t="s">
        <v>65</v>
      </c>
      <c r="D30" t="s">
        <v>65</v>
      </c>
      <c r="E30" t="s">
        <v>64</v>
      </c>
      <c r="F30" t="s">
        <v>65</v>
      </c>
      <c r="G30" t="s">
        <v>65</v>
      </c>
      <c r="H30" t="s">
        <v>290</v>
      </c>
      <c r="P30">
        <v>0.82857142857142863</v>
      </c>
    </row>
    <row r="31" spans="1:16" x14ac:dyDescent="0.25">
      <c r="A31" t="s">
        <v>526</v>
      </c>
      <c r="B31" t="s">
        <v>29</v>
      </c>
      <c r="C31" t="s">
        <v>64</v>
      </c>
      <c r="D31" t="s">
        <v>65</v>
      </c>
      <c r="E31" t="s">
        <v>65</v>
      </c>
      <c r="F31" t="s">
        <v>65</v>
      </c>
      <c r="G31" t="s">
        <v>65</v>
      </c>
      <c r="H31" t="s">
        <v>346</v>
      </c>
      <c r="P31">
        <v>0.76</v>
      </c>
    </row>
    <row r="32" spans="1:16" x14ac:dyDescent="0.25">
      <c r="A32" t="s">
        <v>526</v>
      </c>
      <c r="B32" t="s">
        <v>29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428</v>
      </c>
      <c r="P32">
        <v>0.8571428571428571</v>
      </c>
    </row>
    <row r="33" spans="1:16" x14ac:dyDescent="0.25">
      <c r="A33" t="s">
        <v>526</v>
      </c>
      <c r="B33" t="s">
        <v>18</v>
      </c>
      <c r="C33" t="s">
        <v>65</v>
      </c>
      <c r="D33" t="s">
        <v>65</v>
      </c>
      <c r="E33" t="s">
        <v>65</v>
      </c>
      <c r="F33" t="s">
        <v>65</v>
      </c>
      <c r="G33" t="s">
        <v>65</v>
      </c>
      <c r="H33" t="s">
        <v>435</v>
      </c>
      <c r="P33">
        <v>0.76666666666666672</v>
      </c>
    </row>
    <row r="34" spans="1:16" s="1" customFormat="1" x14ac:dyDescent="0.25">
      <c r="A34" s="1" t="s">
        <v>526</v>
      </c>
      <c r="B34" s="1" t="s">
        <v>29</v>
      </c>
      <c r="C34" s="1" t="s">
        <v>65</v>
      </c>
      <c r="D34" s="1" t="s">
        <v>65</v>
      </c>
      <c r="E34" s="1" t="s">
        <v>65</v>
      </c>
      <c r="F34" s="1" t="s">
        <v>65</v>
      </c>
      <c r="G34" s="1" t="s">
        <v>65</v>
      </c>
      <c r="H34" s="1" t="s">
        <v>502</v>
      </c>
      <c r="P34">
        <v>0.65714285714285714</v>
      </c>
    </row>
    <row r="35" spans="1:16" x14ac:dyDescent="0.25">
      <c r="A35" t="s">
        <v>527</v>
      </c>
      <c r="B35" t="s">
        <v>18</v>
      </c>
      <c r="C35" t="s">
        <v>46</v>
      </c>
      <c r="D35" t="s">
        <v>65</v>
      </c>
      <c r="E35" t="s">
        <v>65</v>
      </c>
      <c r="F35" t="s">
        <v>65</v>
      </c>
      <c r="G35" t="s">
        <v>65</v>
      </c>
      <c r="H35" t="s">
        <v>103</v>
      </c>
      <c r="I35">
        <f>COUNTIF(C$35:C$42,$C$35)</f>
        <v>6</v>
      </c>
      <c r="J35">
        <f t="shared" ref="J35:M35" si="12">COUNTIF(D$35:D$42,$C$35)</f>
        <v>5</v>
      </c>
      <c r="K35">
        <f t="shared" si="12"/>
        <v>3</v>
      </c>
      <c r="L35">
        <f t="shared" si="12"/>
        <v>3</v>
      </c>
      <c r="M35">
        <f t="shared" si="12"/>
        <v>5</v>
      </c>
      <c r="N35">
        <f>COUNTIF(C35:G42,C35)</f>
        <v>22</v>
      </c>
      <c r="O35" t="s">
        <v>29</v>
      </c>
      <c r="P35">
        <v>0.55000000000000004</v>
      </c>
    </row>
    <row r="36" spans="1:16" x14ac:dyDescent="0.25">
      <c r="A36" t="s">
        <v>527</v>
      </c>
      <c r="B36" t="s">
        <v>29</v>
      </c>
      <c r="C36" t="s">
        <v>46</v>
      </c>
      <c r="D36" t="s">
        <v>46</v>
      </c>
      <c r="E36" t="s">
        <v>65</v>
      </c>
      <c r="F36" t="s">
        <v>65</v>
      </c>
      <c r="G36" t="s">
        <v>46</v>
      </c>
      <c r="H36" t="s">
        <v>179</v>
      </c>
      <c r="I36">
        <f>COUNTIF(C$35:C$42,$C$38)</f>
        <v>2</v>
      </c>
      <c r="J36">
        <f t="shared" ref="J36:M36" si="13">COUNTIF(D$35:D$42,$C$38)</f>
        <v>3</v>
      </c>
      <c r="K36">
        <f t="shared" si="13"/>
        <v>5</v>
      </c>
      <c r="L36">
        <f t="shared" si="13"/>
        <v>5</v>
      </c>
      <c r="M36">
        <f t="shared" si="13"/>
        <v>3</v>
      </c>
      <c r="N36">
        <f>COUNTIF(C35:G42,C40)</f>
        <v>18</v>
      </c>
      <c r="P36">
        <v>0.53333333333333333</v>
      </c>
    </row>
    <row r="37" spans="1:16" x14ac:dyDescent="0.25">
      <c r="A37" t="s">
        <v>527</v>
      </c>
      <c r="B37" t="s">
        <v>18</v>
      </c>
      <c r="C37" t="s">
        <v>46</v>
      </c>
      <c r="D37" t="s">
        <v>46</v>
      </c>
      <c r="E37" t="s">
        <v>46</v>
      </c>
      <c r="F37" t="s">
        <v>46</v>
      </c>
      <c r="G37" t="s">
        <v>46</v>
      </c>
      <c r="H37" t="s">
        <v>199</v>
      </c>
      <c r="I37">
        <f>I35/SUM(I35:I36)</f>
        <v>0.75</v>
      </c>
      <c r="J37">
        <f t="shared" ref="J37:N37" si="14">J35/SUM(J35:J36)</f>
        <v>0.625</v>
      </c>
      <c r="K37">
        <f>K36/SUM(K35:K36)</f>
        <v>0.625</v>
      </c>
      <c r="L37">
        <f>L36/SUM(L35:L36)</f>
        <v>0.625</v>
      </c>
      <c r="M37">
        <f t="shared" si="14"/>
        <v>0.625</v>
      </c>
      <c r="N37">
        <f t="shared" si="14"/>
        <v>0.55000000000000004</v>
      </c>
      <c r="P37">
        <v>0.76666666666666672</v>
      </c>
    </row>
    <row r="38" spans="1:16" x14ac:dyDescent="0.25">
      <c r="A38" t="s">
        <v>527</v>
      </c>
      <c r="B38" t="s">
        <v>29</v>
      </c>
      <c r="C38" t="s">
        <v>65</v>
      </c>
      <c r="D38" t="s">
        <v>65</v>
      </c>
      <c r="E38" t="s">
        <v>46</v>
      </c>
      <c r="F38" t="s">
        <v>65</v>
      </c>
      <c r="G38" t="s">
        <v>65</v>
      </c>
      <c r="H38" t="s">
        <v>331</v>
      </c>
      <c r="P38">
        <v>1</v>
      </c>
    </row>
    <row r="39" spans="1:16" x14ac:dyDescent="0.25">
      <c r="A39" t="s">
        <v>527</v>
      </c>
      <c r="B39" t="s">
        <v>29</v>
      </c>
      <c r="C39" t="s">
        <v>46</v>
      </c>
      <c r="D39" t="s">
        <v>46</v>
      </c>
      <c r="E39" t="s">
        <v>65</v>
      </c>
      <c r="F39" t="s">
        <v>65</v>
      </c>
      <c r="G39" t="s">
        <v>46</v>
      </c>
      <c r="H39" t="s">
        <v>393</v>
      </c>
    </row>
    <row r="40" spans="1:16" x14ac:dyDescent="0.25">
      <c r="A40" t="s">
        <v>527</v>
      </c>
      <c r="B40" t="s">
        <v>29</v>
      </c>
      <c r="C40" t="s">
        <v>65</v>
      </c>
      <c r="D40" t="s">
        <v>65</v>
      </c>
      <c r="E40" t="s">
        <v>65</v>
      </c>
      <c r="F40" t="s">
        <v>65</v>
      </c>
      <c r="G40" t="s">
        <v>65</v>
      </c>
      <c r="H40" t="s">
        <v>409</v>
      </c>
      <c r="P40" s="1"/>
    </row>
    <row r="41" spans="1:16" x14ac:dyDescent="0.25">
      <c r="A41" t="s">
        <v>527</v>
      </c>
      <c r="B41" t="s">
        <v>29</v>
      </c>
      <c r="C41" t="s">
        <v>46</v>
      </c>
      <c r="D41" t="s">
        <v>46</v>
      </c>
      <c r="E41" t="s">
        <v>65</v>
      </c>
      <c r="F41" t="s">
        <v>46</v>
      </c>
      <c r="G41" t="s">
        <v>46</v>
      </c>
      <c r="H41" t="s">
        <v>482</v>
      </c>
    </row>
    <row r="42" spans="1:16" s="1" customFormat="1" x14ac:dyDescent="0.25">
      <c r="A42" s="1" t="s">
        <v>527</v>
      </c>
      <c r="B42" s="1" t="s">
        <v>29</v>
      </c>
      <c r="C42" s="1" t="s">
        <v>46</v>
      </c>
      <c r="D42" s="1" t="s">
        <v>46</v>
      </c>
      <c r="E42" s="1" t="s">
        <v>46</v>
      </c>
      <c r="F42" s="1" t="s">
        <v>46</v>
      </c>
      <c r="G42" s="1" t="s">
        <v>46</v>
      </c>
      <c r="H42" s="1" t="s">
        <v>499</v>
      </c>
      <c r="P42"/>
    </row>
    <row r="43" spans="1:16" x14ac:dyDescent="0.25">
      <c r="A43" t="s">
        <v>528</v>
      </c>
      <c r="B43" t="s">
        <v>18</v>
      </c>
      <c r="C43" t="s">
        <v>19</v>
      </c>
      <c r="D43" t="s">
        <v>19</v>
      </c>
      <c r="E43" t="s">
        <v>19</v>
      </c>
      <c r="F43" t="s">
        <v>19</v>
      </c>
      <c r="G43" t="s">
        <v>19</v>
      </c>
      <c r="H43" t="s">
        <v>273</v>
      </c>
      <c r="N43">
        <f>COUNTIF(C43:G46,C43)</f>
        <v>14</v>
      </c>
      <c r="O43" t="s">
        <v>29</v>
      </c>
    </row>
    <row r="44" spans="1:16" x14ac:dyDescent="0.25">
      <c r="A44" t="s">
        <v>528</v>
      </c>
      <c r="B44" t="s">
        <v>18</v>
      </c>
      <c r="C44" t="s">
        <v>65</v>
      </c>
      <c r="D44" t="s">
        <v>19</v>
      </c>
      <c r="E44" t="s">
        <v>65</v>
      </c>
      <c r="F44" t="s">
        <v>65</v>
      </c>
      <c r="G44" t="s">
        <v>65</v>
      </c>
      <c r="H44" t="s">
        <v>283</v>
      </c>
      <c r="N44">
        <f>COUNTIF(C43:G46,C44)</f>
        <v>6</v>
      </c>
    </row>
    <row r="45" spans="1:16" x14ac:dyDescent="0.25">
      <c r="A45" t="s">
        <v>528</v>
      </c>
      <c r="B45" t="s">
        <v>29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  <c r="H45" t="s">
        <v>309</v>
      </c>
      <c r="N45">
        <f>N43/SUM(N43:N44)</f>
        <v>0.7</v>
      </c>
    </row>
    <row r="46" spans="1:16" s="1" customFormat="1" x14ac:dyDescent="0.25">
      <c r="A46" s="1" t="s">
        <v>528</v>
      </c>
      <c r="B46" s="1" t="s">
        <v>29</v>
      </c>
      <c r="C46" s="1" t="s">
        <v>65</v>
      </c>
      <c r="D46" s="1" t="s">
        <v>19</v>
      </c>
      <c r="E46" s="1" t="s">
        <v>65</v>
      </c>
      <c r="F46" s="1" t="s">
        <v>19</v>
      </c>
      <c r="G46" s="1" t="s">
        <v>19</v>
      </c>
      <c r="H46" s="1" t="s">
        <v>386</v>
      </c>
      <c r="P46"/>
    </row>
    <row r="47" spans="1:16" x14ac:dyDescent="0.25">
      <c r="A47" t="s">
        <v>529</v>
      </c>
      <c r="B47" t="s">
        <v>29</v>
      </c>
      <c r="C47" t="s">
        <v>106</v>
      </c>
      <c r="D47" t="s">
        <v>106</v>
      </c>
      <c r="E47" t="s">
        <v>106</v>
      </c>
      <c r="F47" t="s">
        <v>106</v>
      </c>
      <c r="G47" t="s">
        <v>106</v>
      </c>
      <c r="H47" t="s">
        <v>192</v>
      </c>
      <c r="N47">
        <f>COUNTIF(C47:G51,C47)</f>
        <v>21</v>
      </c>
      <c r="O47" t="s">
        <v>29</v>
      </c>
    </row>
    <row r="48" spans="1:16" x14ac:dyDescent="0.25">
      <c r="A48" t="s">
        <v>529</v>
      </c>
      <c r="B48" t="s">
        <v>29</v>
      </c>
      <c r="C48" t="s">
        <v>106</v>
      </c>
      <c r="D48" t="s">
        <v>20</v>
      </c>
      <c r="E48" t="s">
        <v>106</v>
      </c>
      <c r="F48" t="s">
        <v>106</v>
      </c>
      <c r="G48" t="s">
        <v>106</v>
      </c>
      <c r="H48" t="s">
        <v>309</v>
      </c>
      <c r="N48">
        <f>COUNTIF(C47:G51,C51)</f>
        <v>4</v>
      </c>
    </row>
    <row r="49" spans="1:16" x14ac:dyDescent="0.25">
      <c r="A49" t="s">
        <v>529</v>
      </c>
      <c r="B49" t="s">
        <v>29</v>
      </c>
      <c r="C49" t="s">
        <v>106</v>
      </c>
      <c r="D49" t="s">
        <v>106</v>
      </c>
      <c r="E49" t="s">
        <v>106</v>
      </c>
      <c r="F49" t="s">
        <v>106</v>
      </c>
      <c r="G49" t="s">
        <v>106</v>
      </c>
      <c r="H49" t="s">
        <v>338</v>
      </c>
      <c r="N49">
        <f>N47/SUM(N47:N48)</f>
        <v>0.84</v>
      </c>
    </row>
    <row r="50" spans="1:16" x14ac:dyDescent="0.25">
      <c r="A50" t="s">
        <v>529</v>
      </c>
      <c r="B50" t="s">
        <v>29</v>
      </c>
      <c r="C50" t="s">
        <v>106</v>
      </c>
      <c r="D50" t="s">
        <v>106</v>
      </c>
      <c r="E50" t="s">
        <v>106</v>
      </c>
      <c r="F50" t="s">
        <v>106</v>
      </c>
      <c r="G50" t="s">
        <v>106</v>
      </c>
      <c r="H50" t="s">
        <v>386</v>
      </c>
    </row>
    <row r="51" spans="1:16" s="1" customFormat="1" x14ac:dyDescent="0.25">
      <c r="A51" s="1" t="s">
        <v>529</v>
      </c>
      <c r="B51" s="1" t="s">
        <v>18</v>
      </c>
      <c r="C51" s="1" t="s">
        <v>20</v>
      </c>
      <c r="D51" s="1" t="s">
        <v>106</v>
      </c>
      <c r="E51" s="1" t="s">
        <v>106</v>
      </c>
      <c r="F51" s="1" t="s">
        <v>20</v>
      </c>
      <c r="G51" s="1" t="s">
        <v>20</v>
      </c>
      <c r="H51" s="1" t="s">
        <v>485</v>
      </c>
      <c r="P51"/>
    </row>
    <row r="52" spans="1:16" x14ac:dyDescent="0.25">
      <c r="A52" t="s">
        <v>530</v>
      </c>
      <c r="B52" t="s">
        <v>18</v>
      </c>
      <c r="C52" t="s">
        <v>122</v>
      </c>
      <c r="D52" t="s">
        <v>122</v>
      </c>
      <c r="E52" t="s">
        <v>122</v>
      </c>
      <c r="F52" t="s">
        <v>122</v>
      </c>
      <c r="G52" t="s">
        <v>122</v>
      </c>
      <c r="H52" t="s">
        <v>118</v>
      </c>
      <c r="N52">
        <v>0</v>
      </c>
      <c r="O52" t="s">
        <v>18</v>
      </c>
    </row>
    <row r="53" spans="1:16" x14ac:dyDescent="0.25">
      <c r="A53" t="s">
        <v>530</v>
      </c>
      <c r="B53" t="s">
        <v>29</v>
      </c>
      <c r="C53" t="s">
        <v>122</v>
      </c>
      <c r="D53" t="s">
        <v>122</v>
      </c>
      <c r="E53" t="s">
        <v>122</v>
      </c>
      <c r="F53" t="s">
        <v>122</v>
      </c>
      <c r="G53" t="s">
        <v>122</v>
      </c>
      <c r="H53" t="s">
        <v>192</v>
      </c>
      <c r="N53">
        <v>15</v>
      </c>
    </row>
    <row r="54" spans="1:16" s="1" customFormat="1" x14ac:dyDescent="0.25">
      <c r="A54" s="1" t="s">
        <v>530</v>
      </c>
      <c r="B54" s="1" t="s">
        <v>29</v>
      </c>
      <c r="C54" s="1" t="s">
        <v>122</v>
      </c>
      <c r="D54" s="1" t="s">
        <v>122</v>
      </c>
      <c r="E54" s="1" t="s">
        <v>122</v>
      </c>
      <c r="F54" s="1" t="s">
        <v>122</v>
      </c>
      <c r="G54" s="1" t="s">
        <v>122</v>
      </c>
      <c r="H54" s="1" t="s">
        <v>409</v>
      </c>
      <c r="N54" s="1">
        <f>N53/SUM(N52:N53)</f>
        <v>1</v>
      </c>
      <c r="P54"/>
    </row>
    <row r="55" spans="1:16" x14ac:dyDescent="0.25">
      <c r="A55" t="s">
        <v>531</v>
      </c>
      <c r="B55" t="s">
        <v>18</v>
      </c>
      <c r="C55" t="s">
        <v>46</v>
      </c>
      <c r="D55" t="s">
        <v>46</v>
      </c>
      <c r="E55" t="s">
        <v>46</v>
      </c>
      <c r="F55" t="s">
        <v>46</v>
      </c>
      <c r="G55" t="s">
        <v>46</v>
      </c>
      <c r="H55" t="s">
        <v>47</v>
      </c>
      <c r="N55">
        <f>COUNTIF(C55:G61,C55)</f>
        <v>30</v>
      </c>
      <c r="O55" t="s">
        <v>29</v>
      </c>
    </row>
    <row r="56" spans="1:16" x14ac:dyDescent="0.25">
      <c r="A56" t="s">
        <v>531</v>
      </c>
      <c r="B56" t="s">
        <v>18</v>
      </c>
      <c r="C56" t="s">
        <v>46</v>
      </c>
      <c r="D56" t="s">
        <v>46</v>
      </c>
      <c r="E56" t="s">
        <v>46</v>
      </c>
      <c r="F56" t="s">
        <v>46</v>
      </c>
      <c r="G56" t="s">
        <v>46</v>
      </c>
      <c r="H56" t="s">
        <v>109</v>
      </c>
      <c r="N56">
        <f>COUNTIF(C55:G61,G57)</f>
        <v>5</v>
      </c>
    </row>
    <row r="57" spans="1:16" x14ac:dyDescent="0.25">
      <c r="A57" t="s">
        <v>531</v>
      </c>
      <c r="B57" t="s">
        <v>18</v>
      </c>
      <c r="C57" t="s">
        <v>46</v>
      </c>
      <c r="D57" t="s">
        <v>46</v>
      </c>
      <c r="E57" t="s">
        <v>46</v>
      </c>
      <c r="F57" t="s">
        <v>46</v>
      </c>
      <c r="G57" t="s">
        <v>122</v>
      </c>
      <c r="H57" t="s">
        <v>227</v>
      </c>
      <c r="N57">
        <f>N55/SUM(N55:N56)</f>
        <v>0.8571428571428571</v>
      </c>
    </row>
    <row r="58" spans="1:16" x14ac:dyDescent="0.25">
      <c r="A58" t="s">
        <v>531</v>
      </c>
      <c r="B58" t="s">
        <v>18</v>
      </c>
      <c r="C58" t="s">
        <v>46</v>
      </c>
      <c r="D58" t="s">
        <v>46</v>
      </c>
      <c r="E58" t="s">
        <v>46</v>
      </c>
      <c r="F58" t="s">
        <v>122</v>
      </c>
      <c r="G58" t="s">
        <v>46</v>
      </c>
      <c r="H58" t="s">
        <v>290</v>
      </c>
    </row>
    <row r="59" spans="1:16" x14ac:dyDescent="0.25">
      <c r="A59" t="s">
        <v>531</v>
      </c>
      <c r="B59" t="s">
        <v>29</v>
      </c>
      <c r="C59" t="s">
        <v>122</v>
      </c>
      <c r="D59" t="s">
        <v>122</v>
      </c>
      <c r="E59" t="s">
        <v>46</v>
      </c>
      <c r="F59" t="s">
        <v>46</v>
      </c>
      <c r="G59" t="s">
        <v>46</v>
      </c>
      <c r="H59" t="s">
        <v>338</v>
      </c>
    </row>
    <row r="60" spans="1:16" x14ac:dyDescent="0.25">
      <c r="A60" t="s">
        <v>531</v>
      </c>
      <c r="B60" t="s">
        <v>29</v>
      </c>
      <c r="C60" t="s">
        <v>46</v>
      </c>
      <c r="D60" t="s">
        <v>122</v>
      </c>
      <c r="E60" t="s">
        <v>46</v>
      </c>
      <c r="F60" t="s">
        <v>46</v>
      </c>
      <c r="G60" t="s">
        <v>46</v>
      </c>
      <c r="H60" t="s">
        <v>371</v>
      </c>
    </row>
    <row r="61" spans="1:16" s="1" customFormat="1" x14ac:dyDescent="0.25">
      <c r="A61" s="1" t="s">
        <v>531</v>
      </c>
      <c r="B61" s="1" t="s">
        <v>18</v>
      </c>
      <c r="C61" s="1" t="s">
        <v>46</v>
      </c>
      <c r="D61" s="1" t="s">
        <v>46</v>
      </c>
      <c r="E61" s="1" t="s">
        <v>46</v>
      </c>
      <c r="F61" s="1" t="s">
        <v>46</v>
      </c>
      <c r="G61" s="1" t="s">
        <v>46</v>
      </c>
      <c r="H61" s="1" t="s">
        <v>428</v>
      </c>
      <c r="P61"/>
    </row>
    <row r="62" spans="1:16" x14ac:dyDescent="0.25">
      <c r="A62" t="s">
        <v>532</v>
      </c>
      <c r="B62" t="s">
        <v>18</v>
      </c>
      <c r="C62" t="s">
        <v>19</v>
      </c>
      <c r="D62" t="s">
        <v>19</v>
      </c>
      <c r="E62" t="s">
        <v>19</v>
      </c>
      <c r="F62" t="s">
        <v>19</v>
      </c>
      <c r="G62" t="s">
        <v>19</v>
      </c>
      <c r="H62" t="s">
        <v>83</v>
      </c>
      <c r="N62">
        <f>COUNTIF(C62:G67,G62)</f>
        <v>14</v>
      </c>
      <c r="O62" t="s">
        <v>18</v>
      </c>
    </row>
    <row r="63" spans="1:16" x14ac:dyDescent="0.25">
      <c r="A63" t="s">
        <v>532</v>
      </c>
      <c r="B63" t="s">
        <v>29</v>
      </c>
      <c r="C63" t="s">
        <v>122</v>
      </c>
      <c r="D63" t="s">
        <v>122</v>
      </c>
      <c r="E63" t="s">
        <v>122</v>
      </c>
      <c r="F63" t="s">
        <v>122</v>
      </c>
      <c r="G63" t="s">
        <v>122</v>
      </c>
      <c r="H63" t="s">
        <v>215</v>
      </c>
      <c r="N63">
        <f>COUNTIF(C62:G67,G67)</f>
        <v>16</v>
      </c>
    </row>
    <row r="64" spans="1:16" x14ac:dyDescent="0.25">
      <c r="A64" t="s">
        <v>532</v>
      </c>
      <c r="B64" t="s">
        <v>29</v>
      </c>
      <c r="C64" t="s">
        <v>19</v>
      </c>
      <c r="D64" t="s">
        <v>19</v>
      </c>
      <c r="E64" t="s">
        <v>19</v>
      </c>
      <c r="F64" t="s">
        <v>19</v>
      </c>
      <c r="G64" t="s">
        <v>19</v>
      </c>
      <c r="H64" t="s">
        <v>316</v>
      </c>
      <c r="N64">
        <f>N63/SUM(N62:N63)</f>
        <v>0.53333333333333333</v>
      </c>
    </row>
    <row r="65" spans="1:16" x14ac:dyDescent="0.25">
      <c r="A65" t="s">
        <v>532</v>
      </c>
      <c r="B65" t="s">
        <v>18</v>
      </c>
      <c r="C65" t="s">
        <v>122</v>
      </c>
      <c r="D65" t="s">
        <v>122</v>
      </c>
      <c r="E65" t="s">
        <v>122</v>
      </c>
      <c r="F65" t="s">
        <v>122</v>
      </c>
      <c r="G65" t="s">
        <v>122</v>
      </c>
      <c r="H65" t="s">
        <v>323</v>
      </c>
    </row>
    <row r="66" spans="1:16" x14ac:dyDescent="0.25">
      <c r="A66" t="s">
        <v>532</v>
      </c>
      <c r="B66" t="s">
        <v>29</v>
      </c>
      <c r="C66" t="s">
        <v>122</v>
      </c>
      <c r="D66" t="s">
        <v>19</v>
      </c>
      <c r="E66" t="s">
        <v>19</v>
      </c>
      <c r="F66" t="s">
        <v>19</v>
      </c>
      <c r="G66" t="s">
        <v>19</v>
      </c>
      <c r="H66" t="s">
        <v>393</v>
      </c>
    </row>
    <row r="67" spans="1:16" s="1" customFormat="1" x14ac:dyDescent="0.25">
      <c r="A67" s="1" t="s">
        <v>532</v>
      </c>
      <c r="B67" s="1" t="s">
        <v>18</v>
      </c>
      <c r="C67" s="1" t="s">
        <v>122</v>
      </c>
      <c r="D67" s="1" t="s">
        <v>122</v>
      </c>
      <c r="E67" s="1" t="s">
        <v>122</v>
      </c>
      <c r="F67" s="1" t="s">
        <v>122</v>
      </c>
      <c r="G67" s="1" t="s">
        <v>122</v>
      </c>
      <c r="H67" s="1" t="s">
        <v>469</v>
      </c>
      <c r="P67"/>
    </row>
    <row r="68" spans="1:16" x14ac:dyDescent="0.25">
      <c r="A68" t="s">
        <v>533</v>
      </c>
      <c r="B68" t="s">
        <v>18</v>
      </c>
      <c r="C68" t="s">
        <v>122</v>
      </c>
      <c r="D68" t="s">
        <v>106</v>
      </c>
      <c r="E68" t="s">
        <v>106</v>
      </c>
      <c r="F68" t="s">
        <v>106</v>
      </c>
      <c r="G68" t="s">
        <v>106</v>
      </c>
      <c r="H68" t="s">
        <v>263</v>
      </c>
      <c r="N68">
        <f>COUNTIF(C68:G74,G68)</f>
        <v>21</v>
      </c>
      <c r="O68" t="s">
        <v>29</v>
      </c>
    </row>
    <row r="69" spans="1:16" x14ac:dyDescent="0.25">
      <c r="A69" t="s">
        <v>533</v>
      </c>
      <c r="B69" t="s">
        <v>18</v>
      </c>
      <c r="C69" t="s">
        <v>106</v>
      </c>
      <c r="D69" t="s">
        <v>106</v>
      </c>
      <c r="E69" t="s">
        <v>106</v>
      </c>
      <c r="F69" t="s">
        <v>106</v>
      </c>
      <c r="G69" t="s">
        <v>106</v>
      </c>
      <c r="H69" t="s">
        <v>276</v>
      </c>
      <c r="N69">
        <f>COUNTIF(C68:G74,G71)</f>
        <v>14</v>
      </c>
    </row>
    <row r="70" spans="1:16" x14ac:dyDescent="0.25">
      <c r="A70" t="s">
        <v>533</v>
      </c>
      <c r="B70" t="s">
        <v>29</v>
      </c>
      <c r="C70" t="s">
        <v>106</v>
      </c>
      <c r="D70" t="s">
        <v>122</v>
      </c>
      <c r="E70" t="s">
        <v>106</v>
      </c>
      <c r="F70" t="s">
        <v>106</v>
      </c>
      <c r="G70" t="s">
        <v>106</v>
      </c>
      <c r="H70" t="s">
        <v>309</v>
      </c>
      <c r="N70">
        <f>N68/SUM(N68:N69)</f>
        <v>0.6</v>
      </c>
    </row>
    <row r="71" spans="1:16" x14ac:dyDescent="0.25">
      <c r="A71" t="s">
        <v>533</v>
      </c>
      <c r="B71" t="s">
        <v>18</v>
      </c>
      <c r="C71" t="s">
        <v>122</v>
      </c>
      <c r="D71" t="s">
        <v>122</v>
      </c>
      <c r="E71" t="s">
        <v>122</v>
      </c>
      <c r="F71" t="s">
        <v>122</v>
      </c>
      <c r="G71" t="s">
        <v>122</v>
      </c>
      <c r="H71" t="s">
        <v>409</v>
      </c>
    </row>
    <row r="72" spans="1:16" x14ac:dyDescent="0.25">
      <c r="A72" t="s">
        <v>533</v>
      </c>
      <c r="B72" t="s">
        <v>18</v>
      </c>
      <c r="C72" t="s">
        <v>122</v>
      </c>
      <c r="D72" t="s">
        <v>122</v>
      </c>
      <c r="E72" t="s">
        <v>122</v>
      </c>
      <c r="F72" t="s">
        <v>122</v>
      </c>
      <c r="G72" t="s">
        <v>122</v>
      </c>
      <c r="H72" t="s">
        <v>452</v>
      </c>
    </row>
    <row r="73" spans="1:16" x14ac:dyDescent="0.25">
      <c r="A73" t="s">
        <v>533</v>
      </c>
      <c r="B73" t="s">
        <v>29</v>
      </c>
      <c r="C73" t="s">
        <v>122</v>
      </c>
      <c r="D73" t="s">
        <v>106</v>
      </c>
      <c r="E73" t="s">
        <v>106</v>
      </c>
      <c r="F73" t="s">
        <v>122</v>
      </c>
      <c r="G73" t="s">
        <v>106</v>
      </c>
      <c r="H73" t="s">
        <v>485</v>
      </c>
    </row>
    <row r="74" spans="1:16" s="1" customFormat="1" x14ac:dyDescent="0.25">
      <c r="A74" s="1" t="s">
        <v>533</v>
      </c>
      <c r="B74" s="1" t="s">
        <v>29</v>
      </c>
      <c r="C74" s="1" t="s">
        <v>106</v>
      </c>
      <c r="D74" s="1" t="s">
        <v>106</v>
      </c>
      <c r="E74" s="1" t="s">
        <v>106</v>
      </c>
      <c r="F74" s="1" t="s">
        <v>106</v>
      </c>
      <c r="G74" s="1" t="s">
        <v>106</v>
      </c>
      <c r="H74" s="1" t="s">
        <v>492</v>
      </c>
      <c r="P74"/>
    </row>
    <row r="75" spans="1:16" x14ac:dyDescent="0.25">
      <c r="A75" t="s">
        <v>534</v>
      </c>
      <c r="B75" t="s">
        <v>18</v>
      </c>
      <c r="C75" t="s">
        <v>26</v>
      </c>
      <c r="D75" t="s">
        <v>26</v>
      </c>
      <c r="E75" t="s">
        <v>26</v>
      </c>
      <c r="F75" t="s">
        <v>26</v>
      </c>
      <c r="G75" t="s">
        <v>26</v>
      </c>
      <c r="H75" t="s">
        <v>152</v>
      </c>
      <c r="N75">
        <f>COUNTIF(C75:G83,C75)</f>
        <v>31</v>
      </c>
      <c r="O75" t="s">
        <v>29</v>
      </c>
    </row>
    <row r="76" spans="1:16" x14ac:dyDescent="0.25">
      <c r="A76" t="s">
        <v>534</v>
      </c>
      <c r="B76" t="s">
        <v>18</v>
      </c>
      <c r="C76" t="s">
        <v>26</v>
      </c>
      <c r="D76" t="s">
        <v>26</v>
      </c>
      <c r="E76" t="s">
        <v>51</v>
      </c>
      <c r="F76" t="s">
        <v>51</v>
      </c>
      <c r="G76" t="s">
        <v>51</v>
      </c>
      <c r="H76" t="s">
        <v>160</v>
      </c>
      <c r="N76">
        <f>COUNTIF(C75:G83,G82)</f>
        <v>14</v>
      </c>
    </row>
    <row r="77" spans="1:16" x14ac:dyDescent="0.25">
      <c r="A77" t="s">
        <v>534</v>
      </c>
      <c r="B77" t="s">
        <v>18</v>
      </c>
      <c r="C77" t="s">
        <v>26</v>
      </c>
      <c r="D77" t="s">
        <v>26</v>
      </c>
      <c r="E77" t="s">
        <v>26</v>
      </c>
      <c r="F77" t="s">
        <v>26</v>
      </c>
      <c r="G77" t="s">
        <v>26</v>
      </c>
      <c r="H77" t="s">
        <v>206</v>
      </c>
      <c r="N77">
        <f>N75/SUM(N75:N76)</f>
        <v>0.68888888888888888</v>
      </c>
    </row>
    <row r="78" spans="1:16" x14ac:dyDescent="0.25">
      <c r="A78" t="s">
        <v>534</v>
      </c>
      <c r="B78" t="s">
        <v>29</v>
      </c>
      <c r="C78" t="s">
        <v>26</v>
      </c>
      <c r="D78" t="s">
        <v>26</v>
      </c>
      <c r="E78" t="s">
        <v>26</v>
      </c>
      <c r="F78" t="s">
        <v>51</v>
      </c>
      <c r="G78" t="s">
        <v>51</v>
      </c>
      <c r="H78" t="s">
        <v>254</v>
      </c>
    </row>
    <row r="79" spans="1:16" x14ac:dyDescent="0.25">
      <c r="A79" t="s">
        <v>534</v>
      </c>
      <c r="B79" t="s">
        <v>29</v>
      </c>
      <c r="C79" t="s">
        <v>26</v>
      </c>
      <c r="D79" t="s">
        <v>26</v>
      </c>
      <c r="E79" t="s">
        <v>26</v>
      </c>
      <c r="F79" t="s">
        <v>26</v>
      </c>
      <c r="G79" t="s">
        <v>26</v>
      </c>
      <c r="H79" t="s">
        <v>276</v>
      </c>
    </row>
    <row r="80" spans="1:16" x14ac:dyDescent="0.25">
      <c r="A80" t="s">
        <v>534</v>
      </c>
      <c r="B80" t="s">
        <v>18</v>
      </c>
      <c r="C80" t="s">
        <v>26</v>
      </c>
      <c r="D80" t="s">
        <v>26</v>
      </c>
      <c r="E80" t="s">
        <v>51</v>
      </c>
      <c r="F80" t="s">
        <v>51</v>
      </c>
      <c r="G80" t="s">
        <v>26</v>
      </c>
      <c r="H80" t="s">
        <v>338</v>
      </c>
    </row>
    <row r="81" spans="1:16" x14ac:dyDescent="0.25">
      <c r="A81" t="s">
        <v>534</v>
      </c>
      <c r="B81" t="s">
        <v>18</v>
      </c>
      <c r="C81" t="s">
        <v>51</v>
      </c>
      <c r="D81" t="s">
        <v>51</v>
      </c>
      <c r="E81" t="s">
        <v>26</v>
      </c>
      <c r="F81" t="s">
        <v>26</v>
      </c>
      <c r="G81" t="s">
        <v>26</v>
      </c>
      <c r="H81" t="s">
        <v>356</v>
      </c>
    </row>
    <row r="82" spans="1:16" x14ac:dyDescent="0.25">
      <c r="A82" t="s">
        <v>534</v>
      </c>
      <c r="B82" t="s">
        <v>29</v>
      </c>
      <c r="C82" t="s">
        <v>26</v>
      </c>
      <c r="D82" t="s">
        <v>51</v>
      </c>
      <c r="E82" t="s">
        <v>51</v>
      </c>
      <c r="F82" t="s">
        <v>51</v>
      </c>
      <c r="G82" t="s">
        <v>51</v>
      </c>
      <c r="H82" t="s">
        <v>371</v>
      </c>
    </row>
    <row r="83" spans="1:16" s="1" customFormat="1" x14ac:dyDescent="0.25">
      <c r="A83" s="1" t="s">
        <v>534</v>
      </c>
      <c r="B83" s="1" t="s">
        <v>29</v>
      </c>
      <c r="C83" s="1" t="s">
        <v>51</v>
      </c>
      <c r="D83" s="1" t="s">
        <v>26</v>
      </c>
      <c r="E83" s="1" t="s">
        <v>26</v>
      </c>
      <c r="F83" s="1" t="s">
        <v>26</v>
      </c>
      <c r="G83" s="1" t="s">
        <v>26</v>
      </c>
      <c r="H83" s="1" t="s">
        <v>485</v>
      </c>
      <c r="P83"/>
    </row>
    <row r="84" spans="1:16" x14ac:dyDescent="0.25">
      <c r="A84" t="s">
        <v>535</v>
      </c>
      <c r="B84" t="s">
        <v>29</v>
      </c>
      <c r="C84" t="s">
        <v>51</v>
      </c>
      <c r="D84" t="s">
        <v>52</v>
      </c>
      <c r="E84" t="s">
        <v>51</v>
      </c>
      <c r="F84" t="s">
        <v>52</v>
      </c>
      <c r="G84" t="s">
        <v>52</v>
      </c>
      <c r="H84" t="s">
        <v>47</v>
      </c>
      <c r="N84">
        <f>COUNTIF(C84:G89,C85)</f>
        <v>18</v>
      </c>
      <c r="O84" t="s">
        <v>29</v>
      </c>
    </row>
    <row r="85" spans="1:16" x14ac:dyDescent="0.25">
      <c r="A85" t="s">
        <v>535</v>
      </c>
      <c r="B85" t="s">
        <v>29</v>
      </c>
      <c r="C85" t="s">
        <v>52</v>
      </c>
      <c r="D85" t="s">
        <v>52</v>
      </c>
      <c r="E85" t="s">
        <v>52</v>
      </c>
      <c r="F85" t="s">
        <v>52</v>
      </c>
      <c r="G85" t="s">
        <v>52</v>
      </c>
      <c r="H85" t="s">
        <v>83</v>
      </c>
      <c r="N85">
        <f>COUNTIF(C84:G89,G86)</f>
        <v>12</v>
      </c>
    </row>
    <row r="86" spans="1:16" x14ac:dyDescent="0.25">
      <c r="A86" t="s">
        <v>535</v>
      </c>
      <c r="B86" t="s">
        <v>29</v>
      </c>
      <c r="C86" t="s">
        <v>51</v>
      </c>
      <c r="D86" t="s">
        <v>51</v>
      </c>
      <c r="E86" t="s">
        <v>51</v>
      </c>
      <c r="F86" t="s">
        <v>51</v>
      </c>
      <c r="G86" t="s">
        <v>51</v>
      </c>
      <c r="H86" t="s">
        <v>109</v>
      </c>
      <c r="N86">
        <f>N84/SUM(N84:N85)</f>
        <v>0.6</v>
      </c>
    </row>
    <row r="87" spans="1:16" x14ac:dyDescent="0.25">
      <c r="A87" t="s">
        <v>535</v>
      </c>
      <c r="B87" t="s">
        <v>29</v>
      </c>
      <c r="C87" t="s">
        <v>52</v>
      </c>
      <c r="D87" t="s">
        <v>52</v>
      </c>
      <c r="E87" t="s">
        <v>52</v>
      </c>
      <c r="F87" t="s">
        <v>52</v>
      </c>
      <c r="G87" t="s">
        <v>52</v>
      </c>
      <c r="H87" t="s">
        <v>132</v>
      </c>
    </row>
    <row r="88" spans="1:16" x14ac:dyDescent="0.25">
      <c r="A88" t="s">
        <v>535</v>
      </c>
      <c r="B88" t="s">
        <v>18</v>
      </c>
      <c r="C88" t="s">
        <v>52</v>
      </c>
      <c r="D88" t="s">
        <v>52</v>
      </c>
      <c r="E88" t="s">
        <v>52</v>
      </c>
      <c r="F88" t="s">
        <v>52</v>
      </c>
      <c r="G88" t="s">
        <v>52</v>
      </c>
      <c r="H88" t="s">
        <v>469</v>
      </c>
    </row>
    <row r="89" spans="1:16" s="1" customFormat="1" x14ac:dyDescent="0.25">
      <c r="A89" s="1" t="s">
        <v>535</v>
      </c>
      <c r="B89" s="1" t="s">
        <v>29</v>
      </c>
      <c r="C89" s="1" t="s">
        <v>51</v>
      </c>
      <c r="D89" s="1" t="s">
        <v>51</v>
      </c>
      <c r="E89" s="1" t="s">
        <v>51</v>
      </c>
      <c r="F89" s="1" t="s">
        <v>51</v>
      </c>
      <c r="G89" s="1" t="s">
        <v>51</v>
      </c>
      <c r="H89" s="1" t="s">
        <v>510</v>
      </c>
      <c r="P89"/>
    </row>
    <row r="90" spans="1:16" x14ac:dyDescent="0.25">
      <c r="A90" t="s">
        <v>536</v>
      </c>
      <c r="B90" t="s">
        <v>29</v>
      </c>
      <c r="C90" t="s">
        <v>75</v>
      </c>
      <c r="D90" t="s">
        <v>75</v>
      </c>
      <c r="E90" t="s">
        <v>51</v>
      </c>
      <c r="F90" t="s">
        <v>75</v>
      </c>
      <c r="G90" t="s">
        <v>75</v>
      </c>
      <c r="H90" t="s">
        <v>160</v>
      </c>
      <c r="N90">
        <f>COUNTIF(C90:G95,C90)</f>
        <v>21</v>
      </c>
      <c r="O90" t="s">
        <v>29</v>
      </c>
    </row>
    <row r="91" spans="1:16" x14ac:dyDescent="0.25">
      <c r="A91" t="s">
        <v>536</v>
      </c>
      <c r="B91" t="s">
        <v>29</v>
      </c>
      <c r="C91" t="s">
        <v>75</v>
      </c>
      <c r="D91" t="s">
        <v>75</v>
      </c>
      <c r="E91" t="s">
        <v>75</v>
      </c>
      <c r="F91" t="s">
        <v>75</v>
      </c>
      <c r="G91" t="s">
        <v>75</v>
      </c>
      <c r="H91" t="s">
        <v>349</v>
      </c>
      <c r="N91">
        <f>COUNTIF(C90:G95,G94)</f>
        <v>9</v>
      </c>
    </row>
    <row r="92" spans="1:16" x14ac:dyDescent="0.25">
      <c r="A92" t="s">
        <v>536</v>
      </c>
      <c r="B92" t="s">
        <v>18</v>
      </c>
      <c r="C92" t="s">
        <v>75</v>
      </c>
      <c r="D92" t="s">
        <v>75</v>
      </c>
      <c r="E92" t="s">
        <v>75</v>
      </c>
      <c r="F92" t="s">
        <v>75</v>
      </c>
      <c r="G92" t="s">
        <v>75</v>
      </c>
      <c r="H92" t="s">
        <v>371</v>
      </c>
      <c r="N92">
        <f>N90/SUM(N90:N91)</f>
        <v>0.7</v>
      </c>
    </row>
    <row r="93" spans="1:16" x14ac:dyDescent="0.25">
      <c r="A93" t="s">
        <v>536</v>
      </c>
      <c r="B93" t="s">
        <v>29</v>
      </c>
      <c r="C93" t="s">
        <v>51</v>
      </c>
      <c r="D93" t="s">
        <v>51</v>
      </c>
      <c r="E93" t="s">
        <v>51</v>
      </c>
      <c r="F93" t="s">
        <v>51</v>
      </c>
      <c r="G93" t="s">
        <v>51</v>
      </c>
      <c r="H93" t="s">
        <v>435</v>
      </c>
    </row>
    <row r="94" spans="1:16" x14ac:dyDescent="0.25">
      <c r="A94" t="s">
        <v>536</v>
      </c>
      <c r="B94" t="s">
        <v>29</v>
      </c>
      <c r="C94" t="s">
        <v>75</v>
      </c>
      <c r="D94" t="s">
        <v>75</v>
      </c>
      <c r="E94" t="s">
        <v>51</v>
      </c>
      <c r="F94" t="s">
        <v>51</v>
      </c>
      <c r="G94" t="s">
        <v>51</v>
      </c>
      <c r="H94" t="s">
        <v>459</v>
      </c>
    </row>
    <row r="95" spans="1:16" s="1" customFormat="1" x14ac:dyDescent="0.25">
      <c r="A95" s="1" t="s">
        <v>536</v>
      </c>
      <c r="B95" s="1" t="s">
        <v>29</v>
      </c>
      <c r="C95" s="1" t="s">
        <v>75</v>
      </c>
      <c r="D95" s="1" t="s">
        <v>75</v>
      </c>
      <c r="E95" s="1" t="s">
        <v>75</v>
      </c>
      <c r="F95" s="1" t="s">
        <v>75</v>
      </c>
      <c r="G95" s="1" t="s">
        <v>75</v>
      </c>
      <c r="H95" s="1" t="s">
        <v>469</v>
      </c>
      <c r="P95"/>
    </row>
    <row r="96" spans="1:16" x14ac:dyDescent="0.25">
      <c r="A96" t="s">
        <v>537</v>
      </c>
      <c r="B96" t="s">
        <v>18</v>
      </c>
      <c r="C96" t="s">
        <v>51</v>
      </c>
      <c r="D96" t="s">
        <v>55</v>
      </c>
      <c r="E96" t="s">
        <v>55</v>
      </c>
      <c r="F96" t="s">
        <v>55</v>
      </c>
      <c r="G96" t="s">
        <v>55</v>
      </c>
      <c r="H96" t="s">
        <v>47</v>
      </c>
      <c r="N96">
        <f>COUNTIF(C96:G100,C97)</f>
        <v>11</v>
      </c>
      <c r="O96" t="s">
        <v>18</v>
      </c>
    </row>
    <row r="97" spans="1:16" x14ac:dyDescent="0.25">
      <c r="A97" t="s">
        <v>537</v>
      </c>
      <c r="B97" t="s">
        <v>29</v>
      </c>
      <c r="C97" t="s">
        <v>55</v>
      </c>
      <c r="D97" t="s">
        <v>55</v>
      </c>
      <c r="E97" t="s">
        <v>55</v>
      </c>
      <c r="F97" t="s">
        <v>55</v>
      </c>
      <c r="G97" t="s">
        <v>55</v>
      </c>
      <c r="H97" t="s">
        <v>118</v>
      </c>
      <c r="N97">
        <f>COUNTIF(C96:G100,C98)</f>
        <v>14</v>
      </c>
    </row>
    <row r="98" spans="1:16" x14ac:dyDescent="0.25">
      <c r="A98" t="s">
        <v>537</v>
      </c>
      <c r="B98" t="s">
        <v>18</v>
      </c>
      <c r="C98" t="s">
        <v>51</v>
      </c>
      <c r="D98" t="s">
        <v>55</v>
      </c>
      <c r="E98" t="s">
        <v>51</v>
      </c>
      <c r="F98" t="s">
        <v>51</v>
      </c>
      <c r="G98" t="s">
        <v>51</v>
      </c>
      <c r="H98" t="s">
        <v>160</v>
      </c>
      <c r="N98">
        <f>N97/SUM(N96:N97)</f>
        <v>0.56000000000000005</v>
      </c>
    </row>
    <row r="99" spans="1:16" x14ac:dyDescent="0.25">
      <c r="A99" t="s">
        <v>537</v>
      </c>
      <c r="B99" t="s">
        <v>18</v>
      </c>
      <c r="C99" t="s">
        <v>55</v>
      </c>
      <c r="D99" t="s">
        <v>51</v>
      </c>
      <c r="E99" t="s">
        <v>51</v>
      </c>
      <c r="F99" t="s">
        <v>51</v>
      </c>
      <c r="G99" t="s">
        <v>51</v>
      </c>
      <c r="H99" t="s">
        <v>179</v>
      </c>
    </row>
    <row r="100" spans="1:16" s="1" customFormat="1" x14ac:dyDescent="0.25">
      <c r="A100" s="1" t="s">
        <v>537</v>
      </c>
      <c r="B100" s="1" t="s">
        <v>18</v>
      </c>
      <c r="C100" s="1" t="s">
        <v>51</v>
      </c>
      <c r="D100" s="1" t="s">
        <v>51</v>
      </c>
      <c r="E100" s="1" t="s">
        <v>51</v>
      </c>
      <c r="F100" s="1" t="s">
        <v>51</v>
      </c>
      <c r="G100" s="1" t="s">
        <v>51</v>
      </c>
      <c r="H100" s="1" t="s">
        <v>349</v>
      </c>
      <c r="P100"/>
    </row>
    <row r="101" spans="1:16" x14ac:dyDescent="0.25">
      <c r="A101" t="s">
        <v>538</v>
      </c>
      <c r="B101" t="s">
        <v>18</v>
      </c>
      <c r="C101" t="s">
        <v>26</v>
      </c>
      <c r="D101" t="s">
        <v>58</v>
      </c>
      <c r="E101" t="s">
        <v>58</v>
      </c>
      <c r="F101" t="s">
        <v>58</v>
      </c>
      <c r="G101" t="s">
        <v>58</v>
      </c>
      <c r="H101" t="s">
        <v>47</v>
      </c>
      <c r="N101">
        <f>COUNTIF(C101:G107,C101)</f>
        <v>14</v>
      </c>
      <c r="O101" t="s">
        <v>18</v>
      </c>
    </row>
    <row r="102" spans="1:16" x14ac:dyDescent="0.25">
      <c r="A102" t="s">
        <v>538</v>
      </c>
      <c r="B102" t="s">
        <v>18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83</v>
      </c>
      <c r="N102">
        <f>COUNTIF(C101:G107,G105)</f>
        <v>21</v>
      </c>
    </row>
    <row r="103" spans="1:16" x14ac:dyDescent="0.25">
      <c r="A103" t="s">
        <v>538</v>
      </c>
      <c r="B103" t="s">
        <v>18</v>
      </c>
      <c r="C103" t="s">
        <v>26</v>
      </c>
      <c r="D103" t="s">
        <v>26</v>
      </c>
      <c r="E103" t="s">
        <v>26</v>
      </c>
      <c r="F103" t="s">
        <v>26</v>
      </c>
      <c r="G103" t="s">
        <v>26</v>
      </c>
      <c r="H103" t="s">
        <v>118</v>
      </c>
      <c r="N103">
        <f>N102/SUM(N101:N102)</f>
        <v>0.6</v>
      </c>
    </row>
    <row r="104" spans="1:16" x14ac:dyDescent="0.25">
      <c r="A104" t="s">
        <v>538</v>
      </c>
      <c r="B104" t="s">
        <v>18</v>
      </c>
      <c r="C104" t="s">
        <v>58</v>
      </c>
      <c r="D104" t="s">
        <v>58</v>
      </c>
      <c r="E104" t="s">
        <v>26</v>
      </c>
      <c r="F104" t="s">
        <v>26</v>
      </c>
      <c r="G104" t="s">
        <v>58</v>
      </c>
      <c r="H104" t="s">
        <v>179</v>
      </c>
    </row>
    <row r="105" spans="1:16" x14ac:dyDescent="0.25">
      <c r="A105" t="s">
        <v>538</v>
      </c>
      <c r="B105" t="s">
        <v>18</v>
      </c>
      <c r="C105" t="s">
        <v>58</v>
      </c>
      <c r="D105" t="s">
        <v>58</v>
      </c>
      <c r="E105" t="s">
        <v>26</v>
      </c>
      <c r="F105" t="s">
        <v>58</v>
      </c>
      <c r="G105" t="s">
        <v>58</v>
      </c>
      <c r="H105" t="s">
        <v>331</v>
      </c>
    </row>
    <row r="106" spans="1:16" x14ac:dyDescent="0.25">
      <c r="A106" t="s">
        <v>538</v>
      </c>
      <c r="B106" t="s">
        <v>29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409</v>
      </c>
    </row>
    <row r="107" spans="1:16" s="1" customFormat="1" x14ac:dyDescent="0.25">
      <c r="A107" s="1" t="s">
        <v>538</v>
      </c>
      <c r="B107" s="1" t="s">
        <v>29</v>
      </c>
      <c r="C107" s="1" t="s">
        <v>26</v>
      </c>
      <c r="D107" s="1" t="s">
        <v>26</v>
      </c>
      <c r="E107" s="1" t="s">
        <v>26</v>
      </c>
      <c r="F107" s="1" t="s">
        <v>26</v>
      </c>
      <c r="G107" s="1" t="s">
        <v>26</v>
      </c>
      <c r="H107" s="1" t="s">
        <v>502</v>
      </c>
      <c r="P107"/>
    </row>
    <row r="108" spans="1:16" x14ac:dyDescent="0.25">
      <c r="A108" t="s">
        <v>539</v>
      </c>
      <c r="B108" t="s">
        <v>18</v>
      </c>
      <c r="C108" t="s">
        <v>58</v>
      </c>
      <c r="D108" t="s">
        <v>58</v>
      </c>
      <c r="E108" t="s">
        <v>58</v>
      </c>
      <c r="F108" t="s">
        <v>52</v>
      </c>
      <c r="G108" t="s">
        <v>52</v>
      </c>
      <c r="H108" t="s">
        <v>179</v>
      </c>
      <c r="N108">
        <f>COUNTIF(C108:G114,C110)</f>
        <v>20</v>
      </c>
      <c r="O108" t="s">
        <v>29</v>
      </c>
    </row>
    <row r="109" spans="1:16" x14ac:dyDescent="0.25">
      <c r="A109" t="s">
        <v>539</v>
      </c>
      <c r="B109" t="s">
        <v>18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227</v>
      </c>
      <c r="N109">
        <f>COUNTIF(C108:G114,F113)</f>
        <v>15</v>
      </c>
    </row>
    <row r="110" spans="1:16" x14ac:dyDescent="0.25">
      <c r="A110" t="s">
        <v>539</v>
      </c>
      <c r="B110" t="s">
        <v>18</v>
      </c>
      <c r="C110" t="s">
        <v>52</v>
      </c>
      <c r="D110" t="s">
        <v>52</v>
      </c>
      <c r="E110" t="s">
        <v>52</v>
      </c>
      <c r="F110" t="s">
        <v>52</v>
      </c>
      <c r="G110" t="s">
        <v>52</v>
      </c>
      <c r="H110" t="s">
        <v>338</v>
      </c>
      <c r="N110">
        <f>N108/SUM(N108:N109)</f>
        <v>0.5714285714285714</v>
      </c>
    </row>
    <row r="111" spans="1:16" x14ac:dyDescent="0.25">
      <c r="A111" t="s">
        <v>539</v>
      </c>
      <c r="B111" t="s">
        <v>29</v>
      </c>
      <c r="C111" t="s">
        <v>58</v>
      </c>
      <c r="D111" t="s">
        <v>58</v>
      </c>
      <c r="E111" t="s">
        <v>52</v>
      </c>
      <c r="F111" t="s">
        <v>52</v>
      </c>
      <c r="G111" t="s">
        <v>58</v>
      </c>
      <c r="H111" t="s">
        <v>356</v>
      </c>
    </row>
    <row r="112" spans="1:16" x14ac:dyDescent="0.25">
      <c r="A112" t="s">
        <v>539</v>
      </c>
      <c r="B112" t="s">
        <v>18</v>
      </c>
      <c r="C112" t="s">
        <v>52</v>
      </c>
      <c r="D112" t="s">
        <v>52</v>
      </c>
      <c r="E112" t="s">
        <v>52</v>
      </c>
      <c r="F112" t="s">
        <v>52</v>
      </c>
      <c r="G112" t="s">
        <v>52</v>
      </c>
      <c r="H112" t="s">
        <v>428</v>
      </c>
    </row>
    <row r="113" spans="1:16" x14ac:dyDescent="0.25">
      <c r="A113" t="s">
        <v>539</v>
      </c>
      <c r="B113" t="s">
        <v>18</v>
      </c>
      <c r="C113" t="s">
        <v>58</v>
      </c>
      <c r="D113" t="s">
        <v>52</v>
      </c>
      <c r="E113" t="s">
        <v>58</v>
      </c>
      <c r="F113" t="s">
        <v>58</v>
      </c>
      <c r="G113" t="s">
        <v>58</v>
      </c>
      <c r="H113" t="s">
        <v>485</v>
      </c>
    </row>
    <row r="114" spans="1:16" s="1" customFormat="1" x14ac:dyDescent="0.25">
      <c r="A114" s="1" t="s">
        <v>539</v>
      </c>
      <c r="B114" s="1" t="s">
        <v>29</v>
      </c>
      <c r="C114" s="1" t="s">
        <v>52</v>
      </c>
      <c r="D114" s="1" t="s">
        <v>52</v>
      </c>
      <c r="E114" s="1" t="s">
        <v>52</v>
      </c>
      <c r="F114" s="1" t="s">
        <v>52</v>
      </c>
      <c r="G114" s="1" t="s">
        <v>52</v>
      </c>
      <c r="H114" s="1" t="s">
        <v>492</v>
      </c>
      <c r="P114"/>
    </row>
    <row r="115" spans="1:16" x14ac:dyDescent="0.25">
      <c r="A115" t="s">
        <v>540</v>
      </c>
      <c r="B115" t="s">
        <v>18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170</v>
      </c>
      <c r="N115">
        <f>COUNTIF(C115:G120,C116)</f>
        <v>21</v>
      </c>
      <c r="O115" t="s">
        <v>29</v>
      </c>
    </row>
    <row r="116" spans="1:16" x14ac:dyDescent="0.25">
      <c r="A116" t="s">
        <v>540</v>
      </c>
      <c r="B116" t="s">
        <v>18</v>
      </c>
      <c r="C116" t="s">
        <v>75</v>
      </c>
      <c r="D116" t="s">
        <v>58</v>
      </c>
      <c r="E116" t="s">
        <v>58</v>
      </c>
      <c r="F116" t="s">
        <v>58</v>
      </c>
      <c r="G116" t="s">
        <v>58</v>
      </c>
      <c r="H116" t="s">
        <v>199</v>
      </c>
      <c r="N116">
        <f>COUNTIF(C115:G120,E116)</f>
        <v>9</v>
      </c>
    </row>
    <row r="117" spans="1:16" x14ac:dyDescent="0.25">
      <c r="A117" t="s">
        <v>540</v>
      </c>
      <c r="B117" t="s">
        <v>18</v>
      </c>
      <c r="C117" t="s">
        <v>75</v>
      </c>
      <c r="D117" t="s">
        <v>75</v>
      </c>
      <c r="E117" t="s">
        <v>75</v>
      </c>
      <c r="F117" t="s">
        <v>75</v>
      </c>
      <c r="G117" t="s">
        <v>75</v>
      </c>
      <c r="H117" t="s">
        <v>309</v>
      </c>
      <c r="N117">
        <f>N115/SUM(N115:N116)</f>
        <v>0.7</v>
      </c>
    </row>
    <row r="118" spans="1:16" x14ac:dyDescent="0.25">
      <c r="A118" t="s">
        <v>540</v>
      </c>
      <c r="B118" t="s">
        <v>29</v>
      </c>
      <c r="C118" t="s">
        <v>75</v>
      </c>
      <c r="D118" t="s">
        <v>75</v>
      </c>
      <c r="E118" t="s">
        <v>75</v>
      </c>
      <c r="F118" t="s">
        <v>75</v>
      </c>
      <c r="G118" t="s">
        <v>75</v>
      </c>
      <c r="H118" t="s">
        <v>386</v>
      </c>
    </row>
    <row r="119" spans="1:16" x14ac:dyDescent="0.25">
      <c r="A119" t="s">
        <v>540</v>
      </c>
      <c r="B119" t="s">
        <v>18</v>
      </c>
      <c r="C119" t="s">
        <v>75</v>
      </c>
      <c r="D119" t="s">
        <v>75</v>
      </c>
      <c r="E119" t="s">
        <v>75</v>
      </c>
      <c r="F119" t="s">
        <v>75</v>
      </c>
      <c r="G119" t="s">
        <v>75</v>
      </c>
      <c r="H119" t="s">
        <v>409</v>
      </c>
    </row>
    <row r="120" spans="1:16" s="1" customFormat="1" x14ac:dyDescent="0.25">
      <c r="A120" s="1" t="s">
        <v>540</v>
      </c>
      <c r="B120" s="1" t="s">
        <v>18</v>
      </c>
      <c r="C120" s="1" t="s">
        <v>75</v>
      </c>
      <c r="D120" s="1" t="s">
        <v>75</v>
      </c>
      <c r="E120" s="1" t="s">
        <v>75</v>
      </c>
      <c r="F120" s="1" t="s">
        <v>75</v>
      </c>
      <c r="G120" s="1" t="s">
        <v>75</v>
      </c>
      <c r="H120" s="1" t="s">
        <v>421</v>
      </c>
      <c r="P120"/>
    </row>
    <row r="121" spans="1:16" x14ac:dyDescent="0.25">
      <c r="A121" t="s">
        <v>541</v>
      </c>
      <c r="B121" t="s">
        <v>29</v>
      </c>
      <c r="C121" t="s">
        <v>58</v>
      </c>
      <c r="D121" t="s">
        <v>58</v>
      </c>
      <c r="E121" t="s">
        <v>55</v>
      </c>
      <c r="F121" t="s">
        <v>58</v>
      </c>
      <c r="G121" t="s">
        <v>58</v>
      </c>
      <c r="H121" t="s">
        <v>132</v>
      </c>
      <c r="N121">
        <f>COUNTIF(C121:G125,C122)</f>
        <v>16</v>
      </c>
      <c r="O121" t="s">
        <v>29</v>
      </c>
    </row>
    <row r="122" spans="1:16" x14ac:dyDescent="0.25">
      <c r="A122" t="s">
        <v>541</v>
      </c>
      <c r="B122" t="s">
        <v>29</v>
      </c>
      <c r="C122" t="s">
        <v>55</v>
      </c>
      <c r="D122" t="s">
        <v>55</v>
      </c>
      <c r="E122" t="s">
        <v>55</v>
      </c>
      <c r="F122" t="s">
        <v>55</v>
      </c>
      <c r="G122" t="s">
        <v>55</v>
      </c>
      <c r="H122" t="s">
        <v>316</v>
      </c>
      <c r="N122">
        <f>COUNTIF(C121:G125,G121)</f>
        <v>9</v>
      </c>
    </row>
    <row r="123" spans="1:16" x14ac:dyDescent="0.25">
      <c r="A123" t="s">
        <v>541</v>
      </c>
      <c r="B123" t="s">
        <v>29</v>
      </c>
      <c r="C123" t="s">
        <v>58</v>
      </c>
      <c r="D123" t="s">
        <v>58</v>
      </c>
      <c r="E123" t="s">
        <v>58</v>
      </c>
      <c r="F123" t="s">
        <v>58</v>
      </c>
      <c r="G123" t="s">
        <v>58</v>
      </c>
      <c r="H123" t="s">
        <v>379</v>
      </c>
      <c r="N123">
        <f>N121/SUM(N121,N122)</f>
        <v>0.64</v>
      </c>
    </row>
    <row r="124" spans="1:16" x14ac:dyDescent="0.25">
      <c r="A124" t="s">
        <v>541</v>
      </c>
      <c r="B124" t="s">
        <v>18</v>
      </c>
      <c r="C124" t="s">
        <v>55</v>
      </c>
      <c r="D124" t="s">
        <v>55</v>
      </c>
      <c r="E124" t="s">
        <v>55</v>
      </c>
      <c r="F124" t="s">
        <v>55</v>
      </c>
      <c r="G124" t="s">
        <v>55</v>
      </c>
      <c r="H124" t="s">
        <v>393</v>
      </c>
    </row>
    <row r="125" spans="1:16" s="1" customFormat="1" x14ac:dyDescent="0.25">
      <c r="A125" s="1" t="s">
        <v>541</v>
      </c>
      <c r="B125" s="1" t="s">
        <v>29</v>
      </c>
      <c r="C125" s="1" t="s">
        <v>55</v>
      </c>
      <c r="D125" s="1" t="s">
        <v>55</v>
      </c>
      <c r="E125" s="1" t="s">
        <v>55</v>
      </c>
      <c r="F125" s="1" t="s">
        <v>55</v>
      </c>
      <c r="G125" s="1" t="s">
        <v>55</v>
      </c>
      <c r="H125" s="1" t="s">
        <v>401</v>
      </c>
      <c r="P125"/>
    </row>
    <row r="126" spans="1:16" x14ac:dyDescent="0.25">
      <c r="A126" t="s">
        <v>542</v>
      </c>
      <c r="B126" t="s">
        <v>18</v>
      </c>
      <c r="C126" t="s">
        <v>25</v>
      </c>
      <c r="D126" t="s">
        <v>25</v>
      </c>
      <c r="E126" t="s">
        <v>25</v>
      </c>
      <c r="F126" t="s">
        <v>25</v>
      </c>
      <c r="G126" t="s">
        <v>26</v>
      </c>
      <c r="H126" t="s">
        <v>21</v>
      </c>
      <c r="N126">
        <f>COUNTIF(C126:G132,C127)</f>
        <v>19</v>
      </c>
      <c r="O126" t="s">
        <v>29</v>
      </c>
    </row>
    <row r="127" spans="1:16" x14ac:dyDescent="0.25">
      <c r="A127" t="s">
        <v>542</v>
      </c>
      <c r="B127" t="s">
        <v>29</v>
      </c>
      <c r="C127" t="s">
        <v>26</v>
      </c>
      <c r="D127" t="s">
        <v>26</v>
      </c>
      <c r="E127" t="s">
        <v>26</v>
      </c>
      <c r="F127" t="s">
        <v>26</v>
      </c>
      <c r="G127" t="s">
        <v>26</v>
      </c>
      <c r="H127" t="s">
        <v>215</v>
      </c>
      <c r="N127">
        <f>COUNTIF(C126:G132,G130)</f>
        <v>16</v>
      </c>
    </row>
    <row r="128" spans="1:16" x14ac:dyDescent="0.25">
      <c r="A128" t="s">
        <v>542</v>
      </c>
      <c r="B128" t="s">
        <v>18</v>
      </c>
      <c r="C128" t="s">
        <v>26</v>
      </c>
      <c r="D128" t="s">
        <v>26</v>
      </c>
      <c r="E128" t="s">
        <v>26</v>
      </c>
      <c r="F128" t="s">
        <v>26</v>
      </c>
      <c r="G128" t="s">
        <v>26</v>
      </c>
      <c r="H128" t="s">
        <v>263</v>
      </c>
      <c r="N128">
        <f>N126/SUM(N126:N127)</f>
        <v>0.54285714285714282</v>
      </c>
    </row>
    <row r="129" spans="1:16" x14ac:dyDescent="0.25">
      <c r="A129" t="s">
        <v>542</v>
      </c>
      <c r="B129" t="s">
        <v>18</v>
      </c>
      <c r="C129" t="s">
        <v>25</v>
      </c>
      <c r="D129" t="s">
        <v>26</v>
      </c>
      <c r="E129" t="s">
        <v>25</v>
      </c>
      <c r="F129" t="s">
        <v>25</v>
      </c>
      <c r="G129" t="s">
        <v>25</v>
      </c>
      <c r="H129" t="s">
        <v>379</v>
      </c>
    </row>
    <row r="130" spans="1:16" x14ac:dyDescent="0.25">
      <c r="A130" t="s">
        <v>542</v>
      </c>
      <c r="B130" t="s">
        <v>29</v>
      </c>
      <c r="C130" t="s">
        <v>26</v>
      </c>
      <c r="D130" t="s">
        <v>26</v>
      </c>
      <c r="E130" t="s">
        <v>25</v>
      </c>
      <c r="F130" t="s">
        <v>25</v>
      </c>
      <c r="G130" t="s">
        <v>25</v>
      </c>
      <c r="H130" t="s">
        <v>393</v>
      </c>
    </row>
    <row r="131" spans="1:16" x14ac:dyDescent="0.25">
      <c r="A131" t="s">
        <v>542</v>
      </c>
      <c r="B131" t="s">
        <v>18</v>
      </c>
      <c r="C131" t="s">
        <v>26</v>
      </c>
      <c r="D131" t="s">
        <v>26</v>
      </c>
      <c r="E131" t="s">
        <v>26</v>
      </c>
      <c r="F131" t="s">
        <v>26</v>
      </c>
      <c r="G131" t="s">
        <v>26</v>
      </c>
      <c r="H131" t="s">
        <v>401</v>
      </c>
    </row>
    <row r="132" spans="1:16" s="1" customFormat="1" x14ac:dyDescent="0.25">
      <c r="A132" s="1" t="s">
        <v>542</v>
      </c>
      <c r="B132" s="1" t="s">
        <v>29</v>
      </c>
      <c r="C132" s="1" t="s">
        <v>25</v>
      </c>
      <c r="D132" s="1" t="s">
        <v>25</v>
      </c>
      <c r="E132" s="1" t="s">
        <v>25</v>
      </c>
      <c r="F132" s="1" t="s">
        <v>25</v>
      </c>
      <c r="G132" s="1" t="s">
        <v>25</v>
      </c>
      <c r="H132" s="1" t="s">
        <v>452</v>
      </c>
      <c r="P132"/>
    </row>
    <row r="133" spans="1:16" x14ac:dyDescent="0.25">
      <c r="A133" t="s">
        <v>543</v>
      </c>
      <c r="B133" t="s">
        <v>29</v>
      </c>
      <c r="C133" t="s">
        <v>25</v>
      </c>
      <c r="D133" t="s">
        <v>25</v>
      </c>
      <c r="E133" t="s">
        <v>25</v>
      </c>
      <c r="F133" t="s">
        <v>25</v>
      </c>
      <c r="G133" t="s">
        <v>25</v>
      </c>
      <c r="H133" t="s">
        <v>141</v>
      </c>
      <c r="N133">
        <f>COUNTIF(C133:G137,G135)</f>
        <v>20</v>
      </c>
      <c r="O133" t="s">
        <v>29</v>
      </c>
    </row>
    <row r="134" spans="1:16" x14ac:dyDescent="0.25">
      <c r="A134" t="s">
        <v>543</v>
      </c>
      <c r="B134" t="s">
        <v>29</v>
      </c>
      <c r="C134" t="s">
        <v>52</v>
      </c>
      <c r="D134" t="s">
        <v>52</v>
      </c>
      <c r="E134" t="s">
        <v>52</v>
      </c>
      <c r="F134" t="s">
        <v>52</v>
      </c>
      <c r="G134" t="s">
        <v>52</v>
      </c>
      <c r="H134" t="s">
        <v>283</v>
      </c>
      <c r="N134">
        <f>COUNTIF(C133:G137,G133)</f>
        <v>5</v>
      </c>
    </row>
    <row r="135" spans="1:16" x14ac:dyDescent="0.25">
      <c r="A135" t="s">
        <v>543</v>
      </c>
      <c r="B135" t="s">
        <v>29</v>
      </c>
      <c r="C135" t="s">
        <v>52</v>
      </c>
      <c r="D135" t="s">
        <v>52</v>
      </c>
      <c r="E135" t="s">
        <v>52</v>
      </c>
      <c r="F135" t="s">
        <v>52</v>
      </c>
      <c r="G135" t="s">
        <v>52</v>
      </c>
      <c r="H135" t="s">
        <v>316</v>
      </c>
      <c r="N135">
        <f>N133/SUM(N133:N134)</f>
        <v>0.8</v>
      </c>
    </row>
    <row r="136" spans="1:16" x14ac:dyDescent="0.25">
      <c r="A136" t="s">
        <v>543</v>
      </c>
      <c r="B136" t="s">
        <v>18</v>
      </c>
      <c r="C136" t="s">
        <v>52</v>
      </c>
      <c r="D136" t="s">
        <v>52</v>
      </c>
      <c r="E136" t="s">
        <v>52</v>
      </c>
      <c r="F136" t="s">
        <v>52</v>
      </c>
      <c r="G136" t="s">
        <v>52</v>
      </c>
      <c r="H136" t="s">
        <v>323</v>
      </c>
    </row>
    <row r="137" spans="1:16" s="1" customFormat="1" x14ac:dyDescent="0.25">
      <c r="A137" s="1" t="s">
        <v>543</v>
      </c>
      <c r="B137" s="1" t="s">
        <v>29</v>
      </c>
      <c r="C137" s="1" t="s">
        <v>52</v>
      </c>
      <c r="D137" s="1" t="s">
        <v>52</v>
      </c>
      <c r="E137" s="1" t="s">
        <v>52</v>
      </c>
      <c r="F137" s="1" t="s">
        <v>52</v>
      </c>
      <c r="G137" s="1" t="s">
        <v>52</v>
      </c>
      <c r="H137" s="1" t="s">
        <v>469</v>
      </c>
      <c r="P137"/>
    </row>
    <row r="138" spans="1:16" x14ac:dyDescent="0.25">
      <c r="A138" t="s">
        <v>544</v>
      </c>
      <c r="B138" t="s">
        <v>18</v>
      </c>
      <c r="C138" t="s">
        <v>52</v>
      </c>
      <c r="D138" t="s">
        <v>52</v>
      </c>
      <c r="E138" t="s">
        <v>52</v>
      </c>
      <c r="F138" t="s">
        <v>52</v>
      </c>
      <c r="G138" t="s">
        <v>52</v>
      </c>
      <c r="H138" t="s">
        <v>118</v>
      </c>
      <c r="N138">
        <f>COUNTIF(C138:G142,C138)</f>
        <v>12</v>
      </c>
      <c r="O138" t="s">
        <v>18</v>
      </c>
    </row>
    <row r="139" spans="1:16" x14ac:dyDescent="0.25">
      <c r="A139" t="s">
        <v>544</v>
      </c>
      <c r="B139" t="s">
        <v>29</v>
      </c>
      <c r="C139" t="s">
        <v>92</v>
      </c>
      <c r="D139" t="s">
        <v>92</v>
      </c>
      <c r="E139" t="s">
        <v>92</v>
      </c>
      <c r="F139" t="s">
        <v>92</v>
      </c>
      <c r="G139" t="s">
        <v>92</v>
      </c>
      <c r="H139" t="s">
        <v>132</v>
      </c>
      <c r="N139">
        <f>COUNTIF(C138:G142,C139)</f>
        <v>13</v>
      </c>
    </row>
    <row r="140" spans="1:16" x14ac:dyDescent="0.25">
      <c r="A140" t="s">
        <v>544</v>
      </c>
      <c r="B140" t="s">
        <v>29</v>
      </c>
      <c r="C140" t="s">
        <v>52</v>
      </c>
      <c r="D140" t="s">
        <v>52</v>
      </c>
      <c r="E140" t="s">
        <v>52</v>
      </c>
      <c r="F140" t="s">
        <v>92</v>
      </c>
      <c r="G140" t="s">
        <v>92</v>
      </c>
      <c r="H140" t="s">
        <v>179</v>
      </c>
      <c r="N140">
        <f>N139/SUM(N138:N139)</f>
        <v>0.52</v>
      </c>
    </row>
    <row r="141" spans="1:16" x14ac:dyDescent="0.25">
      <c r="A141" t="s">
        <v>544</v>
      </c>
      <c r="B141" t="s">
        <v>18</v>
      </c>
      <c r="C141" t="s">
        <v>92</v>
      </c>
      <c r="D141" t="s">
        <v>92</v>
      </c>
      <c r="E141" t="s">
        <v>92</v>
      </c>
      <c r="F141" t="s">
        <v>92</v>
      </c>
      <c r="G141" t="s">
        <v>92</v>
      </c>
      <c r="H141" t="s">
        <v>206</v>
      </c>
    </row>
    <row r="142" spans="1:16" s="1" customFormat="1" x14ac:dyDescent="0.25">
      <c r="A142" s="1" t="s">
        <v>544</v>
      </c>
      <c r="B142" s="1" t="s">
        <v>18</v>
      </c>
      <c r="C142" s="1" t="s">
        <v>52</v>
      </c>
      <c r="D142" s="1" t="s">
        <v>52</v>
      </c>
      <c r="E142" s="1" t="s">
        <v>92</v>
      </c>
      <c r="F142" s="1" t="s">
        <v>52</v>
      </c>
      <c r="G142" s="1" t="s">
        <v>52</v>
      </c>
      <c r="H142" s="1" t="s">
        <v>356</v>
      </c>
      <c r="P142"/>
    </row>
    <row r="143" spans="1:16" x14ac:dyDescent="0.25">
      <c r="A143" t="s">
        <v>545</v>
      </c>
      <c r="B143" t="s">
        <v>18</v>
      </c>
      <c r="C143" t="s">
        <v>75</v>
      </c>
      <c r="D143" t="s">
        <v>75</v>
      </c>
      <c r="E143" t="s">
        <v>75</v>
      </c>
      <c r="F143" t="s">
        <v>75</v>
      </c>
      <c r="G143" t="s">
        <v>75</v>
      </c>
      <c r="H143" t="s">
        <v>69</v>
      </c>
      <c r="N143">
        <f>COUNTIF(C143:G148,C143)</f>
        <v>16</v>
      </c>
      <c r="O143" t="s">
        <v>29</v>
      </c>
    </row>
    <row r="144" spans="1:16" x14ac:dyDescent="0.25">
      <c r="A144" t="s">
        <v>545</v>
      </c>
      <c r="B144" t="s">
        <v>29</v>
      </c>
      <c r="C144" t="s">
        <v>92</v>
      </c>
      <c r="D144" t="s">
        <v>92</v>
      </c>
      <c r="E144" t="s">
        <v>92</v>
      </c>
      <c r="F144" t="s">
        <v>92</v>
      </c>
      <c r="G144" t="s">
        <v>92</v>
      </c>
      <c r="H144" t="s">
        <v>170</v>
      </c>
      <c r="N144">
        <f>COUNTIF(C143:G148,C144)</f>
        <v>14</v>
      </c>
    </row>
    <row r="145" spans="1:16" x14ac:dyDescent="0.25">
      <c r="A145" t="s">
        <v>545</v>
      </c>
      <c r="B145" t="s">
        <v>18</v>
      </c>
      <c r="C145" t="s">
        <v>75</v>
      </c>
      <c r="D145" t="s">
        <v>75</v>
      </c>
      <c r="E145" t="s">
        <v>75</v>
      </c>
      <c r="F145" t="s">
        <v>75</v>
      </c>
      <c r="G145" t="s">
        <v>75</v>
      </c>
      <c r="H145" t="s">
        <v>192</v>
      </c>
      <c r="N145">
        <f>N143/SUM(N143:N144)</f>
        <v>0.53333333333333333</v>
      </c>
    </row>
    <row r="146" spans="1:16" x14ac:dyDescent="0.25">
      <c r="A146" t="s">
        <v>545</v>
      </c>
      <c r="B146" t="s">
        <v>18</v>
      </c>
      <c r="C146" t="s">
        <v>75</v>
      </c>
      <c r="D146" t="s">
        <v>92</v>
      </c>
      <c r="E146" t="s">
        <v>92</v>
      </c>
      <c r="F146" t="s">
        <v>92</v>
      </c>
      <c r="G146" t="s">
        <v>92</v>
      </c>
      <c r="H146" t="s">
        <v>199</v>
      </c>
    </row>
    <row r="147" spans="1:16" x14ac:dyDescent="0.25">
      <c r="A147" t="s">
        <v>545</v>
      </c>
      <c r="B147" t="s">
        <v>18</v>
      </c>
      <c r="C147" t="s">
        <v>92</v>
      </c>
      <c r="D147" t="s">
        <v>92</v>
      </c>
      <c r="E147" t="s">
        <v>92</v>
      </c>
      <c r="F147" t="s">
        <v>92</v>
      </c>
      <c r="G147" t="s">
        <v>92</v>
      </c>
      <c r="H147" t="s">
        <v>243</v>
      </c>
    </row>
    <row r="148" spans="1:16" s="1" customFormat="1" x14ac:dyDescent="0.25">
      <c r="A148" s="1" t="s">
        <v>545</v>
      </c>
      <c r="B148" s="1" t="s">
        <v>18</v>
      </c>
      <c r="C148" s="1" t="s">
        <v>75</v>
      </c>
      <c r="D148" s="1" t="s">
        <v>75</v>
      </c>
      <c r="E148" s="1" t="s">
        <v>75</v>
      </c>
      <c r="F148" s="1" t="s">
        <v>75</v>
      </c>
      <c r="G148" s="1" t="s">
        <v>75</v>
      </c>
      <c r="H148" s="1" t="s">
        <v>421</v>
      </c>
      <c r="P148"/>
    </row>
    <row r="149" spans="1:16" x14ac:dyDescent="0.25">
      <c r="A149" t="s">
        <v>546</v>
      </c>
      <c r="B149" t="s">
        <v>18</v>
      </c>
      <c r="C149" t="s">
        <v>92</v>
      </c>
      <c r="D149" t="s">
        <v>92</v>
      </c>
      <c r="E149" t="s">
        <v>92</v>
      </c>
      <c r="F149" t="s">
        <v>92</v>
      </c>
      <c r="G149" t="s">
        <v>92</v>
      </c>
      <c r="H149" t="s">
        <v>170</v>
      </c>
      <c r="N149">
        <f>COUNTIF(C149:G156,C152)</f>
        <v>6</v>
      </c>
      <c r="O149" t="s">
        <v>18</v>
      </c>
    </row>
    <row r="150" spans="1:16" x14ac:dyDescent="0.25">
      <c r="A150" t="s">
        <v>546</v>
      </c>
      <c r="B150" t="s">
        <v>29</v>
      </c>
      <c r="C150" t="s">
        <v>92</v>
      </c>
      <c r="D150" t="s">
        <v>92</v>
      </c>
      <c r="E150" t="s">
        <v>92</v>
      </c>
      <c r="F150" t="s">
        <v>92</v>
      </c>
      <c r="G150" t="s">
        <v>92</v>
      </c>
      <c r="H150" t="s">
        <v>199</v>
      </c>
      <c r="N150">
        <f>COUNTIF(C149:G156,G153)</f>
        <v>34</v>
      </c>
    </row>
    <row r="151" spans="1:16" x14ac:dyDescent="0.25">
      <c r="A151" t="s">
        <v>546</v>
      </c>
      <c r="B151" t="s">
        <v>29</v>
      </c>
      <c r="C151" t="s">
        <v>92</v>
      </c>
      <c r="D151" t="s">
        <v>92</v>
      </c>
      <c r="E151" t="s">
        <v>92</v>
      </c>
      <c r="F151" t="s">
        <v>92</v>
      </c>
      <c r="G151" t="s">
        <v>92</v>
      </c>
      <c r="H151" t="s">
        <v>206</v>
      </c>
      <c r="N151">
        <f>N150/SUM(N149:N150)</f>
        <v>0.85</v>
      </c>
    </row>
    <row r="152" spans="1:16" x14ac:dyDescent="0.25">
      <c r="A152" t="s">
        <v>546</v>
      </c>
      <c r="B152" t="s">
        <v>29</v>
      </c>
      <c r="C152" t="s">
        <v>55</v>
      </c>
      <c r="D152" t="s">
        <v>55</v>
      </c>
      <c r="E152" t="s">
        <v>55</v>
      </c>
      <c r="F152" t="s">
        <v>55</v>
      </c>
      <c r="G152" t="s">
        <v>55</v>
      </c>
      <c r="H152" t="s">
        <v>234</v>
      </c>
    </row>
    <row r="153" spans="1:16" x14ac:dyDescent="0.25">
      <c r="A153" t="s">
        <v>546</v>
      </c>
      <c r="B153" t="s">
        <v>29</v>
      </c>
      <c r="C153" t="s">
        <v>92</v>
      </c>
      <c r="D153" t="s">
        <v>92</v>
      </c>
      <c r="E153" t="s">
        <v>92</v>
      </c>
      <c r="F153" t="s">
        <v>92</v>
      </c>
      <c r="G153" t="s">
        <v>92</v>
      </c>
      <c r="H153" t="s">
        <v>364</v>
      </c>
    </row>
    <row r="154" spans="1:16" x14ac:dyDescent="0.25">
      <c r="A154" t="s">
        <v>546</v>
      </c>
      <c r="B154" t="s">
        <v>18</v>
      </c>
      <c r="C154" t="s">
        <v>92</v>
      </c>
      <c r="D154" t="s">
        <v>92</v>
      </c>
      <c r="E154" t="s">
        <v>92</v>
      </c>
      <c r="F154" t="s">
        <v>92</v>
      </c>
      <c r="G154" t="s">
        <v>92</v>
      </c>
      <c r="H154" t="s">
        <v>461</v>
      </c>
    </row>
    <row r="155" spans="1:16" x14ac:dyDescent="0.25">
      <c r="A155" t="s">
        <v>546</v>
      </c>
      <c r="B155" t="s">
        <v>18</v>
      </c>
      <c r="C155" t="s">
        <v>92</v>
      </c>
      <c r="D155" t="s">
        <v>92</v>
      </c>
      <c r="E155" t="s">
        <v>55</v>
      </c>
      <c r="F155" t="s">
        <v>92</v>
      </c>
      <c r="G155" t="s">
        <v>92</v>
      </c>
      <c r="H155" t="s">
        <v>469</v>
      </c>
    </row>
    <row r="156" spans="1:16" s="1" customFormat="1" x14ac:dyDescent="0.25">
      <c r="A156" s="1" t="s">
        <v>546</v>
      </c>
      <c r="B156" s="1" t="s">
        <v>18</v>
      </c>
      <c r="C156" s="1" t="s">
        <v>92</v>
      </c>
      <c r="D156" s="1" t="s">
        <v>92</v>
      </c>
      <c r="E156" s="1" t="s">
        <v>92</v>
      </c>
      <c r="F156" s="1" t="s">
        <v>92</v>
      </c>
      <c r="G156" s="1" t="s">
        <v>92</v>
      </c>
      <c r="H156" s="1" t="s">
        <v>510</v>
      </c>
      <c r="P156"/>
    </row>
    <row r="157" spans="1:16" x14ac:dyDescent="0.25">
      <c r="A157" t="s">
        <v>547</v>
      </c>
      <c r="B157" t="s">
        <v>18</v>
      </c>
      <c r="C157" t="s">
        <v>61</v>
      </c>
      <c r="D157" t="s">
        <v>61</v>
      </c>
      <c r="E157" t="s">
        <v>61</v>
      </c>
      <c r="F157" t="s">
        <v>61</v>
      </c>
      <c r="G157" t="s">
        <v>61</v>
      </c>
      <c r="H157" t="s">
        <v>47</v>
      </c>
      <c r="N157">
        <f>COUNTIF(C157:G160,C157)</f>
        <v>14</v>
      </c>
      <c r="O157" t="s">
        <v>29</v>
      </c>
    </row>
    <row r="158" spans="1:16" x14ac:dyDescent="0.25">
      <c r="A158" t="s">
        <v>547</v>
      </c>
      <c r="B158" t="s">
        <v>29</v>
      </c>
      <c r="C158" t="s">
        <v>31</v>
      </c>
      <c r="D158" t="s">
        <v>61</v>
      </c>
      <c r="E158" t="s">
        <v>61</v>
      </c>
      <c r="F158" t="s">
        <v>61</v>
      </c>
      <c r="G158" t="s">
        <v>61</v>
      </c>
      <c r="H158" t="s">
        <v>69</v>
      </c>
      <c r="N158">
        <f>COUNTIF(C157:G160,C158)</f>
        <v>6</v>
      </c>
    </row>
    <row r="159" spans="1:16" x14ac:dyDescent="0.25">
      <c r="A159" t="s">
        <v>547</v>
      </c>
      <c r="B159" t="s">
        <v>29</v>
      </c>
      <c r="C159" t="s">
        <v>61</v>
      </c>
      <c r="D159" t="s">
        <v>61</v>
      </c>
      <c r="E159" t="s">
        <v>61</v>
      </c>
      <c r="F159" t="s">
        <v>61</v>
      </c>
      <c r="G159" t="s">
        <v>61</v>
      </c>
      <c r="H159" t="s">
        <v>109</v>
      </c>
      <c r="N159">
        <f>N157/SUM(N157:N158)</f>
        <v>0.7</v>
      </c>
    </row>
    <row r="160" spans="1:16" s="1" customFormat="1" x14ac:dyDescent="0.25">
      <c r="A160" s="1" t="s">
        <v>547</v>
      </c>
      <c r="B160" s="1" t="s">
        <v>18</v>
      </c>
      <c r="C160" s="1" t="s">
        <v>31</v>
      </c>
      <c r="D160" s="1" t="s">
        <v>31</v>
      </c>
      <c r="E160" s="1" t="s">
        <v>31</v>
      </c>
      <c r="F160" s="1" t="s">
        <v>31</v>
      </c>
      <c r="G160" s="1" t="s">
        <v>31</v>
      </c>
      <c r="H160" s="1" t="s">
        <v>409</v>
      </c>
      <c r="P160"/>
    </row>
    <row r="161" spans="1:16" x14ac:dyDescent="0.25">
      <c r="A161" t="s">
        <v>548</v>
      </c>
      <c r="B161" t="s">
        <v>29</v>
      </c>
      <c r="C161" t="s">
        <v>31</v>
      </c>
      <c r="D161" t="s">
        <v>31</v>
      </c>
      <c r="E161" t="s">
        <v>31</v>
      </c>
      <c r="F161" t="s">
        <v>31</v>
      </c>
      <c r="G161" t="s">
        <v>31</v>
      </c>
      <c r="H161" t="s">
        <v>69</v>
      </c>
      <c r="N161">
        <f>COUNTIF(C161:G166,C164)</f>
        <v>8</v>
      </c>
      <c r="O161" t="s">
        <v>18</v>
      </c>
    </row>
    <row r="162" spans="1:16" x14ac:dyDescent="0.25">
      <c r="A162" t="s">
        <v>548</v>
      </c>
      <c r="B162" t="s">
        <v>29</v>
      </c>
      <c r="C162" t="s">
        <v>31</v>
      </c>
      <c r="D162" t="s">
        <v>31</v>
      </c>
      <c r="E162" t="s">
        <v>31</v>
      </c>
      <c r="F162" t="s">
        <v>31</v>
      </c>
      <c r="G162" t="s">
        <v>31</v>
      </c>
      <c r="H162" t="s">
        <v>206</v>
      </c>
      <c r="N162">
        <f>COUNTIF(C161:G166,C163)</f>
        <v>22</v>
      </c>
    </row>
    <row r="163" spans="1:16" x14ac:dyDescent="0.25">
      <c r="A163" t="s">
        <v>548</v>
      </c>
      <c r="B163" t="s">
        <v>18</v>
      </c>
      <c r="C163" t="s">
        <v>31</v>
      </c>
      <c r="D163" t="s">
        <v>31</v>
      </c>
      <c r="E163" t="s">
        <v>31</v>
      </c>
      <c r="F163" t="s">
        <v>31</v>
      </c>
      <c r="G163" t="s">
        <v>31</v>
      </c>
      <c r="H163" t="s">
        <v>243</v>
      </c>
      <c r="N163">
        <f>N162/SUM(N161:N162)</f>
        <v>0.73333333333333328</v>
      </c>
    </row>
    <row r="164" spans="1:16" x14ac:dyDescent="0.25">
      <c r="A164" t="s">
        <v>548</v>
      </c>
      <c r="B164" t="s">
        <v>29</v>
      </c>
      <c r="C164" t="s">
        <v>37</v>
      </c>
      <c r="D164" t="s">
        <v>37</v>
      </c>
      <c r="E164" t="s">
        <v>31</v>
      </c>
      <c r="F164" t="s">
        <v>37</v>
      </c>
      <c r="G164" t="s">
        <v>37</v>
      </c>
      <c r="H164" t="s">
        <v>356</v>
      </c>
    </row>
    <row r="165" spans="1:16" x14ac:dyDescent="0.25">
      <c r="A165" t="s">
        <v>548</v>
      </c>
      <c r="B165" t="s">
        <v>29</v>
      </c>
      <c r="C165" t="s">
        <v>31</v>
      </c>
      <c r="D165" t="s">
        <v>37</v>
      </c>
      <c r="E165" t="s">
        <v>37</v>
      </c>
      <c r="F165" t="s">
        <v>37</v>
      </c>
      <c r="G165" t="s">
        <v>37</v>
      </c>
      <c r="H165" t="s">
        <v>371</v>
      </c>
    </row>
    <row r="166" spans="1:16" s="1" customFormat="1" x14ac:dyDescent="0.25">
      <c r="A166" s="1" t="s">
        <v>548</v>
      </c>
      <c r="B166" s="1" t="s">
        <v>29</v>
      </c>
      <c r="C166" s="1" t="s">
        <v>31</v>
      </c>
      <c r="D166" s="1" t="s">
        <v>31</v>
      </c>
      <c r="E166" s="1" t="s">
        <v>31</v>
      </c>
      <c r="F166" s="1" t="s">
        <v>31</v>
      </c>
      <c r="G166" s="1" t="s">
        <v>31</v>
      </c>
      <c r="H166" s="1" t="s">
        <v>409</v>
      </c>
      <c r="P166"/>
    </row>
    <row r="167" spans="1:16" x14ac:dyDescent="0.25">
      <c r="A167" t="s">
        <v>549</v>
      </c>
      <c r="B167" t="s">
        <v>29</v>
      </c>
      <c r="C167" t="s">
        <v>31</v>
      </c>
      <c r="D167" t="s">
        <v>31</v>
      </c>
      <c r="E167" t="s">
        <v>31</v>
      </c>
      <c r="F167" t="s">
        <v>31</v>
      </c>
      <c r="G167" t="s">
        <v>31</v>
      </c>
      <c r="H167" t="s">
        <v>83</v>
      </c>
      <c r="N167">
        <f>COUNTIF(C167:G171,C168)</f>
        <v>16</v>
      </c>
      <c r="O167" t="s">
        <v>29</v>
      </c>
    </row>
    <row r="168" spans="1:16" x14ac:dyDescent="0.25">
      <c r="A168" t="s">
        <v>549</v>
      </c>
      <c r="B168" t="s">
        <v>18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132</v>
      </c>
      <c r="N168">
        <f>COUNTIF(C167:G171,C167)</f>
        <v>9</v>
      </c>
    </row>
    <row r="169" spans="1:16" x14ac:dyDescent="0.25">
      <c r="A169" t="s">
        <v>549</v>
      </c>
      <c r="B169" t="s">
        <v>29</v>
      </c>
      <c r="C169" t="s">
        <v>34</v>
      </c>
      <c r="D169" t="s">
        <v>31</v>
      </c>
      <c r="E169" t="s">
        <v>31</v>
      </c>
      <c r="F169" t="s">
        <v>31</v>
      </c>
      <c r="G169" t="s">
        <v>31</v>
      </c>
      <c r="H169" t="s">
        <v>179</v>
      </c>
      <c r="N169">
        <f>N167/SUM(N167:N168)</f>
        <v>0.64</v>
      </c>
    </row>
    <row r="170" spans="1:16" x14ac:dyDescent="0.25">
      <c r="A170" t="s">
        <v>549</v>
      </c>
      <c r="B170" t="s">
        <v>29</v>
      </c>
      <c r="C170" t="s">
        <v>34</v>
      </c>
      <c r="D170" t="s">
        <v>34</v>
      </c>
      <c r="E170" t="s">
        <v>34</v>
      </c>
      <c r="F170" t="s">
        <v>34</v>
      </c>
      <c r="G170" t="s">
        <v>34</v>
      </c>
      <c r="H170" t="s">
        <v>401</v>
      </c>
    </row>
    <row r="171" spans="1:16" s="1" customFormat="1" x14ac:dyDescent="0.25">
      <c r="A171" s="1" t="s">
        <v>549</v>
      </c>
      <c r="B171" s="1" t="s">
        <v>18</v>
      </c>
      <c r="C171" s="1" t="s">
        <v>34</v>
      </c>
      <c r="D171" s="1" t="s">
        <v>34</v>
      </c>
      <c r="E171" s="1" t="s">
        <v>34</v>
      </c>
      <c r="F171" s="1" t="s">
        <v>34</v>
      </c>
      <c r="G171" s="1" t="s">
        <v>34</v>
      </c>
      <c r="H171" s="1" t="s">
        <v>452</v>
      </c>
      <c r="P171"/>
    </row>
    <row r="172" spans="1:16" x14ac:dyDescent="0.25">
      <c r="A172" t="s">
        <v>550</v>
      </c>
      <c r="B172" t="s">
        <v>29</v>
      </c>
      <c r="C172" t="s">
        <v>30</v>
      </c>
      <c r="D172" t="s">
        <v>30</v>
      </c>
      <c r="E172" t="s">
        <v>30</v>
      </c>
      <c r="F172" t="s">
        <v>31</v>
      </c>
      <c r="G172" t="s">
        <v>30</v>
      </c>
      <c r="H172" t="s">
        <v>21</v>
      </c>
      <c r="N172">
        <f>COUNTIF(C172:G179,C172)</f>
        <v>14</v>
      </c>
      <c r="O172" t="s">
        <v>18</v>
      </c>
    </row>
    <row r="173" spans="1:16" x14ac:dyDescent="0.25">
      <c r="A173" t="s">
        <v>550</v>
      </c>
      <c r="B173" t="s">
        <v>18</v>
      </c>
      <c r="C173" t="s">
        <v>31</v>
      </c>
      <c r="D173" t="s">
        <v>31</v>
      </c>
      <c r="E173" t="s">
        <v>31</v>
      </c>
      <c r="F173" t="s">
        <v>31</v>
      </c>
      <c r="G173" t="s">
        <v>31</v>
      </c>
      <c r="H173" t="s">
        <v>69</v>
      </c>
      <c r="N173">
        <f>COUNTIF(C172:G179,C176)</f>
        <v>26</v>
      </c>
    </row>
    <row r="174" spans="1:16" x14ac:dyDescent="0.25">
      <c r="A174" t="s">
        <v>550</v>
      </c>
      <c r="B174" t="s">
        <v>29</v>
      </c>
      <c r="C174" t="s">
        <v>31</v>
      </c>
      <c r="D174" t="s">
        <v>31</v>
      </c>
      <c r="E174" t="s">
        <v>31</v>
      </c>
      <c r="F174" t="s">
        <v>31</v>
      </c>
      <c r="G174" t="s">
        <v>31</v>
      </c>
      <c r="H174" t="s">
        <v>152</v>
      </c>
      <c r="N174">
        <f>N173/SUM(N172:N173)</f>
        <v>0.65</v>
      </c>
    </row>
    <row r="175" spans="1:16" x14ac:dyDescent="0.25">
      <c r="A175" t="s">
        <v>550</v>
      </c>
      <c r="B175" t="s">
        <v>18</v>
      </c>
      <c r="C175" t="s">
        <v>30</v>
      </c>
      <c r="D175" t="s">
        <v>30</v>
      </c>
      <c r="E175" t="s">
        <v>30</v>
      </c>
      <c r="F175" t="s">
        <v>30</v>
      </c>
      <c r="G175" t="s">
        <v>30</v>
      </c>
      <c r="H175" t="s">
        <v>192</v>
      </c>
    </row>
    <row r="176" spans="1:16" x14ac:dyDescent="0.25">
      <c r="A176" t="s">
        <v>550</v>
      </c>
      <c r="B176" t="s">
        <v>29</v>
      </c>
      <c r="C176" t="s">
        <v>31</v>
      </c>
      <c r="D176" t="s">
        <v>31</v>
      </c>
      <c r="E176" t="s">
        <v>31</v>
      </c>
      <c r="F176" t="s">
        <v>31</v>
      </c>
      <c r="G176" t="s">
        <v>31</v>
      </c>
      <c r="H176" t="s">
        <v>243</v>
      </c>
    </row>
    <row r="177" spans="1:16" x14ac:dyDescent="0.25">
      <c r="A177" t="s">
        <v>550</v>
      </c>
      <c r="B177" t="s">
        <v>29</v>
      </c>
      <c r="C177" t="s">
        <v>31</v>
      </c>
      <c r="D177" t="s">
        <v>31</v>
      </c>
      <c r="E177" t="s">
        <v>31</v>
      </c>
      <c r="F177" t="s">
        <v>31</v>
      </c>
      <c r="G177" t="s">
        <v>31</v>
      </c>
      <c r="H177" t="s">
        <v>435</v>
      </c>
    </row>
    <row r="178" spans="1:16" x14ac:dyDescent="0.25">
      <c r="A178" t="s">
        <v>550</v>
      </c>
      <c r="B178" t="s">
        <v>29</v>
      </c>
      <c r="C178" t="s">
        <v>30</v>
      </c>
      <c r="D178" t="s">
        <v>30</v>
      </c>
      <c r="E178" t="s">
        <v>30</v>
      </c>
      <c r="F178" t="s">
        <v>30</v>
      </c>
      <c r="G178" t="s">
        <v>31</v>
      </c>
      <c r="H178" t="s">
        <v>461</v>
      </c>
    </row>
    <row r="179" spans="1:16" s="1" customFormat="1" x14ac:dyDescent="0.25">
      <c r="A179" s="1" t="s">
        <v>550</v>
      </c>
      <c r="B179" s="1" t="s">
        <v>29</v>
      </c>
      <c r="C179" s="1" t="s">
        <v>31</v>
      </c>
      <c r="D179" s="1" t="s">
        <v>31</v>
      </c>
      <c r="E179" s="1" t="s">
        <v>30</v>
      </c>
      <c r="F179" s="1" t="s">
        <v>31</v>
      </c>
      <c r="G179" s="1" t="s">
        <v>31</v>
      </c>
      <c r="H179" s="1" t="s">
        <v>492</v>
      </c>
      <c r="P179"/>
    </row>
    <row r="180" spans="1:16" x14ac:dyDescent="0.25">
      <c r="A180" t="s">
        <v>551</v>
      </c>
      <c r="B180" t="s">
        <v>29</v>
      </c>
      <c r="C180" t="s">
        <v>61</v>
      </c>
      <c r="D180" t="s">
        <v>61</v>
      </c>
      <c r="E180" t="s">
        <v>61</v>
      </c>
      <c r="F180" t="s">
        <v>61</v>
      </c>
      <c r="G180" t="s">
        <v>61</v>
      </c>
      <c r="H180" t="s">
        <v>83</v>
      </c>
      <c r="N180">
        <f>COUNTIF(C180:G186,C180)</f>
        <v>29</v>
      </c>
      <c r="O180" t="s">
        <v>29</v>
      </c>
    </row>
    <row r="181" spans="1:16" x14ac:dyDescent="0.25">
      <c r="A181" t="s">
        <v>551</v>
      </c>
      <c r="B181" t="s">
        <v>18</v>
      </c>
      <c r="C181" t="s">
        <v>61</v>
      </c>
      <c r="D181" t="s">
        <v>61</v>
      </c>
      <c r="E181" t="s">
        <v>61</v>
      </c>
      <c r="F181" t="s">
        <v>61</v>
      </c>
      <c r="G181" t="s">
        <v>61</v>
      </c>
      <c r="H181" t="s">
        <v>109</v>
      </c>
      <c r="N181">
        <f>COUNTIF(C180:G186,C185)</f>
        <v>6</v>
      </c>
    </row>
    <row r="182" spans="1:16" x14ac:dyDescent="0.25">
      <c r="A182" t="s">
        <v>551</v>
      </c>
      <c r="B182" t="s">
        <v>18</v>
      </c>
      <c r="C182" t="s">
        <v>61</v>
      </c>
      <c r="D182" t="s">
        <v>61</v>
      </c>
      <c r="E182" t="s">
        <v>61</v>
      </c>
      <c r="F182" t="s">
        <v>61</v>
      </c>
      <c r="G182" t="s">
        <v>61</v>
      </c>
      <c r="H182" t="s">
        <v>118</v>
      </c>
      <c r="N182">
        <f>N180/35</f>
        <v>0.82857142857142863</v>
      </c>
    </row>
    <row r="183" spans="1:16" x14ac:dyDescent="0.25">
      <c r="A183" t="s">
        <v>551</v>
      </c>
      <c r="B183" t="s">
        <v>29</v>
      </c>
      <c r="C183" t="s">
        <v>61</v>
      </c>
      <c r="D183" t="s">
        <v>146</v>
      </c>
      <c r="E183" t="s">
        <v>61</v>
      </c>
      <c r="F183" t="s">
        <v>61</v>
      </c>
      <c r="G183" t="s">
        <v>61</v>
      </c>
      <c r="H183" t="s">
        <v>263</v>
      </c>
    </row>
    <row r="184" spans="1:16" x14ac:dyDescent="0.25">
      <c r="A184" t="s">
        <v>551</v>
      </c>
      <c r="B184" t="s">
        <v>18</v>
      </c>
      <c r="C184" t="s">
        <v>61</v>
      </c>
      <c r="D184" t="s">
        <v>61</v>
      </c>
      <c r="E184" t="s">
        <v>61</v>
      </c>
      <c r="F184" t="s">
        <v>61</v>
      </c>
      <c r="G184" t="s">
        <v>61</v>
      </c>
      <c r="H184" t="s">
        <v>276</v>
      </c>
    </row>
    <row r="185" spans="1:16" x14ac:dyDescent="0.25">
      <c r="A185" t="s">
        <v>551</v>
      </c>
      <c r="B185" t="s">
        <v>18</v>
      </c>
      <c r="C185" t="s">
        <v>146</v>
      </c>
      <c r="D185" t="s">
        <v>146</v>
      </c>
      <c r="E185" t="s">
        <v>146</v>
      </c>
      <c r="F185" t="s">
        <v>146</v>
      </c>
      <c r="G185" t="s">
        <v>146</v>
      </c>
      <c r="H185" t="s">
        <v>421</v>
      </c>
    </row>
    <row r="186" spans="1:16" s="1" customFormat="1" x14ac:dyDescent="0.25">
      <c r="A186" s="1" t="s">
        <v>551</v>
      </c>
      <c r="B186" s="1" t="s">
        <v>18</v>
      </c>
      <c r="C186" s="1" t="s">
        <v>61</v>
      </c>
      <c r="D186" s="1" t="s">
        <v>61</v>
      </c>
      <c r="E186" s="1" t="s">
        <v>61</v>
      </c>
      <c r="F186" s="1" t="s">
        <v>61</v>
      </c>
      <c r="G186" s="1" t="s">
        <v>61</v>
      </c>
      <c r="H186" s="1" t="s">
        <v>444</v>
      </c>
      <c r="P186"/>
    </row>
    <row r="187" spans="1:16" x14ac:dyDescent="0.25">
      <c r="A187" t="s">
        <v>552</v>
      </c>
      <c r="B187" t="s">
        <v>29</v>
      </c>
      <c r="C187" t="s">
        <v>37</v>
      </c>
      <c r="D187" t="s">
        <v>37</v>
      </c>
      <c r="E187" t="s">
        <v>37</v>
      </c>
      <c r="F187" t="s">
        <v>37</v>
      </c>
      <c r="G187" t="s">
        <v>37</v>
      </c>
      <c r="H187" t="s">
        <v>83</v>
      </c>
      <c r="N187">
        <f>COUNTIF(C187:G191,G187)</f>
        <v>19</v>
      </c>
      <c r="O187" t="s">
        <v>29</v>
      </c>
    </row>
    <row r="188" spans="1:16" x14ac:dyDescent="0.25">
      <c r="A188" t="s">
        <v>552</v>
      </c>
      <c r="B188" t="s">
        <v>29</v>
      </c>
      <c r="C188" t="s">
        <v>146</v>
      </c>
      <c r="D188" t="s">
        <v>146</v>
      </c>
      <c r="E188" t="s">
        <v>146</v>
      </c>
      <c r="F188" t="s">
        <v>146</v>
      </c>
      <c r="G188" t="s">
        <v>146</v>
      </c>
      <c r="H188" t="s">
        <v>141</v>
      </c>
      <c r="N188">
        <f>COUNTIF(C187:G191,C188)</f>
        <v>6</v>
      </c>
    </row>
    <row r="189" spans="1:16" x14ac:dyDescent="0.25">
      <c r="A189" t="s">
        <v>552</v>
      </c>
      <c r="B189" t="s">
        <v>29</v>
      </c>
      <c r="C189" t="s">
        <v>37</v>
      </c>
      <c r="D189" t="s">
        <v>146</v>
      </c>
      <c r="E189" t="s">
        <v>37</v>
      </c>
      <c r="F189" t="s">
        <v>37</v>
      </c>
      <c r="G189" t="s">
        <v>37</v>
      </c>
      <c r="H189" t="s">
        <v>263</v>
      </c>
      <c r="N189">
        <f>N187/25</f>
        <v>0.76</v>
      </c>
    </row>
    <row r="190" spans="1:16" x14ac:dyDescent="0.25">
      <c r="A190" t="s">
        <v>552</v>
      </c>
      <c r="B190" t="s">
        <v>18</v>
      </c>
      <c r="C190" t="s">
        <v>37</v>
      </c>
      <c r="D190" t="s">
        <v>37</v>
      </c>
      <c r="E190" t="s">
        <v>37</v>
      </c>
      <c r="F190" t="s">
        <v>37</v>
      </c>
      <c r="G190" t="s">
        <v>37</v>
      </c>
      <c r="H190" t="s">
        <v>316</v>
      </c>
    </row>
    <row r="191" spans="1:16" s="1" customFormat="1" x14ac:dyDescent="0.25">
      <c r="A191" s="1" t="s">
        <v>552</v>
      </c>
      <c r="B191" s="1" t="s">
        <v>29</v>
      </c>
      <c r="C191" s="1" t="s">
        <v>37</v>
      </c>
      <c r="D191" s="1" t="s">
        <v>37</v>
      </c>
      <c r="E191" s="1" t="s">
        <v>37</v>
      </c>
      <c r="F191" s="1" t="s">
        <v>37</v>
      </c>
      <c r="G191" s="1" t="s">
        <v>37</v>
      </c>
      <c r="H191" s="1" t="s">
        <v>323</v>
      </c>
      <c r="P191"/>
    </row>
    <row r="192" spans="1:16" x14ac:dyDescent="0.25">
      <c r="A192" t="s">
        <v>553</v>
      </c>
      <c r="B192" t="s">
        <v>29</v>
      </c>
      <c r="C192" t="s">
        <v>34</v>
      </c>
      <c r="D192" t="s">
        <v>34</v>
      </c>
      <c r="E192" t="s">
        <v>34</v>
      </c>
      <c r="F192" t="s">
        <v>34</v>
      </c>
      <c r="G192" t="s">
        <v>34</v>
      </c>
      <c r="H192" t="s">
        <v>21</v>
      </c>
      <c r="N192">
        <f>COUNTIF(C192:G198,C192)</f>
        <v>30</v>
      </c>
      <c r="O192" t="s">
        <v>29</v>
      </c>
    </row>
    <row r="193" spans="1:16" x14ac:dyDescent="0.25">
      <c r="A193" t="s">
        <v>553</v>
      </c>
      <c r="B193" t="s">
        <v>29</v>
      </c>
      <c r="C193" t="s">
        <v>34</v>
      </c>
      <c r="D193" t="s">
        <v>34</v>
      </c>
      <c r="E193" t="s">
        <v>34</v>
      </c>
      <c r="F193" t="s">
        <v>34</v>
      </c>
      <c r="G193" t="s">
        <v>34</v>
      </c>
      <c r="H193" t="s">
        <v>170</v>
      </c>
      <c r="N193">
        <f>COUNTIF(C192:G198,C196)</f>
        <v>5</v>
      </c>
    </row>
    <row r="194" spans="1:16" x14ac:dyDescent="0.25">
      <c r="A194" t="s">
        <v>553</v>
      </c>
      <c r="B194" t="s">
        <v>29</v>
      </c>
      <c r="C194" t="s">
        <v>34</v>
      </c>
      <c r="D194" t="s">
        <v>34</v>
      </c>
      <c r="E194" t="s">
        <v>34</v>
      </c>
      <c r="F194" t="s">
        <v>34</v>
      </c>
      <c r="G194" t="s">
        <v>34</v>
      </c>
      <c r="H194" t="s">
        <v>243</v>
      </c>
      <c r="N194">
        <f>N192/35</f>
        <v>0.8571428571428571</v>
      </c>
    </row>
    <row r="195" spans="1:16" x14ac:dyDescent="0.25">
      <c r="A195" t="s">
        <v>553</v>
      </c>
      <c r="B195" t="s">
        <v>18</v>
      </c>
      <c r="C195" t="s">
        <v>34</v>
      </c>
      <c r="D195" t="s">
        <v>34</v>
      </c>
      <c r="E195" t="s">
        <v>34</v>
      </c>
      <c r="F195" t="s">
        <v>34</v>
      </c>
      <c r="G195" t="s">
        <v>34</v>
      </c>
      <c r="H195" t="s">
        <v>409</v>
      </c>
    </row>
    <row r="196" spans="1:16" x14ac:dyDescent="0.25">
      <c r="A196" t="s">
        <v>553</v>
      </c>
      <c r="B196" t="s">
        <v>29</v>
      </c>
      <c r="C196" t="s">
        <v>146</v>
      </c>
      <c r="D196" t="s">
        <v>146</v>
      </c>
      <c r="E196" t="s">
        <v>146</v>
      </c>
      <c r="F196" t="s">
        <v>146</v>
      </c>
      <c r="G196" t="s">
        <v>146</v>
      </c>
      <c r="H196" t="s">
        <v>444</v>
      </c>
    </row>
    <row r="197" spans="1:16" x14ac:dyDescent="0.25">
      <c r="A197" t="s">
        <v>553</v>
      </c>
      <c r="B197" t="s">
        <v>29</v>
      </c>
      <c r="C197" t="s">
        <v>34</v>
      </c>
      <c r="D197" t="s">
        <v>34</v>
      </c>
      <c r="E197" t="s">
        <v>34</v>
      </c>
      <c r="F197" t="s">
        <v>34</v>
      </c>
      <c r="G197" t="s">
        <v>34</v>
      </c>
      <c r="H197" t="s">
        <v>469</v>
      </c>
    </row>
    <row r="198" spans="1:16" s="1" customFormat="1" x14ac:dyDescent="0.25">
      <c r="A198" s="1" t="s">
        <v>553</v>
      </c>
      <c r="B198" s="1" t="s">
        <v>18</v>
      </c>
      <c r="C198" s="1" t="s">
        <v>34</v>
      </c>
      <c r="D198" s="1" t="s">
        <v>34</v>
      </c>
      <c r="E198" s="1" t="s">
        <v>34</v>
      </c>
      <c r="F198" s="1" t="s">
        <v>34</v>
      </c>
      <c r="G198" s="1" t="s">
        <v>34</v>
      </c>
      <c r="H198" s="1" t="s">
        <v>510</v>
      </c>
      <c r="P198"/>
    </row>
    <row r="199" spans="1:16" x14ac:dyDescent="0.25">
      <c r="A199" t="s">
        <v>554</v>
      </c>
      <c r="B199" t="s">
        <v>18</v>
      </c>
      <c r="C199" t="s">
        <v>30</v>
      </c>
      <c r="D199" t="s">
        <v>30</v>
      </c>
      <c r="E199" t="s">
        <v>30</v>
      </c>
      <c r="F199" t="s">
        <v>30</v>
      </c>
      <c r="G199" t="s">
        <v>30</v>
      </c>
      <c r="H199" t="s">
        <v>141</v>
      </c>
      <c r="N199">
        <f>COUNTIF(C199:G204,G202)</f>
        <v>23</v>
      </c>
      <c r="O199" t="s">
        <v>29</v>
      </c>
    </row>
    <row r="200" spans="1:16" x14ac:dyDescent="0.25">
      <c r="A200" t="s">
        <v>554</v>
      </c>
      <c r="B200" t="s">
        <v>29</v>
      </c>
      <c r="C200" t="s">
        <v>146</v>
      </c>
      <c r="D200" t="s">
        <v>146</v>
      </c>
      <c r="E200" t="s">
        <v>146</v>
      </c>
      <c r="F200" t="s">
        <v>146</v>
      </c>
      <c r="G200" t="s">
        <v>146</v>
      </c>
      <c r="H200" t="s">
        <v>215</v>
      </c>
      <c r="N200">
        <f>COUNTIF(C199:G204,G200)</f>
        <v>7</v>
      </c>
    </row>
    <row r="201" spans="1:16" x14ac:dyDescent="0.25">
      <c r="A201" t="s">
        <v>554</v>
      </c>
      <c r="B201" t="s">
        <v>29</v>
      </c>
      <c r="C201" t="s">
        <v>30</v>
      </c>
      <c r="D201" t="s">
        <v>30</v>
      </c>
      <c r="E201" t="s">
        <v>30</v>
      </c>
      <c r="F201" t="s">
        <v>30</v>
      </c>
      <c r="G201" t="s">
        <v>30</v>
      </c>
      <c r="H201" t="s">
        <v>283</v>
      </c>
      <c r="N201">
        <f>N199/30</f>
        <v>0.76666666666666672</v>
      </c>
    </row>
    <row r="202" spans="1:16" x14ac:dyDescent="0.25">
      <c r="A202" t="s">
        <v>554</v>
      </c>
      <c r="B202" t="s">
        <v>18</v>
      </c>
      <c r="C202" t="s">
        <v>30</v>
      </c>
      <c r="D202" t="s">
        <v>30</v>
      </c>
      <c r="E202" t="s">
        <v>30</v>
      </c>
      <c r="F202" t="s">
        <v>30</v>
      </c>
      <c r="G202" t="s">
        <v>30</v>
      </c>
      <c r="H202" t="s">
        <v>323</v>
      </c>
    </row>
    <row r="203" spans="1:16" x14ac:dyDescent="0.25">
      <c r="A203" t="s">
        <v>554</v>
      </c>
      <c r="B203" t="s">
        <v>18</v>
      </c>
      <c r="C203" t="s">
        <v>30</v>
      </c>
      <c r="D203" t="s">
        <v>30</v>
      </c>
      <c r="E203" t="s">
        <v>30</v>
      </c>
      <c r="F203" t="s">
        <v>30</v>
      </c>
      <c r="G203" t="s">
        <v>30</v>
      </c>
      <c r="H203" t="s">
        <v>379</v>
      </c>
    </row>
    <row r="204" spans="1:16" s="1" customFormat="1" x14ac:dyDescent="0.25">
      <c r="A204" s="1" t="s">
        <v>554</v>
      </c>
      <c r="B204" s="1" t="s">
        <v>18</v>
      </c>
      <c r="C204" s="1" t="s">
        <v>146</v>
      </c>
      <c r="D204" s="1" t="s">
        <v>30</v>
      </c>
      <c r="E204" s="1" t="s">
        <v>30</v>
      </c>
      <c r="F204" s="1" t="s">
        <v>146</v>
      </c>
      <c r="G204" s="1" t="s">
        <v>30</v>
      </c>
      <c r="H204" s="1" t="s">
        <v>469</v>
      </c>
      <c r="P204"/>
    </row>
    <row r="205" spans="1:16" x14ac:dyDescent="0.25">
      <c r="A205" t="s">
        <v>555</v>
      </c>
      <c r="B205" t="s">
        <v>29</v>
      </c>
      <c r="C205" t="s">
        <v>61</v>
      </c>
      <c r="D205" t="s">
        <v>38</v>
      </c>
      <c r="E205" t="s">
        <v>38</v>
      </c>
      <c r="F205" t="s">
        <v>38</v>
      </c>
      <c r="G205" t="s">
        <v>61</v>
      </c>
      <c r="H205" t="s">
        <v>179</v>
      </c>
      <c r="N205">
        <f>COUNTIF(C205:G211,C205)</f>
        <v>12</v>
      </c>
      <c r="O205" t="s">
        <v>18</v>
      </c>
    </row>
    <row r="206" spans="1:16" x14ac:dyDescent="0.25">
      <c r="A206" t="s">
        <v>555</v>
      </c>
      <c r="B206" t="s">
        <v>18</v>
      </c>
      <c r="C206" t="s">
        <v>61</v>
      </c>
      <c r="D206" t="s">
        <v>38</v>
      </c>
      <c r="E206" t="s">
        <v>61</v>
      </c>
      <c r="F206" t="s">
        <v>61</v>
      </c>
      <c r="G206" t="s">
        <v>61</v>
      </c>
      <c r="H206" t="s">
        <v>234</v>
      </c>
      <c r="N206">
        <f>COUNTIF(C205:G211,G207)</f>
        <v>23</v>
      </c>
    </row>
    <row r="207" spans="1:16" x14ac:dyDescent="0.25">
      <c r="A207" t="s">
        <v>555</v>
      </c>
      <c r="B207" t="s">
        <v>29</v>
      </c>
      <c r="C207" t="s">
        <v>38</v>
      </c>
      <c r="D207" t="s">
        <v>38</v>
      </c>
      <c r="E207" t="s">
        <v>38</v>
      </c>
      <c r="F207" t="s">
        <v>38</v>
      </c>
      <c r="G207" t="s">
        <v>38</v>
      </c>
      <c r="H207" t="s">
        <v>243</v>
      </c>
      <c r="N207">
        <f>N206/35</f>
        <v>0.65714285714285714</v>
      </c>
    </row>
    <row r="208" spans="1:16" x14ac:dyDescent="0.25">
      <c r="A208" t="s">
        <v>555</v>
      </c>
      <c r="B208" t="s">
        <v>29</v>
      </c>
      <c r="C208" t="s">
        <v>61</v>
      </c>
      <c r="D208" t="s">
        <v>38</v>
      </c>
      <c r="E208" t="s">
        <v>61</v>
      </c>
      <c r="F208" t="s">
        <v>38</v>
      </c>
      <c r="G208" t="s">
        <v>61</v>
      </c>
      <c r="H208" t="s">
        <v>263</v>
      </c>
    </row>
    <row r="209" spans="1:16" x14ac:dyDescent="0.25">
      <c r="A209" t="s">
        <v>555</v>
      </c>
      <c r="B209" t="s">
        <v>18</v>
      </c>
      <c r="C209" t="s">
        <v>38</v>
      </c>
      <c r="D209" t="s">
        <v>38</v>
      </c>
      <c r="E209" t="s">
        <v>38</v>
      </c>
      <c r="F209" t="s">
        <v>38</v>
      </c>
      <c r="G209" t="s">
        <v>38</v>
      </c>
      <c r="H209" t="s">
        <v>283</v>
      </c>
    </row>
    <row r="210" spans="1:16" x14ac:dyDescent="0.25">
      <c r="A210" t="s">
        <v>555</v>
      </c>
      <c r="B210" t="s">
        <v>29</v>
      </c>
      <c r="C210" t="s">
        <v>38</v>
      </c>
      <c r="D210" t="s">
        <v>38</v>
      </c>
      <c r="E210" t="s">
        <v>38</v>
      </c>
      <c r="F210" t="s">
        <v>38</v>
      </c>
      <c r="G210" t="s">
        <v>38</v>
      </c>
      <c r="H210" t="s">
        <v>299</v>
      </c>
    </row>
    <row r="211" spans="1:16" s="1" customFormat="1" x14ac:dyDescent="0.25">
      <c r="A211" s="1" t="s">
        <v>555</v>
      </c>
      <c r="B211" s="1" t="s">
        <v>29</v>
      </c>
      <c r="C211" s="1" t="s">
        <v>61</v>
      </c>
      <c r="D211" s="1" t="s">
        <v>61</v>
      </c>
      <c r="E211" s="1" t="s">
        <v>61</v>
      </c>
      <c r="F211" s="1" t="s">
        <v>38</v>
      </c>
      <c r="G211" s="1" t="s">
        <v>38</v>
      </c>
      <c r="H211" s="1" t="s">
        <v>364</v>
      </c>
      <c r="P211"/>
    </row>
    <row r="212" spans="1:16" x14ac:dyDescent="0.25">
      <c r="A212" t="s">
        <v>556</v>
      </c>
      <c r="B212" t="s">
        <v>29</v>
      </c>
      <c r="C212" t="s">
        <v>37</v>
      </c>
      <c r="D212" t="s">
        <v>38</v>
      </c>
      <c r="E212" t="s">
        <v>37</v>
      </c>
      <c r="F212" t="s">
        <v>37</v>
      </c>
      <c r="G212" t="s">
        <v>37</v>
      </c>
      <c r="H212" t="s">
        <v>21</v>
      </c>
      <c r="N212">
        <f>COUNTIF(C212:G215,F212)</f>
        <v>11</v>
      </c>
      <c r="O212" t="s">
        <v>29</v>
      </c>
    </row>
    <row r="213" spans="1:16" x14ac:dyDescent="0.25">
      <c r="A213" t="s">
        <v>556</v>
      </c>
      <c r="B213" t="s">
        <v>29</v>
      </c>
      <c r="C213" t="s">
        <v>37</v>
      </c>
      <c r="D213" t="s">
        <v>37</v>
      </c>
      <c r="E213" t="s">
        <v>37</v>
      </c>
      <c r="F213" t="s">
        <v>37</v>
      </c>
      <c r="G213" t="s">
        <v>37</v>
      </c>
      <c r="H213" t="s">
        <v>83</v>
      </c>
      <c r="N213">
        <f>COUNTIF(C212:G215,C215)</f>
        <v>9</v>
      </c>
    </row>
    <row r="214" spans="1:16" x14ac:dyDescent="0.25">
      <c r="A214" t="s">
        <v>556</v>
      </c>
      <c r="B214" t="s">
        <v>18</v>
      </c>
      <c r="C214" t="s">
        <v>38</v>
      </c>
      <c r="D214" t="s">
        <v>38</v>
      </c>
      <c r="E214" t="s">
        <v>38</v>
      </c>
      <c r="F214" t="s">
        <v>37</v>
      </c>
      <c r="G214" t="s">
        <v>37</v>
      </c>
      <c r="H214" t="s">
        <v>461</v>
      </c>
      <c r="N214">
        <f>N212/20</f>
        <v>0.55000000000000004</v>
      </c>
    </row>
    <row r="215" spans="1:16" s="1" customFormat="1" x14ac:dyDescent="0.25">
      <c r="A215" s="1" t="s">
        <v>556</v>
      </c>
      <c r="B215" s="1" t="s">
        <v>18</v>
      </c>
      <c r="C215" s="1" t="s">
        <v>38</v>
      </c>
      <c r="D215" s="1" t="s">
        <v>38</v>
      </c>
      <c r="E215" s="1" t="s">
        <v>38</v>
      </c>
      <c r="F215" s="1" t="s">
        <v>38</v>
      </c>
      <c r="G215" s="1" t="s">
        <v>38</v>
      </c>
      <c r="H215" s="1" t="s">
        <v>502</v>
      </c>
      <c r="P215"/>
    </row>
    <row r="216" spans="1:16" x14ac:dyDescent="0.25">
      <c r="A216" t="s">
        <v>557</v>
      </c>
      <c r="B216" t="s">
        <v>18</v>
      </c>
      <c r="C216" t="s">
        <v>38</v>
      </c>
      <c r="D216" t="s">
        <v>38</v>
      </c>
      <c r="E216" t="s">
        <v>38</v>
      </c>
      <c r="F216" t="s">
        <v>38</v>
      </c>
      <c r="G216" t="s">
        <v>38</v>
      </c>
      <c r="H216" t="s">
        <v>234</v>
      </c>
      <c r="N216">
        <f>COUNTIF(C216:G221,G218)</f>
        <v>16</v>
      </c>
      <c r="O216" t="s">
        <v>29</v>
      </c>
    </row>
    <row r="217" spans="1:16" x14ac:dyDescent="0.25">
      <c r="A217" t="s">
        <v>557</v>
      </c>
      <c r="B217" t="s">
        <v>18</v>
      </c>
      <c r="C217" t="s">
        <v>34</v>
      </c>
      <c r="D217" t="s">
        <v>34</v>
      </c>
      <c r="E217" t="s">
        <v>34</v>
      </c>
      <c r="F217" t="s">
        <v>34</v>
      </c>
      <c r="G217" t="s">
        <v>34</v>
      </c>
      <c r="H217" t="s">
        <v>283</v>
      </c>
      <c r="N217">
        <f>COUNTIF(C216:G221,G216)</f>
        <v>14</v>
      </c>
    </row>
    <row r="218" spans="1:16" x14ac:dyDescent="0.25">
      <c r="A218" t="s">
        <v>557</v>
      </c>
      <c r="B218" t="s">
        <v>18</v>
      </c>
      <c r="C218" t="s">
        <v>34</v>
      </c>
      <c r="D218" t="s">
        <v>34</v>
      </c>
      <c r="E218" t="s">
        <v>34</v>
      </c>
      <c r="F218" t="s">
        <v>34</v>
      </c>
      <c r="G218" t="s">
        <v>34</v>
      </c>
      <c r="H218" t="s">
        <v>299</v>
      </c>
      <c r="N218">
        <f>N216/30</f>
        <v>0.53333333333333333</v>
      </c>
    </row>
    <row r="219" spans="1:16" x14ac:dyDescent="0.25">
      <c r="A219" t="s">
        <v>557</v>
      </c>
      <c r="B219" t="s">
        <v>18</v>
      </c>
      <c r="C219" t="s">
        <v>38</v>
      </c>
      <c r="D219" t="s">
        <v>38</v>
      </c>
      <c r="E219" t="s">
        <v>38</v>
      </c>
      <c r="F219" t="s">
        <v>38</v>
      </c>
      <c r="G219" t="s">
        <v>38</v>
      </c>
      <c r="H219" t="s">
        <v>323</v>
      </c>
    </row>
    <row r="220" spans="1:16" x14ac:dyDescent="0.25">
      <c r="A220" t="s">
        <v>557</v>
      </c>
      <c r="B220" t="s">
        <v>29</v>
      </c>
      <c r="C220" t="s">
        <v>34</v>
      </c>
      <c r="D220" t="s">
        <v>38</v>
      </c>
      <c r="E220" t="s">
        <v>38</v>
      </c>
      <c r="F220" t="s">
        <v>34</v>
      </c>
      <c r="G220" t="s">
        <v>34</v>
      </c>
      <c r="H220" t="s">
        <v>364</v>
      </c>
    </row>
    <row r="221" spans="1:16" s="1" customFormat="1" x14ac:dyDescent="0.25">
      <c r="A221" s="1" t="s">
        <v>557</v>
      </c>
      <c r="B221" s="1" t="s">
        <v>29</v>
      </c>
      <c r="C221" s="1" t="s">
        <v>38</v>
      </c>
      <c r="D221" s="1" t="s">
        <v>38</v>
      </c>
      <c r="E221" s="1" t="s">
        <v>34</v>
      </c>
      <c r="F221" s="1" t="s">
        <v>34</v>
      </c>
      <c r="G221" s="1" t="s">
        <v>34</v>
      </c>
      <c r="H221" s="1" t="s">
        <v>393</v>
      </c>
      <c r="P221"/>
    </row>
    <row r="222" spans="1:16" x14ac:dyDescent="0.25">
      <c r="A222" t="s">
        <v>558</v>
      </c>
      <c r="B222" t="s">
        <v>18</v>
      </c>
      <c r="C222" t="s">
        <v>38</v>
      </c>
      <c r="D222" t="s">
        <v>38</v>
      </c>
      <c r="E222" t="s">
        <v>38</v>
      </c>
      <c r="F222" t="s">
        <v>38</v>
      </c>
      <c r="G222" t="s">
        <v>38</v>
      </c>
      <c r="H222" t="s">
        <v>118</v>
      </c>
      <c r="N222">
        <f>COUNTIF(C222:G227,G223)</f>
        <v>7</v>
      </c>
      <c r="O222" t="s">
        <v>18</v>
      </c>
    </row>
    <row r="223" spans="1:16" x14ac:dyDescent="0.25">
      <c r="A223" t="s">
        <v>558</v>
      </c>
      <c r="B223" t="s">
        <v>29</v>
      </c>
      <c r="C223" t="s">
        <v>38</v>
      </c>
      <c r="D223" t="s">
        <v>30</v>
      </c>
      <c r="E223" t="s">
        <v>38</v>
      </c>
      <c r="F223" t="s">
        <v>30</v>
      </c>
      <c r="G223" t="s">
        <v>30</v>
      </c>
      <c r="H223" t="s">
        <v>263</v>
      </c>
      <c r="N223">
        <f>COUNTIF(C222:G227,G225)</f>
        <v>23</v>
      </c>
    </row>
    <row r="224" spans="1:16" x14ac:dyDescent="0.25">
      <c r="A224" t="s">
        <v>558</v>
      </c>
      <c r="B224" t="s">
        <v>18</v>
      </c>
      <c r="C224" t="s">
        <v>38</v>
      </c>
      <c r="D224" t="s">
        <v>38</v>
      </c>
      <c r="E224" t="s">
        <v>38</v>
      </c>
      <c r="F224" t="s">
        <v>38</v>
      </c>
      <c r="G224" t="s">
        <v>38</v>
      </c>
      <c r="H224" t="s">
        <v>401</v>
      </c>
      <c r="N224">
        <f>N223/30</f>
        <v>0.76666666666666672</v>
      </c>
    </row>
    <row r="225" spans="1:16" x14ac:dyDescent="0.25">
      <c r="A225" t="s">
        <v>558</v>
      </c>
      <c r="B225" t="s">
        <v>18</v>
      </c>
      <c r="C225" t="s">
        <v>38</v>
      </c>
      <c r="D225" t="s">
        <v>38</v>
      </c>
      <c r="E225" t="s">
        <v>38</v>
      </c>
      <c r="F225" t="s">
        <v>38</v>
      </c>
      <c r="G225" t="s">
        <v>38</v>
      </c>
      <c r="H225" t="s">
        <v>444</v>
      </c>
    </row>
    <row r="226" spans="1:16" x14ac:dyDescent="0.25">
      <c r="A226" t="s">
        <v>558</v>
      </c>
      <c r="B226" t="s">
        <v>29</v>
      </c>
      <c r="C226" t="s">
        <v>30</v>
      </c>
      <c r="D226" t="s">
        <v>30</v>
      </c>
      <c r="E226" t="s">
        <v>30</v>
      </c>
      <c r="F226" t="s">
        <v>38</v>
      </c>
      <c r="G226" t="s">
        <v>30</v>
      </c>
      <c r="H226" t="s">
        <v>469</v>
      </c>
    </row>
    <row r="227" spans="1:16" s="1" customFormat="1" x14ac:dyDescent="0.25">
      <c r="A227" s="1" t="s">
        <v>558</v>
      </c>
      <c r="B227" s="1" t="s">
        <v>29</v>
      </c>
      <c r="C227" s="1" t="s">
        <v>38</v>
      </c>
      <c r="D227" s="1" t="s">
        <v>38</v>
      </c>
      <c r="E227" s="1" t="s">
        <v>38</v>
      </c>
      <c r="F227" s="1" t="s">
        <v>38</v>
      </c>
      <c r="G227" s="1" t="s">
        <v>38</v>
      </c>
      <c r="H227" s="1" t="s">
        <v>510</v>
      </c>
      <c r="P227"/>
    </row>
    <row r="228" spans="1:16" x14ac:dyDescent="0.25">
      <c r="N228">
        <f>AVERAGE(N224,N218,N214,N207,N201,N194,N189,N182,N174,N169,N163,N159,N151,N145,N140,N135,N128,N123,N117,N110,N103,N98,N92,N86,N77,N70,N64,N57,N54,N49,N45,N37,N28,N22,N14,N9,N4)</f>
        <v>0.68666237666237673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2020-10-16T16:55:57Z</dcterms:created>
  <dcterms:modified xsi:type="dcterms:W3CDTF">2021-02-02T02:11:45Z</dcterms:modified>
</cp:coreProperties>
</file>