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Ex3.xml" ContentType="application/vnd.ms-office.chartex+xml"/>
  <Override PartName="/xl/charts/style8.xml" ContentType="application/vnd.ms-office.chartstyle+xml"/>
  <Override PartName="/xl/charts/colors8.xml" ContentType="application/vnd.ms-office.chartcolorstyle+xml"/>
  <Override PartName="/xl/charts/chartEx4.xml" ContentType="application/vnd.ms-office.chartex+xml"/>
  <Override PartName="/xl/charts/style9.xml" ContentType="application/vnd.ms-office.chartstyle+xml"/>
  <Override PartName="/xl/charts/colors9.xml" ContentType="application/vnd.ms-office.chartcolorstyle+xml"/>
  <Override PartName="/xl/charts/chartEx5.xml" ContentType="application/vnd.ms-office.chartex+xml"/>
  <Override PartName="/xl/charts/style10.xml" ContentType="application/vnd.ms-office.chartstyle+xml"/>
  <Override PartName="/xl/charts/colors10.xml" ContentType="application/vnd.ms-office.chartcolorstyle+xml"/>
  <Override PartName="/xl/charts/chartEx6.xml" ContentType="application/vnd.ms-office.chartex+xml"/>
  <Override PartName="/xl/charts/style11.xml" ContentType="application/vnd.ms-office.chartstyle+xml"/>
  <Override PartName="/xl/charts/colors11.xml" ContentType="application/vnd.ms-office.chartcolorstyle+xml"/>
  <Override PartName="/xl/charts/chartEx7.xml" ContentType="application/vnd.ms-office.chartex+xml"/>
  <Override PartName="/xl/charts/style12.xml" ContentType="application/vnd.ms-office.chartstyle+xml"/>
  <Override PartName="/xl/charts/colors12.xml" ContentType="application/vnd.ms-office.chartcolorstyle+xml"/>
  <Override PartName="/xl/charts/chartEx8.xml" ContentType="application/vnd.ms-office.chartex+xml"/>
  <Override PartName="/xl/charts/style13.xml" ContentType="application/vnd.ms-office.chartstyle+xml"/>
  <Override PartName="/xl/charts/colors13.xml" ContentType="application/vnd.ms-office.chartcolorstyle+xml"/>
  <Override PartName="/xl/charts/chartEx9.xml" ContentType="application/vnd.ms-office.chartex+xml"/>
  <Override PartName="/xl/charts/style14.xml" ContentType="application/vnd.ms-office.chartstyle+xml"/>
  <Override PartName="/xl/charts/colors14.xml" ContentType="application/vnd.ms-office.chartcolorstyle+xml"/>
  <Override PartName="/xl/charts/chartEx10.xml" ContentType="application/vnd.ms-office.chartex+xml"/>
  <Override PartName="/xl/charts/style15.xml" ContentType="application/vnd.ms-office.chartstyle+xml"/>
  <Override PartName="/xl/charts/colors15.xml" ContentType="application/vnd.ms-office.chartcolorstyle+xml"/>
  <Override PartName="/xl/charts/chartEx11.xml" ContentType="application/vnd.ms-office.chartex+xml"/>
  <Override PartName="/xl/charts/style16.xml" ContentType="application/vnd.ms-office.chartstyle+xml"/>
  <Override PartName="/xl/charts/colors16.xml" ContentType="application/vnd.ms-office.chartcolorstyle+xml"/>
  <Override PartName="/xl/charts/chartEx12.xml" ContentType="application/vnd.ms-office.chartex+xml"/>
  <Override PartName="/xl/charts/style17.xml" ContentType="application/vnd.ms-office.chartstyle+xml"/>
  <Override PartName="/xl/charts/colors17.xml" ContentType="application/vnd.ms-office.chartcolorstyle+xml"/>
  <Override PartName="/xl/charts/chartEx13.xml" ContentType="application/vnd.ms-office.chartex+xml"/>
  <Override PartName="/xl/charts/style18.xml" ContentType="application/vnd.ms-office.chartstyle+xml"/>
  <Override PartName="/xl/charts/colors18.xml" ContentType="application/vnd.ms-office.chartcolorstyle+xml"/>
  <Override PartName="/xl/charts/chartEx14.xml" ContentType="application/vnd.ms-office.chartex+xml"/>
  <Override PartName="/xl/charts/style19.xml" ContentType="application/vnd.ms-office.chartstyle+xml"/>
  <Override PartName="/xl/charts/colors19.xml" ContentType="application/vnd.ms-office.chartcolorstyle+xml"/>
  <Override PartName="/xl/charts/chartEx15.xml" ContentType="application/vnd.ms-office.chartex+xml"/>
  <Override PartName="/xl/charts/style20.xml" ContentType="application/vnd.ms-office.chartstyle+xml"/>
  <Override PartName="/xl/charts/colors20.xml" ContentType="application/vnd.ms-office.chartcolorstyle+xml"/>
  <Override PartName="/xl/charts/chartEx16.xml" ContentType="application/vnd.ms-office.chartex+xml"/>
  <Override PartName="/xl/charts/style21.xml" ContentType="application/vnd.ms-office.chartstyle+xml"/>
  <Override PartName="/xl/charts/colors21.xml" ContentType="application/vnd.ms-office.chartcolorstyle+xml"/>
  <Override PartName="/xl/charts/chartEx17.xml" ContentType="application/vnd.ms-office.chartex+xml"/>
  <Override PartName="/xl/charts/style22.xml" ContentType="application/vnd.ms-office.chartstyle+xml"/>
  <Override PartName="/xl/charts/colors22.xml" ContentType="application/vnd.ms-office.chartcolorstyle+xml"/>
  <Override PartName="/xl/charts/chartEx18.xml" ContentType="application/vnd.ms-office.chartex+xml"/>
  <Override PartName="/xl/charts/style23.xml" ContentType="application/vnd.ms-office.chartstyle+xml"/>
  <Override PartName="/xl/charts/colors23.xml" ContentType="application/vnd.ms-office.chartcolorstyle+xml"/>
  <Override PartName="/xl/charts/chartEx19.xml" ContentType="application/vnd.ms-office.chartex+xml"/>
  <Override PartName="/xl/charts/style24.xml" ContentType="application/vnd.ms-office.chartstyle+xml"/>
  <Override PartName="/xl/charts/colors24.xml" ContentType="application/vnd.ms-office.chartcolorstyle+xml"/>
  <Override PartName="/xl/charts/chartEx20.xml" ContentType="application/vnd.ms-office.chartex+xml"/>
  <Override PartName="/xl/charts/style25.xml" ContentType="application/vnd.ms-office.chartstyle+xml"/>
  <Override PartName="/xl/charts/colors25.xml" ContentType="application/vnd.ms-office.chartcolorstyle+xml"/>
  <Override PartName="/xl/charts/chartEx21.xml" ContentType="application/vnd.ms-office.chartex+xml"/>
  <Override PartName="/xl/charts/style26.xml" ContentType="application/vnd.ms-office.chartstyle+xml"/>
  <Override PartName="/xl/charts/colors26.xml" ContentType="application/vnd.ms-office.chartcolorstyle+xml"/>
  <Override PartName="/xl/drawings/drawing2.xml" ContentType="application/vnd.openxmlformats-officedocument.drawing+xml"/>
  <Override PartName="/xl/charts/chartEx22.xml" ContentType="application/vnd.ms-office.chartex+xml"/>
  <Override PartName="/xl/charts/style27.xml" ContentType="application/vnd.ms-office.chartstyle+xml"/>
  <Override PartName="/xl/charts/colors27.xml" ContentType="application/vnd.ms-office.chartcolorstyle+xml"/>
  <Override PartName="/xl/charts/chartEx23.xml" ContentType="application/vnd.ms-office.chartex+xml"/>
  <Override PartName="/xl/charts/style28.xml" ContentType="application/vnd.ms-office.chartstyle+xml"/>
  <Override PartName="/xl/charts/colors28.xml" ContentType="application/vnd.ms-office.chartcolorstyle+xml"/>
  <Override PartName="/xl/charts/chartEx24.xml" ContentType="application/vnd.ms-office.chartex+xml"/>
  <Override PartName="/xl/charts/style29.xml" ContentType="application/vnd.ms-office.chartstyle+xml"/>
  <Override PartName="/xl/charts/colors29.xml" ContentType="application/vnd.ms-office.chartcolorstyle+xml"/>
  <Override PartName="/xl/drawings/drawing3.xml" ContentType="application/vnd.openxmlformats-officedocument.drawing+xml"/>
  <Override PartName="/xl/charts/chartEx25.xml" ContentType="application/vnd.ms-office.chartex+xml"/>
  <Override PartName="/xl/charts/style30.xml" ContentType="application/vnd.ms-office.chartstyle+xml"/>
  <Override PartName="/xl/charts/colors30.xml" ContentType="application/vnd.ms-office.chartcolorstyle+xml"/>
  <Override PartName="/xl/charts/chartEx26.xml" ContentType="application/vnd.ms-office.chartex+xml"/>
  <Override PartName="/xl/charts/style31.xml" ContentType="application/vnd.ms-office.chartstyle+xml"/>
  <Override PartName="/xl/charts/colors31.xml" ContentType="application/vnd.ms-office.chartcolorstyle+xml"/>
  <Override PartName="/xl/charts/chartEx27.xml" ContentType="application/vnd.ms-office.chartex+xml"/>
  <Override PartName="/xl/charts/style32.xml" ContentType="application/vnd.ms-office.chartstyle+xml"/>
  <Override PartName="/xl/charts/colors32.xml" ContentType="application/vnd.ms-office.chartcolorstyle+xml"/>
  <Override PartName="/xl/drawings/drawing4.xml" ContentType="application/vnd.openxmlformats-officedocument.drawing+xml"/>
  <Override PartName="/xl/charts/chart6.xml" ContentType="application/vnd.openxmlformats-officedocument.drawingml.chart+xml"/>
  <Override PartName="/xl/charts/chartEx28.xml" ContentType="application/vnd.ms-office.chartex+xml"/>
  <Override PartName="/xl/charts/style33.xml" ContentType="application/vnd.ms-office.chartstyle+xml"/>
  <Override PartName="/xl/charts/colors33.xml" ContentType="application/vnd.ms-office.chartcolorstyle+xml"/>
  <Override PartName="/xl/charts/chartEx29.xml" ContentType="application/vnd.ms-office.chartex+xml"/>
  <Override PartName="/xl/charts/style34.xml" ContentType="application/vnd.ms-office.chartstyle+xml"/>
  <Override PartName="/xl/charts/colors34.xml" ContentType="application/vnd.ms-office.chartcolorstyle+xml"/>
  <Override PartName="/xl/charts/chartEx30.xml" ContentType="application/vnd.ms-office.chartex+xml"/>
  <Override PartName="/xl/charts/style35.xml" ContentType="application/vnd.ms-office.chartstyle+xml"/>
  <Override PartName="/xl/charts/colors35.xml" ContentType="application/vnd.ms-office.chartcolorstyle+xml"/>
  <Override PartName="/xl/drawings/drawing5.xml" ContentType="application/vnd.openxmlformats-officedocument.drawing+xml"/>
  <Override PartName="/xl/charts/chartEx31.xml" ContentType="application/vnd.ms-office.chartex+xml"/>
  <Override PartName="/xl/charts/style36.xml" ContentType="application/vnd.ms-office.chartstyle+xml"/>
  <Override PartName="/xl/charts/colors36.xml" ContentType="application/vnd.ms-office.chartcolorstyle+xml"/>
  <Override PartName="/xl/charts/chartEx32.xml" ContentType="application/vnd.ms-office.chartex+xml"/>
  <Override PartName="/xl/charts/style37.xml" ContentType="application/vnd.ms-office.chartstyle+xml"/>
  <Override PartName="/xl/charts/colors37.xml" ContentType="application/vnd.ms-office.chartcolorstyle+xml"/>
  <Override PartName="/xl/drawings/drawing6.xml" ContentType="application/vnd.openxmlformats-officedocument.drawing+xml"/>
  <Override PartName="/xl/charts/chartEx33.xml" ContentType="application/vnd.ms-office.chartex+xml"/>
  <Override PartName="/xl/charts/style38.xml" ContentType="application/vnd.ms-office.chartstyle+xml"/>
  <Override PartName="/xl/charts/colors3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uyen\Downloads\"/>
    </mc:Choice>
  </mc:AlternateContent>
  <xr:revisionPtr revIDLastSave="0" documentId="13_ncr:1_{4CC07C59-AF02-4360-8EF7-7F0FF954477B}" xr6:coauthVersionLast="47" xr6:coauthVersionMax="48" xr10:uidLastSave="{00000000-0000-0000-0000-000000000000}"/>
  <bookViews>
    <workbookView xWindow="-108" yWindow="-108" windowWidth="23256" windowHeight="12456" tabRatio="874" activeTab="1" xr2:uid="{4E5627B4-3E03-4793-867D-16E7E86E8580}"/>
  </bookViews>
  <sheets>
    <sheet name="Analysis" sheetId="8" r:id="rId1"/>
    <sheet name="Conclusion" sheetId="9" r:id="rId2"/>
    <sheet name="Table 1" sheetId="1" r:id="rId3"/>
    <sheet name="Price Per Bed" sheetId="2" r:id="rId4"/>
    <sheet name="Austin, TX" sheetId="3" r:id="rId5"/>
    <sheet name="Minneapolis, MN" sheetId="4" r:id="rId6"/>
    <sheet name="New York, NY" sheetId="5" r:id="rId7"/>
    <sheet name="Saint Louis, MO" sheetId="6" r:id="rId8"/>
    <sheet name="Tampa, FL" sheetId="7" r:id="rId9"/>
  </sheets>
  <externalReferences>
    <externalReference r:id="rId10"/>
  </externalReferences>
  <definedNames>
    <definedName name="_xlchart.v1.0" hidden="1">'Austin, TX'!$B$6:$B$271</definedName>
    <definedName name="_xlchart.v1.1" hidden="1">'Saint Louis, MO'!$B$6:$B$152</definedName>
    <definedName name="_xlchart.v1.10" hidden="1">Analysis!$B$167:$B$195</definedName>
    <definedName name="_xlchart.v1.11" hidden="1">Analysis!$B$132:$B$161</definedName>
    <definedName name="_xlchart.v1.12" hidden="1">Analysis!$B$234:$B$263</definedName>
    <definedName name="_xlchart.v1.13" hidden="1">Analysis!$B$234:$B$263</definedName>
    <definedName name="_xlchart.v1.14" hidden="1">Analysis!$B$270:$B$299</definedName>
    <definedName name="_xlchart.v1.15" hidden="1">Analysis!$B$200:$B$229</definedName>
    <definedName name="_xlchart.v1.16" hidden="1">'Tampa, FL'!$B$6:$B$154</definedName>
    <definedName name="_xlchart.v1.17" hidden="1">Analysis!$B$132:$B$161</definedName>
    <definedName name="_xlchart.v1.18" hidden="1">Analysis!$B$167:$B$195</definedName>
    <definedName name="_xlchart.v1.19" hidden="1">Analysis!$B$270:$B$299</definedName>
    <definedName name="_xlchart.v1.2" hidden="1">'Price Per Bed'!$B$6:$B$1063</definedName>
    <definedName name="_xlchart.v1.20" hidden="1">Analysis!$B$200:$B$229</definedName>
    <definedName name="_xlchart.v1.21" hidden="1">'Austin, TX'!$B$6:$B$265</definedName>
    <definedName name="_xlchart.v1.22" hidden="1">'Austin, TX'!$B$6:$B$264</definedName>
    <definedName name="_xlchart.v1.23" hidden="1">'Austin, TX'!$B$6:$B$271</definedName>
    <definedName name="_xlchart.v1.24" hidden="1">'Minneapolis, MN'!$B$6:$B$319</definedName>
    <definedName name="_xlchart.v1.25" hidden="1">'Minneapolis, MN'!$B$6:$B$329</definedName>
    <definedName name="_xlchart.v1.26" hidden="1">'Minneapolis, MN'!$B$6:$B$319</definedName>
    <definedName name="_xlchart.v1.27" hidden="1">'New York, NY'!$B$6:$B$162</definedName>
    <definedName name="_xlchart.v1.28" hidden="1">'New York, NY'!$B$6:$B$177</definedName>
    <definedName name="_xlchart.v1.29" hidden="1">'New York, NY'!$B$6:$B$162</definedName>
    <definedName name="_xlchart.v1.3" hidden="1">'Minneapolis, MN'!$B$6:$B$329</definedName>
    <definedName name="_xlchart.v1.30" hidden="1">'Saint Louis, MO'!$B$6:$B$147</definedName>
    <definedName name="_xlchart.v1.31" hidden="1">'Saint Louis, MO'!$B$6:$B$152</definedName>
    <definedName name="_xlchart.v1.32" hidden="1">'Tampa, FL'!$B$6:$B$153</definedName>
    <definedName name="_xlchart.v1.4" hidden="1">'New York, NY'!$B$6:$B$178</definedName>
    <definedName name="_xlchart.v1.5" hidden="1">'Tampa, FL'!$B$6:$B$154</definedName>
    <definedName name="_xlchart.v1.6" hidden="1">'Austin, TX'!$B$6:$B$271</definedName>
    <definedName name="_xlchart.v1.7" hidden="1">'Minneapolis, MN'!$B$6:$B$329</definedName>
    <definedName name="_xlchart.v1.8" hidden="1">'New York, NY'!$B$6:$B$178</definedName>
    <definedName name="_xlchart.v1.9" hidden="1">'Saint Louis, MO'!$B$6:$B$152</definedName>
    <definedName name="solver_eng" localSheetId="0" hidden="1">1</definedName>
    <definedName name="solver_neg" localSheetId="0" hidden="1">1</definedName>
    <definedName name="solver_num" localSheetId="0" hidden="1">0</definedName>
    <definedName name="solver_opt" localSheetId="0" hidden="1">Analysis!$B$30</definedName>
    <definedName name="solver_typ" localSheetId="0" hidden="1">1</definedName>
    <definedName name="solver_val" localSheetId="0" hidden="1">0</definedName>
    <definedName name="solver_ver" localSheetId="0" hidden="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43" i="8" l="1"/>
  <c r="C542" i="8"/>
  <c r="C540" i="8"/>
  <c r="F38" i="6"/>
  <c r="F37" i="6"/>
  <c r="F36" i="6"/>
  <c r="C527" i="8"/>
  <c r="C526" i="8"/>
  <c r="C525" i="8"/>
  <c r="C523" i="8"/>
  <c r="G37" i="4"/>
  <c r="G36" i="4"/>
  <c r="G35" i="4"/>
  <c r="M488" i="8"/>
  <c r="C34" i="8"/>
  <c r="C509" i="8"/>
  <c r="C508" i="8"/>
  <c r="C505" i="8"/>
  <c r="C507" i="8"/>
  <c r="F29" i="7"/>
  <c r="F67" i="5"/>
  <c r="F66" i="5"/>
  <c r="F65" i="5"/>
  <c r="F30" i="7"/>
  <c r="F31" i="7"/>
  <c r="F22" i="7"/>
  <c r="N31" i="6"/>
  <c r="F31" i="6"/>
  <c r="F61" i="5"/>
  <c r="Q61" i="5"/>
  <c r="N30" i="4"/>
  <c r="G30" i="4"/>
  <c r="N23" i="3"/>
  <c r="F23" i="3"/>
  <c r="H9" i="5"/>
  <c r="E313" i="8"/>
  <c r="E448" i="8"/>
  <c r="E450" i="8"/>
  <c r="E449" i="8"/>
  <c r="E416" i="8"/>
  <c r="E381" i="8"/>
  <c r="E347" i="8"/>
  <c r="E415" i="8"/>
  <c r="E414" i="8"/>
  <c r="E380" i="8"/>
  <c r="E379" i="8"/>
  <c r="E346" i="8"/>
  <c r="E345" i="8"/>
  <c r="E312" i="8"/>
  <c r="E311" i="8"/>
  <c r="H311" i="8" s="1"/>
  <c r="E268" i="8"/>
  <c r="E267" i="8"/>
  <c r="E271" i="8"/>
  <c r="E231" i="8"/>
  <c r="E235" i="8"/>
  <c r="E232" i="8"/>
  <c r="E201" i="8"/>
  <c r="E198" i="8"/>
  <c r="E197" i="8"/>
  <c r="J14" i="5"/>
  <c r="J15" i="5" s="1"/>
  <c r="K10" i="5"/>
  <c r="K9" i="5"/>
  <c r="K8" i="5"/>
  <c r="L8" i="5" s="1"/>
  <c r="L13" i="5" s="1"/>
  <c r="H8" i="5"/>
  <c r="K13" i="5" a="1"/>
  <c r="H17" i="5"/>
  <c r="H19" i="5" s="1"/>
  <c r="H16" i="5"/>
  <c r="H10" i="5"/>
  <c r="C544" i="8" l="1"/>
  <c r="J345" i="8"/>
  <c r="H379" i="8"/>
  <c r="H414" i="8"/>
  <c r="J16" i="5"/>
  <c r="L15" i="5"/>
  <c r="L14" i="5"/>
  <c r="J448" i="8"/>
  <c r="H448" i="8"/>
  <c r="J379" i="8"/>
  <c r="H345" i="8"/>
  <c r="J311" i="8"/>
  <c r="J414" i="8"/>
  <c r="K14" i="5"/>
  <c r="M14" i="5" s="1"/>
  <c r="K22" i="5"/>
  <c r="M22" i="5" s="1"/>
  <c r="K30" i="5"/>
  <c r="M30" i="5" s="1"/>
  <c r="K38" i="5"/>
  <c r="M38" i="5" s="1"/>
  <c r="K24" i="5"/>
  <c r="M24" i="5" s="1"/>
  <c r="K40" i="5"/>
  <c r="M40" i="5" s="1"/>
  <c r="K17" i="5"/>
  <c r="M17" i="5" s="1"/>
  <c r="K33" i="5"/>
  <c r="M33" i="5" s="1"/>
  <c r="K26" i="5"/>
  <c r="M26" i="5" s="1"/>
  <c r="K20" i="5"/>
  <c r="M20" i="5" s="1"/>
  <c r="K28" i="5"/>
  <c r="M28" i="5" s="1"/>
  <c r="K36" i="5"/>
  <c r="M36" i="5" s="1"/>
  <c r="K13" i="5"/>
  <c r="M13" i="5" s="1"/>
  <c r="K21" i="5"/>
  <c r="M21" i="5" s="1"/>
  <c r="K29" i="5"/>
  <c r="M29" i="5" s="1"/>
  <c r="K37" i="5"/>
  <c r="M37" i="5" s="1"/>
  <c r="K15" i="5"/>
  <c r="M15" i="5" s="1"/>
  <c r="K23" i="5"/>
  <c r="M23" i="5" s="1"/>
  <c r="K31" i="5"/>
  <c r="M31" i="5" s="1"/>
  <c r="K39" i="5"/>
  <c r="M39" i="5" s="1"/>
  <c r="K16" i="5"/>
  <c r="M16" i="5" s="1"/>
  <c r="K32" i="5"/>
  <c r="M32" i="5" s="1"/>
  <c r="K25" i="5"/>
  <c r="M25" i="5" s="1"/>
  <c r="K41" i="5"/>
  <c r="M41" i="5" s="1"/>
  <c r="K18" i="5"/>
  <c r="M18" i="5" s="1"/>
  <c r="K34" i="5"/>
  <c r="M34" i="5" s="1"/>
  <c r="K19" i="5"/>
  <c r="M19" i="5" s="1"/>
  <c r="K27" i="5"/>
  <c r="M27" i="5" s="1"/>
  <c r="K35" i="5"/>
  <c r="M35" i="5" s="1"/>
  <c r="E168" i="8"/>
  <c r="E165" i="8"/>
  <c r="E164" i="8"/>
  <c r="E135" i="8"/>
  <c r="E132" i="8"/>
  <c r="E131" i="8"/>
  <c r="J17" i="5" l="1"/>
  <c r="L16" i="5"/>
  <c r="C109" i="8"/>
  <c r="C107" i="8"/>
  <c r="C106" i="8"/>
  <c r="C105" i="8"/>
  <c r="C91" i="8"/>
  <c r="C89" i="8"/>
  <c r="C88" i="8"/>
  <c r="C87" i="8"/>
  <c r="C73" i="8"/>
  <c r="C71" i="8"/>
  <c r="C70" i="8"/>
  <c r="C69" i="8"/>
  <c r="C56" i="8"/>
  <c r="C54" i="8"/>
  <c r="C53" i="8"/>
  <c r="C52" i="8"/>
  <c r="C37" i="8"/>
  <c r="C35" i="8"/>
  <c r="C33" i="8"/>
  <c r="J18" i="5" l="1"/>
  <c r="L17" i="5"/>
  <c r="C26" i="8"/>
  <c r="C25" i="8"/>
  <c r="C24" i="8"/>
  <c r="D17" i="8"/>
  <c r="C17" i="8"/>
  <c r="D16" i="8"/>
  <c r="D15" i="8"/>
  <c r="D14" i="8"/>
  <c r="D13" i="8"/>
  <c r="C16" i="8"/>
  <c r="C15" i="8"/>
  <c r="C14" i="8"/>
  <c r="C13" i="8"/>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6" i="1"/>
  <c r="J19" i="5" l="1"/>
  <c r="L18" i="5"/>
  <c r="J20" i="5" l="1"/>
  <c r="L19" i="5"/>
  <c r="J21" i="5" l="1"/>
  <c r="L20" i="5"/>
  <c r="J22" i="5" l="1"/>
  <c r="L21" i="5"/>
  <c r="J23" i="5" l="1"/>
  <c r="L22" i="5"/>
  <c r="J24" i="5" l="1"/>
  <c r="L23" i="5"/>
  <c r="J25" i="5" l="1"/>
  <c r="L24" i="5"/>
  <c r="J26" i="5" l="1"/>
  <c r="L25" i="5"/>
  <c r="J27" i="5" l="1"/>
  <c r="L26" i="5"/>
  <c r="J28" i="5" l="1"/>
  <c r="L27" i="5"/>
  <c r="J29" i="5" l="1"/>
  <c r="L28" i="5"/>
  <c r="J30" i="5" l="1"/>
  <c r="L29" i="5"/>
  <c r="J31" i="5" l="1"/>
  <c r="L30" i="5"/>
  <c r="J32" i="5" l="1"/>
  <c r="L31" i="5"/>
  <c r="J33" i="5" l="1"/>
  <c r="L32" i="5"/>
  <c r="J34" i="5" l="1"/>
  <c r="L33" i="5"/>
  <c r="J35" i="5" l="1"/>
  <c r="L34" i="5"/>
  <c r="J36" i="5" l="1"/>
  <c r="L35" i="5"/>
  <c r="J37" i="5" l="1"/>
  <c r="L36" i="5"/>
  <c r="J38" i="5" l="1"/>
  <c r="L37" i="5"/>
  <c r="J39" i="5" l="1"/>
  <c r="L38" i="5"/>
  <c r="J40" i="5" l="1"/>
  <c r="L39" i="5"/>
  <c r="J41" i="5" l="1"/>
  <c r="L41" i="5" s="1"/>
  <c r="L40"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<sst xmlns="http://schemas.openxmlformats.org/spreadsheetml/2006/main" count="1313" uniqueCount="126">
  <si>
    <t>I/ Correlation between number of beds and price in USA and different cities of USA</t>
  </si>
  <si>
    <t xml:space="preserve">City </t>
  </si>
  <si>
    <t>Covariance</t>
  </si>
  <si>
    <t>Correlation coefficient</t>
  </si>
  <si>
    <t>Austin, TX</t>
  </si>
  <si>
    <t>Minneapolis, MN</t>
  </si>
  <si>
    <t>New York, NY</t>
  </si>
  <si>
    <t>Saint Louis, MO</t>
  </si>
  <si>
    <t>Tampa, FL</t>
  </si>
  <si>
    <t>Discussion: it is apparent that there is a positive correlation between number of beds and the price, which is shown via the correlation coefficients that are between 0 and 1. Austin and Tampa show a weak positive correlation due to the outliers (number of beds = 4,5, or 6) that have the prices that are as low as those whose number of beds is 1 or 2.</t>
  </si>
  <si>
    <t>II/ Measure of Central Tendency</t>
  </si>
  <si>
    <t>Mean</t>
  </si>
  <si>
    <t>Median</t>
  </si>
  <si>
    <t>Mode</t>
  </si>
  <si>
    <t>mean of the price per bed is greater than the median of that since mean has been affected by the outliers to the right. The price per bed taking into account all studied city follows a skewed-right distribution. Most of the data concentrates to the left</t>
  </si>
  <si>
    <t>Skew</t>
  </si>
  <si>
    <t>New York city, NY</t>
  </si>
  <si>
    <t>III/ Central Limit Theorem</t>
  </si>
  <si>
    <t>We have created a sampling distribution for each city, in which the sample size is equal to 30. According to the Central Limit Theorem, we expect that the sample means (below) forms a normal distribution, whose mean is equal to the population mean (the city rental price per person mean)</t>
  </si>
  <si>
    <t>Sample mean (Sample Size = 30)</t>
  </si>
  <si>
    <t xml:space="preserve">Discussion: Central Limit Theorem is demonstrated in this part. Regarding each city, their mean is close to their median. Each city has a distribution of sample means that is fairly symmetrical (skewness value is between 0 and 0.5). Performing a Shapiro-Wilk Test on each of these distribution of sample means also gives us the result that we can accept the null hypothesis saying that these distributions are approximately normal.  And according to Central Limit Theorem, the mean value we obtained above for each city can approximate their population means. But to be more precise, we should perform some inferential statistics to compute the confidence interval for each of the studied cities in USA. </t>
  </si>
  <si>
    <t>IV/ Confidence Interval</t>
  </si>
  <si>
    <t>Since the population variance is unknown (we have to use the sample standard deviation to compute the standard error), and the sampling distribution follows a normal distribution, we will use the t distribution, which approximates the normal distribution but has fatter tails. We will use the following formula to calculate the confidence interval ( we have df=29, we will use the confidence interval = 99%):</t>
  </si>
  <si>
    <t>Mean x</t>
  </si>
  <si>
    <t>Between</t>
  </si>
  <si>
    <t>And</t>
  </si>
  <si>
    <t>Standard deviation S</t>
  </si>
  <si>
    <t>t</t>
  </si>
  <si>
    <t>Conclustion: we are 99% confident that the true mean of rental cost in Austin, TX is falling between the interval [1392.3, 1538.61]</t>
  </si>
  <si>
    <t>Conclustion: we are 99% confident that the true mean of rental cost in Minneapolis, MN is falling between the interval [957.75, 996.574]</t>
  </si>
  <si>
    <t>Conclustion: we are 99% confident that the true mean of rental cost in New York city is falling between the interval [3319.6, 3702.6]</t>
  </si>
  <si>
    <t>Conclustion: we are 99% confident that the true mean of rental cost in Saint Louis, MO is falling between the interval [1005.6, 1100.5]</t>
  </si>
  <si>
    <t>Conclustion: we are 99% confident that the true mean of rental cost in Tampa, FL is falling between the interval [1086.1, 1205.85]</t>
  </si>
  <si>
    <t>IV/ Hypothesis Testing</t>
  </si>
  <si>
    <t>At the time of the project, I found a report about the rent of different city in the USA and would like to test some of their findings</t>
  </si>
  <si>
    <t>According to the report: New York, NY &gt; Tampa, FL &gt; 	Minneapolis, MN &gt; St Louis, MO</t>
  </si>
  <si>
    <t>1.  logarithmic transformation of the variable distribution (for highly skewed distribution): lose the interpretability of the means and standard deviations, but we will still be able to interpret the p-value</t>
  </si>
  <si>
    <t>2. Identify and remove outliers (3.29 standard deviation away from the mean) if they make up no more than 10% of all observations</t>
  </si>
  <si>
    <t>3. Run non-parametric test (which is not used in our case since we will use the parametric test)</t>
  </si>
  <si>
    <t>Since the data distribution is not highly skewed, we can use the second approach</t>
  </si>
  <si>
    <t>First test</t>
  </si>
  <si>
    <t>H0</t>
  </si>
  <si>
    <t>New York, NY - Tampa, FL = 0</t>
  </si>
  <si>
    <t>H1</t>
  </si>
  <si>
    <t>New York</t>
  </si>
  <si>
    <t>Sample standard deviation</t>
  </si>
  <si>
    <t>Size</t>
  </si>
  <si>
    <t>Standard error</t>
  </si>
  <si>
    <t>Hypothesized value</t>
  </si>
  <si>
    <t>Difference of Mean</t>
  </si>
  <si>
    <t>z statistics</t>
  </si>
  <si>
    <t>P value</t>
  </si>
  <si>
    <t>I/ About project</t>
  </si>
  <si>
    <t>In this project, I have webscraped real time rental data from apartments.com website. The project covers data of different cities in USA to which I am curious and question myself to answer, such as about their price distribution and their rental average. Those cities are New York city, Austin -Texas, Tampa - Florida, Saint Louis - Missouri, and Minneapolis - Minnesota.</t>
  </si>
  <si>
    <t>I have used fundamental concepts in descriptive statistics, inferential statistics, and hypothesis testing, to answer question related to correlation, central of tendency, and distribution</t>
  </si>
  <si>
    <t>II/ Result</t>
  </si>
  <si>
    <t>Following is the result that I have drawn from my analysis:</t>
  </si>
  <si>
    <t xml:space="preserve">* There is a positive correlation between number of beds and the price, which is shown via the correlation coefficients that are between 0 and 1. Austin and Tampa show a weak positive correlation due to the outliers (number of beds = 4,5, or 6) that have the prices that are as low as those whose number of beds is 1 or 2. </t>
  </si>
  <si>
    <t>*The rental price per bedroom follows a skewed-right distribution. Most of the data concentrates to the left. There are outliers - rents which are abnormally big compared to the rest of the dataset.  Most houses cost a modest amount but a few cost a very large amount.</t>
  </si>
  <si>
    <t>From generating sampling distribution and using the Central Limit Theorem with the T student distribution utilized, we have the following statements about rental house average (at the time of the project, May 2022) for each studied city:</t>
  </si>
  <si>
    <t>* We are 99% confident that the true mean of rental cost in New York city is falling between the interval [3319.6, 3702.6]</t>
  </si>
  <si>
    <t>* We are 99% confident that the true mean of rental cost in Austin, TX is falling between the interval [1392.3, 1538.61]</t>
  </si>
  <si>
    <t>* We are 99% confident that the true mean of rental cost in Saint Louis, MO is falling between the interval [1005.6, 1100.5]</t>
  </si>
  <si>
    <t>* We are 99% confident that the true mean of rental cost in Minneapolis, MN is falling between the interval [957.75, 996.574]</t>
  </si>
  <si>
    <t xml:space="preserve">Table 1: Rents across different cities in the United States </t>
  </si>
  <si>
    <t>Source: webscraping from apartments.com</t>
  </si>
  <si>
    <t>location</t>
  </si>
  <si>
    <t>beds</t>
  </si>
  <si>
    <t>price</t>
  </si>
  <si>
    <t>price per bed</t>
  </si>
  <si>
    <t>austin-tx</t>
  </si>
  <si>
    <t>minneapolis-mn</t>
  </si>
  <si>
    <t>new-york-ny</t>
  </si>
  <si>
    <t>saint-louis-mo</t>
  </si>
  <si>
    <t>tampa-fl</t>
  </si>
  <si>
    <t>Price Per Bed (or Person) (From Table 1)</t>
  </si>
  <si>
    <t xml:space="preserve">Price Per Bed (or Person) in Austin, TX (From Table 1) </t>
  </si>
  <si>
    <t>skew</t>
  </si>
  <si>
    <t xml:space="preserve">Price Per Bed (or Person) in Minneapolis, MN (From Table 1) </t>
  </si>
  <si>
    <t>Data-Science-Projects/rents.csv at main · tnguyen7s/Data-Science-Projects (github.com)</t>
  </si>
  <si>
    <t>Price Per Bed (or Person) (From Table 1) in New York city, NY</t>
  </si>
  <si>
    <t>Sample means</t>
  </si>
  <si>
    <t>Shapiro-Wilk Test</t>
  </si>
  <si>
    <t>QQ Plot - 2823.22222222222</t>
  </si>
  <si>
    <t>Count</t>
  </si>
  <si>
    <t>W-stat</t>
  </si>
  <si>
    <t>p-value</t>
  </si>
  <si>
    <t>Std Dev</t>
  </si>
  <si>
    <t>alpha</t>
  </si>
  <si>
    <t>normal</t>
  </si>
  <si>
    <t>yes</t>
  </si>
  <si>
    <t>Interval</t>
  </si>
  <si>
    <t>Data</t>
  </si>
  <si>
    <t>Std Norm</t>
  </si>
  <si>
    <t>Std Data</t>
  </si>
  <si>
    <t>d'Agostino-Pearson</t>
  </si>
  <si>
    <t>DA-stat</t>
  </si>
  <si>
    <t>Statistics after removing outliers</t>
  </si>
  <si>
    <t>Price Per Bed (or Person) (From Table 1) in Saint Louis (MO)</t>
  </si>
  <si>
    <t xml:space="preserve">skew </t>
  </si>
  <si>
    <t>Price Per Bed (or Person) (From Table 1) in Tampa, FL</t>
  </si>
  <si>
    <t>Mean is far greater than median (affected 
by extreme values), mean is not an accurate measure 
of central tendency</t>
  </si>
  <si>
    <t xml:space="preserve">Discussion: As we compare the mean to the median for each of the studied city, and as we look at the skewness value, we can see that for all the cities, the house price is right skewed distributed. That means there are outliers which are abnormally big compared to the rest of the dataset. Median shows a better measure of central tendency. To being able to further doing some inferential statistics and hypothesis testing, we have to work on the dataset whose distribution is normal. </t>
  </si>
  <si>
    <t>Minneapolis
MN</t>
  </si>
  <si>
    <t>Austin
 TX</t>
  </si>
  <si>
    <t>New 
York city</t>
  </si>
  <si>
    <t>Saint 
Louis, 
MO</t>
  </si>
  <si>
    <t>Tampa, 
FL</t>
  </si>
  <si>
    <t>Standard deviation s</t>
  </si>
  <si>
    <t>We are going to test the above findings using my webscraped data and utilizing the difference of mean of two independent samples test.</t>
  </si>
  <si>
    <t>Since the price distribution of our collected sample is non-normal, there are three different approaches that we can use, according to :</t>
  </si>
  <si>
    <t>New York, NY - Tampa, FL &lt;&gt; 0</t>
  </si>
  <si>
    <t>z statistics &gt; 0 also shows that it is statistically significant that the price per bed in New York city is greater than that of Tampa, FL</t>
  </si>
  <si>
    <t>Conclusion: since the p value (the smallest significant level that we can reject, the propability of making first type of error) is very small, it is statistically significant to reject the null hypothesis.</t>
  </si>
  <si>
    <t>Second test</t>
  </si>
  <si>
    <t>Tampa = Minneapolis</t>
  </si>
  <si>
    <t>Tampa &lt;&gt; Minneapolis</t>
  </si>
  <si>
    <t>Conclusion: since the p value (the smallest significant level that we can reject, the propability of making first type of error) is high: 39%, there is not enough statistical evidence to reject the null hypothesis.</t>
  </si>
  <si>
    <t>Third test</t>
  </si>
  <si>
    <t>Minneapolis = St Louis</t>
  </si>
  <si>
    <t>Minneapolis &lt;&gt; St Louis</t>
  </si>
  <si>
    <t>Minneapoli, 
MN</t>
  </si>
  <si>
    <t>St Louis, 
MO</t>
  </si>
  <si>
    <t>Conclusion: since the p value (the smallest significant level that we can reject, the propability of making first type of error) is high: 11%, there is not enough statistical evidence to reject the null hypothesis.</t>
  </si>
  <si>
    <t xml:space="preserve">There is enough statistical evidence to prove that New York, NY &gt; Tampa, FL </t>
  </si>
  <si>
    <t>But there is not enough statistical evidence to prove the findings that Tampa FL &gt; 	Minneapolis, MN &gt; St Louis, MO (not enough statistical evidence to reject Tampa FL = Minneapolis, MN and Minneapolis, MN = St Louis, 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</si>
</sst>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1"/>
      <name val="Arial"/>
      <family val="2"/>
    </font>
    <font>
      <sz val="12"/>
      <color theme="1"/>
      <name val="Arial"/>
      <family val="2"/>
    </font>
    <font>
      <sz val="12"/>
      <color theme="4" tint="-0.499984740745262"/>
      <name val="Arial"/>
      <family val="2"/>
    </font>
    <font>
      <b/>
      <sz val="14"/>
      <color theme="4" tint="-0.499984740745262"/>
      <name val="Arial"/>
      <family val="2"/>
    </font>
    <font>
      <sz val="11"/>
      <color theme="4" tint="-0.249977111117893"/>
      <name val="Arial"/>
      <family val="2"/>
    </font>
    <font>
      <sz val="14"/>
      <color theme="4" tint="-0.499984740745262"/>
      <name val="Arial"/>
      <family val="2"/>
    </font>
    <font>
      <i/>
      <sz val="11"/>
      <color theme="1"/>
      <name val="Calibri"/>
      <family val="2"/>
      <scheme val="minor"/>
    </font>
    <font>
      <sz val="12"/>
      <color rgb="FF000000"/>
      <name val="Arial"/>
      <charset val="1"/>
    </font>
    <font>
      <sz val="12"/>
      <color theme="1"/>
      <name val="Arial"/>
    </font>
    <font>
      <sz val="12"/>
      <color rgb="FF000000"/>
      <name val="Arial"/>
    </font>
    <font>
      <b/>
      <sz val="12"/>
      <color theme="1"/>
      <name val="Arial"/>
      <family val="2"/>
    </font>
    <font>
      <b/>
      <sz val="14"/>
      <color theme="4" tint="-0.499984740745262"/>
      <name val="Arial"/>
    </font>
    <font>
      <sz val="11"/>
      <color theme="1"/>
      <name val="Arial"/>
    </font>
    <font>
      <sz val="12"/>
      <color theme="4" tint="-0.499984740745262"/>
      <name val="Arial"/>
    </font>
    <font>
      <sz val="14"/>
      <color theme="1"/>
      <name val="Arial"/>
    </font>
    <font>
      <u/>
      <sz val="11"/>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CE6E6"/>
        <bgColor indexed="64"/>
      </patternFill>
    </fill>
    <fill>
      <patternFill patternType="solid">
        <fgColor rgb="FFFFFFFF"/>
        <bgColor indexed="64"/>
      </patternFill>
    </fill>
  </fills>
  <borders count="7">
    <border>
      <left/>
      <right/>
      <top/>
      <bottom/>
      <diagonal/>
    </border>
    <border>
      <left/>
      <right/>
      <top/>
      <bottom style="thick">
        <color auto="1"/>
      </bottom>
      <diagonal/>
    </border>
    <border>
      <left/>
      <right/>
      <top/>
      <bottom style="thin">
        <color indexed="64"/>
      </bottom>
      <diagonal/>
    </border>
    <border>
      <left/>
      <right/>
      <top style="thin">
        <color indexed="64"/>
      </top>
      <bottom/>
      <diagonal/>
    </border>
    <border>
      <left/>
      <right/>
      <top/>
      <bottom style="medium">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6" fillId="0" borderId="0" applyNumberFormat="0" applyFill="0" applyBorder="0" applyAlignment="0" applyProtection="0"/>
  </cellStyleXfs>
  <cellXfs count="44">
    <xf numFmtId="0" fontId="0" fillId="0" borderId="0" xfId="0"/>
    <xf numFmtId="0" fontId="1" fillId="0" borderId="1" xfId="0" applyFont="1" applyBorder="1"/>
    <xf numFmtId="0" fontId="1" fillId="0" borderId="0" xfId="0" applyFont="1"/>
    <xf numFmtId="2" fontId="1" fillId="0" borderId="0" xfId="0" applyNumberFormat="1" applyFont="1"/>
    <xf numFmtId="1" fontId="1" fillId="0" borderId="0" xfId="0" applyNumberFormat="1" applyFont="1"/>
    <xf numFmtId="0" fontId="3" fillId="0" borderId="1" xfId="0" applyFont="1" applyBorder="1"/>
    <xf numFmtId="0" fontId="4" fillId="0" borderId="0" xfId="0" applyFont="1"/>
    <xf numFmtId="0" fontId="5" fillId="0" borderId="0" xfId="0" applyFont="1"/>
    <xf numFmtId="0" fontId="2" fillId="0" borderId="0" xfId="0" applyFont="1"/>
    <xf numFmtId="0" fontId="6" fillId="0" borderId="0" xfId="0" applyFont="1"/>
    <xf numFmtId="0" fontId="2" fillId="0" borderId="0" xfId="0" applyFont="1" applyAlignment="1">
      <alignment wrapText="1"/>
    </xf>
    <xf numFmtId="0" fontId="0" fillId="0" borderId="2" xfId="0" applyBorder="1"/>
    <xf numFmtId="0" fontId="7" fillId="0" borderId="2" xfId="0" applyFont="1" applyBorder="1" applyAlignment="1">
      <alignment horizontal="center"/>
    </xf>
    <xf numFmtId="2" fontId="2" fillId="0" borderId="0" xfId="0" applyNumberFormat="1" applyFont="1"/>
    <xf numFmtId="0" fontId="0" fillId="0" borderId="2" xfId="0" applyBorder="1" applyAlignment="1">
      <alignment horizontal="right"/>
    </xf>
    <xf numFmtId="0" fontId="0" fillId="0" borderId="3" xfId="0" applyBorder="1"/>
    <xf numFmtId="0" fontId="6" fillId="0" borderId="0" xfId="0" applyFont="1" applyAlignment="1">
      <alignment wrapText="1"/>
    </xf>
    <xf numFmtId="0" fontId="2" fillId="0" borderId="4" xfId="0" applyFont="1" applyBorder="1"/>
    <xf numFmtId="0" fontId="3" fillId="0" borderId="0" xfId="0" applyFont="1"/>
    <xf numFmtId="0" fontId="0" fillId="2" borderId="2" xfId="0" applyFill="1" applyBorder="1" applyAlignment="1">
      <alignment horizontal="right"/>
    </xf>
    <xf numFmtId="2" fontId="0" fillId="0" borderId="0" xfId="0" applyNumberFormat="1"/>
    <xf numFmtId="2" fontId="1" fillId="0" borderId="0" xfId="0" applyNumberFormat="1" applyFont="1" applyAlignment="1">
      <alignment wrapText="1"/>
    </xf>
    <xf numFmtId="0" fontId="8" fillId="0" borderId="0" xfId="0" applyFont="1"/>
    <xf numFmtId="0" fontId="9" fillId="0" borderId="0" xfId="0" applyFont="1" applyAlignment="1">
      <alignment wrapText="1"/>
    </xf>
    <xf numFmtId="0" fontId="9" fillId="0" borderId="0" xfId="0" applyFont="1"/>
    <xf numFmtId="0" fontId="10" fillId="0" borderId="0" xfId="0" applyFont="1" applyAlignment="1">
      <alignment wrapText="1"/>
    </xf>
    <xf numFmtId="2" fontId="1" fillId="3" borderId="0" xfId="0" applyNumberFormat="1" applyFont="1" applyFill="1"/>
    <xf numFmtId="0" fontId="0" fillId="3" borderId="0" xfId="0" applyFill="1"/>
    <xf numFmtId="0" fontId="1" fillId="3" borderId="0" xfId="0" applyFont="1" applyFill="1"/>
    <xf numFmtId="2" fontId="1" fillId="4" borderId="0" xfId="0" applyNumberFormat="1" applyFont="1" applyFill="1"/>
    <xf numFmtId="0" fontId="11" fillId="0" borderId="4" xfId="0" applyFont="1" applyBorder="1"/>
    <xf numFmtId="0" fontId="12" fillId="0" borderId="0" xfId="0" applyFont="1"/>
    <xf numFmtId="0" fontId="13" fillId="0" borderId="0" xfId="0" applyFont="1"/>
    <xf numFmtId="0" fontId="14" fillId="0" borderId="1" xfId="0" applyFont="1" applyBorder="1"/>
    <xf numFmtId="2" fontId="13" fillId="0" borderId="0" xfId="0" applyNumberFormat="1" applyFont="1"/>
    <xf numFmtId="2" fontId="13" fillId="3" borderId="0" xfId="0" applyNumberFormat="1" applyFont="1" applyFill="1"/>
    <xf numFmtId="0" fontId="15" fillId="0" borderId="0" xfId="0" applyFont="1"/>
    <xf numFmtId="0" fontId="9" fillId="0" borderId="5" xfId="0" applyFont="1" applyBorder="1"/>
    <xf numFmtId="2" fontId="9" fillId="0" borderId="5" xfId="0" applyNumberFormat="1" applyFont="1" applyBorder="1"/>
    <xf numFmtId="0" fontId="16" fillId="0" borderId="0" xfId="1"/>
    <xf numFmtId="0" fontId="2" fillId="0" borderId="6" xfId="0" applyFont="1" applyBorder="1"/>
    <xf numFmtId="0" fontId="2" fillId="0" borderId="6" xfId="0" applyFont="1" applyBorder="1" applyAlignment="1">
      <alignment wrapText="1"/>
    </xf>
    <xf numFmtId="0" fontId="2" fillId="0" borderId="6" xfId="0" applyFont="1" applyBorder="1" applyAlignment="1">
      <alignment horizontal="center" vertical="center"/>
    </xf>
    <xf numFmtId="0" fontId="2" fillId="0" borderId="6" xfId="0" applyFont="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colors>
    <mruColors>
      <color rgb="FFFC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externalLink" Target="externalLinks/externalLink1.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3.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4.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5.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6.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7.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8.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9.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0.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1.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2.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3.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4.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Ex15.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Ex16.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Ex17.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Ex18.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Ex19.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Ex20.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Ex21.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Ex22.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Ex23.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Ex24.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Ex25.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Ex26.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Ex27.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Ex28.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Ex29.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Ex30.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Ex31.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Ex32.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Ex33.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Austin,</a:t>
            </a:r>
            <a:r>
              <a:rPr lang="en-US" baseline="0"/>
              <a:t> TX</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2"/>
            <c:spPr>
              <a:solidFill>
                <a:schemeClr val="accent1"/>
              </a:solidFill>
              <a:ln w="9525">
                <a:solidFill>
                  <a:schemeClr val="accent2">
                    <a:lumMod val="50000"/>
                  </a:schemeClr>
                </a:solidFill>
              </a:ln>
              <a:effectLst/>
            </c:spPr>
          </c:marker>
          <c:trendline>
            <c:spPr>
              <a:ln w="19050" cap="rnd">
                <a:solidFill>
                  <a:schemeClr val="accent1">
                    <a:lumMod val="50000"/>
                  </a:schemeClr>
                </a:solidFill>
                <a:prstDash val="sysDot"/>
              </a:ln>
              <a:effectLst/>
            </c:spPr>
            <c:trendlineType val="linear"/>
            <c:dispRSqr val="0"/>
            <c:dispEq val="0"/>
          </c:trendline>
          <c:xVal>
            <c:numRef>
              <c:f>'Table 1'!$C$6:$C$271</c:f>
              <c:numCache>
                <c:formatCode>0</c:formatCode>
                <c:ptCount val="266"/>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2</c:v>
                </c:pt>
                <c:pt idx="136">
                  <c:v>2</c:v>
                </c:pt>
                <c:pt idx="137">
                  <c:v>2</c:v>
                </c:pt>
                <c:pt idx="138">
                  <c:v>2</c:v>
                </c:pt>
                <c:pt idx="139">
                  <c:v>2</c:v>
                </c:pt>
                <c:pt idx="140">
                  <c:v>2</c:v>
                </c:pt>
                <c:pt idx="141">
                  <c:v>2</c:v>
                </c:pt>
                <c:pt idx="142">
                  <c:v>2</c:v>
                </c:pt>
                <c:pt idx="143">
                  <c:v>2</c:v>
                </c:pt>
                <c:pt idx="144">
                  <c:v>2</c:v>
                </c:pt>
                <c:pt idx="145">
                  <c:v>2</c:v>
                </c:pt>
                <c:pt idx="146">
                  <c:v>2</c:v>
                </c:pt>
                <c:pt idx="147">
                  <c:v>2</c:v>
                </c:pt>
                <c:pt idx="148">
                  <c:v>2</c:v>
                </c:pt>
                <c:pt idx="149">
                  <c:v>2</c:v>
                </c:pt>
                <c:pt idx="150">
                  <c:v>2</c:v>
                </c:pt>
                <c:pt idx="151">
                  <c:v>2</c:v>
                </c:pt>
                <c:pt idx="152">
                  <c:v>2</c:v>
                </c:pt>
                <c:pt idx="153">
                  <c:v>2</c:v>
                </c:pt>
                <c:pt idx="154">
                  <c:v>2</c:v>
                </c:pt>
                <c:pt idx="155">
                  <c:v>2</c:v>
                </c:pt>
                <c:pt idx="156">
                  <c:v>2</c:v>
                </c:pt>
                <c:pt idx="157">
                  <c:v>2</c:v>
                </c:pt>
                <c:pt idx="158">
                  <c:v>2</c:v>
                </c:pt>
                <c:pt idx="159">
                  <c:v>2</c:v>
                </c:pt>
                <c:pt idx="160">
                  <c:v>2</c:v>
                </c:pt>
                <c:pt idx="161">
                  <c:v>2</c:v>
                </c:pt>
                <c:pt idx="162">
                  <c:v>2</c:v>
                </c:pt>
                <c:pt idx="163">
                  <c:v>2</c:v>
                </c:pt>
                <c:pt idx="164">
                  <c:v>2</c:v>
                </c:pt>
                <c:pt idx="165">
                  <c:v>2</c:v>
                </c:pt>
                <c:pt idx="166">
                  <c:v>2</c:v>
                </c:pt>
                <c:pt idx="167">
                  <c:v>2</c:v>
                </c:pt>
                <c:pt idx="168">
                  <c:v>2</c:v>
                </c:pt>
                <c:pt idx="169">
                  <c:v>2</c:v>
                </c:pt>
                <c:pt idx="170">
                  <c:v>2</c:v>
                </c:pt>
                <c:pt idx="171">
                  <c:v>2</c:v>
                </c:pt>
                <c:pt idx="172">
                  <c:v>2</c:v>
                </c:pt>
                <c:pt idx="173">
                  <c:v>2</c:v>
                </c:pt>
                <c:pt idx="174">
                  <c:v>2</c:v>
                </c:pt>
                <c:pt idx="175">
                  <c:v>2</c:v>
                </c:pt>
                <c:pt idx="176">
                  <c:v>2</c:v>
                </c:pt>
                <c:pt idx="177">
                  <c:v>2</c:v>
                </c:pt>
                <c:pt idx="178">
                  <c:v>2</c:v>
                </c:pt>
                <c:pt idx="179">
                  <c:v>2</c:v>
                </c:pt>
                <c:pt idx="180">
                  <c:v>2</c:v>
                </c:pt>
                <c:pt idx="181">
                  <c:v>2</c:v>
                </c:pt>
                <c:pt idx="182">
                  <c:v>2</c:v>
                </c:pt>
                <c:pt idx="183">
                  <c:v>2</c:v>
                </c:pt>
                <c:pt idx="184">
                  <c:v>2</c:v>
                </c:pt>
                <c:pt idx="185">
                  <c:v>2</c:v>
                </c:pt>
                <c:pt idx="186">
                  <c:v>2</c:v>
                </c:pt>
                <c:pt idx="187">
                  <c:v>2</c:v>
                </c:pt>
                <c:pt idx="188">
                  <c:v>2</c:v>
                </c:pt>
                <c:pt idx="189">
                  <c:v>2</c:v>
                </c:pt>
                <c:pt idx="190">
                  <c:v>2</c:v>
                </c:pt>
                <c:pt idx="191">
                  <c:v>2</c:v>
                </c:pt>
                <c:pt idx="192">
                  <c:v>2</c:v>
                </c:pt>
                <c:pt idx="193">
                  <c:v>2</c:v>
                </c:pt>
                <c:pt idx="194">
                  <c:v>2</c:v>
                </c:pt>
                <c:pt idx="195">
                  <c:v>2</c:v>
                </c:pt>
                <c:pt idx="196">
                  <c:v>2</c:v>
                </c:pt>
                <c:pt idx="197">
                  <c:v>2</c:v>
                </c:pt>
                <c:pt idx="198">
                  <c:v>2</c:v>
                </c:pt>
                <c:pt idx="199">
                  <c:v>2</c:v>
                </c:pt>
                <c:pt idx="200">
                  <c:v>2</c:v>
                </c:pt>
                <c:pt idx="201">
                  <c:v>2</c:v>
                </c:pt>
                <c:pt idx="202">
                  <c:v>2</c:v>
                </c:pt>
                <c:pt idx="203">
                  <c:v>2</c:v>
                </c:pt>
                <c:pt idx="204">
                  <c:v>2</c:v>
                </c:pt>
                <c:pt idx="205">
                  <c:v>3</c:v>
                </c:pt>
                <c:pt idx="206">
                  <c:v>3</c:v>
                </c:pt>
                <c:pt idx="207">
                  <c:v>3</c:v>
                </c:pt>
                <c:pt idx="208">
                  <c:v>3</c:v>
                </c:pt>
                <c:pt idx="209">
                  <c:v>3</c:v>
                </c:pt>
                <c:pt idx="210">
                  <c:v>3</c:v>
                </c:pt>
                <c:pt idx="211">
                  <c:v>3</c:v>
                </c:pt>
                <c:pt idx="212">
                  <c:v>3</c:v>
                </c:pt>
                <c:pt idx="213">
                  <c:v>3</c:v>
                </c:pt>
                <c:pt idx="214">
                  <c:v>3</c:v>
                </c:pt>
                <c:pt idx="215">
                  <c:v>3</c:v>
                </c:pt>
                <c:pt idx="216">
                  <c:v>3</c:v>
                </c:pt>
                <c:pt idx="217">
                  <c:v>3</c:v>
                </c:pt>
                <c:pt idx="218">
                  <c:v>3</c:v>
                </c:pt>
                <c:pt idx="219">
                  <c:v>3</c:v>
                </c:pt>
                <c:pt idx="220">
                  <c:v>3</c:v>
                </c:pt>
                <c:pt idx="221">
                  <c:v>3</c:v>
                </c:pt>
                <c:pt idx="222">
                  <c:v>3</c:v>
                </c:pt>
                <c:pt idx="223">
                  <c:v>3</c:v>
                </c:pt>
                <c:pt idx="224">
                  <c:v>3</c:v>
                </c:pt>
                <c:pt idx="225">
                  <c:v>3</c:v>
                </c:pt>
                <c:pt idx="226">
                  <c:v>3</c:v>
                </c:pt>
                <c:pt idx="227">
                  <c:v>3</c:v>
                </c:pt>
                <c:pt idx="228">
                  <c:v>3</c:v>
                </c:pt>
                <c:pt idx="229">
                  <c:v>3</c:v>
                </c:pt>
                <c:pt idx="230">
                  <c:v>3</c:v>
                </c:pt>
                <c:pt idx="231">
                  <c:v>3</c:v>
                </c:pt>
                <c:pt idx="232">
                  <c:v>3</c:v>
                </c:pt>
                <c:pt idx="233">
                  <c:v>3</c:v>
                </c:pt>
                <c:pt idx="234">
                  <c:v>3</c:v>
                </c:pt>
                <c:pt idx="235">
                  <c:v>3</c:v>
                </c:pt>
                <c:pt idx="236">
                  <c:v>3</c:v>
                </c:pt>
                <c:pt idx="237">
                  <c:v>3</c:v>
                </c:pt>
                <c:pt idx="238">
                  <c:v>3</c:v>
                </c:pt>
                <c:pt idx="239">
                  <c:v>3</c:v>
                </c:pt>
                <c:pt idx="240">
                  <c:v>3</c:v>
                </c:pt>
                <c:pt idx="241">
                  <c:v>3</c:v>
                </c:pt>
                <c:pt idx="242">
                  <c:v>3</c:v>
                </c:pt>
                <c:pt idx="243">
                  <c:v>3</c:v>
                </c:pt>
                <c:pt idx="244">
                  <c:v>3</c:v>
                </c:pt>
                <c:pt idx="245">
                  <c:v>3</c:v>
                </c:pt>
                <c:pt idx="246">
                  <c:v>4</c:v>
                </c:pt>
                <c:pt idx="247">
                  <c:v>4</c:v>
                </c:pt>
                <c:pt idx="248">
                  <c:v>4</c:v>
                </c:pt>
                <c:pt idx="249">
                  <c:v>4</c:v>
                </c:pt>
                <c:pt idx="250">
                  <c:v>4</c:v>
                </c:pt>
                <c:pt idx="251">
                  <c:v>4</c:v>
                </c:pt>
                <c:pt idx="252">
                  <c:v>4</c:v>
                </c:pt>
                <c:pt idx="253">
                  <c:v>4</c:v>
                </c:pt>
                <c:pt idx="254">
                  <c:v>4</c:v>
                </c:pt>
                <c:pt idx="255">
                  <c:v>4</c:v>
                </c:pt>
                <c:pt idx="256">
                  <c:v>4</c:v>
                </c:pt>
                <c:pt idx="257">
                  <c:v>4</c:v>
                </c:pt>
                <c:pt idx="258">
                  <c:v>5</c:v>
                </c:pt>
                <c:pt idx="259">
                  <c:v>5</c:v>
                </c:pt>
                <c:pt idx="260">
                  <c:v>5</c:v>
                </c:pt>
                <c:pt idx="261">
                  <c:v>5</c:v>
                </c:pt>
                <c:pt idx="262">
                  <c:v>5</c:v>
                </c:pt>
                <c:pt idx="263">
                  <c:v>5</c:v>
                </c:pt>
                <c:pt idx="264">
                  <c:v>6</c:v>
                </c:pt>
                <c:pt idx="265">
                  <c:v>6</c:v>
                </c:pt>
              </c:numCache>
            </c:numRef>
          </c:xVal>
          <c:yVal>
            <c:numRef>
              <c:f>'Table 1'!$D$6:$D$271</c:f>
              <c:numCache>
                <c:formatCode>0</c:formatCode>
                <c:ptCount val="266"/>
                <c:pt idx="0">
                  <c:v>2549</c:v>
                </c:pt>
                <c:pt idx="1">
                  <c:v>2025</c:v>
                </c:pt>
                <c:pt idx="2">
                  <c:v>1785</c:v>
                </c:pt>
                <c:pt idx="3">
                  <c:v>1595</c:v>
                </c:pt>
                <c:pt idx="4">
                  <c:v>1390</c:v>
                </c:pt>
                <c:pt idx="5">
                  <c:v>1019</c:v>
                </c:pt>
                <c:pt idx="6">
                  <c:v>2385</c:v>
                </c:pt>
                <c:pt idx="7">
                  <c:v>2519</c:v>
                </c:pt>
                <c:pt idx="8">
                  <c:v>2128</c:v>
                </c:pt>
                <c:pt idx="9">
                  <c:v>2718</c:v>
                </c:pt>
                <c:pt idx="10">
                  <c:v>2272</c:v>
                </c:pt>
                <c:pt idx="11">
                  <c:v>1591</c:v>
                </c:pt>
                <c:pt idx="12">
                  <c:v>1561</c:v>
                </c:pt>
                <c:pt idx="13">
                  <c:v>1716</c:v>
                </c:pt>
                <c:pt idx="14">
                  <c:v>1550</c:v>
                </c:pt>
                <c:pt idx="15">
                  <c:v>1428</c:v>
                </c:pt>
                <c:pt idx="16">
                  <c:v>2861</c:v>
                </c:pt>
                <c:pt idx="17">
                  <c:v>1377</c:v>
                </c:pt>
                <c:pt idx="18">
                  <c:v>1043</c:v>
                </c:pt>
                <c:pt idx="19">
                  <c:v>1220</c:v>
                </c:pt>
                <c:pt idx="20">
                  <c:v>1385</c:v>
                </c:pt>
                <c:pt idx="21">
                  <c:v>925</c:v>
                </c:pt>
                <c:pt idx="22">
                  <c:v>1535</c:v>
                </c:pt>
                <c:pt idx="23">
                  <c:v>1039</c:v>
                </c:pt>
                <c:pt idx="24">
                  <c:v>1119</c:v>
                </c:pt>
                <c:pt idx="25">
                  <c:v>1039</c:v>
                </c:pt>
                <c:pt idx="26">
                  <c:v>985</c:v>
                </c:pt>
                <c:pt idx="27">
                  <c:v>588</c:v>
                </c:pt>
                <c:pt idx="28">
                  <c:v>590</c:v>
                </c:pt>
                <c:pt idx="29">
                  <c:v>538</c:v>
                </c:pt>
                <c:pt idx="30">
                  <c:v>505</c:v>
                </c:pt>
                <c:pt idx="31">
                  <c:v>475</c:v>
                </c:pt>
                <c:pt idx="32">
                  <c:v>1490</c:v>
                </c:pt>
                <c:pt idx="33">
                  <c:v>1474</c:v>
                </c:pt>
                <c:pt idx="34">
                  <c:v>1311</c:v>
                </c:pt>
                <c:pt idx="35">
                  <c:v>1670</c:v>
                </c:pt>
                <c:pt idx="36">
                  <c:v>1737</c:v>
                </c:pt>
                <c:pt idx="37">
                  <c:v>1436</c:v>
                </c:pt>
                <c:pt idx="38">
                  <c:v>2308</c:v>
                </c:pt>
                <c:pt idx="39">
                  <c:v>1926</c:v>
                </c:pt>
                <c:pt idx="40">
                  <c:v>1996</c:v>
                </c:pt>
                <c:pt idx="41">
                  <c:v>1606</c:v>
                </c:pt>
                <c:pt idx="42">
                  <c:v>1759</c:v>
                </c:pt>
                <c:pt idx="43">
                  <c:v>2203</c:v>
                </c:pt>
                <c:pt idx="44">
                  <c:v>2509</c:v>
                </c:pt>
                <c:pt idx="45">
                  <c:v>2036</c:v>
                </c:pt>
                <c:pt idx="46">
                  <c:v>1899</c:v>
                </c:pt>
                <c:pt idx="47">
                  <c:v>1397</c:v>
                </c:pt>
                <c:pt idx="48">
                  <c:v>1649</c:v>
                </c:pt>
                <c:pt idx="49">
                  <c:v>1326</c:v>
                </c:pt>
                <c:pt idx="50">
                  <c:v>1007</c:v>
                </c:pt>
                <c:pt idx="51">
                  <c:v>1204</c:v>
                </c:pt>
                <c:pt idx="52">
                  <c:v>1194</c:v>
                </c:pt>
                <c:pt idx="53">
                  <c:v>919</c:v>
                </c:pt>
                <c:pt idx="54">
                  <c:v>1806</c:v>
                </c:pt>
                <c:pt idx="55">
                  <c:v>1800</c:v>
                </c:pt>
                <c:pt idx="56">
                  <c:v>1100</c:v>
                </c:pt>
                <c:pt idx="57">
                  <c:v>915</c:v>
                </c:pt>
                <c:pt idx="58">
                  <c:v>809</c:v>
                </c:pt>
                <c:pt idx="59">
                  <c:v>1465</c:v>
                </c:pt>
                <c:pt idx="60">
                  <c:v>1800</c:v>
                </c:pt>
                <c:pt idx="61">
                  <c:v>2605</c:v>
                </c:pt>
                <c:pt idx="62">
                  <c:v>1455</c:v>
                </c:pt>
                <c:pt idx="63">
                  <c:v>2690</c:v>
                </c:pt>
                <c:pt idx="64">
                  <c:v>2313</c:v>
                </c:pt>
                <c:pt idx="65">
                  <c:v>1312</c:v>
                </c:pt>
                <c:pt idx="66">
                  <c:v>1961</c:v>
                </c:pt>
                <c:pt idx="67">
                  <c:v>2103</c:v>
                </c:pt>
                <c:pt idx="68">
                  <c:v>2505</c:v>
                </c:pt>
                <c:pt idx="69">
                  <c:v>1380</c:v>
                </c:pt>
                <c:pt idx="70">
                  <c:v>1704</c:v>
                </c:pt>
                <c:pt idx="71">
                  <c:v>1189</c:v>
                </c:pt>
                <c:pt idx="72">
                  <c:v>1839</c:v>
                </c:pt>
                <c:pt idx="73">
                  <c:v>1180</c:v>
                </c:pt>
                <c:pt idx="74">
                  <c:v>2635</c:v>
                </c:pt>
                <c:pt idx="75">
                  <c:v>2000</c:v>
                </c:pt>
                <c:pt idx="76">
                  <c:v>1209</c:v>
                </c:pt>
                <c:pt idx="77">
                  <c:v>1540</c:v>
                </c:pt>
                <c:pt idx="78">
                  <c:v>1175</c:v>
                </c:pt>
                <c:pt idx="79">
                  <c:v>2210</c:v>
                </c:pt>
                <c:pt idx="80">
                  <c:v>1425</c:v>
                </c:pt>
                <c:pt idx="81">
                  <c:v>1219</c:v>
                </c:pt>
                <c:pt idx="82">
                  <c:v>1379</c:v>
                </c:pt>
                <c:pt idx="83">
                  <c:v>1125</c:v>
                </c:pt>
                <c:pt idx="84">
                  <c:v>1270</c:v>
                </c:pt>
                <c:pt idx="85">
                  <c:v>1100</c:v>
                </c:pt>
                <c:pt idx="86">
                  <c:v>1510</c:v>
                </c:pt>
                <c:pt idx="87">
                  <c:v>1079</c:v>
                </c:pt>
                <c:pt idx="88">
                  <c:v>1425</c:v>
                </c:pt>
                <c:pt idx="89">
                  <c:v>1300</c:v>
                </c:pt>
                <c:pt idx="90">
                  <c:v>1099</c:v>
                </c:pt>
                <c:pt idx="91">
                  <c:v>1095</c:v>
                </c:pt>
                <c:pt idx="92">
                  <c:v>1385</c:v>
                </c:pt>
                <c:pt idx="93">
                  <c:v>1079</c:v>
                </c:pt>
                <c:pt idx="94">
                  <c:v>779</c:v>
                </c:pt>
                <c:pt idx="95">
                  <c:v>1304</c:v>
                </c:pt>
                <c:pt idx="96">
                  <c:v>1363</c:v>
                </c:pt>
                <c:pt idx="97">
                  <c:v>1209</c:v>
                </c:pt>
                <c:pt idx="98">
                  <c:v>1035</c:v>
                </c:pt>
                <c:pt idx="99">
                  <c:v>1849</c:v>
                </c:pt>
                <c:pt idx="100">
                  <c:v>2550</c:v>
                </c:pt>
                <c:pt idx="101">
                  <c:v>2295</c:v>
                </c:pt>
                <c:pt idx="102">
                  <c:v>2299</c:v>
                </c:pt>
                <c:pt idx="103">
                  <c:v>1600</c:v>
                </c:pt>
                <c:pt idx="104">
                  <c:v>1825</c:v>
                </c:pt>
                <c:pt idx="105">
                  <c:v>1785</c:v>
                </c:pt>
                <c:pt idx="106">
                  <c:v>1924</c:v>
                </c:pt>
                <c:pt idx="107">
                  <c:v>1716</c:v>
                </c:pt>
                <c:pt idx="108">
                  <c:v>1505</c:v>
                </c:pt>
                <c:pt idx="109">
                  <c:v>1600</c:v>
                </c:pt>
                <c:pt idx="110">
                  <c:v>1915</c:v>
                </c:pt>
                <c:pt idx="111">
                  <c:v>1665</c:v>
                </c:pt>
                <c:pt idx="112">
                  <c:v>1936</c:v>
                </c:pt>
                <c:pt idx="113">
                  <c:v>1865</c:v>
                </c:pt>
                <c:pt idx="114">
                  <c:v>1904</c:v>
                </c:pt>
                <c:pt idx="115">
                  <c:v>1887</c:v>
                </c:pt>
                <c:pt idx="116">
                  <c:v>1921</c:v>
                </c:pt>
                <c:pt idx="117">
                  <c:v>1840</c:v>
                </c:pt>
                <c:pt idx="118">
                  <c:v>1700</c:v>
                </c:pt>
                <c:pt idx="119">
                  <c:v>1854</c:v>
                </c:pt>
                <c:pt idx="120">
                  <c:v>1860</c:v>
                </c:pt>
                <c:pt idx="121">
                  <c:v>1745</c:v>
                </c:pt>
                <c:pt idx="122">
                  <c:v>1744</c:v>
                </c:pt>
                <c:pt idx="123">
                  <c:v>1754</c:v>
                </c:pt>
                <c:pt idx="124">
                  <c:v>1721</c:v>
                </c:pt>
                <c:pt idx="125">
                  <c:v>1817</c:v>
                </c:pt>
                <c:pt idx="126">
                  <c:v>1872</c:v>
                </c:pt>
                <c:pt idx="127">
                  <c:v>1593</c:v>
                </c:pt>
                <c:pt idx="128">
                  <c:v>1593</c:v>
                </c:pt>
                <c:pt idx="129">
                  <c:v>1561</c:v>
                </c:pt>
                <c:pt idx="130">
                  <c:v>1490</c:v>
                </c:pt>
                <c:pt idx="131">
                  <c:v>1923</c:v>
                </c:pt>
                <c:pt idx="132">
                  <c:v>1748</c:v>
                </c:pt>
                <c:pt idx="133">
                  <c:v>1744</c:v>
                </c:pt>
                <c:pt idx="134">
                  <c:v>2479</c:v>
                </c:pt>
                <c:pt idx="135">
                  <c:v>1600</c:v>
                </c:pt>
                <c:pt idx="136">
                  <c:v>1600</c:v>
                </c:pt>
                <c:pt idx="137">
                  <c:v>1120</c:v>
                </c:pt>
                <c:pt idx="138">
                  <c:v>770</c:v>
                </c:pt>
                <c:pt idx="139">
                  <c:v>919</c:v>
                </c:pt>
                <c:pt idx="140">
                  <c:v>799</c:v>
                </c:pt>
                <c:pt idx="141">
                  <c:v>770</c:v>
                </c:pt>
                <c:pt idx="142">
                  <c:v>989</c:v>
                </c:pt>
                <c:pt idx="143">
                  <c:v>593</c:v>
                </c:pt>
                <c:pt idx="144">
                  <c:v>649</c:v>
                </c:pt>
                <c:pt idx="145">
                  <c:v>848</c:v>
                </c:pt>
                <c:pt idx="146">
                  <c:v>1450</c:v>
                </c:pt>
                <c:pt idx="147">
                  <c:v>1450</c:v>
                </c:pt>
                <c:pt idx="148">
                  <c:v>1675</c:v>
                </c:pt>
                <c:pt idx="149">
                  <c:v>2175</c:v>
                </c:pt>
                <c:pt idx="150">
                  <c:v>1420</c:v>
                </c:pt>
                <c:pt idx="151">
                  <c:v>1140</c:v>
                </c:pt>
                <c:pt idx="152">
                  <c:v>920</c:v>
                </c:pt>
                <c:pt idx="153">
                  <c:v>1887</c:v>
                </c:pt>
                <c:pt idx="154">
                  <c:v>2400</c:v>
                </c:pt>
                <c:pt idx="155">
                  <c:v>1100</c:v>
                </c:pt>
                <c:pt idx="156">
                  <c:v>1275</c:v>
                </c:pt>
                <c:pt idx="157">
                  <c:v>2565</c:v>
                </c:pt>
                <c:pt idx="158">
                  <c:v>2303</c:v>
                </c:pt>
                <c:pt idx="159">
                  <c:v>2535</c:v>
                </c:pt>
                <c:pt idx="160">
                  <c:v>6034</c:v>
                </c:pt>
                <c:pt idx="161">
                  <c:v>5685</c:v>
                </c:pt>
                <c:pt idx="162">
                  <c:v>7789</c:v>
                </c:pt>
                <c:pt idx="163">
                  <c:v>6499</c:v>
                </c:pt>
                <c:pt idx="164">
                  <c:v>2285</c:v>
                </c:pt>
                <c:pt idx="165">
                  <c:v>2935</c:v>
                </c:pt>
                <c:pt idx="166">
                  <c:v>1821</c:v>
                </c:pt>
                <c:pt idx="167">
                  <c:v>3210</c:v>
                </c:pt>
                <c:pt idx="168">
                  <c:v>6313</c:v>
                </c:pt>
                <c:pt idx="169">
                  <c:v>5110</c:v>
                </c:pt>
                <c:pt idx="170">
                  <c:v>1989</c:v>
                </c:pt>
                <c:pt idx="171">
                  <c:v>3922</c:v>
                </c:pt>
                <c:pt idx="172">
                  <c:v>3147</c:v>
                </c:pt>
                <c:pt idx="173">
                  <c:v>3799</c:v>
                </c:pt>
                <c:pt idx="174">
                  <c:v>3855</c:v>
                </c:pt>
                <c:pt idx="175">
                  <c:v>3241</c:v>
                </c:pt>
                <c:pt idx="176">
                  <c:v>3289</c:v>
                </c:pt>
                <c:pt idx="177">
                  <c:v>3760</c:v>
                </c:pt>
                <c:pt idx="178">
                  <c:v>6141</c:v>
                </c:pt>
                <c:pt idx="179">
                  <c:v>4995</c:v>
                </c:pt>
                <c:pt idx="180">
                  <c:v>3008</c:v>
                </c:pt>
                <c:pt idx="181">
                  <c:v>4861</c:v>
                </c:pt>
                <c:pt idx="182">
                  <c:v>2093</c:v>
                </c:pt>
                <c:pt idx="183">
                  <c:v>1669</c:v>
                </c:pt>
                <c:pt idx="184">
                  <c:v>4047</c:v>
                </c:pt>
                <c:pt idx="185">
                  <c:v>3075</c:v>
                </c:pt>
                <c:pt idx="186">
                  <c:v>8681</c:v>
                </c:pt>
                <c:pt idx="187">
                  <c:v>4728</c:v>
                </c:pt>
                <c:pt idx="188">
                  <c:v>3365</c:v>
                </c:pt>
                <c:pt idx="189">
                  <c:v>3050</c:v>
                </c:pt>
                <c:pt idx="190">
                  <c:v>3571</c:v>
                </c:pt>
                <c:pt idx="191">
                  <c:v>2564</c:v>
                </c:pt>
                <c:pt idx="192">
                  <c:v>1489</c:v>
                </c:pt>
                <c:pt idx="193">
                  <c:v>2707</c:v>
                </c:pt>
                <c:pt idx="194">
                  <c:v>1434</c:v>
                </c:pt>
                <c:pt idx="195">
                  <c:v>6637</c:v>
                </c:pt>
                <c:pt idx="196">
                  <c:v>5834</c:v>
                </c:pt>
                <c:pt idx="197">
                  <c:v>4846</c:v>
                </c:pt>
                <c:pt idx="198">
                  <c:v>1749</c:v>
                </c:pt>
                <c:pt idx="199">
                  <c:v>2444</c:v>
                </c:pt>
                <c:pt idx="200">
                  <c:v>1530</c:v>
                </c:pt>
                <c:pt idx="201">
                  <c:v>2298</c:v>
                </c:pt>
                <c:pt idx="202">
                  <c:v>1529</c:v>
                </c:pt>
                <c:pt idx="203">
                  <c:v>1795</c:v>
                </c:pt>
                <c:pt idx="204">
                  <c:v>2432</c:v>
                </c:pt>
                <c:pt idx="205">
                  <c:v>2700</c:v>
                </c:pt>
                <c:pt idx="206">
                  <c:v>2950</c:v>
                </c:pt>
                <c:pt idx="207">
                  <c:v>7938</c:v>
                </c:pt>
                <c:pt idx="208">
                  <c:v>13235</c:v>
                </c:pt>
                <c:pt idx="209">
                  <c:v>2175</c:v>
                </c:pt>
                <c:pt idx="210">
                  <c:v>5146</c:v>
                </c:pt>
                <c:pt idx="211">
                  <c:v>5101</c:v>
                </c:pt>
                <c:pt idx="212">
                  <c:v>3125</c:v>
                </c:pt>
                <c:pt idx="213">
                  <c:v>3885</c:v>
                </c:pt>
                <c:pt idx="214">
                  <c:v>5931</c:v>
                </c:pt>
                <c:pt idx="215">
                  <c:v>6984</c:v>
                </c:pt>
                <c:pt idx="216">
                  <c:v>2830</c:v>
                </c:pt>
                <c:pt idx="217">
                  <c:v>7189</c:v>
                </c:pt>
                <c:pt idx="218">
                  <c:v>1859</c:v>
                </c:pt>
                <c:pt idx="219">
                  <c:v>1560</c:v>
                </c:pt>
                <c:pt idx="220">
                  <c:v>1400</c:v>
                </c:pt>
                <c:pt idx="221">
                  <c:v>1560</c:v>
                </c:pt>
                <c:pt idx="222">
                  <c:v>2875</c:v>
                </c:pt>
                <c:pt idx="223">
                  <c:v>2805</c:v>
                </c:pt>
                <c:pt idx="224">
                  <c:v>2625</c:v>
                </c:pt>
                <c:pt idx="225">
                  <c:v>2890</c:v>
                </c:pt>
                <c:pt idx="226">
                  <c:v>4408</c:v>
                </c:pt>
                <c:pt idx="227">
                  <c:v>3099</c:v>
                </c:pt>
                <c:pt idx="228">
                  <c:v>2385</c:v>
                </c:pt>
                <c:pt idx="229">
                  <c:v>960</c:v>
                </c:pt>
                <c:pt idx="230">
                  <c:v>2079</c:v>
                </c:pt>
                <c:pt idx="231">
                  <c:v>2502</c:v>
                </c:pt>
                <c:pt idx="232">
                  <c:v>4809</c:v>
                </c:pt>
                <c:pt idx="233">
                  <c:v>10824</c:v>
                </c:pt>
                <c:pt idx="234">
                  <c:v>19570</c:v>
                </c:pt>
                <c:pt idx="235">
                  <c:v>1600</c:v>
                </c:pt>
                <c:pt idx="236">
                  <c:v>4125</c:v>
                </c:pt>
                <c:pt idx="237">
                  <c:v>2486</c:v>
                </c:pt>
                <c:pt idx="238">
                  <c:v>2648</c:v>
                </c:pt>
                <c:pt idx="239">
                  <c:v>1955</c:v>
                </c:pt>
                <c:pt idx="240">
                  <c:v>1999</c:v>
                </c:pt>
                <c:pt idx="241">
                  <c:v>12240</c:v>
                </c:pt>
                <c:pt idx="242">
                  <c:v>1298</c:v>
                </c:pt>
                <c:pt idx="243">
                  <c:v>1999</c:v>
                </c:pt>
                <c:pt idx="244">
                  <c:v>2009</c:v>
                </c:pt>
                <c:pt idx="245">
                  <c:v>2114</c:v>
                </c:pt>
                <c:pt idx="246">
                  <c:v>800</c:v>
                </c:pt>
                <c:pt idx="247">
                  <c:v>875</c:v>
                </c:pt>
                <c:pt idx="248">
                  <c:v>1000</c:v>
                </c:pt>
                <c:pt idx="249">
                  <c:v>2175</c:v>
                </c:pt>
                <c:pt idx="250">
                  <c:v>1635</c:v>
                </c:pt>
                <c:pt idx="251">
                  <c:v>1585</c:v>
                </c:pt>
                <c:pt idx="252">
                  <c:v>1660</c:v>
                </c:pt>
                <c:pt idx="253">
                  <c:v>985</c:v>
                </c:pt>
                <c:pt idx="254">
                  <c:v>1656</c:v>
                </c:pt>
                <c:pt idx="255">
                  <c:v>2039</c:v>
                </c:pt>
                <c:pt idx="256">
                  <c:v>1555</c:v>
                </c:pt>
                <c:pt idx="257">
                  <c:v>1620</c:v>
                </c:pt>
                <c:pt idx="258">
                  <c:v>1050</c:v>
                </c:pt>
                <c:pt idx="259">
                  <c:v>1709</c:v>
                </c:pt>
                <c:pt idx="260">
                  <c:v>1385</c:v>
                </c:pt>
                <c:pt idx="261">
                  <c:v>1299</c:v>
                </c:pt>
                <c:pt idx="262">
                  <c:v>1311</c:v>
                </c:pt>
                <c:pt idx="263">
                  <c:v>1450</c:v>
                </c:pt>
                <c:pt idx="264">
                  <c:v>1839</c:v>
                </c:pt>
                <c:pt idx="265">
                  <c:v>1199</c:v>
                </c:pt>
              </c:numCache>
            </c:numRef>
          </c:yVal>
          <c:smooth val="0"/>
          <c:extLst>
            <c:ext xmlns:c16="http://schemas.microsoft.com/office/drawing/2014/chart" uri="{C3380CC4-5D6E-409C-BE32-E72D297353CC}">
              <c16:uniqueId val="{00000000-FE5E-413D-86D8-0C16C1141511}"/>
            </c:ext>
          </c:extLst>
        </c:ser>
        <c:dLbls>
          <c:showLegendKey val="0"/>
          <c:showVal val="0"/>
          <c:showCatName val="0"/>
          <c:showSerName val="0"/>
          <c:showPercent val="0"/>
          <c:showBubbleSize val="0"/>
        </c:dLbls>
        <c:axId val="880128671"/>
        <c:axId val="880129087"/>
      </c:scatterChart>
      <c:valAx>
        <c:axId val="880128671"/>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0129087"/>
        <c:crosses val="autoZero"/>
        <c:crossBetween val="midCat"/>
      </c:valAx>
      <c:valAx>
        <c:axId val="8801290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012867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Minneapolis,</a:t>
            </a:r>
            <a:r>
              <a:rPr lang="en-US" baseline="0"/>
              <a:t> MN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2"/>
            <c:spPr>
              <a:solidFill>
                <a:schemeClr val="accent1"/>
              </a:solidFill>
              <a:ln w="9525">
                <a:solidFill>
                  <a:schemeClr val="accent2">
                    <a:lumMod val="50000"/>
                  </a:schemeClr>
                </a:solidFill>
              </a:ln>
              <a:effectLst/>
            </c:spPr>
          </c:marker>
          <c:trendline>
            <c:spPr>
              <a:ln w="19050" cap="rnd">
                <a:solidFill>
                  <a:schemeClr val="accent1">
                    <a:lumMod val="50000"/>
                  </a:schemeClr>
                </a:solidFill>
                <a:prstDash val="sysDot"/>
              </a:ln>
              <a:effectLst/>
            </c:spPr>
            <c:trendlineType val="linear"/>
            <c:dispRSqr val="0"/>
            <c:dispEq val="0"/>
          </c:trendline>
          <c:xVal>
            <c:numRef>
              <c:f>'Table 1'!$C$272:$C$595</c:f>
              <c:numCache>
                <c:formatCode>0</c:formatCode>
                <c:ptCount val="324"/>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2</c:v>
                </c:pt>
                <c:pt idx="181">
                  <c:v>2</c:v>
                </c:pt>
                <c:pt idx="182">
                  <c:v>2</c:v>
                </c:pt>
                <c:pt idx="183">
                  <c:v>2</c:v>
                </c:pt>
                <c:pt idx="184">
                  <c:v>2</c:v>
                </c:pt>
                <c:pt idx="185">
                  <c:v>2</c:v>
                </c:pt>
                <c:pt idx="186">
                  <c:v>2</c:v>
                </c:pt>
                <c:pt idx="187">
                  <c:v>2</c:v>
                </c:pt>
                <c:pt idx="188">
                  <c:v>2</c:v>
                </c:pt>
                <c:pt idx="189">
                  <c:v>2</c:v>
                </c:pt>
                <c:pt idx="190">
                  <c:v>2</c:v>
                </c:pt>
                <c:pt idx="191">
                  <c:v>2</c:v>
                </c:pt>
                <c:pt idx="192">
                  <c:v>2</c:v>
                </c:pt>
                <c:pt idx="193">
                  <c:v>2</c:v>
                </c:pt>
                <c:pt idx="194">
                  <c:v>2</c:v>
                </c:pt>
                <c:pt idx="195">
                  <c:v>2</c:v>
                </c:pt>
                <c:pt idx="196">
                  <c:v>2</c:v>
                </c:pt>
                <c:pt idx="197">
                  <c:v>2</c:v>
                </c:pt>
                <c:pt idx="198">
                  <c:v>2</c:v>
                </c:pt>
                <c:pt idx="199">
                  <c:v>2</c:v>
                </c:pt>
                <c:pt idx="200">
                  <c:v>2</c:v>
                </c:pt>
                <c:pt idx="201">
                  <c:v>2</c:v>
                </c:pt>
                <c:pt idx="202">
                  <c:v>2</c:v>
                </c:pt>
                <c:pt idx="203">
                  <c:v>2</c:v>
                </c:pt>
                <c:pt idx="204">
                  <c:v>2</c:v>
                </c:pt>
                <c:pt idx="205">
                  <c:v>2</c:v>
                </c:pt>
                <c:pt idx="206">
                  <c:v>2</c:v>
                </c:pt>
                <c:pt idx="207">
                  <c:v>2</c:v>
                </c:pt>
                <c:pt idx="208">
                  <c:v>2</c:v>
                </c:pt>
                <c:pt idx="209">
                  <c:v>2</c:v>
                </c:pt>
                <c:pt idx="210">
                  <c:v>2</c:v>
                </c:pt>
                <c:pt idx="211">
                  <c:v>2</c:v>
                </c:pt>
                <c:pt idx="212">
                  <c:v>2</c:v>
                </c:pt>
                <c:pt idx="213">
                  <c:v>2</c:v>
                </c:pt>
                <c:pt idx="214">
                  <c:v>2</c:v>
                </c:pt>
                <c:pt idx="215">
                  <c:v>2</c:v>
                </c:pt>
                <c:pt idx="216">
                  <c:v>2</c:v>
                </c:pt>
                <c:pt idx="217">
                  <c:v>2</c:v>
                </c:pt>
                <c:pt idx="218">
                  <c:v>2</c:v>
                </c:pt>
                <c:pt idx="219">
                  <c:v>2</c:v>
                </c:pt>
                <c:pt idx="220">
                  <c:v>2</c:v>
                </c:pt>
                <c:pt idx="221">
                  <c:v>2</c:v>
                </c:pt>
                <c:pt idx="222">
                  <c:v>2</c:v>
                </c:pt>
                <c:pt idx="223">
                  <c:v>2</c:v>
                </c:pt>
                <c:pt idx="224">
                  <c:v>2</c:v>
                </c:pt>
                <c:pt idx="225">
                  <c:v>2</c:v>
                </c:pt>
                <c:pt idx="226">
                  <c:v>2</c:v>
                </c:pt>
                <c:pt idx="227">
                  <c:v>2</c:v>
                </c:pt>
                <c:pt idx="228">
                  <c:v>2</c:v>
                </c:pt>
                <c:pt idx="229">
                  <c:v>2</c:v>
                </c:pt>
                <c:pt idx="230">
                  <c:v>2</c:v>
                </c:pt>
                <c:pt idx="231">
                  <c:v>2</c:v>
                </c:pt>
                <c:pt idx="232">
                  <c:v>2</c:v>
                </c:pt>
                <c:pt idx="233">
                  <c:v>2</c:v>
                </c:pt>
                <c:pt idx="234">
                  <c:v>2</c:v>
                </c:pt>
                <c:pt idx="235">
                  <c:v>2</c:v>
                </c:pt>
                <c:pt idx="236">
                  <c:v>2</c:v>
                </c:pt>
                <c:pt idx="237">
                  <c:v>2</c:v>
                </c:pt>
                <c:pt idx="238">
                  <c:v>2</c:v>
                </c:pt>
                <c:pt idx="239">
                  <c:v>2</c:v>
                </c:pt>
                <c:pt idx="240">
                  <c:v>2</c:v>
                </c:pt>
                <c:pt idx="241">
                  <c:v>2</c:v>
                </c:pt>
                <c:pt idx="242">
                  <c:v>2</c:v>
                </c:pt>
                <c:pt idx="243">
                  <c:v>2</c:v>
                </c:pt>
                <c:pt idx="244">
                  <c:v>2</c:v>
                </c:pt>
                <c:pt idx="245">
                  <c:v>2</c:v>
                </c:pt>
                <c:pt idx="246">
                  <c:v>2</c:v>
                </c:pt>
                <c:pt idx="247">
                  <c:v>2</c:v>
                </c:pt>
                <c:pt idx="248">
                  <c:v>2</c:v>
                </c:pt>
                <c:pt idx="249">
                  <c:v>2</c:v>
                </c:pt>
                <c:pt idx="250">
                  <c:v>2</c:v>
                </c:pt>
                <c:pt idx="251">
                  <c:v>2</c:v>
                </c:pt>
                <c:pt idx="252">
                  <c:v>2</c:v>
                </c:pt>
                <c:pt idx="253">
                  <c:v>2</c:v>
                </c:pt>
                <c:pt idx="254">
                  <c:v>2</c:v>
                </c:pt>
                <c:pt idx="255">
                  <c:v>2</c:v>
                </c:pt>
                <c:pt idx="256">
                  <c:v>2</c:v>
                </c:pt>
                <c:pt idx="257">
                  <c:v>2</c:v>
                </c:pt>
                <c:pt idx="258">
                  <c:v>2</c:v>
                </c:pt>
                <c:pt idx="259">
                  <c:v>2</c:v>
                </c:pt>
                <c:pt idx="260">
                  <c:v>2</c:v>
                </c:pt>
                <c:pt idx="261">
                  <c:v>2</c:v>
                </c:pt>
                <c:pt idx="262">
                  <c:v>2</c:v>
                </c:pt>
                <c:pt idx="263">
                  <c:v>2</c:v>
                </c:pt>
                <c:pt idx="264">
                  <c:v>2</c:v>
                </c:pt>
                <c:pt idx="265">
                  <c:v>2</c:v>
                </c:pt>
                <c:pt idx="266">
                  <c:v>2</c:v>
                </c:pt>
                <c:pt idx="267">
                  <c:v>2</c:v>
                </c:pt>
                <c:pt idx="268">
                  <c:v>2</c:v>
                </c:pt>
                <c:pt idx="269">
                  <c:v>2</c:v>
                </c:pt>
                <c:pt idx="270">
                  <c:v>2</c:v>
                </c:pt>
                <c:pt idx="271">
                  <c:v>2</c:v>
                </c:pt>
                <c:pt idx="272">
                  <c:v>2</c:v>
                </c:pt>
                <c:pt idx="273">
                  <c:v>2</c:v>
                </c:pt>
                <c:pt idx="274">
                  <c:v>2</c:v>
                </c:pt>
                <c:pt idx="275">
                  <c:v>2</c:v>
                </c:pt>
                <c:pt idx="276">
                  <c:v>2</c:v>
                </c:pt>
                <c:pt idx="277">
                  <c:v>2</c:v>
                </c:pt>
                <c:pt idx="278">
                  <c:v>2</c:v>
                </c:pt>
                <c:pt idx="279">
                  <c:v>2</c:v>
                </c:pt>
                <c:pt idx="280">
                  <c:v>2</c:v>
                </c:pt>
                <c:pt idx="281">
                  <c:v>2</c:v>
                </c:pt>
                <c:pt idx="282">
                  <c:v>3</c:v>
                </c:pt>
                <c:pt idx="283">
                  <c:v>3</c:v>
                </c:pt>
                <c:pt idx="284">
                  <c:v>3</c:v>
                </c:pt>
                <c:pt idx="285">
                  <c:v>3</c:v>
                </c:pt>
                <c:pt idx="286">
                  <c:v>3</c:v>
                </c:pt>
                <c:pt idx="287">
                  <c:v>3</c:v>
                </c:pt>
                <c:pt idx="288">
                  <c:v>3</c:v>
                </c:pt>
                <c:pt idx="289">
                  <c:v>3</c:v>
                </c:pt>
                <c:pt idx="290">
                  <c:v>3</c:v>
                </c:pt>
                <c:pt idx="291">
                  <c:v>3</c:v>
                </c:pt>
                <c:pt idx="292">
                  <c:v>3</c:v>
                </c:pt>
                <c:pt idx="293">
                  <c:v>3</c:v>
                </c:pt>
                <c:pt idx="294">
                  <c:v>3</c:v>
                </c:pt>
                <c:pt idx="295">
                  <c:v>3</c:v>
                </c:pt>
                <c:pt idx="296">
                  <c:v>3</c:v>
                </c:pt>
                <c:pt idx="297">
                  <c:v>3</c:v>
                </c:pt>
                <c:pt idx="298">
                  <c:v>3</c:v>
                </c:pt>
                <c:pt idx="299">
                  <c:v>3</c:v>
                </c:pt>
                <c:pt idx="300">
                  <c:v>3</c:v>
                </c:pt>
                <c:pt idx="301">
                  <c:v>3</c:v>
                </c:pt>
                <c:pt idx="302">
                  <c:v>3</c:v>
                </c:pt>
                <c:pt idx="303">
                  <c:v>3</c:v>
                </c:pt>
                <c:pt idx="304">
                  <c:v>4</c:v>
                </c:pt>
                <c:pt idx="305">
                  <c:v>4</c:v>
                </c:pt>
                <c:pt idx="306">
                  <c:v>4</c:v>
                </c:pt>
                <c:pt idx="307">
                  <c:v>4</c:v>
                </c:pt>
                <c:pt idx="308">
                  <c:v>4</c:v>
                </c:pt>
                <c:pt idx="309">
                  <c:v>4</c:v>
                </c:pt>
                <c:pt idx="310">
                  <c:v>4</c:v>
                </c:pt>
                <c:pt idx="311">
                  <c:v>4</c:v>
                </c:pt>
                <c:pt idx="312">
                  <c:v>4</c:v>
                </c:pt>
                <c:pt idx="313">
                  <c:v>4</c:v>
                </c:pt>
                <c:pt idx="314">
                  <c:v>4</c:v>
                </c:pt>
                <c:pt idx="315">
                  <c:v>4</c:v>
                </c:pt>
                <c:pt idx="316">
                  <c:v>4</c:v>
                </c:pt>
                <c:pt idx="317">
                  <c:v>4</c:v>
                </c:pt>
                <c:pt idx="318">
                  <c:v>4</c:v>
                </c:pt>
                <c:pt idx="319">
                  <c:v>5</c:v>
                </c:pt>
                <c:pt idx="320">
                  <c:v>5</c:v>
                </c:pt>
                <c:pt idx="321">
                  <c:v>5</c:v>
                </c:pt>
                <c:pt idx="322">
                  <c:v>5</c:v>
                </c:pt>
                <c:pt idx="323">
                  <c:v>6</c:v>
                </c:pt>
              </c:numCache>
            </c:numRef>
          </c:xVal>
          <c:yVal>
            <c:numRef>
              <c:f>'Table 1'!$D$272:$D$595</c:f>
              <c:numCache>
                <c:formatCode>0</c:formatCode>
                <c:ptCount val="324"/>
                <c:pt idx="0">
                  <c:v>1590</c:v>
                </c:pt>
                <c:pt idx="1">
                  <c:v>1420</c:v>
                </c:pt>
                <c:pt idx="2">
                  <c:v>1360</c:v>
                </c:pt>
                <c:pt idx="3">
                  <c:v>1292</c:v>
                </c:pt>
                <c:pt idx="4">
                  <c:v>1525</c:v>
                </c:pt>
                <c:pt idx="5">
                  <c:v>1515</c:v>
                </c:pt>
                <c:pt idx="6">
                  <c:v>1060</c:v>
                </c:pt>
                <c:pt idx="7">
                  <c:v>1307</c:v>
                </c:pt>
                <c:pt idx="8">
                  <c:v>1075</c:v>
                </c:pt>
                <c:pt idx="9">
                  <c:v>993</c:v>
                </c:pt>
                <c:pt idx="10">
                  <c:v>1000</c:v>
                </c:pt>
                <c:pt idx="11">
                  <c:v>1395</c:v>
                </c:pt>
                <c:pt idx="12">
                  <c:v>1375</c:v>
                </c:pt>
                <c:pt idx="13">
                  <c:v>1116</c:v>
                </c:pt>
                <c:pt idx="14">
                  <c:v>1205</c:v>
                </c:pt>
                <c:pt idx="15">
                  <c:v>1265</c:v>
                </c:pt>
                <c:pt idx="16">
                  <c:v>1808</c:v>
                </c:pt>
                <c:pt idx="17">
                  <c:v>1800</c:v>
                </c:pt>
                <c:pt idx="18">
                  <c:v>1695</c:v>
                </c:pt>
                <c:pt idx="19">
                  <c:v>1870</c:v>
                </c:pt>
                <c:pt idx="20">
                  <c:v>1285</c:v>
                </c:pt>
                <c:pt idx="21">
                  <c:v>1580</c:v>
                </c:pt>
                <c:pt idx="22">
                  <c:v>1421</c:v>
                </c:pt>
                <c:pt idx="23">
                  <c:v>1512</c:v>
                </c:pt>
                <c:pt idx="24">
                  <c:v>1432</c:v>
                </c:pt>
                <c:pt idx="25">
                  <c:v>1479</c:v>
                </c:pt>
                <c:pt idx="26">
                  <c:v>1373</c:v>
                </c:pt>
                <c:pt idx="27">
                  <c:v>1315</c:v>
                </c:pt>
                <c:pt idx="28">
                  <c:v>1550</c:v>
                </c:pt>
                <c:pt idx="29">
                  <c:v>1295</c:v>
                </c:pt>
                <c:pt idx="30">
                  <c:v>1526</c:v>
                </c:pt>
                <c:pt idx="31">
                  <c:v>1330</c:v>
                </c:pt>
                <c:pt idx="32">
                  <c:v>1395</c:v>
                </c:pt>
                <c:pt idx="33">
                  <c:v>1223</c:v>
                </c:pt>
                <c:pt idx="34">
                  <c:v>1495</c:v>
                </c:pt>
                <c:pt idx="35">
                  <c:v>1126</c:v>
                </c:pt>
                <c:pt idx="36">
                  <c:v>1270</c:v>
                </c:pt>
                <c:pt idx="37">
                  <c:v>1450</c:v>
                </c:pt>
                <c:pt idx="38">
                  <c:v>1000</c:v>
                </c:pt>
                <c:pt idx="39">
                  <c:v>1205</c:v>
                </c:pt>
                <c:pt idx="40">
                  <c:v>1189</c:v>
                </c:pt>
                <c:pt idx="41">
                  <c:v>1347</c:v>
                </c:pt>
                <c:pt idx="42">
                  <c:v>1520</c:v>
                </c:pt>
                <c:pt idx="43">
                  <c:v>949</c:v>
                </c:pt>
                <c:pt idx="44">
                  <c:v>1230</c:v>
                </c:pt>
                <c:pt idx="45">
                  <c:v>1050</c:v>
                </c:pt>
                <c:pt idx="46">
                  <c:v>1250</c:v>
                </c:pt>
                <c:pt idx="47">
                  <c:v>1007</c:v>
                </c:pt>
                <c:pt idx="48">
                  <c:v>949</c:v>
                </c:pt>
                <c:pt idx="49">
                  <c:v>1165</c:v>
                </c:pt>
                <c:pt idx="50">
                  <c:v>800</c:v>
                </c:pt>
                <c:pt idx="51">
                  <c:v>1105</c:v>
                </c:pt>
                <c:pt idx="52">
                  <c:v>880</c:v>
                </c:pt>
                <c:pt idx="53">
                  <c:v>850</c:v>
                </c:pt>
                <c:pt idx="54">
                  <c:v>1025</c:v>
                </c:pt>
                <c:pt idx="55">
                  <c:v>699</c:v>
                </c:pt>
                <c:pt idx="56">
                  <c:v>1331</c:v>
                </c:pt>
                <c:pt idx="57">
                  <c:v>1210</c:v>
                </c:pt>
                <c:pt idx="58">
                  <c:v>950</c:v>
                </c:pt>
                <c:pt idx="59">
                  <c:v>629</c:v>
                </c:pt>
                <c:pt idx="60">
                  <c:v>700</c:v>
                </c:pt>
                <c:pt idx="61">
                  <c:v>1700</c:v>
                </c:pt>
                <c:pt idx="62">
                  <c:v>1089</c:v>
                </c:pt>
                <c:pt idx="63">
                  <c:v>1112</c:v>
                </c:pt>
                <c:pt idx="64">
                  <c:v>1127</c:v>
                </c:pt>
                <c:pt idx="65">
                  <c:v>1339</c:v>
                </c:pt>
                <c:pt idx="66">
                  <c:v>1195</c:v>
                </c:pt>
                <c:pt idx="67">
                  <c:v>1195</c:v>
                </c:pt>
                <c:pt idx="68">
                  <c:v>1360</c:v>
                </c:pt>
                <c:pt idx="69">
                  <c:v>1075</c:v>
                </c:pt>
                <c:pt idx="70">
                  <c:v>1115</c:v>
                </c:pt>
                <c:pt idx="71">
                  <c:v>1355</c:v>
                </c:pt>
                <c:pt idx="72">
                  <c:v>1269</c:v>
                </c:pt>
                <c:pt idx="73">
                  <c:v>1370</c:v>
                </c:pt>
                <c:pt idx="74">
                  <c:v>1250</c:v>
                </c:pt>
                <c:pt idx="75">
                  <c:v>1507</c:v>
                </c:pt>
                <c:pt idx="76">
                  <c:v>1140</c:v>
                </c:pt>
                <c:pt idx="77">
                  <c:v>1170</c:v>
                </c:pt>
                <c:pt idx="78">
                  <c:v>1346</c:v>
                </c:pt>
                <c:pt idx="79">
                  <c:v>1320</c:v>
                </c:pt>
                <c:pt idx="80">
                  <c:v>1035</c:v>
                </c:pt>
                <c:pt idx="81">
                  <c:v>1125</c:v>
                </c:pt>
                <c:pt idx="82">
                  <c:v>1029</c:v>
                </c:pt>
                <c:pt idx="83">
                  <c:v>871</c:v>
                </c:pt>
                <c:pt idx="84">
                  <c:v>785</c:v>
                </c:pt>
                <c:pt idx="85">
                  <c:v>879</c:v>
                </c:pt>
                <c:pt idx="86">
                  <c:v>730</c:v>
                </c:pt>
                <c:pt idx="87">
                  <c:v>735</c:v>
                </c:pt>
                <c:pt idx="88">
                  <c:v>1588</c:v>
                </c:pt>
                <c:pt idx="89">
                  <c:v>1344</c:v>
                </c:pt>
                <c:pt idx="90">
                  <c:v>1095</c:v>
                </c:pt>
                <c:pt idx="91">
                  <c:v>1339</c:v>
                </c:pt>
                <c:pt idx="92">
                  <c:v>1250</c:v>
                </c:pt>
                <c:pt idx="93">
                  <c:v>1430</c:v>
                </c:pt>
                <c:pt idx="94">
                  <c:v>1070</c:v>
                </c:pt>
                <c:pt idx="95">
                  <c:v>1195</c:v>
                </c:pt>
                <c:pt idx="96">
                  <c:v>1480</c:v>
                </c:pt>
                <c:pt idx="97">
                  <c:v>960</c:v>
                </c:pt>
                <c:pt idx="98">
                  <c:v>1100</c:v>
                </c:pt>
                <c:pt idx="99">
                  <c:v>1035</c:v>
                </c:pt>
                <c:pt idx="100">
                  <c:v>875</c:v>
                </c:pt>
                <c:pt idx="101">
                  <c:v>950</c:v>
                </c:pt>
                <c:pt idx="102">
                  <c:v>1245</c:v>
                </c:pt>
                <c:pt idx="103">
                  <c:v>995</c:v>
                </c:pt>
                <c:pt idx="104">
                  <c:v>1095</c:v>
                </c:pt>
                <c:pt idx="105">
                  <c:v>900</c:v>
                </c:pt>
                <c:pt idx="106">
                  <c:v>845</c:v>
                </c:pt>
                <c:pt idx="107">
                  <c:v>799</c:v>
                </c:pt>
                <c:pt idx="108">
                  <c:v>1357</c:v>
                </c:pt>
                <c:pt idx="109">
                  <c:v>999</c:v>
                </c:pt>
                <c:pt idx="110">
                  <c:v>830</c:v>
                </c:pt>
                <c:pt idx="111">
                  <c:v>1645</c:v>
                </c:pt>
                <c:pt idx="112">
                  <c:v>1245</c:v>
                </c:pt>
                <c:pt idx="113">
                  <c:v>1480</c:v>
                </c:pt>
                <c:pt idx="114">
                  <c:v>1090</c:v>
                </c:pt>
                <c:pt idx="115">
                  <c:v>1711</c:v>
                </c:pt>
                <c:pt idx="116">
                  <c:v>1175</c:v>
                </c:pt>
                <c:pt idx="117">
                  <c:v>1250</c:v>
                </c:pt>
                <c:pt idx="118">
                  <c:v>1375</c:v>
                </c:pt>
                <c:pt idx="119">
                  <c:v>1125</c:v>
                </c:pt>
                <c:pt idx="120">
                  <c:v>800</c:v>
                </c:pt>
                <c:pt idx="121">
                  <c:v>875</c:v>
                </c:pt>
                <c:pt idx="122">
                  <c:v>1200</c:v>
                </c:pt>
                <c:pt idx="123">
                  <c:v>1291</c:v>
                </c:pt>
                <c:pt idx="124">
                  <c:v>1185</c:v>
                </c:pt>
                <c:pt idx="125">
                  <c:v>995</c:v>
                </c:pt>
                <c:pt idx="126">
                  <c:v>1325</c:v>
                </c:pt>
                <c:pt idx="127">
                  <c:v>925</c:v>
                </c:pt>
                <c:pt idx="128">
                  <c:v>1155</c:v>
                </c:pt>
                <c:pt idx="129">
                  <c:v>899</c:v>
                </c:pt>
                <c:pt idx="130">
                  <c:v>900</c:v>
                </c:pt>
                <c:pt idx="131">
                  <c:v>1300</c:v>
                </c:pt>
                <c:pt idx="132">
                  <c:v>975</c:v>
                </c:pt>
                <c:pt idx="133">
                  <c:v>975</c:v>
                </c:pt>
                <c:pt idx="134">
                  <c:v>795</c:v>
                </c:pt>
                <c:pt idx="135">
                  <c:v>795</c:v>
                </c:pt>
                <c:pt idx="136">
                  <c:v>1185</c:v>
                </c:pt>
                <c:pt idx="137">
                  <c:v>900</c:v>
                </c:pt>
                <c:pt idx="138">
                  <c:v>850</c:v>
                </c:pt>
                <c:pt idx="139">
                  <c:v>800</c:v>
                </c:pt>
                <c:pt idx="140">
                  <c:v>950</c:v>
                </c:pt>
                <c:pt idx="141">
                  <c:v>795</c:v>
                </c:pt>
                <c:pt idx="142">
                  <c:v>975</c:v>
                </c:pt>
                <c:pt idx="143">
                  <c:v>995</c:v>
                </c:pt>
                <c:pt idx="144">
                  <c:v>795</c:v>
                </c:pt>
                <c:pt idx="145">
                  <c:v>995</c:v>
                </c:pt>
                <c:pt idx="146">
                  <c:v>850</c:v>
                </c:pt>
                <c:pt idx="147">
                  <c:v>740</c:v>
                </c:pt>
                <c:pt idx="148">
                  <c:v>745</c:v>
                </c:pt>
                <c:pt idx="149">
                  <c:v>830</c:v>
                </c:pt>
                <c:pt idx="150">
                  <c:v>800</c:v>
                </c:pt>
                <c:pt idx="151">
                  <c:v>825</c:v>
                </c:pt>
                <c:pt idx="152">
                  <c:v>1145</c:v>
                </c:pt>
                <c:pt idx="153">
                  <c:v>990</c:v>
                </c:pt>
                <c:pt idx="154">
                  <c:v>725</c:v>
                </c:pt>
                <c:pt idx="155">
                  <c:v>700</c:v>
                </c:pt>
                <c:pt idx="156">
                  <c:v>1600</c:v>
                </c:pt>
                <c:pt idx="157">
                  <c:v>1250</c:v>
                </c:pt>
                <c:pt idx="158">
                  <c:v>920</c:v>
                </c:pt>
                <c:pt idx="159">
                  <c:v>890</c:v>
                </c:pt>
                <c:pt idx="160">
                  <c:v>800</c:v>
                </c:pt>
                <c:pt idx="161">
                  <c:v>1650</c:v>
                </c:pt>
                <c:pt idx="162">
                  <c:v>1270</c:v>
                </c:pt>
                <c:pt idx="163">
                  <c:v>1350</c:v>
                </c:pt>
                <c:pt idx="164">
                  <c:v>1600</c:v>
                </c:pt>
                <c:pt idx="165">
                  <c:v>1295</c:v>
                </c:pt>
                <c:pt idx="166">
                  <c:v>1299</c:v>
                </c:pt>
                <c:pt idx="167">
                  <c:v>1485</c:v>
                </c:pt>
                <c:pt idx="168">
                  <c:v>1250</c:v>
                </c:pt>
                <c:pt idx="169">
                  <c:v>1137</c:v>
                </c:pt>
                <c:pt idx="170">
                  <c:v>1650</c:v>
                </c:pt>
                <c:pt idx="171">
                  <c:v>1350</c:v>
                </c:pt>
                <c:pt idx="172">
                  <c:v>1190</c:v>
                </c:pt>
                <c:pt idx="173">
                  <c:v>1620</c:v>
                </c:pt>
                <c:pt idx="174">
                  <c:v>925</c:v>
                </c:pt>
                <c:pt idx="175">
                  <c:v>895</c:v>
                </c:pt>
                <c:pt idx="176">
                  <c:v>895</c:v>
                </c:pt>
                <c:pt idx="177">
                  <c:v>950</c:v>
                </c:pt>
                <c:pt idx="178">
                  <c:v>1652</c:v>
                </c:pt>
                <c:pt idx="179">
                  <c:v>1199</c:v>
                </c:pt>
                <c:pt idx="180">
                  <c:v>1995</c:v>
                </c:pt>
                <c:pt idx="181">
                  <c:v>1200</c:v>
                </c:pt>
                <c:pt idx="182">
                  <c:v>825</c:v>
                </c:pt>
                <c:pt idx="183">
                  <c:v>2099</c:v>
                </c:pt>
                <c:pt idx="184">
                  <c:v>1799</c:v>
                </c:pt>
                <c:pt idx="185">
                  <c:v>555</c:v>
                </c:pt>
                <c:pt idx="186">
                  <c:v>2100</c:v>
                </c:pt>
                <c:pt idx="187">
                  <c:v>1275</c:v>
                </c:pt>
                <c:pt idx="188">
                  <c:v>540</c:v>
                </c:pt>
                <c:pt idx="189">
                  <c:v>1319</c:v>
                </c:pt>
                <c:pt idx="190">
                  <c:v>1289</c:v>
                </c:pt>
                <c:pt idx="191">
                  <c:v>1335</c:v>
                </c:pt>
                <c:pt idx="192">
                  <c:v>1264</c:v>
                </c:pt>
                <c:pt idx="193">
                  <c:v>1140</c:v>
                </c:pt>
                <c:pt idx="194">
                  <c:v>1290</c:v>
                </c:pt>
                <c:pt idx="195">
                  <c:v>3055</c:v>
                </c:pt>
                <c:pt idx="196">
                  <c:v>2320</c:v>
                </c:pt>
                <c:pt idx="197">
                  <c:v>2175</c:v>
                </c:pt>
                <c:pt idx="198">
                  <c:v>3790</c:v>
                </c:pt>
                <c:pt idx="199">
                  <c:v>2285</c:v>
                </c:pt>
                <c:pt idx="200">
                  <c:v>2199</c:v>
                </c:pt>
                <c:pt idx="201">
                  <c:v>1660</c:v>
                </c:pt>
                <c:pt idx="202">
                  <c:v>1982</c:v>
                </c:pt>
                <c:pt idx="203">
                  <c:v>6645</c:v>
                </c:pt>
                <c:pt idx="204">
                  <c:v>2675</c:v>
                </c:pt>
                <c:pt idx="205">
                  <c:v>2281</c:v>
                </c:pt>
                <c:pt idx="206">
                  <c:v>2325</c:v>
                </c:pt>
                <c:pt idx="207">
                  <c:v>3300</c:v>
                </c:pt>
                <c:pt idx="208">
                  <c:v>3705</c:v>
                </c:pt>
                <c:pt idx="209">
                  <c:v>3405</c:v>
                </c:pt>
                <c:pt idx="210">
                  <c:v>7435</c:v>
                </c:pt>
                <c:pt idx="211">
                  <c:v>2698</c:v>
                </c:pt>
                <c:pt idx="212">
                  <c:v>2600</c:v>
                </c:pt>
                <c:pt idx="213">
                  <c:v>3994</c:v>
                </c:pt>
                <c:pt idx="214">
                  <c:v>4595</c:v>
                </c:pt>
                <c:pt idx="215">
                  <c:v>3295</c:v>
                </c:pt>
                <c:pt idx="216">
                  <c:v>4188</c:v>
                </c:pt>
                <c:pt idx="217">
                  <c:v>2145</c:v>
                </c:pt>
                <c:pt idx="218">
                  <c:v>2825</c:v>
                </c:pt>
                <c:pt idx="219">
                  <c:v>2890</c:v>
                </c:pt>
                <c:pt idx="220">
                  <c:v>2459</c:v>
                </c:pt>
                <c:pt idx="221">
                  <c:v>1914</c:v>
                </c:pt>
                <c:pt idx="222">
                  <c:v>2922</c:v>
                </c:pt>
                <c:pt idx="223">
                  <c:v>1810</c:v>
                </c:pt>
                <c:pt idx="224">
                  <c:v>1802</c:v>
                </c:pt>
                <c:pt idx="225">
                  <c:v>1686</c:v>
                </c:pt>
                <c:pt idx="226">
                  <c:v>2830</c:v>
                </c:pt>
                <c:pt idx="227">
                  <c:v>2947</c:v>
                </c:pt>
                <c:pt idx="228">
                  <c:v>2625</c:v>
                </c:pt>
                <c:pt idx="229">
                  <c:v>1550</c:v>
                </c:pt>
                <c:pt idx="230">
                  <c:v>2163</c:v>
                </c:pt>
                <c:pt idx="231">
                  <c:v>2085</c:v>
                </c:pt>
                <c:pt idx="232">
                  <c:v>2099</c:v>
                </c:pt>
                <c:pt idx="233">
                  <c:v>2708</c:v>
                </c:pt>
                <c:pt idx="234">
                  <c:v>1950</c:v>
                </c:pt>
                <c:pt idx="235">
                  <c:v>4095</c:v>
                </c:pt>
                <c:pt idx="236">
                  <c:v>2111</c:v>
                </c:pt>
                <c:pt idx="237">
                  <c:v>3577</c:v>
                </c:pt>
                <c:pt idx="238">
                  <c:v>1499</c:v>
                </c:pt>
                <c:pt idx="239">
                  <c:v>3834</c:v>
                </c:pt>
                <c:pt idx="240">
                  <c:v>1695</c:v>
                </c:pt>
                <c:pt idx="241">
                  <c:v>1300</c:v>
                </c:pt>
                <c:pt idx="242">
                  <c:v>4038</c:v>
                </c:pt>
                <c:pt idx="243">
                  <c:v>2482</c:v>
                </c:pt>
                <c:pt idx="244">
                  <c:v>2145</c:v>
                </c:pt>
                <c:pt idx="245">
                  <c:v>2349</c:v>
                </c:pt>
                <c:pt idx="246">
                  <c:v>3090</c:v>
                </c:pt>
                <c:pt idx="247">
                  <c:v>2950</c:v>
                </c:pt>
                <c:pt idx="248">
                  <c:v>3515</c:v>
                </c:pt>
                <c:pt idx="249">
                  <c:v>1450</c:v>
                </c:pt>
                <c:pt idx="250">
                  <c:v>2250</c:v>
                </c:pt>
                <c:pt idx="251">
                  <c:v>2172</c:v>
                </c:pt>
                <c:pt idx="252">
                  <c:v>1350</c:v>
                </c:pt>
                <c:pt idx="253">
                  <c:v>1239</c:v>
                </c:pt>
                <c:pt idx="254">
                  <c:v>1995</c:v>
                </c:pt>
                <c:pt idx="255">
                  <c:v>2000</c:v>
                </c:pt>
                <c:pt idx="256">
                  <c:v>1736</c:v>
                </c:pt>
                <c:pt idx="257">
                  <c:v>2750</c:v>
                </c:pt>
                <c:pt idx="258">
                  <c:v>1995</c:v>
                </c:pt>
                <c:pt idx="259">
                  <c:v>4359</c:v>
                </c:pt>
                <c:pt idx="260">
                  <c:v>2195</c:v>
                </c:pt>
                <c:pt idx="261">
                  <c:v>1375</c:v>
                </c:pt>
                <c:pt idx="262">
                  <c:v>1375</c:v>
                </c:pt>
                <c:pt idx="263">
                  <c:v>1180</c:v>
                </c:pt>
                <c:pt idx="264">
                  <c:v>3250</c:v>
                </c:pt>
                <c:pt idx="265">
                  <c:v>1350</c:v>
                </c:pt>
                <c:pt idx="266">
                  <c:v>1400</c:v>
                </c:pt>
                <c:pt idx="267">
                  <c:v>1180</c:v>
                </c:pt>
                <c:pt idx="268">
                  <c:v>1500</c:v>
                </c:pt>
                <c:pt idx="269">
                  <c:v>1125</c:v>
                </c:pt>
                <c:pt idx="270">
                  <c:v>1200</c:v>
                </c:pt>
                <c:pt idx="271">
                  <c:v>1425</c:v>
                </c:pt>
                <c:pt idx="272">
                  <c:v>1395</c:v>
                </c:pt>
                <c:pt idx="273">
                  <c:v>1200</c:v>
                </c:pt>
                <c:pt idx="274">
                  <c:v>1150</c:v>
                </c:pt>
                <c:pt idx="275">
                  <c:v>1100</c:v>
                </c:pt>
                <c:pt idx="276">
                  <c:v>1535</c:v>
                </c:pt>
                <c:pt idx="277">
                  <c:v>1100</c:v>
                </c:pt>
                <c:pt idx="278">
                  <c:v>2472</c:v>
                </c:pt>
                <c:pt idx="279">
                  <c:v>1120</c:v>
                </c:pt>
                <c:pt idx="280">
                  <c:v>1250</c:v>
                </c:pt>
                <c:pt idx="281">
                  <c:v>1300</c:v>
                </c:pt>
                <c:pt idx="282">
                  <c:v>2195</c:v>
                </c:pt>
                <c:pt idx="283">
                  <c:v>2085</c:v>
                </c:pt>
                <c:pt idx="284">
                  <c:v>12015</c:v>
                </c:pt>
                <c:pt idx="285">
                  <c:v>10748</c:v>
                </c:pt>
                <c:pt idx="286">
                  <c:v>6025</c:v>
                </c:pt>
                <c:pt idx="287">
                  <c:v>4542</c:v>
                </c:pt>
                <c:pt idx="288">
                  <c:v>9364</c:v>
                </c:pt>
                <c:pt idx="289">
                  <c:v>9453</c:v>
                </c:pt>
                <c:pt idx="290">
                  <c:v>6910</c:v>
                </c:pt>
                <c:pt idx="291">
                  <c:v>3387</c:v>
                </c:pt>
                <c:pt idx="292">
                  <c:v>4555</c:v>
                </c:pt>
                <c:pt idx="293">
                  <c:v>3063</c:v>
                </c:pt>
                <c:pt idx="294">
                  <c:v>9500</c:v>
                </c:pt>
                <c:pt idx="295">
                  <c:v>3598</c:v>
                </c:pt>
                <c:pt idx="296">
                  <c:v>3800</c:v>
                </c:pt>
                <c:pt idx="297">
                  <c:v>3082</c:v>
                </c:pt>
                <c:pt idx="298">
                  <c:v>2190</c:v>
                </c:pt>
                <c:pt idx="299">
                  <c:v>2699</c:v>
                </c:pt>
                <c:pt idx="300">
                  <c:v>1849</c:v>
                </c:pt>
                <c:pt idx="301">
                  <c:v>1700</c:v>
                </c:pt>
                <c:pt idx="302">
                  <c:v>2400</c:v>
                </c:pt>
                <c:pt idx="303">
                  <c:v>3750</c:v>
                </c:pt>
                <c:pt idx="304">
                  <c:v>695</c:v>
                </c:pt>
                <c:pt idx="305">
                  <c:v>2500</c:v>
                </c:pt>
                <c:pt idx="306">
                  <c:v>4200</c:v>
                </c:pt>
                <c:pt idx="307">
                  <c:v>5288</c:v>
                </c:pt>
                <c:pt idx="308">
                  <c:v>2765</c:v>
                </c:pt>
                <c:pt idx="309">
                  <c:v>1339</c:v>
                </c:pt>
                <c:pt idx="310">
                  <c:v>1679</c:v>
                </c:pt>
                <c:pt idx="311">
                  <c:v>3150</c:v>
                </c:pt>
                <c:pt idx="312">
                  <c:v>1470</c:v>
                </c:pt>
                <c:pt idx="313">
                  <c:v>1095</c:v>
                </c:pt>
                <c:pt idx="314">
                  <c:v>915</c:v>
                </c:pt>
                <c:pt idx="315">
                  <c:v>3400</c:v>
                </c:pt>
                <c:pt idx="316">
                  <c:v>1015</c:v>
                </c:pt>
                <c:pt idx="317">
                  <c:v>2650</c:v>
                </c:pt>
                <c:pt idx="318">
                  <c:v>2500</c:v>
                </c:pt>
                <c:pt idx="319">
                  <c:v>3600</c:v>
                </c:pt>
                <c:pt idx="320">
                  <c:v>2800</c:v>
                </c:pt>
                <c:pt idx="321">
                  <c:v>2250</c:v>
                </c:pt>
                <c:pt idx="322">
                  <c:v>3475</c:v>
                </c:pt>
                <c:pt idx="323">
                  <c:v>2490</c:v>
                </c:pt>
              </c:numCache>
            </c:numRef>
          </c:yVal>
          <c:smooth val="0"/>
          <c:extLst>
            <c:ext xmlns:c16="http://schemas.microsoft.com/office/drawing/2014/chart" uri="{C3380CC4-5D6E-409C-BE32-E72D297353CC}">
              <c16:uniqueId val="{00000001-1964-4A0C-AA47-4009548C8BE8}"/>
            </c:ext>
          </c:extLst>
        </c:ser>
        <c:dLbls>
          <c:showLegendKey val="0"/>
          <c:showVal val="0"/>
          <c:showCatName val="0"/>
          <c:showSerName val="0"/>
          <c:showPercent val="0"/>
          <c:showBubbleSize val="0"/>
        </c:dLbls>
        <c:axId val="880128671"/>
        <c:axId val="880129087"/>
      </c:scatterChart>
      <c:valAx>
        <c:axId val="880128671"/>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0129087"/>
        <c:crosses val="autoZero"/>
        <c:crossBetween val="midCat"/>
      </c:valAx>
      <c:valAx>
        <c:axId val="8801290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012867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New</a:t>
            </a:r>
            <a:r>
              <a:rPr lang="en-US" baseline="0"/>
              <a:t> York</a:t>
            </a:r>
            <a:r>
              <a:rPr lang="en-US"/>
              <a:t>,</a:t>
            </a:r>
            <a:r>
              <a:rPr lang="en-US" baseline="0"/>
              <a:t> NY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2"/>
            <c:spPr>
              <a:solidFill>
                <a:schemeClr val="accent1"/>
              </a:solidFill>
              <a:ln w="9525">
                <a:solidFill>
                  <a:schemeClr val="accent2">
                    <a:lumMod val="50000"/>
                  </a:schemeClr>
                </a:solidFill>
              </a:ln>
              <a:effectLst/>
            </c:spPr>
          </c:marker>
          <c:trendline>
            <c:spPr>
              <a:ln w="19050" cap="rnd">
                <a:solidFill>
                  <a:schemeClr val="accent1">
                    <a:lumMod val="50000"/>
                  </a:schemeClr>
                </a:solidFill>
                <a:prstDash val="sysDot"/>
              </a:ln>
              <a:effectLst/>
            </c:spPr>
            <c:trendlineType val="linear"/>
            <c:dispRSqr val="0"/>
            <c:dispEq val="0"/>
          </c:trendline>
          <c:xVal>
            <c:numRef>
              <c:f>'Table 1'!$C$596:$C$769</c:f>
              <c:numCache>
                <c:formatCode>0</c:formatCode>
                <c:ptCount val="174"/>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2</c:v>
                </c:pt>
                <c:pt idx="85">
                  <c:v>2</c:v>
                </c:pt>
                <c:pt idx="86">
                  <c:v>2</c:v>
                </c:pt>
                <c:pt idx="87">
                  <c:v>2</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2</c:v>
                </c:pt>
                <c:pt idx="109">
                  <c:v>2</c:v>
                </c:pt>
                <c:pt idx="110">
                  <c:v>2</c:v>
                </c:pt>
                <c:pt idx="111">
                  <c:v>2</c:v>
                </c:pt>
                <c:pt idx="112">
                  <c:v>2</c:v>
                </c:pt>
                <c:pt idx="113">
                  <c:v>2</c:v>
                </c:pt>
                <c:pt idx="114">
                  <c:v>2</c:v>
                </c:pt>
                <c:pt idx="115">
                  <c:v>2</c:v>
                </c:pt>
                <c:pt idx="116">
                  <c:v>2</c:v>
                </c:pt>
                <c:pt idx="117">
                  <c:v>2</c:v>
                </c:pt>
                <c:pt idx="118">
                  <c:v>2</c:v>
                </c:pt>
                <c:pt idx="119">
                  <c:v>2</c:v>
                </c:pt>
                <c:pt idx="120">
                  <c:v>2</c:v>
                </c:pt>
                <c:pt idx="121">
                  <c:v>2</c:v>
                </c:pt>
                <c:pt idx="122">
                  <c:v>2</c:v>
                </c:pt>
                <c:pt idx="123">
                  <c:v>2</c:v>
                </c:pt>
                <c:pt idx="124">
                  <c:v>3</c:v>
                </c:pt>
                <c:pt idx="125">
                  <c:v>3</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3</c:v>
                </c:pt>
                <c:pt idx="153">
                  <c:v>4</c:v>
                </c:pt>
                <c:pt idx="154">
                  <c:v>4</c:v>
                </c:pt>
                <c:pt idx="155">
                  <c:v>4</c:v>
                </c:pt>
                <c:pt idx="156">
                  <c:v>4</c:v>
                </c:pt>
                <c:pt idx="157">
                  <c:v>4</c:v>
                </c:pt>
                <c:pt idx="158">
                  <c:v>4</c:v>
                </c:pt>
                <c:pt idx="159">
                  <c:v>4</c:v>
                </c:pt>
                <c:pt idx="160">
                  <c:v>4</c:v>
                </c:pt>
                <c:pt idx="161">
                  <c:v>4</c:v>
                </c:pt>
                <c:pt idx="162">
                  <c:v>4</c:v>
                </c:pt>
                <c:pt idx="163">
                  <c:v>4</c:v>
                </c:pt>
                <c:pt idx="164">
                  <c:v>4</c:v>
                </c:pt>
                <c:pt idx="165">
                  <c:v>4</c:v>
                </c:pt>
                <c:pt idx="166">
                  <c:v>4</c:v>
                </c:pt>
                <c:pt idx="167">
                  <c:v>4</c:v>
                </c:pt>
                <c:pt idx="168">
                  <c:v>4</c:v>
                </c:pt>
                <c:pt idx="169">
                  <c:v>5</c:v>
                </c:pt>
                <c:pt idx="170">
                  <c:v>5</c:v>
                </c:pt>
                <c:pt idx="171">
                  <c:v>6</c:v>
                </c:pt>
                <c:pt idx="172">
                  <c:v>6</c:v>
                </c:pt>
                <c:pt idx="173">
                  <c:v>8</c:v>
                </c:pt>
              </c:numCache>
            </c:numRef>
          </c:xVal>
          <c:yVal>
            <c:numRef>
              <c:f>'Table 1'!$D$596:$D$769</c:f>
              <c:numCache>
                <c:formatCode>0</c:formatCode>
                <c:ptCount val="174"/>
                <c:pt idx="0">
                  <c:v>5435</c:v>
                </c:pt>
                <c:pt idx="1">
                  <c:v>2900</c:v>
                </c:pt>
                <c:pt idx="2">
                  <c:v>4150</c:v>
                </c:pt>
                <c:pt idx="3">
                  <c:v>7250</c:v>
                </c:pt>
                <c:pt idx="4">
                  <c:v>4217</c:v>
                </c:pt>
                <c:pt idx="5">
                  <c:v>5928</c:v>
                </c:pt>
                <c:pt idx="6">
                  <c:v>4605</c:v>
                </c:pt>
                <c:pt idx="7">
                  <c:v>5750</c:v>
                </c:pt>
                <c:pt idx="8">
                  <c:v>6825</c:v>
                </c:pt>
                <c:pt idx="9">
                  <c:v>3900</c:v>
                </c:pt>
                <c:pt idx="10">
                  <c:v>3300</c:v>
                </c:pt>
                <c:pt idx="11">
                  <c:v>3395</c:v>
                </c:pt>
                <c:pt idx="12">
                  <c:v>3204</c:v>
                </c:pt>
                <c:pt idx="13">
                  <c:v>2961</c:v>
                </c:pt>
                <c:pt idx="14">
                  <c:v>3881</c:v>
                </c:pt>
                <c:pt idx="15">
                  <c:v>3689</c:v>
                </c:pt>
                <c:pt idx="16">
                  <c:v>3711</c:v>
                </c:pt>
                <c:pt idx="17">
                  <c:v>3003</c:v>
                </c:pt>
                <c:pt idx="18">
                  <c:v>3730</c:v>
                </c:pt>
                <c:pt idx="19">
                  <c:v>4705</c:v>
                </c:pt>
                <c:pt idx="20">
                  <c:v>3900</c:v>
                </c:pt>
                <c:pt idx="21">
                  <c:v>3695</c:v>
                </c:pt>
                <c:pt idx="22">
                  <c:v>4850</c:v>
                </c:pt>
                <c:pt idx="23">
                  <c:v>3857</c:v>
                </c:pt>
                <c:pt idx="24">
                  <c:v>7350</c:v>
                </c:pt>
                <c:pt idx="25">
                  <c:v>2700</c:v>
                </c:pt>
                <c:pt idx="26">
                  <c:v>3395</c:v>
                </c:pt>
                <c:pt idx="27">
                  <c:v>3061</c:v>
                </c:pt>
                <c:pt idx="28">
                  <c:v>4125</c:v>
                </c:pt>
                <c:pt idx="29">
                  <c:v>3695</c:v>
                </c:pt>
                <c:pt idx="30">
                  <c:v>7000</c:v>
                </c:pt>
                <c:pt idx="31">
                  <c:v>4335</c:v>
                </c:pt>
                <c:pt idx="32">
                  <c:v>4050</c:v>
                </c:pt>
                <c:pt idx="33">
                  <c:v>2400</c:v>
                </c:pt>
                <c:pt idx="34">
                  <c:v>1308</c:v>
                </c:pt>
                <c:pt idx="35">
                  <c:v>4450</c:v>
                </c:pt>
                <c:pt idx="36">
                  <c:v>4220</c:v>
                </c:pt>
                <c:pt idx="37">
                  <c:v>5025</c:v>
                </c:pt>
                <c:pt idx="38">
                  <c:v>5300</c:v>
                </c:pt>
                <c:pt idx="39">
                  <c:v>4013</c:v>
                </c:pt>
                <c:pt idx="40">
                  <c:v>2200</c:v>
                </c:pt>
                <c:pt idx="41">
                  <c:v>2180</c:v>
                </c:pt>
                <c:pt idx="42">
                  <c:v>4747</c:v>
                </c:pt>
                <c:pt idx="43">
                  <c:v>8010</c:v>
                </c:pt>
                <c:pt idx="44">
                  <c:v>4000</c:v>
                </c:pt>
                <c:pt idx="45">
                  <c:v>8000</c:v>
                </c:pt>
                <c:pt idx="46">
                  <c:v>2595</c:v>
                </c:pt>
                <c:pt idx="47">
                  <c:v>2050</c:v>
                </c:pt>
                <c:pt idx="48">
                  <c:v>5999</c:v>
                </c:pt>
                <c:pt idx="49">
                  <c:v>3050</c:v>
                </c:pt>
                <c:pt idx="50">
                  <c:v>2950</c:v>
                </c:pt>
                <c:pt idx="51">
                  <c:v>3100</c:v>
                </c:pt>
                <c:pt idx="52">
                  <c:v>3600</c:v>
                </c:pt>
                <c:pt idx="53">
                  <c:v>4495</c:v>
                </c:pt>
                <c:pt idx="54">
                  <c:v>4200</c:v>
                </c:pt>
                <c:pt idx="55">
                  <c:v>3400</c:v>
                </c:pt>
                <c:pt idx="56">
                  <c:v>3995</c:v>
                </c:pt>
                <c:pt idx="57">
                  <c:v>7495</c:v>
                </c:pt>
                <c:pt idx="58">
                  <c:v>2150</c:v>
                </c:pt>
                <c:pt idx="59">
                  <c:v>1995</c:v>
                </c:pt>
                <c:pt idx="60">
                  <c:v>4295</c:v>
                </c:pt>
                <c:pt idx="61">
                  <c:v>2695</c:v>
                </c:pt>
                <c:pt idx="62">
                  <c:v>6000</c:v>
                </c:pt>
                <c:pt idx="63">
                  <c:v>3995</c:v>
                </c:pt>
                <c:pt idx="64">
                  <c:v>3750</c:v>
                </c:pt>
                <c:pt idx="65">
                  <c:v>4800</c:v>
                </c:pt>
                <c:pt idx="66">
                  <c:v>7180</c:v>
                </c:pt>
                <c:pt idx="67">
                  <c:v>5380</c:v>
                </c:pt>
                <c:pt idx="68">
                  <c:v>2248</c:v>
                </c:pt>
                <c:pt idx="69">
                  <c:v>67708</c:v>
                </c:pt>
                <c:pt idx="70">
                  <c:v>3295</c:v>
                </c:pt>
                <c:pt idx="71">
                  <c:v>4150</c:v>
                </c:pt>
                <c:pt idx="72">
                  <c:v>3295</c:v>
                </c:pt>
                <c:pt idx="73">
                  <c:v>8350</c:v>
                </c:pt>
                <c:pt idx="74">
                  <c:v>2900</c:v>
                </c:pt>
                <c:pt idx="75">
                  <c:v>2550</c:v>
                </c:pt>
                <c:pt idx="76">
                  <c:v>2150</c:v>
                </c:pt>
                <c:pt idx="77">
                  <c:v>2195</c:v>
                </c:pt>
                <c:pt idx="78">
                  <c:v>2150</c:v>
                </c:pt>
                <c:pt idx="79">
                  <c:v>4995</c:v>
                </c:pt>
                <c:pt idx="80">
                  <c:v>2250</c:v>
                </c:pt>
                <c:pt idx="81">
                  <c:v>3000</c:v>
                </c:pt>
                <c:pt idx="82">
                  <c:v>4350</c:v>
                </c:pt>
                <c:pt idx="83">
                  <c:v>3010</c:v>
                </c:pt>
                <c:pt idx="84">
                  <c:v>12000</c:v>
                </c:pt>
                <c:pt idx="85">
                  <c:v>6525</c:v>
                </c:pt>
                <c:pt idx="86">
                  <c:v>6450</c:v>
                </c:pt>
                <c:pt idx="87">
                  <c:v>4295</c:v>
                </c:pt>
                <c:pt idx="88">
                  <c:v>2700</c:v>
                </c:pt>
                <c:pt idx="89">
                  <c:v>2700</c:v>
                </c:pt>
                <c:pt idx="90">
                  <c:v>3650</c:v>
                </c:pt>
                <c:pt idx="91">
                  <c:v>2300</c:v>
                </c:pt>
                <c:pt idx="92">
                  <c:v>3375</c:v>
                </c:pt>
                <c:pt idx="93">
                  <c:v>3800</c:v>
                </c:pt>
                <c:pt idx="94">
                  <c:v>3375</c:v>
                </c:pt>
                <c:pt idx="95">
                  <c:v>9500</c:v>
                </c:pt>
                <c:pt idx="96">
                  <c:v>4000</c:v>
                </c:pt>
                <c:pt idx="97">
                  <c:v>4800</c:v>
                </c:pt>
                <c:pt idx="98">
                  <c:v>5895</c:v>
                </c:pt>
                <c:pt idx="99">
                  <c:v>3995</c:v>
                </c:pt>
                <c:pt idx="100">
                  <c:v>5900</c:v>
                </c:pt>
                <c:pt idx="101">
                  <c:v>2199</c:v>
                </c:pt>
                <c:pt idx="102">
                  <c:v>2800</c:v>
                </c:pt>
                <c:pt idx="103">
                  <c:v>4000</c:v>
                </c:pt>
                <c:pt idx="104">
                  <c:v>4700</c:v>
                </c:pt>
                <c:pt idx="105">
                  <c:v>3600</c:v>
                </c:pt>
                <c:pt idx="106">
                  <c:v>4795</c:v>
                </c:pt>
                <c:pt idx="107">
                  <c:v>4500</c:v>
                </c:pt>
                <c:pt idx="108">
                  <c:v>2425</c:v>
                </c:pt>
                <c:pt idx="109">
                  <c:v>3550</c:v>
                </c:pt>
                <c:pt idx="110">
                  <c:v>2800</c:v>
                </c:pt>
                <c:pt idx="111">
                  <c:v>7860</c:v>
                </c:pt>
                <c:pt idx="112">
                  <c:v>5500</c:v>
                </c:pt>
                <c:pt idx="113">
                  <c:v>8995</c:v>
                </c:pt>
                <c:pt idx="114">
                  <c:v>7200</c:v>
                </c:pt>
                <c:pt idx="115">
                  <c:v>6495</c:v>
                </c:pt>
                <c:pt idx="116">
                  <c:v>6205</c:v>
                </c:pt>
                <c:pt idx="117">
                  <c:v>5250</c:v>
                </c:pt>
                <c:pt idx="118">
                  <c:v>7455</c:v>
                </c:pt>
                <c:pt idx="119">
                  <c:v>7200</c:v>
                </c:pt>
                <c:pt idx="120">
                  <c:v>8995</c:v>
                </c:pt>
                <c:pt idx="121">
                  <c:v>6695</c:v>
                </c:pt>
                <c:pt idx="122">
                  <c:v>7395</c:v>
                </c:pt>
                <c:pt idx="123">
                  <c:v>7046</c:v>
                </c:pt>
                <c:pt idx="124">
                  <c:v>8443</c:v>
                </c:pt>
                <c:pt idx="125">
                  <c:v>75000</c:v>
                </c:pt>
                <c:pt idx="126">
                  <c:v>7000</c:v>
                </c:pt>
                <c:pt idx="127">
                  <c:v>3000</c:v>
                </c:pt>
                <c:pt idx="128">
                  <c:v>6875</c:v>
                </c:pt>
                <c:pt idx="129">
                  <c:v>2995</c:v>
                </c:pt>
                <c:pt idx="130">
                  <c:v>5300</c:v>
                </c:pt>
                <c:pt idx="131">
                  <c:v>3600</c:v>
                </c:pt>
                <c:pt idx="132">
                  <c:v>8600</c:v>
                </c:pt>
                <c:pt idx="133">
                  <c:v>5595</c:v>
                </c:pt>
                <c:pt idx="134">
                  <c:v>4350</c:v>
                </c:pt>
                <c:pt idx="135">
                  <c:v>2375</c:v>
                </c:pt>
                <c:pt idx="136">
                  <c:v>4300</c:v>
                </c:pt>
                <c:pt idx="137">
                  <c:v>4250</c:v>
                </c:pt>
                <c:pt idx="138">
                  <c:v>4600</c:v>
                </c:pt>
                <c:pt idx="139">
                  <c:v>3495</c:v>
                </c:pt>
                <c:pt idx="140">
                  <c:v>3495</c:v>
                </c:pt>
                <c:pt idx="141">
                  <c:v>4300</c:v>
                </c:pt>
                <c:pt idx="142">
                  <c:v>14648</c:v>
                </c:pt>
                <c:pt idx="143">
                  <c:v>10354</c:v>
                </c:pt>
                <c:pt idx="144">
                  <c:v>7839</c:v>
                </c:pt>
                <c:pt idx="145">
                  <c:v>6617</c:v>
                </c:pt>
                <c:pt idx="146">
                  <c:v>8491</c:v>
                </c:pt>
                <c:pt idx="147">
                  <c:v>6170</c:v>
                </c:pt>
                <c:pt idx="148">
                  <c:v>7525</c:v>
                </c:pt>
                <c:pt idx="149">
                  <c:v>9899</c:v>
                </c:pt>
                <c:pt idx="150">
                  <c:v>6710</c:v>
                </c:pt>
                <c:pt idx="151">
                  <c:v>23015</c:v>
                </c:pt>
                <c:pt idx="152">
                  <c:v>12657</c:v>
                </c:pt>
                <c:pt idx="153">
                  <c:v>3595</c:v>
                </c:pt>
                <c:pt idx="154">
                  <c:v>3950</c:v>
                </c:pt>
                <c:pt idx="155">
                  <c:v>8000</c:v>
                </c:pt>
                <c:pt idx="156">
                  <c:v>8000</c:v>
                </c:pt>
                <c:pt idx="157">
                  <c:v>5000</c:v>
                </c:pt>
                <c:pt idx="158">
                  <c:v>70000</c:v>
                </c:pt>
                <c:pt idx="159">
                  <c:v>2999</c:v>
                </c:pt>
                <c:pt idx="160">
                  <c:v>3400</c:v>
                </c:pt>
                <c:pt idx="161">
                  <c:v>5250</c:v>
                </c:pt>
                <c:pt idx="162">
                  <c:v>5000</c:v>
                </c:pt>
                <c:pt idx="163">
                  <c:v>5500</c:v>
                </c:pt>
                <c:pt idx="164">
                  <c:v>23250</c:v>
                </c:pt>
                <c:pt idx="165">
                  <c:v>13150</c:v>
                </c:pt>
                <c:pt idx="166">
                  <c:v>7000</c:v>
                </c:pt>
                <c:pt idx="167">
                  <c:v>19500</c:v>
                </c:pt>
                <c:pt idx="168">
                  <c:v>16190</c:v>
                </c:pt>
                <c:pt idx="169">
                  <c:v>52000</c:v>
                </c:pt>
                <c:pt idx="170">
                  <c:v>7700</c:v>
                </c:pt>
                <c:pt idx="171">
                  <c:v>50000</c:v>
                </c:pt>
                <c:pt idx="172">
                  <c:v>75000</c:v>
                </c:pt>
                <c:pt idx="173">
                  <c:v>85000</c:v>
                </c:pt>
              </c:numCache>
            </c:numRef>
          </c:yVal>
          <c:smooth val="0"/>
          <c:extLst>
            <c:ext xmlns:c16="http://schemas.microsoft.com/office/drawing/2014/chart" uri="{C3380CC4-5D6E-409C-BE32-E72D297353CC}">
              <c16:uniqueId val="{00000001-DC50-4E12-8643-83DF29BB6898}"/>
            </c:ext>
          </c:extLst>
        </c:ser>
        <c:dLbls>
          <c:showLegendKey val="0"/>
          <c:showVal val="0"/>
          <c:showCatName val="0"/>
          <c:showSerName val="0"/>
          <c:showPercent val="0"/>
          <c:showBubbleSize val="0"/>
        </c:dLbls>
        <c:axId val="880128671"/>
        <c:axId val="880129087"/>
      </c:scatterChart>
      <c:valAx>
        <c:axId val="880128671"/>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0129087"/>
        <c:crosses val="autoZero"/>
        <c:crossBetween val="midCat"/>
      </c:valAx>
      <c:valAx>
        <c:axId val="8801290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012867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Saint</a:t>
            </a:r>
            <a:r>
              <a:rPr lang="en-US" baseline="0"/>
              <a:t> Louis, MO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2"/>
            <c:spPr>
              <a:solidFill>
                <a:schemeClr val="accent1"/>
              </a:solidFill>
              <a:ln w="9525">
                <a:solidFill>
                  <a:schemeClr val="accent2">
                    <a:lumMod val="50000"/>
                  </a:schemeClr>
                </a:solidFill>
              </a:ln>
              <a:effectLst/>
            </c:spPr>
          </c:marker>
          <c:trendline>
            <c:spPr>
              <a:ln w="19050" cap="rnd">
                <a:solidFill>
                  <a:schemeClr val="accent1">
                    <a:lumMod val="50000"/>
                  </a:schemeClr>
                </a:solidFill>
                <a:prstDash val="sysDot"/>
              </a:ln>
              <a:effectLst/>
            </c:spPr>
            <c:trendlineType val="linear"/>
            <c:dispRSqr val="0"/>
            <c:dispEq val="0"/>
          </c:trendline>
          <c:xVal>
            <c:numRef>
              <c:f>'Table 1'!$C$770:$C$916</c:f>
              <c:numCache>
                <c:formatCode>0</c:formatCode>
                <c:ptCount val="147"/>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2</c:v>
                </c:pt>
                <c:pt idx="76">
                  <c:v>2</c:v>
                </c:pt>
                <c:pt idx="77">
                  <c:v>2</c:v>
                </c:pt>
                <c:pt idx="78">
                  <c:v>2</c:v>
                </c:pt>
                <c:pt idx="79">
                  <c:v>2</c:v>
                </c:pt>
                <c:pt idx="80">
                  <c:v>2</c:v>
                </c:pt>
                <c:pt idx="81">
                  <c:v>2</c:v>
                </c:pt>
                <c:pt idx="82">
                  <c:v>2</c:v>
                </c:pt>
                <c:pt idx="83">
                  <c:v>2</c:v>
                </c:pt>
                <c:pt idx="84">
                  <c:v>2</c:v>
                </c:pt>
                <c:pt idx="85">
                  <c:v>2</c:v>
                </c:pt>
                <c:pt idx="86">
                  <c:v>2</c:v>
                </c:pt>
                <c:pt idx="87">
                  <c:v>2</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2</c:v>
                </c:pt>
                <c:pt idx="109">
                  <c:v>2</c:v>
                </c:pt>
                <c:pt idx="110">
                  <c:v>2</c:v>
                </c:pt>
                <c:pt idx="111">
                  <c:v>2</c:v>
                </c:pt>
                <c:pt idx="112">
                  <c:v>2</c:v>
                </c:pt>
                <c:pt idx="113">
                  <c:v>2</c:v>
                </c:pt>
                <c:pt idx="114">
                  <c:v>2</c:v>
                </c:pt>
                <c:pt idx="115">
                  <c:v>2</c:v>
                </c:pt>
                <c:pt idx="116">
                  <c:v>2</c:v>
                </c:pt>
                <c:pt idx="117">
                  <c:v>2</c:v>
                </c:pt>
                <c:pt idx="118">
                  <c:v>2</c:v>
                </c:pt>
                <c:pt idx="119">
                  <c:v>2</c:v>
                </c:pt>
                <c:pt idx="120">
                  <c:v>2</c:v>
                </c:pt>
                <c:pt idx="121">
                  <c:v>2</c:v>
                </c:pt>
                <c:pt idx="122">
                  <c:v>2</c:v>
                </c:pt>
                <c:pt idx="123">
                  <c:v>2</c:v>
                </c:pt>
                <c:pt idx="124">
                  <c:v>3</c:v>
                </c:pt>
                <c:pt idx="125">
                  <c:v>3</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4</c:v>
                </c:pt>
                <c:pt idx="144">
                  <c:v>4</c:v>
                </c:pt>
                <c:pt idx="145">
                  <c:v>4</c:v>
                </c:pt>
                <c:pt idx="146">
                  <c:v>5</c:v>
                </c:pt>
              </c:numCache>
            </c:numRef>
          </c:xVal>
          <c:yVal>
            <c:numRef>
              <c:f>'Table 1'!$D$770:$D$916</c:f>
              <c:numCache>
                <c:formatCode>0</c:formatCode>
                <c:ptCount val="147"/>
                <c:pt idx="0">
                  <c:v>2150</c:v>
                </c:pt>
                <c:pt idx="1">
                  <c:v>1399</c:v>
                </c:pt>
                <c:pt idx="2">
                  <c:v>1300</c:v>
                </c:pt>
                <c:pt idx="3">
                  <c:v>810</c:v>
                </c:pt>
                <c:pt idx="4">
                  <c:v>985</c:v>
                </c:pt>
                <c:pt idx="5">
                  <c:v>1674</c:v>
                </c:pt>
                <c:pt idx="6">
                  <c:v>1851</c:v>
                </c:pt>
                <c:pt idx="7">
                  <c:v>1600</c:v>
                </c:pt>
                <c:pt idx="8">
                  <c:v>2150</c:v>
                </c:pt>
                <c:pt idx="9">
                  <c:v>1710</c:v>
                </c:pt>
                <c:pt idx="10">
                  <c:v>1851</c:v>
                </c:pt>
                <c:pt idx="11">
                  <c:v>2075</c:v>
                </c:pt>
                <c:pt idx="12">
                  <c:v>1275</c:v>
                </c:pt>
                <c:pt idx="13">
                  <c:v>1305</c:v>
                </c:pt>
                <c:pt idx="14">
                  <c:v>1525</c:v>
                </c:pt>
                <c:pt idx="15">
                  <c:v>1386</c:v>
                </c:pt>
                <c:pt idx="16">
                  <c:v>1304</c:v>
                </c:pt>
                <c:pt idx="17">
                  <c:v>924</c:v>
                </c:pt>
                <c:pt idx="18">
                  <c:v>1415</c:v>
                </c:pt>
                <c:pt idx="19">
                  <c:v>1062</c:v>
                </c:pt>
                <c:pt idx="20">
                  <c:v>1500</c:v>
                </c:pt>
                <c:pt idx="21">
                  <c:v>1080</c:v>
                </c:pt>
                <c:pt idx="22">
                  <c:v>803</c:v>
                </c:pt>
                <c:pt idx="23">
                  <c:v>950</c:v>
                </c:pt>
                <c:pt idx="24">
                  <c:v>925</c:v>
                </c:pt>
                <c:pt idx="25">
                  <c:v>1095</c:v>
                </c:pt>
                <c:pt idx="26">
                  <c:v>840</c:v>
                </c:pt>
                <c:pt idx="27">
                  <c:v>1137</c:v>
                </c:pt>
                <c:pt idx="28">
                  <c:v>790</c:v>
                </c:pt>
                <c:pt idx="29">
                  <c:v>850</c:v>
                </c:pt>
                <c:pt idx="30">
                  <c:v>925</c:v>
                </c:pt>
                <c:pt idx="31">
                  <c:v>515</c:v>
                </c:pt>
                <c:pt idx="32">
                  <c:v>639</c:v>
                </c:pt>
                <c:pt idx="33">
                  <c:v>710</c:v>
                </c:pt>
                <c:pt idx="34">
                  <c:v>1385</c:v>
                </c:pt>
                <c:pt idx="35">
                  <c:v>920</c:v>
                </c:pt>
                <c:pt idx="36">
                  <c:v>1074</c:v>
                </c:pt>
                <c:pt idx="37">
                  <c:v>1370</c:v>
                </c:pt>
                <c:pt idx="38">
                  <c:v>1060</c:v>
                </c:pt>
                <c:pt idx="39">
                  <c:v>1055</c:v>
                </c:pt>
                <c:pt idx="40">
                  <c:v>1375</c:v>
                </c:pt>
                <c:pt idx="41">
                  <c:v>1050</c:v>
                </c:pt>
                <c:pt idx="42">
                  <c:v>725</c:v>
                </c:pt>
                <c:pt idx="43">
                  <c:v>950</c:v>
                </c:pt>
                <c:pt idx="44">
                  <c:v>630</c:v>
                </c:pt>
                <c:pt idx="45">
                  <c:v>1799</c:v>
                </c:pt>
                <c:pt idx="46">
                  <c:v>1325</c:v>
                </c:pt>
                <c:pt idx="47">
                  <c:v>3000</c:v>
                </c:pt>
                <c:pt idx="48">
                  <c:v>1332</c:v>
                </c:pt>
                <c:pt idx="49">
                  <c:v>1294</c:v>
                </c:pt>
                <c:pt idx="50">
                  <c:v>1000</c:v>
                </c:pt>
                <c:pt idx="51">
                  <c:v>690</c:v>
                </c:pt>
                <c:pt idx="52">
                  <c:v>655</c:v>
                </c:pt>
                <c:pt idx="53">
                  <c:v>778</c:v>
                </c:pt>
                <c:pt idx="54">
                  <c:v>750</c:v>
                </c:pt>
                <c:pt idx="55">
                  <c:v>657</c:v>
                </c:pt>
                <c:pt idx="56">
                  <c:v>620</c:v>
                </c:pt>
                <c:pt idx="57">
                  <c:v>650</c:v>
                </c:pt>
                <c:pt idx="58">
                  <c:v>800</c:v>
                </c:pt>
                <c:pt idx="59">
                  <c:v>803</c:v>
                </c:pt>
                <c:pt idx="60">
                  <c:v>700</c:v>
                </c:pt>
                <c:pt idx="61">
                  <c:v>660</c:v>
                </c:pt>
                <c:pt idx="62">
                  <c:v>610</c:v>
                </c:pt>
                <c:pt idx="63">
                  <c:v>749</c:v>
                </c:pt>
                <c:pt idx="64">
                  <c:v>565</c:v>
                </c:pt>
                <c:pt idx="65">
                  <c:v>685</c:v>
                </c:pt>
                <c:pt idx="66">
                  <c:v>700</c:v>
                </c:pt>
                <c:pt idx="67">
                  <c:v>600</c:v>
                </c:pt>
                <c:pt idx="68">
                  <c:v>1815</c:v>
                </c:pt>
                <c:pt idx="69">
                  <c:v>1799</c:v>
                </c:pt>
                <c:pt idx="70">
                  <c:v>1932</c:v>
                </c:pt>
                <c:pt idx="71">
                  <c:v>1015</c:v>
                </c:pt>
                <c:pt idx="72">
                  <c:v>1620</c:v>
                </c:pt>
                <c:pt idx="73">
                  <c:v>3800</c:v>
                </c:pt>
                <c:pt idx="74">
                  <c:v>1400</c:v>
                </c:pt>
                <c:pt idx="75">
                  <c:v>1300</c:v>
                </c:pt>
                <c:pt idx="76">
                  <c:v>2340</c:v>
                </c:pt>
                <c:pt idx="77">
                  <c:v>1375</c:v>
                </c:pt>
                <c:pt idx="78">
                  <c:v>1500</c:v>
                </c:pt>
                <c:pt idx="79">
                  <c:v>1625</c:v>
                </c:pt>
                <c:pt idx="80">
                  <c:v>849</c:v>
                </c:pt>
                <c:pt idx="81">
                  <c:v>809</c:v>
                </c:pt>
                <c:pt idx="82">
                  <c:v>1900</c:v>
                </c:pt>
                <c:pt idx="83">
                  <c:v>3000</c:v>
                </c:pt>
                <c:pt idx="84">
                  <c:v>3399</c:v>
                </c:pt>
                <c:pt idx="85">
                  <c:v>4095</c:v>
                </c:pt>
                <c:pt idx="86">
                  <c:v>5124</c:v>
                </c:pt>
                <c:pt idx="87">
                  <c:v>3363</c:v>
                </c:pt>
                <c:pt idx="88">
                  <c:v>2025</c:v>
                </c:pt>
                <c:pt idx="89">
                  <c:v>2375</c:v>
                </c:pt>
                <c:pt idx="90">
                  <c:v>2745</c:v>
                </c:pt>
                <c:pt idx="91">
                  <c:v>1324</c:v>
                </c:pt>
                <c:pt idx="92">
                  <c:v>2614</c:v>
                </c:pt>
                <c:pt idx="93">
                  <c:v>2224</c:v>
                </c:pt>
                <c:pt idx="94">
                  <c:v>4025</c:v>
                </c:pt>
                <c:pt idx="95">
                  <c:v>1050</c:v>
                </c:pt>
                <c:pt idx="96">
                  <c:v>3024</c:v>
                </c:pt>
                <c:pt idx="97">
                  <c:v>1370</c:v>
                </c:pt>
                <c:pt idx="98">
                  <c:v>1500</c:v>
                </c:pt>
                <c:pt idx="99">
                  <c:v>1270</c:v>
                </c:pt>
                <c:pt idx="100">
                  <c:v>640</c:v>
                </c:pt>
                <c:pt idx="101">
                  <c:v>2440</c:v>
                </c:pt>
                <c:pt idx="102">
                  <c:v>2329</c:v>
                </c:pt>
                <c:pt idx="103">
                  <c:v>2475</c:v>
                </c:pt>
                <c:pt idx="104">
                  <c:v>2105</c:v>
                </c:pt>
                <c:pt idx="105">
                  <c:v>1900</c:v>
                </c:pt>
                <c:pt idx="106">
                  <c:v>2015</c:v>
                </c:pt>
                <c:pt idx="107">
                  <c:v>925</c:v>
                </c:pt>
                <c:pt idx="108">
                  <c:v>4265</c:v>
                </c:pt>
                <c:pt idx="109">
                  <c:v>2600</c:v>
                </c:pt>
                <c:pt idx="110">
                  <c:v>2325</c:v>
                </c:pt>
                <c:pt idx="111">
                  <c:v>2700</c:v>
                </c:pt>
                <c:pt idx="112">
                  <c:v>760</c:v>
                </c:pt>
                <c:pt idx="113">
                  <c:v>1115</c:v>
                </c:pt>
                <c:pt idx="114">
                  <c:v>1100</c:v>
                </c:pt>
                <c:pt idx="115">
                  <c:v>804</c:v>
                </c:pt>
                <c:pt idx="116">
                  <c:v>1410</c:v>
                </c:pt>
                <c:pt idx="117">
                  <c:v>850</c:v>
                </c:pt>
                <c:pt idx="118">
                  <c:v>1700</c:v>
                </c:pt>
                <c:pt idx="119">
                  <c:v>940</c:v>
                </c:pt>
                <c:pt idx="120">
                  <c:v>782</c:v>
                </c:pt>
                <c:pt idx="121">
                  <c:v>1025</c:v>
                </c:pt>
                <c:pt idx="122">
                  <c:v>650</c:v>
                </c:pt>
                <c:pt idx="123">
                  <c:v>910</c:v>
                </c:pt>
                <c:pt idx="124">
                  <c:v>5000</c:v>
                </c:pt>
                <c:pt idx="125">
                  <c:v>1425</c:v>
                </c:pt>
                <c:pt idx="126">
                  <c:v>925</c:v>
                </c:pt>
                <c:pt idx="127">
                  <c:v>1880</c:v>
                </c:pt>
                <c:pt idx="128">
                  <c:v>2897</c:v>
                </c:pt>
                <c:pt idx="129">
                  <c:v>5400</c:v>
                </c:pt>
                <c:pt idx="130">
                  <c:v>4889</c:v>
                </c:pt>
                <c:pt idx="131">
                  <c:v>2500</c:v>
                </c:pt>
                <c:pt idx="132">
                  <c:v>3441</c:v>
                </c:pt>
                <c:pt idx="133">
                  <c:v>2995</c:v>
                </c:pt>
                <c:pt idx="134">
                  <c:v>2250</c:v>
                </c:pt>
                <c:pt idx="135">
                  <c:v>1220</c:v>
                </c:pt>
                <c:pt idx="136">
                  <c:v>4280</c:v>
                </c:pt>
                <c:pt idx="137">
                  <c:v>1800</c:v>
                </c:pt>
                <c:pt idx="138">
                  <c:v>1030</c:v>
                </c:pt>
                <c:pt idx="139">
                  <c:v>2711</c:v>
                </c:pt>
                <c:pt idx="140">
                  <c:v>2837</c:v>
                </c:pt>
                <c:pt idx="141">
                  <c:v>1799</c:v>
                </c:pt>
                <c:pt idx="142">
                  <c:v>950</c:v>
                </c:pt>
                <c:pt idx="143">
                  <c:v>1319</c:v>
                </c:pt>
                <c:pt idx="144">
                  <c:v>3910</c:v>
                </c:pt>
                <c:pt idx="145">
                  <c:v>2399</c:v>
                </c:pt>
                <c:pt idx="146">
                  <c:v>6745</c:v>
                </c:pt>
              </c:numCache>
            </c:numRef>
          </c:yVal>
          <c:smooth val="0"/>
          <c:extLst>
            <c:ext xmlns:c16="http://schemas.microsoft.com/office/drawing/2014/chart" uri="{C3380CC4-5D6E-409C-BE32-E72D297353CC}">
              <c16:uniqueId val="{00000001-1F17-4DAD-8541-CB5428DFCDE5}"/>
            </c:ext>
          </c:extLst>
        </c:ser>
        <c:dLbls>
          <c:showLegendKey val="0"/>
          <c:showVal val="0"/>
          <c:showCatName val="0"/>
          <c:showSerName val="0"/>
          <c:showPercent val="0"/>
          <c:showBubbleSize val="0"/>
        </c:dLbls>
        <c:axId val="880128671"/>
        <c:axId val="880129087"/>
      </c:scatterChart>
      <c:valAx>
        <c:axId val="880128671"/>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0129087"/>
        <c:crosses val="autoZero"/>
        <c:crossBetween val="midCat"/>
      </c:valAx>
      <c:valAx>
        <c:axId val="8801290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012867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Tampa,</a:t>
            </a:r>
            <a:r>
              <a:rPr lang="en-US" baseline="0"/>
              <a:t> FL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2"/>
            <c:spPr>
              <a:solidFill>
                <a:schemeClr val="accent1"/>
              </a:solidFill>
              <a:ln w="9525">
                <a:solidFill>
                  <a:schemeClr val="accent2">
                    <a:lumMod val="50000"/>
                  </a:schemeClr>
                </a:solidFill>
              </a:ln>
              <a:effectLst/>
            </c:spPr>
          </c:marker>
          <c:trendline>
            <c:spPr>
              <a:ln w="19050" cap="rnd">
                <a:solidFill>
                  <a:schemeClr val="accent1">
                    <a:lumMod val="50000"/>
                  </a:schemeClr>
                </a:solidFill>
                <a:prstDash val="sysDot"/>
              </a:ln>
              <a:effectLst/>
            </c:spPr>
            <c:trendlineType val="linear"/>
            <c:dispRSqr val="0"/>
            <c:dispEq val="0"/>
          </c:trendline>
          <c:xVal>
            <c:numRef>
              <c:f>'Table 1'!$C$917:$C$1065</c:f>
              <c:numCache>
                <c:formatCode>0</c:formatCode>
                <c:ptCount val="149"/>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2</c:v>
                </c:pt>
                <c:pt idx="63">
                  <c:v>2</c:v>
                </c:pt>
                <c:pt idx="64">
                  <c:v>2</c:v>
                </c:pt>
                <c:pt idx="65">
                  <c:v>2</c:v>
                </c:pt>
                <c:pt idx="66">
                  <c:v>2</c:v>
                </c:pt>
                <c:pt idx="67">
                  <c:v>2</c:v>
                </c:pt>
                <c:pt idx="68">
                  <c:v>2</c:v>
                </c:pt>
                <c:pt idx="69">
                  <c:v>2</c:v>
                </c:pt>
                <c:pt idx="70">
                  <c:v>2</c:v>
                </c:pt>
                <c:pt idx="71">
                  <c:v>2</c:v>
                </c:pt>
                <c:pt idx="72">
                  <c:v>2</c:v>
                </c:pt>
                <c:pt idx="73">
                  <c:v>2</c:v>
                </c:pt>
                <c:pt idx="74">
                  <c:v>2</c:v>
                </c:pt>
                <c:pt idx="75">
                  <c:v>2</c:v>
                </c:pt>
                <c:pt idx="76">
                  <c:v>2</c:v>
                </c:pt>
                <c:pt idx="77">
                  <c:v>2</c:v>
                </c:pt>
                <c:pt idx="78">
                  <c:v>2</c:v>
                </c:pt>
                <c:pt idx="79">
                  <c:v>2</c:v>
                </c:pt>
                <c:pt idx="80">
                  <c:v>2</c:v>
                </c:pt>
                <c:pt idx="81">
                  <c:v>2</c:v>
                </c:pt>
                <c:pt idx="82">
                  <c:v>2</c:v>
                </c:pt>
                <c:pt idx="83">
                  <c:v>2</c:v>
                </c:pt>
                <c:pt idx="84">
                  <c:v>2</c:v>
                </c:pt>
                <c:pt idx="85">
                  <c:v>2</c:v>
                </c:pt>
                <c:pt idx="86">
                  <c:v>2</c:v>
                </c:pt>
                <c:pt idx="87">
                  <c:v>2</c:v>
                </c:pt>
                <c:pt idx="88">
                  <c:v>2</c:v>
                </c:pt>
                <c:pt idx="89">
                  <c:v>2</c:v>
                </c:pt>
                <c:pt idx="90">
                  <c:v>2</c:v>
                </c:pt>
                <c:pt idx="91">
                  <c:v>2</c:v>
                </c:pt>
                <c:pt idx="92">
                  <c:v>2</c:v>
                </c:pt>
                <c:pt idx="93">
                  <c:v>2</c:v>
                </c:pt>
                <c:pt idx="94">
                  <c:v>2</c:v>
                </c:pt>
                <c:pt idx="95">
                  <c:v>2</c:v>
                </c:pt>
                <c:pt idx="96">
                  <c:v>2</c:v>
                </c:pt>
                <c:pt idx="97">
                  <c:v>2</c:v>
                </c:pt>
                <c:pt idx="98">
                  <c:v>3</c:v>
                </c:pt>
                <c:pt idx="99">
                  <c:v>3</c:v>
                </c:pt>
                <c:pt idx="100">
                  <c:v>3</c:v>
                </c:pt>
                <c:pt idx="101">
                  <c:v>3</c:v>
                </c:pt>
                <c:pt idx="102">
                  <c:v>3</c:v>
                </c:pt>
                <c:pt idx="103">
                  <c:v>3</c:v>
                </c:pt>
                <c:pt idx="104">
                  <c:v>3</c:v>
                </c:pt>
                <c:pt idx="105">
                  <c:v>3</c:v>
                </c:pt>
                <c:pt idx="106">
                  <c:v>3</c:v>
                </c:pt>
                <c:pt idx="107">
                  <c:v>3</c:v>
                </c:pt>
                <c:pt idx="108">
                  <c:v>3</c:v>
                </c:pt>
                <c:pt idx="109">
                  <c:v>3</c:v>
                </c:pt>
                <c:pt idx="110">
                  <c:v>3</c:v>
                </c:pt>
                <c:pt idx="111">
                  <c:v>3</c:v>
                </c:pt>
                <c:pt idx="112">
                  <c:v>3</c:v>
                </c:pt>
                <c:pt idx="113">
                  <c:v>3</c:v>
                </c:pt>
                <c:pt idx="114">
                  <c:v>3</c:v>
                </c:pt>
                <c:pt idx="115">
                  <c:v>3</c:v>
                </c:pt>
                <c:pt idx="116">
                  <c:v>3</c:v>
                </c:pt>
                <c:pt idx="117">
                  <c:v>3</c:v>
                </c:pt>
                <c:pt idx="118">
                  <c:v>3</c:v>
                </c:pt>
                <c:pt idx="119">
                  <c:v>3</c:v>
                </c:pt>
                <c:pt idx="120">
                  <c:v>3</c:v>
                </c:pt>
                <c:pt idx="121">
                  <c:v>3</c:v>
                </c:pt>
                <c:pt idx="122">
                  <c:v>3</c:v>
                </c:pt>
                <c:pt idx="123">
                  <c:v>3</c:v>
                </c:pt>
                <c:pt idx="124">
                  <c:v>3</c:v>
                </c:pt>
                <c:pt idx="125">
                  <c:v>3</c:v>
                </c:pt>
                <c:pt idx="126">
                  <c:v>3</c:v>
                </c:pt>
                <c:pt idx="127">
                  <c:v>3</c:v>
                </c:pt>
                <c:pt idx="128">
                  <c:v>3</c:v>
                </c:pt>
                <c:pt idx="129">
                  <c:v>3</c:v>
                </c:pt>
                <c:pt idx="130">
                  <c:v>3</c:v>
                </c:pt>
                <c:pt idx="131">
                  <c:v>3</c:v>
                </c:pt>
                <c:pt idx="132">
                  <c:v>3</c:v>
                </c:pt>
                <c:pt idx="133">
                  <c:v>4</c:v>
                </c:pt>
                <c:pt idx="134">
                  <c:v>4</c:v>
                </c:pt>
                <c:pt idx="135">
                  <c:v>4</c:v>
                </c:pt>
                <c:pt idx="136">
                  <c:v>4</c:v>
                </c:pt>
                <c:pt idx="137">
                  <c:v>4</c:v>
                </c:pt>
                <c:pt idx="138">
                  <c:v>4</c:v>
                </c:pt>
                <c:pt idx="139">
                  <c:v>4</c:v>
                </c:pt>
                <c:pt idx="140">
                  <c:v>4</c:v>
                </c:pt>
                <c:pt idx="141">
                  <c:v>4</c:v>
                </c:pt>
                <c:pt idx="142">
                  <c:v>4</c:v>
                </c:pt>
                <c:pt idx="143">
                  <c:v>4</c:v>
                </c:pt>
                <c:pt idx="144">
                  <c:v>4</c:v>
                </c:pt>
                <c:pt idx="145">
                  <c:v>4</c:v>
                </c:pt>
                <c:pt idx="146">
                  <c:v>4</c:v>
                </c:pt>
                <c:pt idx="147">
                  <c:v>5</c:v>
                </c:pt>
                <c:pt idx="148">
                  <c:v>5</c:v>
                </c:pt>
              </c:numCache>
            </c:numRef>
          </c:xVal>
          <c:yVal>
            <c:numRef>
              <c:f>'Table 1'!$D$917:$D$1065</c:f>
              <c:numCache>
                <c:formatCode>0</c:formatCode>
                <c:ptCount val="149"/>
                <c:pt idx="0">
                  <c:v>1874</c:v>
                </c:pt>
                <c:pt idx="1">
                  <c:v>1730</c:v>
                </c:pt>
                <c:pt idx="2">
                  <c:v>2057</c:v>
                </c:pt>
                <c:pt idx="3">
                  <c:v>1960</c:v>
                </c:pt>
                <c:pt idx="4">
                  <c:v>2212</c:v>
                </c:pt>
                <c:pt idx="5">
                  <c:v>2205</c:v>
                </c:pt>
                <c:pt idx="6">
                  <c:v>1811</c:v>
                </c:pt>
                <c:pt idx="7">
                  <c:v>2238</c:v>
                </c:pt>
                <c:pt idx="8">
                  <c:v>2360</c:v>
                </c:pt>
                <c:pt idx="9">
                  <c:v>2015</c:v>
                </c:pt>
                <c:pt idx="10">
                  <c:v>1687</c:v>
                </c:pt>
                <c:pt idx="11">
                  <c:v>1965</c:v>
                </c:pt>
                <c:pt idx="12">
                  <c:v>2073</c:v>
                </c:pt>
                <c:pt idx="13">
                  <c:v>1925</c:v>
                </c:pt>
                <c:pt idx="14">
                  <c:v>2035</c:v>
                </c:pt>
                <c:pt idx="15">
                  <c:v>2114</c:v>
                </c:pt>
                <c:pt idx="16">
                  <c:v>1335</c:v>
                </c:pt>
                <c:pt idx="17">
                  <c:v>2144</c:v>
                </c:pt>
                <c:pt idx="18">
                  <c:v>1487</c:v>
                </c:pt>
                <c:pt idx="19">
                  <c:v>1537</c:v>
                </c:pt>
                <c:pt idx="20">
                  <c:v>1795</c:v>
                </c:pt>
                <c:pt idx="21">
                  <c:v>1225</c:v>
                </c:pt>
                <c:pt idx="22">
                  <c:v>865</c:v>
                </c:pt>
                <c:pt idx="23">
                  <c:v>919</c:v>
                </c:pt>
                <c:pt idx="24">
                  <c:v>1514</c:v>
                </c:pt>
                <c:pt idx="25">
                  <c:v>1339</c:v>
                </c:pt>
                <c:pt idx="26">
                  <c:v>1079</c:v>
                </c:pt>
                <c:pt idx="27">
                  <c:v>835</c:v>
                </c:pt>
                <c:pt idx="28">
                  <c:v>1689</c:v>
                </c:pt>
                <c:pt idx="29">
                  <c:v>1733</c:v>
                </c:pt>
                <c:pt idx="30">
                  <c:v>1365</c:v>
                </c:pt>
                <c:pt idx="31">
                  <c:v>1890</c:v>
                </c:pt>
                <c:pt idx="32">
                  <c:v>2084</c:v>
                </c:pt>
                <c:pt idx="33">
                  <c:v>1897</c:v>
                </c:pt>
                <c:pt idx="34">
                  <c:v>1363</c:v>
                </c:pt>
                <c:pt idx="35">
                  <c:v>1541</c:v>
                </c:pt>
                <c:pt idx="36">
                  <c:v>1537</c:v>
                </c:pt>
                <c:pt idx="37">
                  <c:v>1323</c:v>
                </c:pt>
                <c:pt idx="38">
                  <c:v>1210</c:v>
                </c:pt>
                <c:pt idx="39">
                  <c:v>1153</c:v>
                </c:pt>
                <c:pt idx="40">
                  <c:v>1882</c:v>
                </c:pt>
                <c:pt idx="41">
                  <c:v>1950</c:v>
                </c:pt>
                <c:pt idx="42">
                  <c:v>1681</c:v>
                </c:pt>
                <c:pt idx="43">
                  <c:v>1025</c:v>
                </c:pt>
                <c:pt idx="44">
                  <c:v>1358</c:v>
                </c:pt>
                <c:pt idx="45">
                  <c:v>1050</c:v>
                </c:pt>
                <c:pt idx="46">
                  <c:v>1299</c:v>
                </c:pt>
                <c:pt idx="47">
                  <c:v>2082</c:v>
                </c:pt>
                <c:pt idx="48">
                  <c:v>1027</c:v>
                </c:pt>
                <c:pt idx="49">
                  <c:v>687</c:v>
                </c:pt>
                <c:pt idx="50">
                  <c:v>1150</c:v>
                </c:pt>
                <c:pt idx="51">
                  <c:v>1185</c:v>
                </c:pt>
                <c:pt idx="52">
                  <c:v>981</c:v>
                </c:pt>
                <c:pt idx="53">
                  <c:v>1230</c:v>
                </c:pt>
                <c:pt idx="54">
                  <c:v>889</c:v>
                </c:pt>
                <c:pt idx="55">
                  <c:v>875</c:v>
                </c:pt>
                <c:pt idx="56">
                  <c:v>1075</c:v>
                </c:pt>
                <c:pt idx="57">
                  <c:v>595</c:v>
                </c:pt>
                <c:pt idx="58">
                  <c:v>805</c:v>
                </c:pt>
                <c:pt idx="59">
                  <c:v>1075</c:v>
                </c:pt>
                <c:pt idx="60">
                  <c:v>769</c:v>
                </c:pt>
                <c:pt idx="61">
                  <c:v>1924</c:v>
                </c:pt>
                <c:pt idx="62">
                  <c:v>1600</c:v>
                </c:pt>
                <c:pt idx="63">
                  <c:v>1650</c:v>
                </c:pt>
                <c:pt idx="64">
                  <c:v>3058</c:v>
                </c:pt>
                <c:pt idx="65">
                  <c:v>1995</c:v>
                </c:pt>
                <c:pt idx="66">
                  <c:v>1650</c:v>
                </c:pt>
                <c:pt idx="67">
                  <c:v>1540</c:v>
                </c:pt>
                <c:pt idx="68">
                  <c:v>1625</c:v>
                </c:pt>
                <c:pt idx="69">
                  <c:v>1275</c:v>
                </c:pt>
                <c:pt idx="70">
                  <c:v>699</c:v>
                </c:pt>
                <c:pt idx="71">
                  <c:v>1975</c:v>
                </c:pt>
                <c:pt idx="72">
                  <c:v>2575</c:v>
                </c:pt>
                <c:pt idx="73">
                  <c:v>3285</c:v>
                </c:pt>
                <c:pt idx="74">
                  <c:v>4520</c:v>
                </c:pt>
                <c:pt idx="75">
                  <c:v>2722</c:v>
                </c:pt>
                <c:pt idx="76">
                  <c:v>5210</c:v>
                </c:pt>
                <c:pt idx="77">
                  <c:v>3641</c:v>
                </c:pt>
                <c:pt idx="78">
                  <c:v>3490</c:v>
                </c:pt>
                <c:pt idx="79">
                  <c:v>2664</c:v>
                </c:pt>
                <c:pt idx="80">
                  <c:v>1790</c:v>
                </c:pt>
                <c:pt idx="81">
                  <c:v>1805</c:v>
                </c:pt>
                <c:pt idx="82">
                  <c:v>1379</c:v>
                </c:pt>
                <c:pt idx="83">
                  <c:v>2285</c:v>
                </c:pt>
                <c:pt idx="84">
                  <c:v>2326</c:v>
                </c:pt>
                <c:pt idx="85">
                  <c:v>3315</c:v>
                </c:pt>
                <c:pt idx="86">
                  <c:v>2048</c:v>
                </c:pt>
                <c:pt idx="87">
                  <c:v>3553</c:v>
                </c:pt>
                <c:pt idx="88">
                  <c:v>3650</c:v>
                </c:pt>
                <c:pt idx="89">
                  <c:v>1425</c:v>
                </c:pt>
                <c:pt idx="90">
                  <c:v>1580</c:v>
                </c:pt>
                <c:pt idx="91">
                  <c:v>1400</c:v>
                </c:pt>
                <c:pt idx="92">
                  <c:v>1320</c:v>
                </c:pt>
                <c:pt idx="93">
                  <c:v>1097</c:v>
                </c:pt>
                <c:pt idx="94">
                  <c:v>1725</c:v>
                </c:pt>
                <c:pt idx="95">
                  <c:v>1537</c:v>
                </c:pt>
                <c:pt idx="96">
                  <c:v>1000</c:v>
                </c:pt>
                <c:pt idx="97">
                  <c:v>1140</c:v>
                </c:pt>
                <c:pt idx="98">
                  <c:v>649</c:v>
                </c:pt>
                <c:pt idx="99">
                  <c:v>849</c:v>
                </c:pt>
                <c:pt idx="100">
                  <c:v>800</c:v>
                </c:pt>
                <c:pt idx="101">
                  <c:v>795</c:v>
                </c:pt>
                <c:pt idx="102">
                  <c:v>1230</c:v>
                </c:pt>
                <c:pt idx="103">
                  <c:v>1750</c:v>
                </c:pt>
                <c:pt idx="104">
                  <c:v>3122</c:v>
                </c:pt>
                <c:pt idx="105">
                  <c:v>3044</c:v>
                </c:pt>
                <c:pt idx="106">
                  <c:v>1800</c:v>
                </c:pt>
                <c:pt idx="107">
                  <c:v>3692</c:v>
                </c:pt>
                <c:pt idx="108">
                  <c:v>4314</c:v>
                </c:pt>
                <c:pt idx="109">
                  <c:v>9505</c:v>
                </c:pt>
                <c:pt idx="110">
                  <c:v>4755</c:v>
                </c:pt>
                <c:pt idx="111">
                  <c:v>2920</c:v>
                </c:pt>
                <c:pt idx="112">
                  <c:v>3790</c:v>
                </c:pt>
                <c:pt idx="113">
                  <c:v>3855</c:v>
                </c:pt>
                <c:pt idx="114">
                  <c:v>3137</c:v>
                </c:pt>
                <c:pt idx="115">
                  <c:v>2842</c:v>
                </c:pt>
                <c:pt idx="116">
                  <c:v>4844</c:v>
                </c:pt>
                <c:pt idx="117">
                  <c:v>2135</c:v>
                </c:pt>
                <c:pt idx="118">
                  <c:v>2474</c:v>
                </c:pt>
                <c:pt idx="119">
                  <c:v>2604</c:v>
                </c:pt>
                <c:pt idx="120">
                  <c:v>2688</c:v>
                </c:pt>
                <c:pt idx="121">
                  <c:v>5180</c:v>
                </c:pt>
                <c:pt idx="122">
                  <c:v>4694</c:v>
                </c:pt>
                <c:pt idx="123">
                  <c:v>4331</c:v>
                </c:pt>
                <c:pt idx="124">
                  <c:v>2216</c:v>
                </c:pt>
                <c:pt idx="125">
                  <c:v>2373</c:v>
                </c:pt>
                <c:pt idx="126">
                  <c:v>1613</c:v>
                </c:pt>
                <c:pt idx="127">
                  <c:v>1900</c:v>
                </c:pt>
                <c:pt idx="128">
                  <c:v>3152</c:v>
                </c:pt>
                <c:pt idx="129">
                  <c:v>5579</c:v>
                </c:pt>
                <c:pt idx="130">
                  <c:v>1700</c:v>
                </c:pt>
                <c:pt idx="131">
                  <c:v>1520</c:v>
                </c:pt>
                <c:pt idx="132">
                  <c:v>1162</c:v>
                </c:pt>
                <c:pt idx="133">
                  <c:v>1035</c:v>
                </c:pt>
                <c:pt idx="134">
                  <c:v>815</c:v>
                </c:pt>
                <c:pt idx="135">
                  <c:v>3300</c:v>
                </c:pt>
                <c:pt idx="136">
                  <c:v>699</c:v>
                </c:pt>
                <c:pt idx="137">
                  <c:v>1970</c:v>
                </c:pt>
                <c:pt idx="138">
                  <c:v>1599</c:v>
                </c:pt>
                <c:pt idx="139">
                  <c:v>899</c:v>
                </c:pt>
                <c:pt idx="140">
                  <c:v>1228</c:v>
                </c:pt>
                <c:pt idx="141">
                  <c:v>890</c:v>
                </c:pt>
                <c:pt idx="142">
                  <c:v>2400</c:v>
                </c:pt>
                <c:pt idx="143">
                  <c:v>1125</c:v>
                </c:pt>
                <c:pt idx="144">
                  <c:v>2275</c:v>
                </c:pt>
                <c:pt idx="145">
                  <c:v>929</c:v>
                </c:pt>
                <c:pt idx="146">
                  <c:v>1030</c:v>
                </c:pt>
                <c:pt idx="147">
                  <c:v>949</c:v>
                </c:pt>
                <c:pt idx="148">
                  <c:v>945</c:v>
                </c:pt>
              </c:numCache>
            </c:numRef>
          </c:yVal>
          <c:smooth val="0"/>
          <c:extLst>
            <c:ext xmlns:c16="http://schemas.microsoft.com/office/drawing/2014/chart" uri="{C3380CC4-5D6E-409C-BE32-E72D297353CC}">
              <c16:uniqueId val="{00000001-C70A-4B78-AE87-162DA9991140}"/>
            </c:ext>
          </c:extLst>
        </c:ser>
        <c:dLbls>
          <c:showLegendKey val="0"/>
          <c:showVal val="0"/>
          <c:showCatName val="0"/>
          <c:showSerName val="0"/>
          <c:showPercent val="0"/>
          <c:showBubbleSize val="0"/>
        </c:dLbls>
        <c:axId val="880128671"/>
        <c:axId val="880129087"/>
      </c:scatterChart>
      <c:valAx>
        <c:axId val="880128671"/>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0129087"/>
        <c:crosses val="autoZero"/>
        <c:crossBetween val="midCat"/>
      </c:valAx>
      <c:valAx>
        <c:axId val="8801290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012867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QQ Plot - 2823.22222222222</a:t>
            </a:r>
          </a:p>
        </c:rich>
      </c:tx>
      <c:overlay val="0"/>
    </c:title>
    <c:autoTitleDeleted val="0"/>
    <c:plotArea>
      <c:layout/>
      <c:scatterChart>
        <c:scatterStyle val="lineMarker"/>
        <c:varyColors val="0"/>
        <c:ser>
          <c:idx val="0"/>
          <c:order val="0"/>
          <c:spPr>
            <a:ln w="19050">
              <a:noFill/>
            </a:ln>
          </c:spPr>
          <c:trendline>
            <c:name>Linear (Series1)</c:name>
            <c:trendlineType val="linear"/>
            <c:dispRSqr val="0"/>
            <c:dispEq val="0"/>
          </c:trendline>
          <c:xVal>
            <c:numRef>
              <c:f>'New York, NY'!$K$13:$K$41</c:f>
              <c:numCache>
                <c:formatCode>General</c:formatCode>
                <c:ptCount val="2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numCache>
            </c:numRef>
          </c:xVal>
          <c:yVal>
            <c:numRef>
              <c:f>'New York, NY'!$L$13:$L$41</c:f>
              <c:numCache>
                <c:formatCode>General</c:formatCode>
                <c:ptCount val="29"/>
                <c:pt idx="0">
                  <c:v>-2.1143807715275607</c:v>
                </c:pt>
                <c:pt idx="1">
                  <c:v>-1.6283614067169063</c:v>
                </c:pt>
                <c:pt idx="2">
                  <c:v>-1.3644887481703289</c:v>
                </c:pt>
                <c:pt idx="3">
                  <c:v>-1.1715461713027622</c:v>
                </c:pt>
                <c:pt idx="4">
                  <c:v>-1.014498745784099</c:v>
                </c:pt>
                <c:pt idx="5">
                  <c:v>-0.8791677184445702</c:v>
                </c:pt>
                <c:pt idx="6">
                  <c:v>-0.75829255699115117</c:v>
                </c:pt>
                <c:pt idx="7">
                  <c:v>-0.64760358292497777</c:v>
                </c:pt>
                <c:pt idx="8">
                  <c:v>-0.54434091493561076</c:v>
                </c:pt>
                <c:pt idx="9">
                  <c:v>-0.44658820450617887</c:v>
                </c:pt>
                <c:pt idx="10">
                  <c:v>-0.35293398612691645</c:v>
                </c:pt>
                <c:pt idx="11">
                  <c:v>-0.26228276539162171</c:v>
                </c:pt>
                <c:pt idx="12">
                  <c:v>-0.17374106191177294</c:v>
                </c:pt>
                <c:pt idx="13">
                  <c:v>-8.6543367915016003E-2</c:v>
                </c:pt>
                <c:pt idx="14">
                  <c:v>0</c:v>
                </c:pt>
                <c:pt idx="15">
                  <c:v>8.6543367915015865E-2</c:v>
                </c:pt>
                <c:pt idx="16">
                  <c:v>0.17374106191177294</c:v>
                </c:pt>
                <c:pt idx="17">
                  <c:v>0.26228276539162171</c:v>
                </c:pt>
                <c:pt idx="18">
                  <c:v>0.35293398612691662</c:v>
                </c:pt>
                <c:pt idx="19">
                  <c:v>0.44658820450617887</c:v>
                </c:pt>
                <c:pt idx="20">
                  <c:v>0.54434091493561032</c:v>
                </c:pt>
                <c:pt idx="21">
                  <c:v>0.64760358292497799</c:v>
                </c:pt>
                <c:pt idx="22">
                  <c:v>0.75829255699115117</c:v>
                </c:pt>
                <c:pt idx="23">
                  <c:v>0.87916771844456865</c:v>
                </c:pt>
                <c:pt idx="24">
                  <c:v>1.014498745784099</c:v>
                </c:pt>
                <c:pt idx="25">
                  <c:v>1.1715461713027622</c:v>
                </c:pt>
                <c:pt idx="26">
                  <c:v>1.3644887481703283</c:v>
                </c:pt>
                <c:pt idx="27">
                  <c:v>1.6283614067169063</c:v>
                </c:pt>
                <c:pt idx="28">
                  <c:v>2.1143807715275598</c:v>
                </c:pt>
              </c:numCache>
            </c:numRef>
          </c:yVal>
          <c:smooth val="0"/>
          <c:extLst>
            <c:ext xmlns:c16="http://schemas.microsoft.com/office/drawing/2014/chart" uri="{C3380CC4-5D6E-409C-BE32-E72D297353CC}">
              <c16:uniqueId val="{00000000-183F-460C-A87D-97C50EFA5A68}"/>
            </c:ext>
          </c:extLst>
        </c:ser>
        <c:dLbls>
          <c:showLegendKey val="0"/>
          <c:showVal val="0"/>
          <c:showCatName val="0"/>
          <c:showSerName val="0"/>
          <c:showPercent val="0"/>
          <c:showBubbleSize val="0"/>
        </c:dLbls>
        <c:axId val="300553216"/>
        <c:axId val="300560288"/>
      </c:scatterChart>
      <c:valAx>
        <c:axId val="300553216"/>
        <c:scaling>
          <c:orientation val="minMax"/>
        </c:scaling>
        <c:delete val="0"/>
        <c:axPos val="b"/>
        <c:title>
          <c:tx>
            <c:rich>
              <a:bodyPr/>
              <a:lstStyle/>
              <a:p>
                <a:pPr>
                  <a:defRPr/>
                </a:pPr>
                <a:r>
                  <a:rPr lang="en-US"/>
                  <a:t>Data</a:t>
                </a:r>
              </a:p>
            </c:rich>
          </c:tx>
          <c:overlay val="0"/>
        </c:title>
        <c:numFmt formatCode="General" sourceLinked="1"/>
        <c:majorTickMark val="out"/>
        <c:minorTickMark val="none"/>
        <c:tickLblPos val="nextTo"/>
        <c:crossAx val="300560288"/>
        <c:crosses val="autoZero"/>
        <c:crossBetween val="midCat"/>
      </c:valAx>
      <c:valAx>
        <c:axId val="300560288"/>
        <c:scaling>
          <c:orientation val="minMax"/>
        </c:scaling>
        <c:delete val="0"/>
        <c:axPos val="l"/>
        <c:majorGridlines/>
        <c:title>
          <c:tx>
            <c:rich>
              <a:bodyPr rot="-5400000" vert="horz"/>
              <a:lstStyle/>
              <a:p>
                <a:pPr>
                  <a:defRPr/>
                </a:pPr>
                <a:r>
                  <a:rPr lang="en-US"/>
                  <a:t>Std Normal</a:t>
                </a:r>
              </a:p>
            </c:rich>
          </c:tx>
          <c:overlay val="0"/>
        </c:title>
        <c:numFmt formatCode="General" sourceLinked="1"/>
        <c:majorTickMark val="out"/>
        <c:minorTickMark val="none"/>
        <c:tickLblPos val="nextTo"/>
        <c:crossAx val="300553216"/>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txData>
          <cx:v>All cities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All cities</a:t>
          </a:r>
        </a:p>
      </cx:txPr>
    </cx:title>
    <cx:plotArea>
      <cx:plotAreaRegion>
        <cx:series layoutId="clusteredColumn" uniqueId="{89ACABE8-AA8E-4D2B-97C9-441063568D7F}">
          <cx:spPr>
            <a:solidFill>
              <a:schemeClr val="accent2">
                <a:lumMod val="50000"/>
              </a:schemeClr>
            </a:solidFill>
          </cx:spPr>
          <cx:dataId val="0"/>
          <cx:layoutPr>
            <cx:binning intervalClosed="r">
              <cx:binSize val="300"/>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Austin, TX</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Austin, TX</a:t>
          </a:r>
        </a:p>
      </cx:txPr>
    </cx:title>
    <cx:plotArea>
      <cx:plotAreaRegion>
        <cx:series layoutId="clusteredColumn" uniqueId="{391ACFAF-A228-4932-8748-B72F674A0420}">
          <cx:spPr>
            <a:solidFill>
              <a:schemeClr val="accent2">
                <a:lumMod val="50000"/>
              </a:schemeClr>
            </a:solidFill>
            <a:ln>
              <a:solidFill>
                <a:schemeClr val="accent2">
                  <a:lumMod val="50000"/>
                </a:schemeClr>
              </a:solidFill>
            </a:ln>
          </cx:spPr>
          <cx:dataId val="0"/>
          <cx:layoutPr>
            <cx:binning intervalClosed="r">
              <cx:binSize val="260"/>
            </cx:binning>
          </cx:layoutPr>
        </cx:series>
      </cx:plotAreaRegion>
      <cx:axis id="0">
        <cx:catScaling gapWidth="0"/>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Minneapolis, MN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Minneapolis, MN</a:t>
          </a:r>
        </a:p>
      </cx:txPr>
    </cx:title>
    <cx:plotArea>
      <cx:plotAreaRegion>
        <cx:series layoutId="clusteredColumn" uniqueId="{2972EC43-0656-4DC7-8D04-ACD73E639471}">
          <cx:spPr>
            <a:solidFill>
              <a:schemeClr val="accent2">
                <a:lumMod val="50000"/>
              </a:schemeClr>
            </a:solidFill>
            <a:ln>
              <a:solidFill>
                <a:schemeClr val="accent2">
                  <a:lumMod val="50000"/>
                </a:schemeClr>
              </a:solidFill>
            </a:ln>
          </cx:spPr>
          <cx:dataId val="0"/>
          <cx:layoutPr>
            <cx:binning intervalClosed="r">
              <cx:binSize val="260"/>
            </cx:binning>
          </cx:layoutPr>
        </cx:series>
      </cx:plotAreaRegion>
      <cx:axis id="0">
        <cx:catScaling gapWidth="0"/>
        <cx:tickLabels/>
      </cx:axis>
      <cx:axis id="1">
        <cx:valScaling/>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_xlchart.v1.4</cx:f>
      </cx:numDim>
    </cx:data>
  </cx:chartData>
  <cx:chart>
    <cx:title pos="t" align="ctr" overlay="0">
      <cx:tx>
        <cx:txData>
          <cx:v>New York, NY</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New York, NY</a:t>
          </a:r>
        </a:p>
      </cx:txPr>
    </cx:title>
    <cx:plotArea>
      <cx:plotAreaRegion>
        <cx:series layoutId="clusteredColumn" uniqueId="{F79B9BA2-093C-4AEC-B9CA-FFC57234BDB4}">
          <cx:spPr>
            <a:solidFill>
              <a:schemeClr val="accent2">
                <a:lumMod val="50000"/>
              </a:schemeClr>
            </a:solidFill>
            <a:ln>
              <a:solidFill>
                <a:schemeClr val="accent2">
                  <a:lumMod val="50000"/>
                </a:schemeClr>
              </a:solidFill>
            </a:ln>
          </cx:spPr>
          <cx:dataId val="0"/>
          <cx:layoutPr>
            <cx:binning intervalClosed="r"/>
          </cx:layoutPr>
        </cx:series>
      </cx:plotAreaRegion>
      <cx:axis id="0">
        <cx:catScaling gapWidth="0"/>
        <cx:tickLabels/>
      </cx:axis>
      <cx:axis id="1">
        <cx:valScaling/>
        <cx:majorGridlines/>
        <cx:tickLabels/>
      </cx:axis>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Saint Louis, MO</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Saint Louis, MO</a:t>
          </a:r>
        </a:p>
      </cx:txPr>
    </cx:title>
    <cx:plotArea>
      <cx:plotAreaRegion>
        <cx:series layoutId="clusteredColumn" uniqueId="{DD2BB09F-FE28-4A6E-B3A4-7593011CC388}">
          <cx:spPr>
            <a:solidFill>
              <a:schemeClr val="accent2">
                <a:lumMod val="50000"/>
              </a:schemeClr>
            </a:solidFill>
            <a:ln>
              <a:solidFill>
                <a:schemeClr val="accent2">
                  <a:lumMod val="50000"/>
                </a:schemeClr>
              </a:solidFill>
            </a:ln>
          </cx:spPr>
          <cx:dataId val="0"/>
          <cx:layoutPr>
            <cx:binning intervalClosed="r">
              <cx:binSize val="260"/>
            </cx:binning>
          </cx:layoutPr>
        </cx:series>
      </cx:plotAreaRegion>
      <cx:axis id="0">
        <cx:catScaling gapWidth="0"/>
        <cx:tickLabels/>
      </cx:axis>
      <cx:axis id="1">
        <cx:valScaling/>
        <cx:majorGridlines/>
        <cx:tickLabels/>
      </cx:axis>
    </cx:plotArea>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tx>
        <cx:txData>
          <cx:v>Tampa, FL</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Tampa, FL</a:t>
          </a:r>
        </a:p>
      </cx:txPr>
    </cx:title>
    <cx:plotArea>
      <cx:plotAreaRegion>
        <cx:series layoutId="clusteredColumn" uniqueId="{F703052B-898D-4D57-9D73-329F52A7E3D4}">
          <cx:spPr>
            <a:solidFill>
              <a:schemeClr val="accent2">
                <a:lumMod val="50000"/>
              </a:schemeClr>
            </a:solidFill>
            <a:ln>
              <a:solidFill>
                <a:schemeClr val="accent2">
                  <a:lumMod val="50000"/>
                </a:schemeClr>
              </a:solidFill>
            </a:ln>
          </cx:spPr>
          <cx:dataId val="0"/>
          <cx:layoutPr>
            <cx:binning intervalClosed="r">
              <cx:binSize val="300"/>
            </cx:binning>
          </cx:layoutPr>
        </cx:series>
      </cx:plotAreaRegion>
      <cx:axis id="0">
        <cx:catScaling gapWidth="0"/>
        <cx:tickLabels/>
      </cx:axis>
      <cx:axis id="1">
        <cx:valScaling/>
        <cx:majorGridlines/>
        <cx:tickLabels/>
      </cx:axis>
    </cx:plotArea>
  </cx:chart>
</cx:chartSpace>
</file>

<file path=xl/charts/chartEx7.xml><?xml version="1.0" encoding="utf-8"?>
<cx:chartSpace xmlns:a="http://schemas.openxmlformats.org/drawingml/2006/main" xmlns:r="http://schemas.openxmlformats.org/officeDocument/2006/relationships" xmlns:cx="http://schemas.microsoft.com/office/drawing/2014/chartex">
  <cx:chartData>
    <cx:data id="0">
      <cx:numDim type="val">
        <cx:f>_xlchart.v1.6</cx:f>
      </cx:numDim>
    </cx:data>
  </cx:chartData>
  <cx:chart>
    <cx:title pos="t" align="ctr" overlay="0">
      <cx:tx>
        <cx:rich>
          <a:bodyPr spcFirstLastPara="1" vertOverflow="ellipsis" horzOverflow="overflow" wrap="square" lIns="0" tIns="0" rIns="0" bIns="0" anchor="ctr" anchorCtr="1"/>
          <a:lstStyle/>
          <a:p>
            <a:pPr marL="0" marR="0" lvl="0" indent="0" defTabSz="914400" rtl="0" eaLnBrk="1" fontAlgn="auto" latinLnBrk="0" hangingPunct="1">
              <a:lnSpc>
                <a:spcPct val="100000"/>
              </a:lnSpc>
              <a:spcBef>
                <a:spcPts val="0"/>
              </a:spcBef>
              <a:spcAft>
                <a:spcPts val="0"/>
              </a:spcAft>
              <a:buClrTx/>
              <a:buSzTx/>
              <a:buFontTx/>
              <a:buNone/>
              <a:tabLst/>
              <a:defRPr/>
            </a:pPr>
            <a:r>
              <a:rPr lang="en-US" sz="1800" b="0" i="0" baseline="0">
                <a:effectLst/>
              </a:rPr>
              <a:t>Austin, TX</a:t>
            </a:r>
            <a:endParaRPr lang="en-US" sz="1400">
              <a:effectLst/>
            </a:endParaRPr>
          </a:p>
        </cx:rich>
      </cx:tx>
    </cx:title>
    <cx:plotArea>
      <cx:plotAreaRegion>
        <cx:series layoutId="boxWhisker" uniqueId="{A946F4B8-E0B1-4618-A9C0-952A9A3EFCCD}">
          <cx:spPr>
            <a:solidFill>
              <a:schemeClr val="accent1">
                <a:lumMod val="50000"/>
              </a:schemeClr>
            </a:solidFill>
            <a:ln>
              <a:solidFill>
                <a:schemeClr val="accent1">
                  <a:lumMod val="40000"/>
                  <a:lumOff val="60000"/>
                </a:schemeClr>
              </a:solidFill>
            </a:ln>
          </cx:spPr>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8.xml><?xml version="1.0" encoding="utf-8"?>
<cx:chartSpace xmlns:a="http://schemas.openxmlformats.org/drawingml/2006/main" xmlns:r="http://schemas.openxmlformats.org/officeDocument/2006/relationships" xmlns:cx="http://schemas.microsoft.com/office/drawing/2014/chartex">
  <cx:chartData>
    <cx:data id="0">
      <cx:numDim type="val">
        <cx:f>_xlchart.v1.7</cx:f>
      </cx:numDim>
    </cx:data>
  </cx:chartData>
  <cx:chart>
    <cx:title pos="t" align="ctr" overlay="0">
      <cx:tx>
        <cx:txData>
          <cx:v>Minneapolis, MN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Minneapolis, MN</a:t>
          </a:r>
        </a:p>
      </cx:txPr>
    </cx:title>
    <cx:plotArea>
      <cx:plotAreaRegion>
        <cx:series layoutId="boxWhisker" uniqueId="{32C1F8D7-BE0D-4B8C-BE53-A6F9B4936DBC}">
          <cx:spPr>
            <a:solidFill>
              <a:schemeClr val="accent1">
                <a:lumMod val="50000"/>
              </a:schemeClr>
            </a:solidFill>
            <a:ln>
              <a:solidFill>
                <a:schemeClr val="accent1">
                  <a:lumMod val="60000"/>
                  <a:lumOff val="40000"/>
                </a:schemeClr>
              </a:solidFill>
            </a:ln>
          </cx:spPr>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9.xml><?xml version="1.0" encoding="utf-8"?>
<cx:chartSpace xmlns:a="http://schemas.openxmlformats.org/drawingml/2006/main" xmlns:r="http://schemas.openxmlformats.org/officeDocument/2006/relationships" xmlns:cx="http://schemas.microsoft.com/office/drawing/2014/chartex">
  <cx:chartData>
    <cx:data id="0">
      <cx:numDim type="val">
        <cx:f>_xlchart.v1.8</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New York, NY</a:t>
            </a:r>
            <a:endParaRPr lang="en-US" sz="1400">
              <a:effectLst/>
            </a:endParaRPr>
          </a:p>
        </cx:rich>
      </cx:tx>
    </cx:title>
    <cx:plotArea>
      <cx:plotAreaRegion>
        <cx:series layoutId="boxWhisker" uniqueId="{F97013BC-7317-4689-9FF4-A32FF05BCE8A}">
          <cx:spPr>
            <a:solidFill>
              <a:schemeClr val="accent1">
                <a:lumMod val="50000"/>
              </a:schemeClr>
            </a:solidFill>
            <a:ln>
              <a:solidFill>
                <a:schemeClr val="accent1">
                  <a:lumMod val="60000"/>
                  <a:lumOff val="40000"/>
                </a:schemeClr>
              </a:solidFill>
            </a:ln>
          </cx:spPr>
          <cx:dataId val="0"/>
          <cx:layoutPr>
            <cx:statistics quartileMethod="exclusive"/>
          </cx:layoutPr>
        </cx:series>
      </cx:plotAreaRegion>
      <cx:axis id="0">
        <cx:catScaling gapWidth="1"/>
        <cx:tickLabels/>
      </cx:axis>
      <cx:axis id="1">
        <cx:valScaling/>
        <cx:majorGridlines/>
        <cx:tickLabels/>
      </cx:axis>
    </cx:plotArea>
  </cx:chart>
</cx:chartSpace>
</file>

<file path=xl/charts/chartEx10.xml><?xml version="1.0" encoding="utf-8"?>
<cx:chartSpace xmlns:a="http://schemas.openxmlformats.org/drawingml/2006/main" xmlns:r="http://schemas.openxmlformats.org/officeDocument/2006/relationships" xmlns:cx="http://schemas.microsoft.com/office/drawing/2014/chartex">
  <cx:chartData>
    <cx:data id="0">
      <cx:numDim type="val">
        <cx:f>_xlchart.v1.9</cx:f>
      </cx:numDim>
    </cx:data>
  </cx:chartData>
  <cx:chart>
    <cx:title pos="t" align="ctr" overlay="0">
      <cx:tx>
        <cx:txData>
          <cx:v>Saint Louis, MO</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Saint Louis, MO</a:t>
          </a:r>
        </a:p>
      </cx:txPr>
    </cx:title>
    <cx:plotArea>
      <cx:plotAreaRegion>
        <cx:series layoutId="boxWhisker" uniqueId="{4A0756E0-75A9-4CE6-AC35-E01A3FDDC48F}">
          <cx:spPr>
            <a:solidFill>
              <a:schemeClr val="accent1">
                <a:lumMod val="50000"/>
              </a:schemeClr>
            </a:solidFill>
            <a:ln>
              <a:solidFill>
                <a:schemeClr val="accent1">
                  <a:lumMod val="60000"/>
                  <a:lumOff val="40000"/>
                </a:schemeClr>
              </a:solidFill>
            </a:ln>
          </cx:spPr>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11.xml><?xml version="1.0" encoding="utf-8"?>
<cx:chartSpace xmlns:a="http://schemas.openxmlformats.org/drawingml/2006/main" xmlns:r="http://schemas.openxmlformats.org/officeDocument/2006/relationships" xmlns:cx="http://schemas.microsoft.com/office/drawing/2014/chartex">
  <cx:chartData>
    <cx:data id="0">
      <cx:numDim type="val">
        <cx:f>_xlchart.v1.16</cx:f>
      </cx:numDim>
    </cx:data>
  </cx:chartData>
  <cx:chart>
    <cx:title pos="t" align="ctr" overlay="0">
      <cx:tx>
        <cx:rich>
          <a:bodyPr spcFirstLastPara="1" vertOverflow="ellipsis" horzOverflow="overflow" wrap="square" lIns="0" tIns="0" rIns="0" bIns="0"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US" sz="1400" b="0" i="0" u="none" strike="noStrike" baseline="0">
                <a:solidFill>
                  <a:sysClr val="windowText" lastClr="000000">
                    <a:lumMod val="65000"/>
                    <a:lumOff val="35000"/>
                  </a:sysClr>
                </a:solidFill>
                <a:effectLst/>
                <a:latin typeface="Calibri" panose="020F0502020204030204"/>
                <a:ea typeface="Calibri" panose="020F0502020204030204" pitchFamily="34" charset="0"/>
                <a:cs typeface="Calibri" panose="020F0502020204030204" pitchFamily="34" charset="0"/>
              </a:rPr>
              <a:t>Tampa, FL</a:t>
            </a:r>
            <a:endParaRPr lang="en-US">
              <a:effectLst/>
            </a:endParaRPr>
          </a:p>
        </cx:rich>
      </cx:tx>
    </cx:title>
    <cx:plotArea>
      <cx:plotAreaRegion>
        <cx:series layoutId="boxWhisker" uniqueId="{E8F2E117-26E4-4933-A033-69345623822D}">
          <cx:spPr>
            <a:solidFill>
              <a:schemeClr val="accent1">
                <a:lumMod val="50000"/>
              </a:schemeClr>
            </a:solidFill>
            <a:ln>
              <a:solidFill>
                <a:schemeClr val="accent1">
                  <a:lumMod val="60000"/>
                  <a:lumOff val="40000"/>
                </a:schemeClr>
              </a:solidFill>
            </a:ln>
          </cx:spPr>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12.xml><?xml version="1.0" encoding="utf-8"?>
<cx:chartSpace xmlns:a="http://schemas.openxmlformats.org/drawingml/2006/main" xmlns:r="http://schemas.openxmlformats.org/officeDocument/2006/relationships" xmlns:cx="http://schemas.microsoft.com/office/drawing/2014/chartex">
  <cx:chartData>
    <cx:data id="0">
      <cx:numDim type="val">
        <cx:f>_xlchart.v1.11</cx:f>
      </cx:numDim>
    </cx:data>
  </cx:chartData>
  <cx:chart>
    <cx:title pos="t" align="ctr" overlay="0">
      <cx:tx>
        <cx:txData>
          <cx:v>Austin, TX</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Austin, TX</a:t>
          </a:r>
        </a:p>
      </cx:txPr>
    </cx:title>
    <cx:plotArea>
      <cx:plotAreaRegion>
        <cx:series layoutId="clusteredColumn" uniqueId="{CA0D1DF7-022F-4893-94E4-47B9E49EBE4A}">
          <cx:spPr>
            <a:solidFill>
              <a:schemeClr val="accent2">
                <a:lumMod val="50000"/>
              </a:schemeClr>
            </a:solidFill>
            <a:ln>
              <a:solidFill>
                <a:schemeClr val="accent2">
                  <a:lumMod val="50000"/>
                </a:schemeClr>
              </a:solidFill>
            </a:ln>
          </cx:spPr>
          <cx:dataId val="0"/>
          <cx:layoutPr>
            <cx:binning intervalClosed="r">
              <cx:binSize val="80"/>
            </cx:binning>
          </cx:layoutPr>
        </cx:series>
      </cx:plotAreaRegion>
      <cx:axis id="0">
        <cx:catScaling gapWidth="0"/>
        <cx:tickLabels/>
      </cx:axis>
      <cx:axis id="1">
        <cx:valScaling/>
        <cx:majorGridlines/>
        <cx:tickLabels/>
      </cx:axis>
    </cx:plotArea>
  </cx:chart>
</cx:chartSpace>
</file>

<file path=xl/charts/chartEx13.xml><?xml version="1.0" encoding="utf-8"?>
<cx:chartSpace xmlns:a="http://schemas.openxmlformats.org/drawingml/2006/main" xmlns:r="http://schemas.openxmlformats.org/officeDocument/2006/relationships" xmlns:cx="http://schemas.microsoft.com/office/drawing/2014/chartex">
  <cx:chartData>
    <cx:data id="0">
      <cx:numDim type="val">
        <cx:f>_xlchart.v1.17</cx:f>
      </cx:numDim>
    </cx:data>
  </cx:chartData>
  <cx:chart>
    <cx:title pos="t" align="ctr" overlay="0">
      <cx:tx>
        <cx:txData>
          <cx:v>Austin, TX</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Austin, TX</a:t>
          </a:r>
        </a:p>
      </cx:txPr>
    </cx:title>
    <cx:plotArea>
      <cx:plotAreaRegion>
        <cx:series layoutId="boxWhisker" uniqueId="{2F355E14-C48E-4B27-B466-D706229FDD33}">
          <cx:spPr>
            <a:solidFill>
              <a:schemeClr val="accent1">
                <a:lumMod val="50000"/>
              </a:schemeClr>
            </a:solidFill>
            <a:ln>
              <a:solidFill>
                <a:schemeClr val="accent1">
                  <a:lumMod val="60000"/>
                  <a:lumOff val="40000"/>
                </a:schemeClr>
              </a:solidFill>
            </a:ln>
          </cx:spPr>
          <cx:dataId val="0"/>
          <cx:layoutPr>
            <cx:visibility meanLine="0" meanMarker="1" nonoutliers="0" outliers="1"/>
            <cx:statistics quartileMethod="exclusive"/>
          </cx:layoutPr>
        </cx:series>
      </cx:plotAreaRegion>
      <cx:axis id="0">
        <cx:catScaling gapWidth="1"/>
        <cx:tickLabels/>
      </cx:axis>
      <cx:axis id="1">
        <cx:valScaling min="1000"/>
        <cx:majorGridlines/>
        <cx:tickLabels/>
      </cx:axis>
    </cx:plotArea>
  </cx:chart>
</cx:chartSpace>
</file>

<file path=xl/charts/chartEx14.xml><?xml version="1.0" encoding="utf-8"?>
<cx:chartSpace xmlns:a="http://schemas.openxmlformats.org/drawingml/2006/main" xmlns:r="http://schemas.openxmlformats.org/officeDocument/2006/relationships" xmlns:cx="http://schemas.microsoft.com/office/drawing/2014/chartex">
  <cx:chartData>
    <cx:data id="0">
      <cx:numDim type="val">
        <cx:f>_xlchart.v1.10</cx:f>
      </cx:numDim>
    </cx:data>
  </cx:chartData>
  <cx:chart>
    <cx:title pos="t" align="ctr" overlay="0">
      <cx:tx>
        <cx:txData>
          <cx:v>Minneapolis, MN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Minneapolis, MN</a:t>
          </a:r>
        </a:p>
      </cx:txPr>
    </cx:title>
    <cx:plotArea>
      <cx:plotAreaRegion>
        <cx:series layoutId="clusteredColumn" uniqueId="{33AC5257-9988-4AB5-BE8C-CAE3E8FBFE80}">
          <cx:spPr>
            <a:solidFill>
              <a:schemeClr val="accent2">
                <a:lumMod val="50000"/>
              </a:schemeClr>
            </a:solidFill>
            <a:ln>
              <a:solidFill>
                <a:schemeClr val="accent2">
                  <a:lumMod val="50000"/>
                </a:schemeClr>
              </a:solidFill>
            </a:ln>
          </cx:spPr>
          <cx:dataId val="0"/>
          <cx:layoutPr>
            <cx:binning intervalClosed="r">
              <cx:binSize val="30"/>
            </cx:binning>
          </cx:layoutPr>
        </cx:series>
      </cx:plotAreaRegion>
      <cx:axis id="0">
        <cx:catScaling gapWidth="0"/>
        <cx:tickLabels/>
      </cx:axis>
      <cx:axis id="1">
        <cx:valScaling/>
        <cx:majorGridlines/>
        <cx:tickLabels/>
      </cx:axis>
    </cx:plotArea>
  </cx:chart>
</cx:chartSpace>
</file>

<file path=xl/charts/chartEx15.xml><?xml version="1.0" encoding="utf-8"?>
<cx:chartSpace xmlns:a="http://schemas.openxmlformats.org/drawingml/2006/main" xmlns:r="http://schemas.openxmlformats.org/officeDocument/2006/relationships" xmlns:cx="http://schemas.microsoft.com/office/drawing/2014/chartex">
  <cx:chartData>
    <cx:data id="0">
      <cx:numDim type="val">
        <cx:f>_xlchart.v1.18</cx:f>
      </cx:numDim>
    </cx:data>
  </cx:chartData>
  <cx:chart>
    <cx:title pos="t" align="ctr" overlay="0">
      <cx:tx>
        <cx:txData>
          <cx:v>Minneapolis, MN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Minneapolis, MN</a:t>
          </a:r>
        </a:p>
      </cx:txPr>
    </cx:title>
    <cx:plotArea>
      <cx:plotAreaRegion>
        <cx:series layoutId="boxWhisker" uniqueId="{C1F89CFF-5BE4-4FBB-9DC5-8FD802355031}">
          <cx:spPr>
            <a:solidFill>
              <a:schemeClr val="accent1">
                <a:lumMod val="50000"/>
              </a:schemeClr>
            </a:solidFill>
            <a:ln>
              <a:solidFill>
                <a:schemeClr val="accent1">
                  <a:lumMod val="60000"/>
                  <a:lumOff val="40000"/>
                </a:schemeClr>
              </a:solidFill>
            </a:ln>
          </cx:spPr>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16.xml><?xml version="1.0" encoding="utf-8"?>
<cx:chartSpace xmlns:a="http://schemas.openxmlformats.org/drawingml/2006/main" xmlns:r="http://schemas.openxmlformats.org/officeDocument/2006/relationships" xmlns:cx="http://schemas.microsoft.com/office/drawing/2014/chartex">
  <cx:chartData>
    <cx:data id="0">
      <cx:numDim type="val">
        <cx:f>_xlchart.v1.15</cx:f>
      </cx:numDim>
    </cx:data>
  </cx:chartData>
  <cx:chart>
    <cx:title pos="t" align="ctr" overlay="0">
      <cx:tx>
        <cx:txData>
          <cx:v>New York, NY</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New York, NY</a:t>
          </a:r>
        </a:p>
      </cx:txPr>
    </cx:title>
    <cx:plotArea>
      <cx:plotAreaRegion>
        <cx:series layoutId="clusteredColumn" uniqueId="{AB756BD3-47F4-461C-B6B0-E25C3D923AAF}">
          <cx:spPr>
            <a:solidFill>
              <a:schemeClr val="accent2">
                <a:lumMod val="50000"/>
              </a:schemeClr>
            </a:solidFill>
            <a:ln>
              <a:solidFill>
                <a:schemeClr val="accent2">
                  <a:lumMod val="50000"/>
                </a:schemeClr>
              </a:solidFill>
            </a:ln>
          </cx:spPr>
          <cx:dataId val="0"/>
          <cx:layoutPr>
            <cx:binning intervalClosed="r">
              <cx:binSize val="300"/>
            </cx:binning>
          </cx:layoutPr>
        </cx:series>
      </cx:plotAreaRegion>
      <cx:axis id="0">
        <cx:catScaling gapWidth="0"/>
        <cx:tickLabels/>
      </cx:axis>
      <cx:axis id="1">
        <cx:valScaling/>
        <cx:majorGridlines/>
        <cx:tickLabels/>
      </cx:axis>
    </cx:plotArea>
  </cx:chart>
</cx:chartSpace>
</file>

<file path=xl/charts/chartEx17.xml><?xml version="1.0" encoding="utf-8"?>
<cx:chartSpace xmlns:a="http://schemas.openxmlformats.org/drawingml/2006/main" xmlns:r="http://schemas.openxmlformats.org/officeDocument/2006/relationships" xmlns:cx="http://schemas.microsoft.com/office/drawing/2014/chartex">
  <cx:chartData>
    <cx:data id="0">
      <cx:numDim type="val">
        <cx:f>_xlchart.v1.20</cx:f>
      </cx:numDim>
    </cx:data>
  </cx:chartData>
  <cx:chart>
    <cx:title pos="t" align="ctr" overlay="0">
      <cx:tx>
        <cx:txData>
          <cx:v>New York, NY</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New York, NY</a:t>
          </a:r>
        </a:p>
      </cx:txPr>
    </cx:title>
    <cx:plotArea>
      <cx:plotAreaRegion>
        <cx:series layoutId="boxWhisker" uniqueId="{4168538D-5F8A-4C87-8AE1-8E09C9694E86}">
          <cx:spPr>
            <a:solidFill>
              <a:schemeClr val="accent1">
                <a:lumMod val="50000"/>
              </a:schemeClr>
            </a:solidFill>
            <a:ln>
              <a:solidFill>
                <a:schemeClr val="accent1">
                  <a:lumMod val="60000"/>
                  <a:lumOff val="40000"/>
                </a:schemeClr>
              </a:solidFill>
            </a:ln>
          </cx:spPr>
          <cx:dataId val="0"/>
          <cx:layoutPr>
            <cx:visibility meanLine="0" meanMarker="1" nonoutliers="0" outliers="1"/>
            <cx:statistics quartileMethod="exclusive"/>
          </cx:layoutPr>
        </cx:series>
      </cx:plotAreaRegion>
      <cx:axis id="0">
        <cx:catScaling gapWidth="1"/>
        <cx:tickLabels/>
      </cx:axis>
      <cx:axis id="1">
        <cx:valScaling min="2500"/>
        <cx:majorGridlines/>
        <cx:tickLabels/>
      </cx:axis>
    </cx:plotArea>
  </cx:chart>
</cx:chartSpace>
</file>

<file path=xl/charts/chartEx18.xml><?xml version="1.0" encoding="utf-8"?>
<cx:chartSpace xmlns:a="http://schemas.openxmlformats.org/drawingml/2006/main" xmlns:r="http://schemas.openxmlformats.org/officeDocument/2006/relationships" xmlns:cx="http://schemas.microsoft.com/office/drawing/2014/chartex">
  <cx:chartData>
    <cx:data id="0">
      <cx:numDim type="val">
        <cx:f>_xlchart.v1.13</cx:f>
      </cx:numDim>
    </cx:data>
  </cx:chartData>
  <cx:chart>
    <cx:title pos="t" align="ctr" overlay="0">
      <cx:tx>
        <cx:txData>
          <cx:v>Saint Louis, MO</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Saint Louis, MO</a:t>
          </a:r>
        </a:p>
      </cx:txPr>
    </cx:title>
    <cx:plotArea>
      <cx:plotAreaRegion>
        <cx:series layoutId="clusteredColumn" uniqueId="{DFC531F2-F33B-4271-8123-1D02973CB000}">
          <cx:spPr>
            <a:solidFill>
              <a:schemeClr val="accent2">
                <a:lumMod val="50000"/>
              </a:schemeClr>
            </a:solidFill>
            <a:ln>
              <a:solidFill>
                <a:schemeClr val="accent2">
                  <a:lumMod val="50000"/>
                </a:schemeClr>
              </a:solidFill>
            </a:ln>
          </cx:spPr>
          <cx:dataId val="0"/>
          <cx:layoutPr>
            <cx:binning intervalClosed="r">
              <cx:binSize val="35"/>
            </cx:binning>
          </cx:layoutPr>
        </cx:series>
      </cx:plotAreaRegion>
      <cx:axis id="0">
        <cx:catScaling gapWidth="0"/>
        <cx:tickLabels/>
      </cx:axis>
      <cx:axis id="1">
        <cx:valScaling/>
        <cx:majorGridlines/>
        <cx:tickLabels/>
      </cx:axis>
    </cx:plotArea>
  </cx:chart>
</cx:chartSpace>
</file>

<file path=xl/charts/chartEx19.xml><?xml version="1.0" encoding="utf-8"?>
<cx:chartSpace xmlns:a="http://schemas.openxmlformats.org/drawingml/2006/main" xmlns:r="http://schemas.openxmlformats.org/officeDocument/2006/relationships" xmlns:cx="http://schemas.microsoft.com/office/drawing/2014/chartex">
  <cx:chartData>
    <cx:data id="0">
      <cx:numDim type="val">
        <cx:f>_xlchart.v1.12</cx:f>
      </cx:numDim>
    </cx:data>
  </cx:chartData>
  <cx:chart>
    <cx:title pos="t" align="ctr" overlay="0">
      <cx:tx>
        <cx:txData>
          <cx:v>Saint Louis, MO</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Saint Louis, MO</a:t>
          </a:r>
        </a:p>
      </cx:txPr>
    </cx:title>
    <cx:plotArea>
      <cx:plotAreaRegion>
        <cx:series layoutId="boxWhisker" uniqueId="{2FB6CA24-DB22-4237-B75E-6C32FC866F94}">
          <cx:spPr>
            <a:solidFill>
              <a:schemeClr val="accent1">
                <a:lumMod val="50000"/>
              </a:schemeClr>
            </a:solidFill>
            <a:ln>
              <a:solidFill>
                <a:schemeClr val="accent1">
                  <a:lumMod val="60000"/>
                  <a:lumOff val="40000"/>
                </a:schemeClr>
              </a:solidFill>
            </a:ln>
          </cx:spPr>
          <cx:dataId val="0"/>
          <cx:layoutPr>
            <cx:visibility meanLine="0" meanMarker="1" nonoutliers="0" outliers="1"/>
            <cx:statistics quartileMethod="exclusive"/>
          </cx:layoutPr>
        </cx:series>
      </cx:plotAreaRegion>
      <cx:axis id="0">
        <cx:catScaling gapWidth="1"/>
        <cx:tickLabels/>
      </cx:axis>
      <cx:axis id="1">
        <cx:valScaling min="600"/>
        <cx:majorGridlines/>
        <cx:tickLabels/>
      </cx:axis>
    </cx:plotArea>
  </cx:chart>
</cx:chartSpace>
</file>

<file path=xl/charts/chartEx20.xml><?xml version="1.0" encoding="utf-8"?>
<cx:chartSpace xmlns:a="http://schemas.openxmlformats.org/drawingml/2006/main" xmlns:r="http://schemas.openxmlformats.org/officeDocument/2006/relationships" xmlns:cx="http://schemas.microsoft.com/office/drawing/2014/chartex">
  <cx:chartData>
    <cx:data id="0">
      <cx:numDim type="val">
        <cx:f>_xlchart.v1.19</cx:f>
      </cx:numDim>
    </cx:data>
  </cx:chartData>
  <cx:chart>
    <cx:title pos="t" align="ctr" overlay="0">
      <cx:tx>
        <cx:txData>
          <cx:v>Tampa, FL</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Tampa, FL</a:t>
          </a:r>
        </a:p>
      </cx:txPr>
    </cx:title>
    <cx:plotArea>
      <cx:plotAreaRegion>
        <cx:series layoutId="clusteredColumn" uniqueId="{97121624-EAB9-4D73-A69E-2236891DE685}">
          <cx:spPr>
            <a:solidFill>
              <a:schemeClr val="accent2">
                <a:lumMod val="50000"/>
              </a:schemeClr>
            </a:solidFill>
            <a:ln>
              <a:solidFill>
                <a:schemeClr val="accent2">
                  <a:lumMod val="50000"/>
                </a:schemeClr>
              </a:solidFill>
            </a:ln>
          </cx:spPr>
          <cx:dataId val="0"/>
          <cx:layoutPr>
            <cx:binning intervalClosed="r">
              <cx:binSize val="70"/>
            </cx:binning>
          </cx:layoutPr>
        </cx:series>
      </cx:plotAreaRegion>
      <cx:axis id="0">
        <cx:catScaling gapWidth="0"/>
        <cx:tickLabels/>
      </cx:axis>
      <cx:axis id="1">
        <cx:valScaling/>
        <cx:majorGridlines/>
        <cx:tickLabels/>
      </cx:axis>
    </cx:plotArea>
  </cx:chart>
</cx:chartSpace>
</file>

<file path=xl/charts/chartEx21.xml><?xml version="1.0" encoding="utf-8"?>
<cx:chartSpace xmlns:a="http://schemas.openxmlformats.org/drawingml/2006/main" xmlns:r="http://schemas.openxmlformats.org/officeDocument/2006/relationships" xmlns:cx="http://schemas.microsoft.com/office/drawing/2014/chartex">
  <cx:chartData>
    <cx:data id="0">
      <cx:numDim type="val">
        <cx:f>_xlchart.v1.14</cx:f>
      </cx:numDim>
    </cx:data>
  </cx:chartData>
  <cx:chart>
    <cx:title pos="t" align="ctr" overlay="0">
      <cx:tx>
        <cx:txData>
          <cx:v>Tampa, Florida</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Tampa, Florida</a:t>
          </a:r>
        </a:p>
      </cx:txPr>
    </cx:title>
    <cx:plotArea>
      <cx:plotAreaRegion>
        <cx:series layoutId="boxWhisker" uniqueId="{7580D103-412F-440D-A401-B58B0BF2ECE9}">
          <cx:spPr>
            <a:solidFill>
              <a:schemeClr val="accent1">
                <a:lumMod val="50000"/>
              </a:schemeClr>
            </a:solidFill>
            <a:ln>
              <a:solidFill>
                <a:schemeClr val="accent1">
                  <a:lumMod val="60000"/>
                  <a:lumOff val="40000"/>
                </a:schemeClr>
              </a:solidFill>
            </a:ln>
          </cx:spPr>
          <cx:dataId val="0"/>
          <cx:layoutPr>
            <cx:visibility meanLine="0" meanMarker="1" nonoutliers="0" outliers="1"/>
            <cx:statistics quartileMethod="exclusive"/>
          </cx:layoutPr>
        </cx:series>
      </cx:plotAreaRegion>
      <cx:axis id="0">
        <cx:catScaling gapWidth="1"/>
        <cx:tickLabels/>
      </cx:axis>
      <cx:axis id="1">
        <cx:valScaling min="800"/>
        <cx:majorGridlines/>
        <cx:tickLabels/>
      </cx:axis>
    </cx:plotArea>
  </cx:chart>
</cx:chartSpace>
</file>

<file path=xl/charts/chartEx22.xml><?xml version="1.0" encoding="utf-8"?>
<cx:chartSpace xmlns:a="http://schemas.openxmlformats.org/drawingml/2006/main" xmlns:r="http://schemas.openxmlformats.org/officeDocument/2006/relationships" xmlns:cx="http://schemas.microsoft.com/office/drawing/2014/chartex">
  <cx:chartData>
    <cx:data id="0">
      <cx:numDim type="val">
        <cx:f>_xlchart.v1.23</cx:f>
      </cx:numDim>
    </cx:data>
  </cx:chartData>
  <cx:chart>
    <cx:title pos="t" align="ctr" overlay="0">
      <cx:tx>
        <cx:txData>
          <cx:v>Before transformation</cx:v>
        </cx:txData>
      </cx:tx>
    </cx:title>
    <cx:plotArea>
      <cx:plotAreaRegion>
        <cx:series layoutId="clusteredColumn" uniqueId="{785415FE-899A-47E2-876B-EC660B6DC185}">
          <cx:spPr>
            <a:solidFill>
              <a:schemeClr val="accent2">
                <a:lumMod val="50000"/>
              </a:schemeClr>
            </a:solidFill>
            <a:ln>
              <a:solidFill>
                <a:schemeClr val="accent2">
                  <a:lumMod val="50000"/>
                </a:schemeClr>
              </a:solidFill>
            </a:ln>
          </cx:spPr>
          <cx:dataId val="0"/>
          <cx:layoutPr>
            <cx:binning intervalClosed="r">
              <cx:binSize val="300"/>
            </cx:binning>
          </cx:layoutPr>
        </cx:series>
      </cx:plotAreaRegion>
      <cx:axis id="0">
        <cx:catScaling gapWidth="0"/>
        <cx:tickLabels/>
      </cx:axis>
      <cx:axis id="1">
        <cx:valScaling/>
        <cx:majorGridlines/>
        <cx:tickLabels/>
      </cx:axis>
    </cx:plotArea>
  </cx:chart>
</cx:chartSpace>
</file>

<file path=xl/charts/chartEx23.xml><?xml version="1.0" encoding="utf-8"?>
<cx:chartSpace xmlns:a="http://schemas.openxmlformats.org/drawingml/2006/main" xmlns:r="http://schemas.openxmlformats.org/officeDocument/2006/relationships" xmlns:cx="http://schemas.microsoft.com/office/drawing/2014/chartex">
  <cx:chartData>
    <cx:data id="0">
      <cx:numDim type="val">
        <cx:f>_xlchart.v1.21</cx:f>
      </cx:numDim>
    </cx:data>
  </cx:chartData>
  <cx:chart>
    <cx:title pos="t" align="ctr" overlay="0">
      <cx:tx>
        <cx:txData>
          <cx:v>After removing outliers</cx:v>
        </cx:txData>
      </cx:tx>
    </cx:title>
    <cx:plotArea>
      <cx:plotAreaRegion>
        <cx:series layoutId="clusteredColumn" uniqueId="{03DBF08D-CC64-41D0-97CC-15A2166D693C}">
          <cx:spPr>
            <a:solidFill>
              <a:schemeClr val="accent2">
                <a:lumMod val="50000"/>
              </a:schemeClr>
            </a:solidFill>
            <a:ln>
              <a:solidFill>
                <a:schemeClr val="accent2">
                  <a:lumMod val="50000"/>
                </a:schemeClr>
              </a:solidFill>
            </a:ln>
          </cx:spPr>
          <cx:dataId val="0"/>
          <cx:layoutPr>
            <cx:binning intervalClosed="r">
              <cx:binSize val="350"/>
            </cx:binning>
          </cx:layoutPr>
        </cx:series>
      </cx:plotAreaRegion>
      <cx:axis id="0">
        <cx:catScaling gapWidth="0"/>
        <cx:tickLabels/>
      </cx:axis>
      <cx:axis id="1">
        <cx:valScaling/>
        <cx:majorGridlines/>
        <cx:tickLabels/>
      </cx:axis>
    </cx:plotArea>
  </cx:chart>
</cx:chartSpace>
</file>

<file path=xl/charts/chartEx24.xml><?xml version="1.0" encoding="utf-8"?>
<cx:chartSpace xmlns:a="http://schemas.openxmlformats.org/drawingml/2006/main" xmlns:r="http://schemas.openxmlformats.org/officeDocument/2006/relationships" xmlns:cx="http://schemas.microsoft.com/office/drawing/2014/chartex">
  <cx:chartData>
    <cx:data id="0">
      <cx:numDim type="val">
        <cx:f>_xlchart.v1.22</cx:f>
      </cx:numDim>
    </cx:data>
  </cx:chartData>
  <cx:chart>
    <cx:title pos="t" align="ctr" overlay="0">
      <cx:tx>
        <cx:txData>
          <cx:v>After removing outliers</cx:v>
        </cx:txData>
      </cx:tx>
    </cx:title>
    <cx:plotArea>
      <cx:plotAreaRegion>
        <cx:series layoutId="boxWhisker" uniqueId="{006B8614-E2E6-4440-BAD5-A7A4EF317489}">
          <cx:spPr>
            <a:solidFill>
              <a:schemeClr val="accent1">
                <a:lumMod val="50000"/>
              </a:schemeClr>
            </a:solidFill>
            <a:ln>
              <a:solidFill>
                <a:schemeClr val="accent1">
                  <a:lumMod val="60000"/>
                  <a:lumOff val="40000"/>
                </a:schemeClr>
              </a:solidFill>
            </a:ln>
          </cx:spPr>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5.xml><?xml version="1.0" encoding="utf-8"?>
<cx:chartSpace xmlns:a="http://schemas.openxmlformats.org/drawingml/2006/main" xmlns:r="http://schemas.openxmlformats.org/officeDocument/2006/relationships" xmlns:cx="http://schemas.microsoft.com/office/drawing/2014/chartex">
  <cx:chartData>
    <cx:data id="0">
      <cx:numDim type="val">
        <cx:f>_xlchart.v1.25</cx:f>
      </cx:numDim>
    </cx:data>
  </cx:chartData>
  <cx:chart>
    <cx:title pos="t" align="ctr" overlay="0">
      <cx:tx>
        <cx:txData>
          <cx:v>Before transformation</cx:v>
        </cx:txData>
      </cx:tx>
    </cx:title>
    <cx:plotArea>
      <cx:plotAreaRegion>
        <cx:series layoutId="clusteredColumn" uniqueId="{9F8D9CFB-E435-4719-B1A5-4C2186A0C5C7}">
          <cx:spPr>
            <a:solidFill>
              <a:schemeClr val="accent2">
                <a:lumMod val="50000"/>
              </a:schemeClr>
            </a:solidFill>
            <a:ln>
              <a:solidFill>
                <a:schemeClr val="accent2">
                  <a:lumMod val="50000"/>
                </a:schemeClr>
              </a:solidFill>
            </a:ln>
          </cx:spPr>
          <cx:dataId val="0"/>
          <cx:layoutPr>
            <cx:binning intervalClosed="r"/>
          </cx:layoutPr>
        </cx:series>
      </cx:plotAreaRegion>
      <cx:axis id="0">
        <cx:catScaling gapWidth="0"/>
        <cx:tickLabels/>
      </cx:axis>
      <cx:axis id="1">
        <cx:valScaling/>
        <cx:majorGridlines/>
        <cx:tickLabels/>
      </cx:axis>
    </cx:plotArea>
  </cx:chart>
</cx:chartSpace>
</file>

<file path=xl/charts/chartEx26.xml><?xml version="1.0" encoding="utf-8"?>
<cx:chartSpace xmlns:a="http://schemas.openxmlformats.org/drawingml/2006/main" xmlns:r="http://schemas.openxmlformats.org/officeDocument/2006/relationships" xmlns:cx="http://schemas.microsoft.com/office/drawing/2014/chartex">
  <cx:chartData>
    <cx:data id="0">
      <cx:numDim type="val">
        <cx:f>_xlchart.v1.24</cx:f>
      </cx:numDim>
    </cx:data>
  </cx:chartData>
  <cx:chart>
    <cx:title pos="t" align="ctr" overlay="0">
      <cx:tx>
        <cx:txData>
          <cx:v>After removing outliers</cx:v>
        </cx:txData>
      </cx:tx>
    </cx:title>
    <cx:plotArea>
      <cx:plotAreaRegion>
        <cx:series layoutId="boxWhisker" uniqueId="{8C4038A2-51B7-40F2-8D34-A0666BA0C480}">
          <cx:spPr>
            <a:solidFill>
              <a:schemeClr val="accent1">
                <a:lumMod val="50000"/>
              </a:schemeClr>
            </a:solidFill>
            <a:ln>
              <a:solidFill>
                <a:schemeClr val="accent1">
                  <a:lumMod val="60000"/>
                  <a:lumOff val="40000"/>
                </a:schemeClr>
              </a:solidFill>
            </a:ln>
          </cx:spPr>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7.xml><?xml version="1.0" encoding="utf-8"?>
<cx:chartSpace xmlns:a="http://schemas.openxmlformats.org/drawingml/2006/main" xmlns:r="http://schemas.openxmlformats.org/officeDocument/2006/relationships" xmlns:cx="http://schemas.microsoft.com/office/drawing/2014/chartex">
  <cx:chartData>
    <cx:data id="0">
      <cx:numDim type="val">
        <cx:f>_xlchart.v1.26</cx:f>
      </cx:numDim>
    </cx:data>
  </cx:chartData>
  <cx:chart>
    <cx:title pos="t" align="ctr" overlay="0">
      <cx:tx>
        <cx:txData>
          <cx:v>After removing outliers</cx:v>
        </cx:txData>
      </cx:tx>
    </cx:title>
    <cx:plotArea>
      <cx:plotAreaRegion>
        <cx:series layoutId="clusteredColumn" uniqueId="{CBEFF819-124A-443F-B442-8A8A082550DF}">
          <cx:spPr>
            <a:solidFill>
              <a:schemeClr val="accent2">
                <a:lumMod val="50000"/>
              </a:schemeClr>
            </a:solidFill>
            <a:ln>
              <a:solidFill>
                <a:schemeClr val="accent2">
                  <a:lumMod val="50000"/>
                </a:schemeClr>
              </a:solidFill>
            </a:ln>
          </cx:spPr>
          <cx:dataId val="0"/>
          <cx:layoutPr>
            <cx:binning intervalClosed="r"/>
          </cx:layoutPr>
        </cx:series>
      </cx:plotAreaRegion>
      <cx:axis id="0">
        <cx:catScaling gapWidth="0"/>
        <cx:tickLabels/>
      </cx:axis>
      <cx:axis id="1">
        <cx:valScaling/>
        <cx:majorGridlines/>
        <cx:tickLabels/>
      </cx:axis>
    </cx:plotArea>
  </cx:chart>
</cx:chartSpace>
</file>

<file path=xl/charts/chartEx28.xml><?xml version="1.0" encoding="utf-8"?>
<cx:chartSpace xmlns:a="http://schemas.openxmlformats.org/drawingml/2006/main" xmlns:r="http://schemas.openxmlformats.org/officeDocument/2006/relationships" xmlns:cx="http://schemas.microsoft.com/office/drawing/2014/chartex">
  <cx:chartData>
    <cx:data id="0">
      <cx:numDim type="val">
        <cx:f>_xlchart.v1.28</cx:f>
      </cx:numDim>
    </cx:data>
  </cx:chartData>
  <cx:chart>
    <cx:title pos="t" align="ctr" overlay="0">
      <cx:tx>
        <cx:txData>
          <cx:v>Before transformation</cx:v>
        </cx:txData>
      </cx:tx>
    </cx:title>
    <cx:plotArea>
      <cx:plotAreaRegion>
        <cx:series layoutId="clusteredColumn" uniqueId="{361DE243-8A94-45A9-B077-2D9CAE104AD5}">
          <cx:spPr>
            <a:solidFill>
              <a:schemeClr val="accent2">
                <a:lumMod val="50000"/>
              </a:schemeClr>
            </a:solidFill>
            <a:ln>
              <a:solidFill>
                <a:schemeClr val="accent2">
                  <a:lumMod val="50000"/>
                </a:schemeClr>
              </a:solidFill>
            </a:ln>
          </cx:spPr>
          <cx:dataId val="0"/>
          <cx:layoutPr>
            <cx:binning intervalClosed="r">
              <cx:binSize val="300"/>
            </cx:binning>
          </cx:layoutPr>
        </cx:series>
      </cx:plotAreaRegion>
      <cx:axis id="0">
        <cx:catScaling gapWidth="0"/>
        <cx:tickLabels/>
      </cx:axis>
      <cx:axis id="1">
        <cx:valScaling/>
        <cx:majorGridlines/>
        <cx:tickLabels/>
      </cx:axis>
    </cx:plotArea>
  </cx:chart>
</cx:chartSpace>
</file>

<file path=xl/charts/chartEx29.xml><?xml version="1.0" encoding="utf-8"?>
<cx:chartSpace xmlns:a="http://schemas.openxmlformats.org/drawingml/2006/main" xmlns:r="http://schemas.openxmlformats.org/officeDocument/2006/relationships" xmlns:cx="http://schemas.microsoft.com/office/drawing/2014/chartex">
  <cx:chartData>
    <cx:data id="0">
      <cx:numDim type="val">
        <cx:f>_xlchart.v1.29</cx:f>
      </cx:numDim>
    </cx:data>
  </cx:chartData>
  <cx:chart>
    <cx:title pos="t" align="ctr" overlay="0">
      <cx:tx>
        <cx:txData>
          <cx:v>After removing outliers</cx:v>
        </cx:txData>
      </cx:tx>
    </cx:title>
    <cx:plotArea>
      <cx:plotAreaRegion>
        <cx:series layoutId="clusteredColumn" uniqueId="{1DBBCE9D-E397-4519-BD0C-6E31B3AA8392}">
          <cx:spPr>
            <a:solidFill>
              <a:schemeClr val="accent2">
                <a:lumMod val="50000"/>
              </a:schemeClr>
            </a:solidFill>
            <a:ln>
              <a:solidFill>
                <a:schemeClr val="accent2">
                  <a:lumMod val="50000"/>
                </a:schemeClr>
              </a:solidFill>
            </a:ln>
          </cx:spPr>
          <cx:dataId val="0"/>
          <cx:layoutPr>
            <cx:binning intervalClosed="r">
              <cx:binSize val="300"/>
            </cx:binning>
          </cx:layoutPr>
        </cx:series>
      </cx:plotAreaRegion>
      <cx:axis id="0">
        <cx:catScaling gapWidth="0"/>
        <cx:tickLabels/>
      </cx:axis>
      <cx:axis id="1">
        <cx:valScaling/>
        <cx:majorGridlines/>
        <cx:tickLabels/>
      </cx:axis>
    </cx:plotArea>
  </cx:chart>
</cx:chartSpace>
</file>

<file path=xl/charts/chartEx30.xml><?xml version="1.0" encoding="utf-8"?>
<cx:chartSpace xmlns:a="http://schemas.openxmlformats.org/drawingml/2006/main" xmlns:r="http://schemas.openxmlformats.org/officeDocument/2006/relationships" xmlns:cx="http://schemas.microsoft.com/office/drawing/2014/chartex">
  <cx:chartData>
    <cx:data id="0">
      <cx:numDim type="val">
        <cx:f>_xlchart.v1.27</cx:f>
      </cx:numDim>
    </cx:data>
  </cx:chartData>
  <cx:chart>
    <cx:title pos="t" align="ctr" overlay="0"/>
    <cx:plotArea>
      <cx:plotAreaRegion>
        <cx:series layoutId="boxWhisker" uniqueId="{4B807B90-EA68-49A6-8A09-DAD2795E34D3}">
          <cx:spPr>
            <a:solidFill>
              <a:schemeClr val="accent1">
                <a:lumMod val="50000"/>
              </a:schemeClr>
            </a:solidFill>
            <a:ln>
              <a:solidFill>
                <a:schemeClr val="accent1">
                  <a:lumMod val="60000"/>
                  <a:lumOff val="40000"/>
                </a:schemeClr>
              </a:solidFill>
            </a:ln>
          </cx:spPr>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31.xml><?xml version="1.0" encoding="utf-8"?>
<cx:chartSpace xmlns:a="http://schemas.openxmlformats.org/drawingml/2006/main" xmlns:r="http://schemas.openxmlformats.org/officeDocument/2006/relationships" xmlns:cx="http://schemas.microsoft.com/office/drawing/2014/chartex">
  <cx:chartData>
    <cx:data id="0">
      <cx:numDim type="val">
        <cx:f>_xlchart.v1.31</cx:f>
      </cx:numDim>
    </cx:data>
  </cx:chartData>
  <cx:chart>
    <cx:title pos="t" align="ctr" overlay="0">
      <cx:tx>
        <cx:txData>
          <cx:v>Before transformation</cx:v>
        </cx:txData>
      </cx:tx>
    </cx:title>
    <cx:plotArea>
      <cx:plotAreaRegion>
        <cx:series layoutId="clusteredColumn" uniqueId="{32A6CCD2-593D-40DE-9CBD-AF3525F4ED14}">
          <cx:spPr>
            <a:solidFill>
              <a:schemeClr val="accent2">
                <a:lumMod val="50000"/>
              </a:schemeClr>
            </a:solidFill>
            <a:ln>
              <a:solidFill>
                <a:schemeClr val="accent2">
                  <a:lumMod val="50000"/>
                </a:schemeClr>
              </a:solidFill>
            </a:ln>
          </cx:spPr>
          <cx:dataId val="0"/>
          <cx:layoutPr>
            <cx:binning intervalClosed="r">
              <cx:binSize val="300"/>
            </cx:binning>
          </cx:layoutPr>
        </cx:series>
      </cx:plotAreaRegion>
      <cx:axis id="0">
        <cx:catScaling gapWidth="0"/>
        <cx:tickLabels/>
      </cx:axis>
      <cx:axis id="1">
        <cx:valScaling/>
        <cx:majorGridlines/>
        <cx:tickLabels/>
      </cx:axis>
    </cx:plotArea>
  </cx:chart>
</cx:chartSpace>
</file>

<file path=xl/charts/chartEx32.xml><?xml version="1.0" encoding="utf-8"?>
<cx:chartSpace xmlns:a="http://schemas.openxmlformats.org/drawingml/2006/main" xmlns:r="http://schemas.openxmlformats.org/officeDocument/2006/relationships" xmlns:cx="http://schemas.microsoft.com/office/drawing/2014/chartex">
  <cx:chartData>
    <cx:data id="0">
      <cx:numDim type="val">
        <cx:f>_xlchart.v1.30</cx:f>
      </cx:numDim>
    </cx:data>
  </cx:chartData>
  <cx:chart>
    <cx:title pos="t" align="ctr" overlay="0">
      <cx:tx>
        <cx:txData>
          <cx:v>After removing outliers</cx:v>
        </cx:txData>
      </cx:tx>
    </cx:title>
    <cx:plotArea>
      <cx:plotAreaRegion>
        <cx:series layoutId="clusteredColumn" uniqueId="{C3B75844-8DA6-4D90-9DFA-643F7B3C4FBD}">
          <cx:spPr>
            <a:solidFill>
              <a:schemeClr val="accent2">
                <a:lumMod val="50000"/>
              </a:schemeClr>
            </a:solidFill>
            <a:ln>
              <a:solidFill>
                <a:schemeClr val="accent2">
                  <a:lumMod val="50000"/>
                </a:schemeClr>
              </a:solidFill>
            </a:ln>
          </cx:spPr>
          <cx:dataId val="0"/>
          <cx:layoutPr>
            <cx:binning intervalClosed="r">
              <cx:binSize val="300"/>
            </cx:binning>
          </cx:layoutPr>
        </cx:series>
      </cx:plotAreaRegion>
      <cx:axis id="0">
        <cx:catScaling gapWidth="0"/>
        <cx:tickLabels/>
      </cx:axis>
      <cx:axis id="1">
        <cx:valScaling/>
        <cx:majorGridlines/>
        <cx:tickLabels/>
      </cx:axis>
    </cx:plotArea>
  </cx:chart>
</cx:chartSpace>
</file>

<file path=xl/charts/chartEx33.xml><?xml version="1.0" encoding="utf-8"?>
<cx:chartSpace xmlns:a="http://schemas.openxmlformats.org/drawingml/2006/main" xmlns:r="http://schemas.openxmlformats.org/officeDocument/2006/relationships" xmlns:cx="http://schemas.microsoft.com/office/drawing/2014/chartex">
  <cx:chartData>
    <cx:data id="0">
      <cx:numDim type="val">
        <cx:f>_xlchart.v1.32</cx:f>
      </cx:numDim>
    </cx:data>
  </cx:chartData>
  <cx:chart>
    <cx:title pos="t" align="ctr" overlay="0">
      <cx:tx>
        <cx:txData>
          <cx:v>Before transformation</cx:v>
        </cx:txData>
      </cx:tx>
    </cx:title>
    <cx:plotArea>
      <cx:plotAreaRegion>
        <cx:series layoutId="clusteredColumn" uniqueId="{1845BDF3-D3FB-4F1D-A488-B1ABDCD53620}">
          <cx:spPr>
            <a:solidFill>
              <a:schemeClr val="accent2">
                <a:lumMod val="50000"/>
              </a:schemeClr>
            </a:solidFill>
            <a:ln>
              <a:solidFill>
                <a:schemeClr val="accent2">
                  <a:lumMod val="50000"/>
                </a:schemeClr>
              </a:solidFill>
            </a:ln>
          </cx:spPr>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9.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0.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6.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7.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8.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9.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0.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7.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8.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microsoft.com/office/2014/relationships/chartEx" Target="../charts/chartEx3.xml"/><Relationship Id="rId13" Type="http://schemas.microsoft.com/office/2014/relationships/chartEx" Target="../charts/chartEx8.xml"/><Relationship Id="rId18" Type="http://schemas.microsoft.com/office/2014/relationships/chartEx" Target="../charts/chartEx13.xml"/><Relationship Id="rId26" Type="http://schemas.microsoft.com/office/2014/relationships/chartEx" Target="../charts/chartEx21.xml"/><Relationship Id="rId3" Type="http://schemas.openxmlformats.org/officeDocument/2006/relationships/chart" Target="../charts/chart3.xml"/><Relationship Id="rId21" Type="http://schemas.microsoft.com/office/2014/relationships/chartEx" Target="../charts/chartEx16.xml"/><Relationship Id="rId7" Type="http://schemas.microsoft.com/office/2014/relationships/chartEx" Target="../charts/chartEx2.xml"/><Relationship Id="rId12" Type="http://schemas.microsoft.com/office/2014/relationships/chartEx" Target="../charts/chartEx7.xml"/><Relationship Id="rId17" Type="http://schemas.microsoft.com/office/2014/relationships/chartEx" Target="../charts/chartEx12.xml"/><Relationship Id="rId25" Type="http://schemas.microsoft.com/office/2014/relationships/chartEx" Target="../charts/chartEx20.xml"/><Relationship Id="rId2" Type="http://schemas.openxmlformats.org/officeDocument/2006/relationships/chart" Target="../charts/chart2.xml"/><Relationship Id="rId16" Type="http://schemas.microsoft.com/office/2014/relationships/chartEx" Target="../charts/chartEx11.xml"/><Relationship Id="rId20" Type="http://schemas.microsoft.com/office/2014/relationships/chartEx" Target="../charts/chartEx15.xml"/><Relationship Id="rId1" Type="http://schemas.openxmlformats.org/officeDocument/2006/relationships/chart" Target="../charts/chart1.xml"/><Relationship Id="rId6" Type="http://schemas.microsoft.com/office/2014/relationships/chartEx" Target="../charts/chartEx1.xml"/><Relationship Id="rId11" Type="http://schemas.microsoft.com/office/2014/relationships/chartEx" Target="../charts/chartEx6.xml"/><Relationship Id="rId24" Type="http://schemas.microsoft.com/office/2014/relationships/chartEx" Target="../charts/chartEx19.xml"/><Relationship Id="rId5" Type="http://schemas.openxmlformats.org/officeDocument/2006/relationships/chart" Target="../charts/chart5.xml"/><Relationship Id="rId15" Type="http://schemas.microsoft.com/office/2014/relationships/chartEx" Target="../charts/chartEx10.xml"/><Relationship Id="rId23" Type="http://schemas.microsoft.com/office/2014/relationships/chartEx" Target="../charts/chartEx18.xml"/><Relationship Id="rId10" Type="http://schemas.microsoft.com/office/2014/relationships/chartEx" Target="../charts/chartEx5.xml"/><Relationship Id="rId19" Type="http://schemas.microsoft.com/office/2014/relationships/chartEx" Target="../charts/chartEx14.xml"/><Relationship Id="rId4" Type="http://schemas.openxmlformats.org/officeDocument/2006/relationships/chart" Target="../charts/chart4.xml"/><Relationship Id="rId9" Type="http://schemas.microsoft.com/office/2014/relationships/chartEx" Target="../charts/chartEx4.xml"/><Relationship Id="rId14" Type="http://schemas.microsoft.com/office/2014/relationships/chartEx" Target="../charts/chartEx9.xml"/><Relationship Id="rId22" Type="http://schemas.microsoft.com/office/2014/relationships/chartEx" Target="../charts/chartEx17.xml"/></Relationships>
</file>

<file path=xl/drawings/_rels/drawing2.xml.rels><?xml version="1.0" encoding="UTF-8" standalone="yes"?>
<Relationships xmlns="http://schemas.openxmlformats.org/package/2006/relationships"><Relationship Id="rId3" Type="http://schemas.microsoft.com/office/2014/relationships/chartEx" Target="../charts/chartEx24.xml"/><Relationship Id="rId2" Type="http://schemas.microsoft.com/office/2014/relationships/chartEx" Target="../charts/chartEx23.xml"/><Relationship Id="rId1" Type="http://schemas.microsoft.com/office/2014/relationships/chartEx" Target="../charts/chartEx22.xml"/></Relationships>
</file>

<file path=xl/drawings/_rels/drawing3.xml.rels><?xml version="1.0" encoding="UTF-8" standalone="yes"?>
<Relationships xmlns="http://schemas.openxmlformats.org/package/2006/relationships"><Relationship Id="rId3" Type="http://schemas.microsoft.com/office/2014/relationships/chartEx" Target="../charts/chartEx27.xml"/><Relationship Id="rId2" Type="http://schemas.microsoft.com/office/2014/relationships/chartEx" Target="../charts/chartEx26.xml"/><Relationship Id="rId1" Type="http://schemas.microsoft.com/office/2014/relationships/chartEx" Target="../charts/chartEx25.xml"/></Relationships>
</file>

<file path=xl/drawings/_rels/drawing4.xml.rels><?xml version="1.0" encoding="UTF-8" standalone="yes"?>
<Relationships xmlns="http://schemas.openxmlformats.org/package/2006/relationships"><Relationship Id="rId3" Type="http://schemas.microsoft.com/office/2014/relationships/chartEx" Target="../charts/chartEx29.xml"/><Relationship Id="rId2" Type="http://schemas.microsoft.com/office/2014/relationships/chartEx" Target="../charts/chartEx28.xml"/><Relationship Id="rId1" Type="http://schemas.openxmlformats.org/officeDocument/2006/relationships/chart" Target="../charts/chart6.xml"/><Relationship Id="rId4" Type="http://schemas.microsoft.com/office/2014/relationships/chartEx" Target="../charts/chartEx30.xml"/></Relationships>
</file>

<file path=xl/drawings/_rels/drawing5.xml.rels><?xml version="1.0" encoding="UTF-8" standalone="yes"?>
<Relationships xmlns="http://schemas.openxmlformats.org/package/2006/relationships"><Relationship Id="rId2" Type="http://schemas.microsoft.com/office/2014/relationships/chartEx" Target="../charts/chartEx32.xml"/><Relationship Id="rId1" Type="http://schemas.microsoft.com/office/2014/relationships/chartEx" Target="../charts/chartEx31.xml"/></Relationships>
</file>

<file path=xl/drawings/_rels/drawing6.xml.rels><?xml version="1.0" encoding="UTF-8" standalone="yes"?>
<Relationships xmlns="http://schemas.openxmlformats.org/package/2006/relationships"><Relationship Id="rId1" Type="http://schemas.microsoft.com/office/2014/relationships/chartEx" Target="../charts/chartEx33.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106680</xdr:rowOff>
    </xdr:from>
    <xdr:to>
      <xdr:col>1</xdr:col>
      <xdr:colOff>2263140</xdr:colOff>
      <xdr:row>9</xdr:row>
      <xdr:rowOff>182880</xdr:rowOff>
    </xdr:to>
    <xdr:graphicFrame macro="">
      <xdr:nvGraphicFramePr>
        <xdr:cNvPr id="2" name="Chart 1">
          <a:extLst>
            <a:ext uri="{FF2B5EF4-FFF2-40B4-BE49-F238E27FC236}">
              <a16:creationId xmlns:a16="http://schemas.microsoft.com/office/drawing/2014/main" id="{4F71BA10-319D-4FB8-A128-D76C5DA336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2270760</xdr:colOff>
      <xdr:row>1</xdr:row>
      <xdr:rowOff>106680</xdr:rowOff>
    </xdr:from>
    <xdr:to>
      <xdr:col>5</xdr:col>
      <xdr:colOff>137160</xdr:colOff>
      <xdr:row>9</xdr:row>
      <xdr:rowOff>182880</xdr:rowOff>
    </xdr:to>
    <xdr:graphicFrame macro="">
      <xdr:nvGraphicFramePr>
        <xdr:cNvPr id="5" name="Chart 4">
          <a:extLst>
            <a:ext uri="{FF2B5EF4-FFF2-40B4-BE49-F238E27FC236}">
              <a16:creationId xmlns:a16="http://schemas.microsoft.com/office/drawing/2014/main" id="{52A4E92F-67CE-47E1-A1CE-DF3B9AED4D6F}"/>
            </a:ext>
            <a:ext uri="{147F2762-F138-4A5C-976F-8EAC2B608ADB}">
              <a16:predDERef xmlns:a16="http://schemas.microsoft.com/office/drawing/2014/main" pred="{4F71BA10-319D-4FB8-A128-D76C5DA336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129540</xdr:colOff>
      <xdr:row>1</xdr:row>
      <xdr:rowOff>106680</xdr:rowOff>
    </xdr:from>
    <xdr:to>
      <xdr:col>8</xdr:col>
      <xdr:colOff>579120</xdr:colOff>
      <xdr:row>9</xdr:row>
      <xdr:rowOff>182880</xdr:rowOff>
    </xdr:to>
    <xdr:graphicFrame macro="">
      <xdr:nvGraphicFramePr>
        <xdr:cNvPr id="7" name="Chart 6">
          <a:extLst>
            <a:ext uri="{FF2B5EF4-FFF2-40B4-BE49-F238E27FC236}">
              <a16:creationId xmlns:a16="http://schemas.microsoft.com/office/drawing/2014/main" id="{7AE81F6A-28BB-408D-A38F-BD2415887A46}"/>
            </a:ext>
            <a:ext uri="{147F2762-F138-4A5C-976F-8EAC2B608ADB}">
              <a16:predDERef xmlns:a16="http://schemas.microsoft.com/office/drawing/2014/main" pred="{52A4E92F-67CE-47E1-A1CE-DF3B9AED4D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586740</xdr:colOff>
      <xdr:row>1</xdr:row>
      <xdr:rowOff>106680</xdr:rowOff>
    </xdr:from>
    <xdr:to>
      <xdr:col>12</xdr:col>
      <xdr:colOff>426720</xdr:colOff>
      <xdr:row>9</xdr:row>
      <xdr:rowOff>182880</xdr:rowOff>
    </xdr:to>
    <xdr:graphicFrame macro="">
      <xdr:nvGraphicFramePr>
        <xdr:cNvPr id="8" name="Chart 7">
          <a:extLst>
            <a:ext uri="{FF2B5EF4-FFF2-40B4-BE49-F238E27FC236}">
              <a16:creationId xmlns:a16="http://schemas.microsoft.com/office/drawing/2014/main" id="{C7C297DA-72D9-402B-89E4-28CD9A736303}"/>
            </a:ext>
            <a:ext uri="{147F2762-F138-4A5C-976F-8EAC2B608ADB}">
              <a16:predDERef xmlns:a16="http://schemas.microsoft.com/office/drawing/2014/main" pred="{7AE81F6A-28BB-408D-A38F-BD2415887A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434340</xdr:colOff>
      <xdr:row>1</xdr:row>
      <xdr:rowOff>106680</xdr:rowOff>
    </xdr:from>
    <xdr:to>
      <xdr:col>16</xdr:col>
      <xdr:colOff>274320</xdr:colOff>
      <xdr:row>9</xdr:row>
      <xdr:rowOff>182880</xdr:rowOff>
    </xdr:to>
    <xdr:graphicFrame macro="">
      <xdr:nvGraphicFramePr>
        <xdr:cNvPr id="9" name="Chart 8">
          <a:extLst>
            <a:ext uri="{FF2B5EF4-FFF2-40B4-BE49-F238E27FC236}">
              <a16:creationId xmlns:a16="http://schemas.microsoft.com/office/drawing/2014/main" id="{CFE2D7A8-DF55-4955-A4EC-51EC51DD54FC}"/>
            </a:ext>
            <a:ext uri="{147F2762-F138-4A5C-976F-8EAC2B608ADB}">
              <a16:predDERef xmlns:a16="http://schemas.microsoft.com/office/drawing/2014/main" pred="{C7C297DA-72D9-402B-89E4-28CD9A7363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15240</xdr:colOff>
      <xdr:row>21</xdr:row>
      <xdr:rowOff>15240</xdr:rowOff>
    </xdr:from>
    <xdr:to>
      <xdr:col>15</xdr:col>
      <xdr:colOff>449580</xdr:colOff>
      <xdr:row>29</xdr:row>
      <xdr:rowOff>45720</xdr:rowOff>
    </xdr:to>
    <mc:AlternateContent xmlns:mc="http://schemas.openxmlformats.org/markup-compatibility/2006">
      <mc:Choice xmlns:cx1="http://schemas.microsoft.com/office/drawing/2015/9/8/chartex" Requires="cx1">
        <xdr:graphicFrame macro="">
          <xdr:nvGraphicFramePr>
            <xdr:cNvPr id="10" name="Chart 9">
              <a:extLst>
                <a:ext uri="{FF2B5EF4-FFF2-40B4-BE49-F238E27FC236}">
                  <a16:creationId xmlns:a16="http://schemas.microsoft.com/office/drawing/2014/main" id="{D46E15BF-BAC2-4B66-8665-1683D80895FB}"/>
                </a:ext>
                <a:ext uri="{147F2762-F138-4A5C-976F-8EAC2B608ADB}">
                  <a16:predDERef xmlns:a16="http://schemas.microsoft.com/office/drawing/2014/main" pred="{CFE2D7A8-DF55-4955-A4EC-51EC51DD54F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4008120" y="6347460"/>
              <a:ext cx="7505700" cy="31699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8965</xdr:colOff>
      <xdr:row>32</xdr:row>
      <xdr:rowOff>0</xdr:rowOff>
    </xdr:from>
    <xdr:to>
      <xdr:col>12</xdr:col>
      <xdr:colOff>179295</xdr:colOff>
      <xdr:row>48</xdr:row>
      <xdr:rowOff>179294</xdr:rowOff>
    </xdr:to>
    <mc:AlternateContent xmlns:mc="http://schemas.openxmlformats.org/markup-compatibility/2006">
      <mc:Choice xmlns:cx1="http://schemas.microsoft.com/office/drawing/2015/9/8/chartex" Requires="cx1">
        <xdr:graphicFrame macro="">
          <xdr:nvGraphicFramePr>
            <xdr:cNvPr id="11" name="Chart 10">
              <a:extLst>
                <a:ext uri="{FF2B5EF4-FFF2-40B4-BE49-F238E27FC236}">
                  <a16:creationId xmlns:a16="http://schemas.microsoft.com/office/drawing/2014/main" id="{44829DFC-E230-4AB0-ABEF-C1B62D6B00DA}"/>
                </a:ext>
                <a:ext uri="{147F2762-F138-4A5C-976F-8EAC2B608ADB}">
                  <a16:predDERef xmlns:a16="http://schemas.microsoft.com/office/drawing/2014/main" pred="{D46E15BF-BAC2-4B66-8665-1683D80895F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4001845" y="10050780"/>
              <a:ext cx="5275730" cy="322729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0</xdr:colOff>
      <xdr:row>49</xdr:row>
      <xdr:rowOff>195942</xdr:rowOff>
    </xdr:from>
    <xdr:to>
      <xdr:col>12</xdr:col>
      <xdr:colOff>163286</xdr:colOff>
      <xdr:row>65</xdr:row>
      <xdr:rowOff>188258</xdr:rowOff>
    </xdr:to>
    <mc:AlternateContent xmlns:mc="http://schemas.openxmlformats.org/markup-compatibility/2006">
      <mc:Choice xmlns:cx1="http://schemas.microsoft.com/office/drawing/2015/9/8/chartex" Requires="cx1">
        <xdr:graphicFrame macro="">
          <xdr:nvGraphicFramePr>
            <xdr:cNvPr id="12" name="Chart 11">
              <a:extLst>
                <a:ext uri="{FF2B5EF4-FFF2-40B4-BE49-F238E27FC236}">
                  <a16:creationId xmlns:a16="http://schemas.microsoft.com/office/drawing/2014/main" id="{FF032C40-F211-4FCB-8332-1A380621C8C4}"/>
                </a:ext>
                <a:ext uri="{147F2762-F138-4A5C-976F-8EAC2B608ADB}">
                  <a16:predDERef xmlns:a16="http://schemas.microsoft.com/office/drawing/2014/main" pred="{44829DFC-E230-4AB0-ABEF-C1B62D6B00D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3992880" y="13477602"/>
              <a:ext cx="5268686" cy="305555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649356</xdr:colOff>
      <xdr:row>65</xdr:row>
      <xdr:rowOff>188258</xdr:rowOff>
    </xdr:from>
    <xdr:to>
      <xdr:col>12</xdr:col>
      <xdr:colOff>130629</xdr:colOff>
      <xdr:row>79</xdr:row>
      <xdr:rowOff>92765</xdr:rowOff>
    </xdr:to>
    <mc:AlternateContent xmlns:mc="http://schemas.openxmlformats.org/markup-compatibility/2006">
      <mc:Choice xmlns:cx1="http://schemas.microsoft.com/office/drawing/2015/9/8/chartex" Requires="cx1">
        <xdr:graphicFrame macro="">
          <xdr:nvGraphicFramePr>
            <xdr:cNvPr id="13" name="Chart 12">
              <a:extLst>
                <a:ext uri="{FF2B5EF4-FFF2-40B4-BE49-F238E27FC236}">
                  <a16:creationId xmlns:a16="http://schemas.microsoft.com/office/drawing/2014/main" id="{E0E6580E-672E-4471-88EB-B20BF652321E}"/>
                </a:ext>
                <a:ext uri="{147F2762-F138-4A5C-976F-8EAC2B608ADB}">
                  <a16:predDERef xmlns:a16="http://schemas.microsoft.com/office/drawing/2014/main" pred="{FF032C40-F211-4FCB-8332-1A380621C8C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3982278" y="16627580"/>
              <a:ext cx="5245968" cy="336332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17929</xdr:colOff>
      <xdr:row>84</xdr:row>
      <xdr:rowOff>195942</xdr:rowOff>
    </xdr:from>
    <xdr:to>
      <xdr:col>12</xdr:col>
      <xdr:colOff>119743</xdr:colOff>
      <xdr:row>101</xdr:row>
      <xdr:rowOff>8963</xdr:rowOff>
    </xdr:to>
    <mc:AlternateContent xmlns:mc="http://schemas.openxmlformats.org/markup-compatibility/2006">
      <mc:Choice xmlns:cx1="http://schemas.microsoft.com/office/drawing/2015/9/8/chartex" Requires="cx1">
        <xdr:graphicFrame macro="">
          <xdr:nvGraphicFramePr>
            <xdr:cNvPr id="14" name="Chart 13">
              <a:extLst>
                <a:ext uri="{FF2B5EF4-FFF2-40B4-BE49-F238E27FC236}">
                  <a16:creationId xmlns:a16="http://schemas.microsoft.com/office/drawing/2014/main" id="{538A48FB-EB2D-4BDA-93A2-205F8F71A429}"/>
                </a:ext>
                <a:ext uri="{147F2762-F138-4A5C-976F-8EAC2B608ADB}">
                  <a16:predDERef xmlns:a16="http://schemas.microsoft.com/office/drawing/2014/main" pred="{E0E6580E-672E-4471-88EB-B20BF652321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4010809" y="20160342"/>
              <a:ext cx="5207214" cy="306676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0</xdr:colOff>
      <xdr:row>103</xdr:row>
      <xdr:rowOff>188258</xdr:rowOff>
    </xdr:from>
    <xdr:to>
      <xdr:col>12</xdr:col>
      <xdr:colOff>87086</xdr:colOff>
      <xdr:row>121</xdr:row>
      <xdr:rowOff>80682</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D480E708-FC63-4FC7-9D66-0FD53BC03FE0}"/>
                </a:ext>
                <a:ext uri="{147F2762-F138-4A5C-976F-8EAC2B608ADB}">
                  <a16:predDERef xmlns:a16="http://schemas.microsoft.com/office/drawing/2014/main" pred="{538A48FB-EB2D-4BDA-93A2-205F8F71A42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1"/>
            </a:graphicData>
          </a:graphic>
        </xdr:graphicFrame>
      </mc:Choice>
      <mc:Fallback>
        <xdr:sp macro="" textlink="">
          <xdr:nvSpPr>
            <xdr:cNvPr id="0" name=""/>
            <xdr:cNvSpPr>
              <a:spLocks noTextEdit="1"/>
            </xdr:cNvSpPr>
          </xdr:nvSpPr>
          <xdr:spPr>
            <a:xfrm>
              <a:off x="3992880" y="23787398"/>
              <a:ext cx="5192486" cy="332904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177373</xdr:colOff>
      <xdr:row>31</xdr:row>
      <xdr:rowOff>181215</xdr:rowOff>
    </xdr:from>
    <xdr:to>
      <xdr:col>21</xdr:col>
      <xdr:colOff>598715</xdr:colOff>
      <xdr:row>48</xdr:row>
      <xdr:rowOff>174172</xdr:rowOff>
    </xdr:to>
    <mc:AlternateContent xmlns:mc="http://schemas.openxmlformats.org/markup-compatibility/2006">
      <mc:Choice xmlns:cx1="http://schemas.microsoft.com/office/drawing/2015/9/8/chartex" Requires="cx1">
        <xdr:graphicFrame macro="">
          <xdr:nvGraphicFramePr>
            <xdr:cNvPr id="18" name="Chart 17">
              <a:extLst>
                <a:ext uri="{FF2B5EF4-FFF2-40B4-BE49-F238E27FC236}">
                  <a16:creationId xmlns:a16="http://schemas.microsoft.com/office/drawing/2014/main" id="{60EDB962-04D3-4E8B-9064-D8DF6CC3AC6E}"/>
                </a:ext>
                <a:ext uri="{147F2762-F138-4A5C-976F-8EAC2B608ADB}">
                  <a16:predDERef xmlns:a16="http://schemas.microsoft.com/office/drawing/2014/main" pred="{D480E708-FC63-4FC7-9D66-0FD53BC03FE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xfrm>
              <a:off x="9275653" y="10033875"/>
              <a:ext cx="6044902" cy="323907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163286</xdr:colOff>
      <xdr:row>50</xdr:row>
      <xdr:rowOff>0</xdr:rowOff>
    </xdr:from>
    <xdr:to>
      <xdr:col>22</xdr:col>
      <xdr:colOff>10886</xdr:colOff>
      <xdr:row>65</xdr:row>
      <xdr:rowOff>185056</xdr:rowOff>
    </xdr:to>
    <mc:AlternateContent xmlns:mc="http://schemas.openxmlformats.org/markup-compatibility/2006">
      <mc:Choice xmlns:cx1="http://schemas.microsoft.com/office/drawing/2015/9/8/chartex" Requires="cx1">
        <xdr:graphicFrame macro="">
          <xdr:nvGraphicFramePr>
            <xdr:cNvPr id="19" name="Chart 18">
              <a:extLst>
                <a:ext uri="{FF2B5EF4-FFF2-40B4-BE49-F238E27FC236}">
                  <a16:creationId xmlns:a16="http://schemas.microsoft.com/office/drawing/2014/main" id="{F2A020C1-F853-49B4-84B3-961D3B9E31AC}"/>
                </a:ext>
                <a:ext uri="{147F2762-F138-4A5C-976F-8EAC2B608ADB}">
                  <a16:predDERef xmlns:a16="http://schemas.microsoft.com/office/drawing/2014/main" pred="{60EDB962-04D3-4E8B-9064-D8DF6CC3AC6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3"/>
            </a:graphicData>
          </a:graphic>
        </xdr:graphicFrame>
      </mc:Choice>
      <mc:Fallback>
        <xdr:sp macro="" textlink="">
          <xdr:nvSpPr>
            <xdr:cNvPr id="0" name=""/>
            <xdr:cNvSpPr>
              <a:spLocks noTextEdit="1"/>
            </xdr:cNvSpPr>
          </xdr:nvSpPr>
          <xdr:spPr>
            <a:xfrm>
              <a:off x="9261566" y="13479780"/>
              <a:ext cx="6080760" cy="305017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152399</xdr:colOff>
      <xdr:row>66</xdr:row>
      <xdr:rowOff>3199</xdr:rowOff>
    </xdr:from>
    <xdr:to>
      <xdr:col>21</xdr:col>
      <xdr:colOff>497732</xdr:colOff>
      <xdr:row>79</xdr:row>
      <xdr:rowOff>185531</xdr:rowOff>
    </xdr:to>
    <mc:AlternateContent xmlns:mc="http://schemas.openxmlformats.org/markup-compatibility/2006">
      <mc:Choice xmlns:cx1="http://schemas.microsoft.com/office/drawing/2015/9/8/chartex" Requires="cx1">
        <xdr:graphicFrame macro="">
          <xdr:nvGraphicFramePr>
            <xdr:cNvPr id="20" name="Chart 19">
              <a:extLst>
                <a:ext uri="{FF2B5EF4-FFF2-40B4-BE49-F238E27FC236}">
                  <a16:creationId xmlns:a16="http://schemas.microsoft.com/office/drawing/2014/main" id="{3076A345-9FAE-40CD-8AC8-0F6EE33B7D09}"/>
                </a:ext>
                <a:ext uri="{147F2762-F138-4A5C-976F-8EAC2B608ADB}">
                  <a16:predDERef xmlns:a16="http://schemas.microsoft.com/office/drawing/2014/main" pred="{F2A020C1-F853-49B4-84B3-961D3B9E31A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4"/>
            </a:graphicData>
          </a:graphic>
        </xdr:graphicFrame>
      </mc:Choice>
      <mc:Fallback>
        <xdr:sp macro="" textlink="">
          <xdr:nvSpPr>
            <xdr:cNvPr id="0" name=""/>
            <xdr:cNvSpPr>
              <a:spLocks noTextEdit="1"/>
            </xdr:cNvSpPr>
          </xdr:nvSpPr>
          <xdr:spPr>
            <a:xfrm>
              <a:off x="9250016" y="16634677"/>
              <a:ext cx="5964255" cy="344899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130628</xdr:colOff>
      <xdr:row>84</xdr:row>
      <xdr:rowOff>185057</xdr:rowOff>
    </xdr:from>
    <xdr:to>
      <xdr:col>21</xdr:col>
      <xdr:colOff>544285</xdr:colOff>
      <xdr:row>101</xdr:row>
      <xdr:rowOff>32658</xdr:rowOff>
    </xdr:to>
    <mc:AlternateContent xmlns:mc="http://schemas.openxmlformats.org/markup-compatibility/2006">
      <mc:Choice xmlns:cx1="http://schemas.microsoft.com/office/drawing/2015/9/8/chartex" Requires="cx1">
        <xdr:graphicFrame macro="">
          <xdr:nvGraphicFramePr>
            <xdr:cNvPr id="21" name="Chart 20">
              <a:extLst>
                <a:ext uri="{FF2B5EF4-FFF2-40B4-BE49-F238E27FC236}">
                  <a16:creationId xmlns:a16="http://schemas.microsoft.com/office/drawing/2014/main" id="{D674F672-0866-4D04-B5D1-0D0A589A6937}"/>
                </a:ext>
                <a:ext uri="{147F2762-F138-4A5C-976F-8EAC2B608ADB}">
                  <a16:predDERef xmlns:a16="http://schemas.microsoft.com/office/drawing/2014/main" pred="{3076A345-9FAE-40CD-8AC8-0F6EE33B7D0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5"/>
            </a:graphicData>
          </a:graphic>
        </xdr:graphicFrame>
      </mc:Choice>
      <mc:Fallback>
        <xdr:sp macro="" textlink="">
          <xdr:nvSpPr>
            <xdr:cNvPr id="0" name=""/>
            <xdr:cNvSpPr>
              <a:spLocks noTextEdit="1"/>
            </xdr:cNvSpPr>
          </xdr:nvSpPr>
          <xdr:spPr>
            <a:xfrm>
              <a:off x="9228908" y="20157077"/>
              <a:ext cx="6037217" cy="309372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97971</xdr:colOff>
      <xdr:row>104</xdr:row>
      <xdr:rowOff>1</xdr:rowOff>
    </xdr:from>
    <xdr:to>
      <xdr:col>22</xdr:col>
      <xdr:colOff>43543</xdr:colOff>
      <xdr:row>121</xdr:row>
      <xdr:rowOff>76200</xdr:rowOff>
    </xdr:to>
    <mc:AlternateContent xmlns:mc="http://schemas.openxmlformats.org/markup-compatibility/2006">
      <mc:Choice xmlns:cx1="http://schemas.microsoft.com/office/drawing/2015/9/8/chartex" Requires="cx1">
        <xdr:graphicFrame macro="">
          <xdr:nvGraphicFramePr>
            <xdr:cNvPr id="23" name="Chart 22">
              <a:extLst>
                <a:ext uri="{FF2B5EF4-FFF2-40B4-BE49-F238E27FC236}">
                  <a16:creationId xmlns:a16="http://schemas.microsoft.com/office/drawing/2014/main" id="{E36C215A-17E2-405A-9A6C-563EE5E495AC}"/>
                </a:ext>
                <a:ext uri="{147F2762-F138-4A5C-976F-8EAC2B608ADB}">
                  <a16:predDERef xmlns:a16="http://schemas.microsoft.com/office/drawing/2014/main" pred="{D674F672-0866-4D04-B5D1-0D0A589A693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9196251" y="23797261"/>
              <a:ext cx="6178732" cy="331469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0</xdr:colOff>
      <xdr:row>130</xdr:row>
      <xdr:rowOff>16329</xdr:rowOff>
    </xdr:from>
    <xdr:to>
      <xdr:col>14</xdr:col>
      <xdr:colOff>304800</xdr:colOff>
      <xdr:row>144</xdr:row>
      <xdr:rowOff>16329</xdr:rowOff>
    </xdr:to>
    <mc:AlternateContent xmlns:mc="http://schemas.openxmlformats.org/markup-compatibility/2006">
      <mc:Choice xmlns:cx1="http://schemas.microsoft.com/office/drawing/2015/9/8/chartex" Requires="cx1">
        <xdr:graphicFrame macro="">
          <xdr:nvGraphicFramePr>
            <xdr:cNvPr id="24" name="Chart 23">
              <a:extLst>
                <a:ext uri="{FF2B5EF4-FFF2-40B4-BE49-F238E27FC236}">
                  <a16:creationId xmlns:a16="http://schemas.microsoft.com/office/drawing/2014/main" id="{D7758A66-062C-F479-DFC0-575B0E23FB1F}"/>
                </a:ext>
                <a:ext uri="{147F2762-F138-4A5C-976F-8EAC2B608ADB}">
                  <a16:predDERef xmlns:a16="http://schemas.microsoft.com/office/drawing/2014/main" pred="{E36C215A-17E2-405A-9A6C-563EE5E495A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5996940" y="33871989"/>
              <a:ext cx="4762500" cy="26670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370114</xdr:colOff>
      <xdr:row>130</xdr:row>
      <xdr:rowOff>27214</xdr:rowOff>
    </xdr:from>
    <xdr:to>
      <xdr:col>22</xdr:col>
      <xdr:colOff>522514</xdr:colOff>
      <xdr:row>144</xdr:row>
      <xdr:rowOff>21772</xdr:rowOff>
    </xdr:to>
    <mc:AlternateContent xmlns:mc="http://schemas.openxmlformats.org/markup-compatibility/2006">
      <mc:Choice xmlns:cx1="http://schemas.microsoft.com/office/drawing/2015/9/8/chartex" Requires="cx1">
        <xdr:graphicFrame macro="">
          <xdr:nvGraphicFramePr>
            <xdr:cNvPr id="26" name="Chart 25">
              <a:extLst>
                <a:ext uri="{FF2B5EF4-FFF2-40B4-BE49-F238E27FC236}">
                  <a16:creationId xmlns:a16="http://schemas.microsoft.com/office/drawing/2014/main" id="{DB44E5BF-D6CC-C884-4272-FE3B22CE8DD6}"/>
                </a:ext>
                <a:ext uri="{147F2762-F138-4A5C-976F-8EAC2B608ADB}">
                  <a16:predDERef xmlns:a16="http://schemas.microsoft.com/office/drawing/2014/main" pred="{D7758A66-062C-F479-DFC0-575B0E23FB1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10824754" y="33882874"/>
              <a:ext cx="5029200" cy="266155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259977</xdr:colOff>
      <xdr:row>163</xdr:row>
      <xdr:rowOff>8965</xdr:rowOff>
    </xdr:from>
    <xdr:to>
      <xdr:col>12</xdr:col>
      <xdr:colOff>564777</xdr:colOff>
      <xdr:row>177</xdr:row>
      <xdr:rowOff>1</xdr:rowOff>
    </xdr:to>
    <mc:AlternateContent xmlns:mc="http://schemas.openxmlformats.org/markup-compatibility/2006">
      <mc:Choice xmlns:cx1="http://schemas.microsoft.com/office/drawing/2015/9/8/chartex" Requires="cx1">
        <xdr:graphicFrame macro="">
          <xdr:nvGraphicFramePr>
            <xdr:cNvPr id="28" name="Chart 27">
              <a:extLst>
                <a:ext uri="{FF2B5EF4-FFF2-40B4-BE49-F238E27FC236}">
                  <a16:creationId xmlns:a16="http://schemas.microsoft.com/office/drawing/2014/main" id="{854E2634-4136-4B3D-980A-5C0A15DC1325}"/>
                </a:ext>
                <a:ext uri="{147F2762-F138-4A5C-976F-8EAC2B608ADB}">
                  <a16:predDERef xmlns:a16="http://schemas.microsoft.com/office/drawing/2014/main" pred="{DB44E5BF-D6CC-C884-4272-FE3B22CE8DD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4984377" y="40151125"/>
              <a:ext cx="4678680" cy="266565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578225</xdr:colOff>
      <xdr:row>163</xdr:row>
      <xdr:rowOff>4482</xdr:rowOff>
    </xdr:from>
    <xdr:to>
      <xdr:col>20</xdr:col>
      <xdr:colOff>273425</xdr:colOff>
      <xdr:row>177</xdr:row>
      <xdr:rowOff>103094</xdr:rowOff>
    </xdr:to>
    <mc:AlternateContent xmlns:mc="http://schemas.openxmlformats.org/markup-compatibility/2006">
      <mc:Choice xmlns:cx1="http://schemas.microsoft.com/office/drawing/2015/9/8/chartex" Requires="cx1">
        <xdr:graphicFrame macro="">
          <xdr:nvGraphicFramePr>
            <xdr:cNvPr id="27" name="Chart 26">
              <a:extLst>
                <a:ext uri="{FF2B5EF4-FFF2-40B4-BE49-F238E27FC236}">
                  <a16:creationId xmlns:a16="http://schemas.microsoft.com/office/drawing/2014/main" id="{8A0D2E69-C62D-CD29-ACDD-57E2F0D6C865}"/>
                </a:ext>
                <a:ext uri="{147F2762-F138-4A5C-976F-8EAC2B608ADB}">
                  <a16:predDERef xmlns:a16="http://schemas.microsoft.com/office/drawing/2014/main" pred="{854E2634-4136-4B3D-980A-5C0A15DC132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9676505" y="40146642"/>
              <a:ext cx="4709160" cy="2773232"/>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165848</xdr:colOff>
      <xdr:row>195</xdr:row>
      <xdr:rowOff>183776</xdr:rowOff>
    </xdr:from>
    <xdr:to>
      <xdr:col>12</xdr:col>
      <xdr:colOff>470648</xdr:colOff>
      <xdr:row>210</xdr:row>
      <xdr:rowOff>94129</xdr:rowOff>
    </xdr:to>
    <mc:AlternateContent xmlns:mc="http://schemas.openxmlformats.org/markup-compatibility/2006">
      <mc:Choice xmlns:cx1="http://schemas.microsoft.com/office/drawing/2015/9/8/chartex" Requires="cx1">
        <xdr:graphicFrame macro="">
          <xdr:nvGraphicFramePr>
            <xdr:cNvPr id="29" name="Chart 28">
              <a:extLst>
                <a:ext uri="{FF2B5EF4-FFF2-40B4-BE49-F238E27FC236}">
                  <a16:creationId xmlns:a16="http://schemas.microsoft.com/office/drawing/2014/main" id="{8414CA29-1D8F-AAC5-9790-DA1C1B3A15A4}"/>
                </a:ext>
                <a:ext uri="{147F2762-F138-4A5C-976F-8EAC2B608ADB}">
                  <a16:predDERef xmlns:a16="http://schemas.microsoft.com/office/drawing/2014/main" pred="{8A0D2E69-C62D-CD29-ACDD-57E2F0D6C86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1"/>
            </a:graphicData>
          </a:graphic>
        </xdr:graphicFrame>
      </mc:Choice>
      <mc:Fallback>
        <xdr:sp macro="" textlink="">
          <xdr:nvSpPr>
            <xdr:cNvPr id="0" name=""/>
            <xdr:cNvSpPr>
              <a:spLocks noTextEdit="1"/>
            </xdr:cNvSpPr>
          </xdr:nvSpPr>
          <xdr:spPr>
            <a:xfrm>
              <a:off x="4890248" y="46429556"/>
              <a:ext cx="4678680" cy="277547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67235</xdr:colOff>
      <xdr:row>196</xdr:row>
      <xdr:rowOff>22412</xdr:rowOff>
    </xdr:from>
    <xdr:to>
      <xdr:col>20</xdr:col>
      <xdr:colOff>372035</xdr:colOff>
      <xdr:row>210</xdr:row>
      <xdr:rowOff>121023</xdr:rowOff>
    </xdr:to>
    <mc:AlternateContent xmlns:mc="http://schemas.openxmlformats.org/markup-compatibility/2006">
      <mc:Choice xmlns:cx1="http://schemas.microsoft.com/office/drawing/2015/9/8/chartex" Requires="cx1">
        <xdr:graphicFrame macro="">
          <xdr:nvGraphicFramePr>
            <xdr:cNvPr id="30" name="Chart 29">
              <a:extLst>
                <a:ext uri="{FF2B5EF4-FFF2-40B4-BE49-F238E27FC236}">
                  <a16:creationId xmlns:a16="http://schemas.microsoft.com/office/drawing/2014/main" id="{C4B2E185-CFC3-D75C-2D64-49D22E7D6083}"/>
                </a:ext>
                <a:ext uri="{147F2762-F138-4A5C-976F-8EAC2B608ADB}">
                  <a16:predDERef xmlns:a16="http://schemas.microsoft.com/office/drawing/2014/main" pred="{8414CA29-1D8F-AAC5-9790-DA1C1B3A15A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2"/>
            </a:graphicData>
          </a:graphic>
        </xdr:graphicFrame>
      </mc:Choice>
      <mc:Fallback>
        <xdr:sp macro="" textlink="">
          <xdr:nvSpPr>
            <xdr:cNvPr id="0" name=""/>
            <xdr:cNvSpPr>
              <a:spLocks noTextEdit="1"/>
            </xdr:cNvSpPr>
          </xdr:nvSpPr>
          <xdr:spPr>
            <a:xfrm>
              <a:off x="9843695" y="46458692"/>
              <a:ext cx="4640580" cy="277323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300317</xdr:colOff>
      <xdr:row>228</xdr:row>
      <xdr:rowOff>183777</xdr:rowOff>
    </xdr:from>
    <xdr:to>
      <xdr:col>12</xdr:col>
      <xdr:colOff>605117</xdr:colOff>
      <xdr:row>243</xdr:row>
      <xdr:rowOff>94129</xdr:rowOff>
    </xdr:to>
    <mc:AlternateContent xmlns:mc="http://schemas.openxmlformats.org/markup-compatibility/2006">
      <mc:Choice xmlns:cx1="http://schemas.microsoft.com/office/drawing/2015/9/8/chartex" Requires="cx1">
        <xdr:graphicFrame macro="">
          <xdr:nvGraphicFramePr>
            <xdr:cNvPr id="31" name="Chart 30">
              <a:extLst>
                <a:ext uri="{FF2B5EF4-FFF2-40B4-BE49-F238E27FC236}">
                  <a16:creationId xmlns:a16="http://schemas.microsoft.com/office/drawing/2014/main" id="{70993533-9113-A8DD-D2C0-3064D2847BF1}"/>
                </a:ext>
                <a:ext uri="{147F2762-F138-4A5C-976F-8EAC2B608ADB}">
                  <a16:predDERef xmlns:a16="http://schemas.microsoft.com/office/drawing/2014/main" pred="{C4B2E185-CFC3-D75C-2D64-49D22E7D608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3"/>
            </a:graphicData>
          </a:graphic>
        </xdr:graphicFrame>
      </mc:Choice>
      <mc:Fallback>
        <xdr:sp macro="" textlink="">
          <xdr:nvSpPr>
            <xdr:cNvPr id="0" name=""/>
            <xdr:cNvSpPr>
              <a:spLocks noTextEdit="1"/>
            </xdr:cNvSpPr>
          </xdr:nvSpPr>
          <xdr:spPr>
            <a:xfrm>
              <a:off x="5024717" y="52723677"/>
              <a:ext cx="4678680" cy="2775472"/>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4483</xdr:colOff>
      <xdr:row>229</xdr:row>
      <xdr:rowOff>1</xdr:rowOff>
    </xdr:from>
    <xdr:to>
      <xdr:col>20</xdr:col>
      <xdr:colOff>309283</xdr:colOff>
      <xdr:row>243</xdr:row>
      <xdr:rowOff>116541</xdr:rowOff>
    </xdr:to>
    <mc:AlternateContent xmlns:mc="http://schemas.openxmlformats.org/markup-compatibility/2006">
      <mc:Choice xmlns:cx1="http://schemas.microsoft.com/office/drawing/2015/9/8/chartex" Requires="cx1">
        <xdr:graphicFrame macro="">
          <xdr:nvGraphicFramePr>
            <xdr:cNvPr id="32" name="Chart 31">
              <a:extLst>
                <a:ext uri="{FF2B5EF4-FFF2-40B4-BE49-F238E27FC236}">
                  <a16:creationId xmlns:a16="http://schemas.microsoft.com/office/drawing/2014/main" id="{439B9B73-2F0D-3FB5-8D86-355F02D2652A}"/>
                </a:ext>
                <a:ext uri="{147F2762-F138-4A5C-976F-8EAC2B608ADB}">
                  <a16:predDERef xmlns:a16="http://schemas.microsoft.com/office/drawing/2014/main" pred="{70993533-9113-A8DD-D2C0-3064D2847BF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4"/>
            </a:graphicData>
          </a:graphic>
        </xdr:graphicFrame>
      </mc:Choice>
      <mc:Fallback>
        <xdr:sp macro="" textlink="">
          <xdr:nvSpPr>
            <xdr:cNvPr id="0" name=""/>
            <xdr:cNvSpPr>
              <a:spLocks noTextEdit="1"/>
            </xdr:cNvSpPr>
          </xdr:nvSpPr>
          <xdr:spPr>
            <a:xfrm>
              <a:off x="9780943" y="52730401"/>
              <a:ext cx="4640580" cy="279116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605118</xdr:colOff>
      <xdr:row>266</xdr:row>
      <xdr:rowOff>4483</xdr:rowOff>
    </xdr:from>
    <xdr:to>
      <xdr:col>13</xdr:col>
      <xdr:colOff>300318</xdr:colOff>
      <xdr:row>280</xdr:row>
      <xdr:rowOff>103094</xdr:rowOff>
    </xdr:to>
    <mc:AlternateContent xmlns:mc="http://schemas.openxmlformats.org/markup-compatibility/2006">
      <mc:Choice xmlns:cx1="http://schemas.microsoft.com/office/drawing/2015/9/8/chartex" Requires="cx1">
        <xdr:graphicFrame macro="">
          <xdr:nvGraphicFramePr>
            <xdr:cNvPr id="34" name="Chart 33">
              <a:extLst>
                <a:ext uri="{FF2B5EF4-FFF2-40B4-BE49-F238E27FC236}">
                  <a16:creationId xmlns:a16="http://schemas.microsoft.com/office/drawing/2014/main" id="{DD98E9D3-FC5B-741A-36CD-566EBC79F351}"/>
                </a:ext>
                <a:ext uri="{147F2762-F138-4A5C-976F-8EAC2B608ADB}">
                  <a16:predDERef xmlns:a16="http://schemas.microsoft.com/office/drawing/2014/main" pred="{439B9B73-2F0D-3FB5-8D86-355F02D2652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5"/>
            </a:graphicData>
          </a:graphic>
        </xdr:graphicFrame>
      </mc:Choice>
      <mc:Fallback>
        <xdr:sp macro="" textlink="">
          <xdr:nvSpPr>
            <xdr:cNvPr id="0" name=""/>
            <xdr:cNvSpPr>
              <a:spLocks noTextEdit="1"/>
            </xdr:cNvSpPr>
          </xdr:nvSpPr>
          <xdr:spPr>
            <a:xfrm>
              <a:off x="5329518" y="59791003"/>
              <a:ext cx="4747260" cy="277323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318248</xdr:colOff>
      <xdr:row>265</xdr:row>
      <xdr:rowOff>156882</xdr:rowOff>
    </xdr:from>
    <xdr:to>
      <xdr:col>21</xdr:col>
      <xdr:colOff>13448</xdr:colOff>
      <xdr:row>280</xdr:row>
      <xdr:rowOff>67235</xdr:rowOff>
    </xdr:to>
    <mc:AlternateContent xmlns:mc="http://schemas.openxmlformats.org/markup-compatibility/2006">
      <mc:Choice xmlns:cx1="http://schemas.microsoft.com/office/drawing/2015/9/8/chartex" Requires="cx1">
        <xdr:graphicFrame macro="">
          <xdr:nvGraphicFramePr>
            <xdr:cNvPr id="35" name="Chart 34">
              <a:extLst>
                <a:ext uri="{FF2B5EF4-FFF2-40B4-BE49-F238E27FC236}">
                  <a16:creationId xmlns:a16="http://schemas.microsoft.com/office/drawing/2014/main" id="{82FEA30D-4DEE-473E-8275-68E698CF2DC3}"/>
                </a:ext>
                <a:ext uri="{147F2762-F138-4A5C-976F-8EAC2B608ADB}">
                  <a16:predDERef xmlns:a16="http://schemas.microsoft.com/office/drawing/2014/main" pred="{DD98E9D3-FC5B-741A-36CD-566EBC79F35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6"/>
            </a:graphicData>
          </a:graphic>
        </xdr:graphicFrame>
      </mc:Choice>
      <mc:Fallback>
        <xdr:sp macro="" textlink="">
          <xdr:nvSpPr>
            <xdr:cNvPr id="0" name=""/>
            <xdr:cNvSpPr>
              <a:spLocks noTextEdit="1"/>
            </xdr:cNvSpPr>
          </xdr:nvSpPr>
          <xdr:spPr>
            <a:xfrm>
              <a:off x="10094708" y="59752902"/>
              <a:ext cx="4640580" cy="277547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oneCellAnchor>
    <xdr:from>
      <xdr:col>2</xdr:col>
      <xdr:colOff>372033</xdr:colOff>
      <xdr:row>305</xdr:row>
      <xdr:rowOff>779930</xdr:rowOff>
    </xdr:from>
    <xdr:ext cx="2398059" cy="1457988"/>
    <mc:AlternateContent xmlns:mc="http://schemas.openxmlformats.org/markup-compatibility/2006" xmlns:a14="http://schemas.microsoft.com/office/drawing/2010/main">
      <mc:Choice Requires="a14">
        <xdr:sp macro="" textlink="">
          <xdr:nvSpPr>
            <xdr:cNvPr id="36" name="TextBox 35">
              <a:extLst>
                <a:ext uri="{FF2B5EF4-FFF2-40B4-BE49-F238E27FC236}">
                  <a16:creationId xmlns:a16="http://schemas.microsoft.com/office/drawing/2014/main" id="{1BFD85BC-6F9D-ACA5-94F2-9CEBFF4CD9FF}"/>
                </a:ext>
              </a:extLst>
            </xdr:cNvPr>
            <xdr:cNvSpPr txBox="1"/>
          </xdr:nvSpPr>
          <xdr:spPr>
            <a:xfrm>
              <a:off x="2882151" y="70283295"/>
              <a:ext cx="2398059" cy="14579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2400">
                  <a:solidFill>
                    <a:sysClr val="windowText" lastClr="000000"/>
                  </a:solidFill>
                </a:rPr>
                <a:t>x  ±  t</a:t>
              </a:r>
              <a:r>
                <a:rPr lang="en-US" sz="2400" baseline="-25000">
                  <a:solidFill>
                    <a:sysClr val="windowText" lastClr="000000"/>
                  </a:solidFill>
                </a:rPr>
                <a:t>29, 0.99</a:t>
              </a:r>
              <a:r>
                <a:rPr lang="en-US" sz="2400">
                  <a:solidFill>
                    <a:sysClr val="windowText" lastClr="000000"/>
                  </a:solidFill>
                </a:rPr>
                <a:t>*</a:t>
              </a:r>
              <a14:m>
                <m:oMath xmlns:m="http://schemas.openxmlformats.org/officeDocument/2006/math">
                  <m:f>
                    <m:fPr>
                      <m:ctrlPr>
                        <a:rPr lang="en-US" sz="2400" i="1">
                          <a:solidFill>
                            <a:sysClr val="windowText" lastClr="000000"/>
                          </a:solidFill>
                          <a:latin typeface="Cambria Math" panose="02040503050406030204" pitchFamily="18" charset="0"/>
                        </a:rPr>
                      </m:ctrlPr>
                    </m:fPr>
                    <m:num>
                      <m:r>
                        <a:rPr lang="en-US" sz="2400" i="1">
                          <a:solidFill>
                            <a:sysClr val="windowText" lastClr="000000"/>
                          </a:solidFill>
                          <a:latin typeface="Cambria Math" panose="02040503050406030204" pitchFamily="18" charset="0"/>
                        </a:rPr>
                        <m:t>𝑠</m:t>
                      </m:r>
                    </m:num>
                    <m:den>
                      <m:rad>
                        <m:radPr>
                          <m:degHide m:val="on"/>
                          <m:ctrlPr>
                            <a:rPr lang="en-US" sz="2400" i="1">
                              <a:solidFill>
                                <a:sysClr val="windowText" lastClr="000000"/>
                              </a:solidFill>
                              <a:latin typeface="Cambria Math" panose="02040503050406030204" pitchFamily="18" charset="0"/>
                            </a:rPr>
                          </m:ctrlPr>
                        </m:radPr>
                        <m:deg/>
                        <m:e>
                          <m:r>
                            <a:rPr lang="en-US" sz="2400" i="1">
                              <a:solidFill>
                                <a:sysClr val="windowText" lastClr="000000"/>
                              </a:solidFill>
                              <a:latin typeface="Cambria Math" panose="02040503050406030204" pitchFamily="18" charset="0"/>
                            </a:rPr>
                            <m:t>𝑛</m:t>
                          </m:r>
                        </m:e>
                      </m:rad>
                    </m:den>
                  </m:f>
                </m:oMath>
              </a14:m>
              <a:endParaRPr lang="en-US" sz="2400">
                <a:solidFill>
                  <a:sysClr val="windowText" lastClr="000000"/>
                </a:solidFill>
              </a:endParaRPr>
            </a:p>
          </xdr:txBody>
        </xdr:sp>
      </mc:Choice>
      <mc:Fallback xmlns="">
        <xdr:sp macro="" textlink="">
          <xdr:nvSpPr>
            <xdr:cNvPr id="36" name="TextBox 35">
              <a:extLst>
                <a:ext uri="{FF2B5EF4-FFF2-40B4-BE49-F238E27FC236}">
                  <a16:creationId xmlns:a16="http://schemas.microsoft.com/office/drawing/2014/main" id="{1BFD85BC-6F9D-ACA5-94F2-9CEBFF4CD9FF}"/>
                </a:ext>
              </a:extLst>
            </xdr:cNvPr>
            <xdr:cNvSpPr txBox="1"/>
          </xdr:nvSpPr>
          <xdr:spPr>
            <a:xfrm>
              <a:off x="2882151" y="70283295"/>
              <a:ext cx="2398059" cy="14579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2400">
                  <a:solidFill>
                    <a:sysClr val="windowText" lastClr="000000"/>
                  </a:solidFill>
                </a:rPr>
                <a:t>x  ±  t</a:t>
              </a:r>
              <a:r>
                <a:rPr lang="en-US" sz="2400" baseline="-25000">
                  <a:solidFill>
                    <a:sysClr val="windowText" lastClr="000000"/>
                  </a:solidFill>
                </a:rPr>
                <a:t>29, 0.99</a:t>
              </a:r>
              <a:r>
                <a:rPr lang="en-US" sz="2400">
                  <a:solidFill>
                    <a:sysClr val="windowText" lastClr="000000"/>
                  </a:solidFill>
                </a:rPr>
                <a:t>*</a:t>
              </a:r>
              <a:r>
                <a:rPr lang="en-US" sz="2400" i="0">
                  <a:solidFill>
                    <a:sysClr val="windowText" lastClr="000000"/>
                  </a:solidFill>
                  <a:latin typeface="Cambria Math" panose="02040503050406030204" pitchFamily="18" charset="0"/>
                </a:rPr>
                <a:t>𝑠/√𝑛</a:t>
              </a:r>
              <a:endParaRPr lang="en-US" sz="2400">
                <a:solidFill>
                  <a:sysClr val="windowText" lastClr="000000"/>
                </a:solidFill>
              </a:endParaRPr>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twoCellAnchor>
    <xdr:from>
      <xdr:col>3</xdr:col>
      <xdr:colOff>304800</xdr:colOff>
      <xdr:row>6</xdr:row>
      <xdr:rowOff>161925</xdr:rowOff>
    </xdr:from>
    <xdr:to>
      <xdr:col>11</xdr:col>
      <xdr:colOff>0</xdr:colOff>
      <xdr:row>21</xdr:row>
      <xdr:rowOff>47625</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D6A546E7-253B-D2FE-B3B8-4787AA24E2AD}"/>
                </a:ext>
                <a:ext uri="{147F2762-F138-4A5C-976F-8EAC2B608ADB}">
                  <a16:predDERef xmlns:a16="http://schemas.microsoft.com/office/drawing/2014/main" pred="{FB5699EF-10FD-2D3E-7371-AA34729A2AB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829300" y="1312545"/>
              <a:ext cx="4572000" cy="26289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447675</xdr:colOff>
      <xdr:row>6</xdr:row>
      <xdr:rowOff>180975</xdr:rowOff>
    </xdr:from>
    <xdr:to>
      <xdr:col>18</xdr:col>
      <xdr:colOff>190500</xdr:colOff>
      <xdr:row>21</xdr:row>
      <xdr:rowOff>28575</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148331CA-E57C-9B3A-A650-884F0A188A4E}"/>
                </a:ext>
                <a:ext uri="{147F2762-F138-4A5C-976F-8EAC2B608ADB}">
                  <a16:predDERef xmlns:a16="http://schemas.microsoft.com/office/drawing/2014/main" pred="{D6A546E7-253B-D2FE-B3B8-4787AA24E2A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0848975" y="1331595"/>
              <a:ext cx="4010025" cy="25908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285750</xdr:colOff>
      <xdr:row>7</xdr:row>
      <xdr:rowOff>9525</xdr:rowOff>
    </xdr:from>
    <xdr:to>
      <xdr:col>25</xdr:col>
      <xdr:colOff>590550</xdr:colOff>
      <xdr:row>21</xdr:row>
      <xdr:rowOff>85725</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EB1E1155-3FC9-5671-2F0B-E66F4F55FA8D}"/>
                </a:ext>
                <a:ext uri="{147F2762-F138-4A5C-976F-8EAC2B608ADB}">
                  <a16:predDERef xmlns:a16="http://schemas.microsoft.com/office/drawing/2014/main" pred="{148331CA-E57C-9B3A-A650-884F0A188A4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4954250" y="1343025"/>
              <a:ext cx="4572000" cy="26365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57150</xdr:colOff>
      <xdr:row>14</xdr:row>
      <xdr:rowOff>9525</xdr:rowOff>
    </xdr:from>
    <xdr:to>
      <xdr:col>8</xdr:col>
      <xdr:colOff>259080</xdr:colOff>
      <xdr:row>28</xdr:row>
      <xdr:rowOff>85725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93DEA697-1BCE-00DA-83F6-F02D41F773A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671310" y="2623185"/>
              <a:ext cx="4613910" cy="26365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600075</xdr:colOff>
      <xdr:row>13</xdr:row>
      <xdr:rowOff>171450</xdr:rowOff>
    </xdr:from>
    <xdr:to>
      <xdr:col>24</xdr:col>
      <xdr:colOff>295275</xdr:colOff>
      <xdr:row>28</xdr:row>
      <xdr:rowOff>57150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364F9C8E-BDC8-30A6-5989-627D3FCD2373}"/>
                </a:ext>
                <a:ext uri="{147F2762-F138-4A5C-976F-8EAC2B608ADB}">
                  <a16:predDERef xmlns:a16="http://schemas.microsoft.com/office/drawing/2014/main" pred="{93DEA697-1BCE-00DA-83F6-F02D41F773A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529435" y="2602230"/>
              <a:ext cx="4572000" cy="26289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259080</xdr:colOff>
      <xdr:row>14</xdr:row>
      <xdr:rowOff>1905</xdr:rowOff>
    </xdr:from>
    <xdr:to>
      <xdr:col>13</xdr:col>
      <xdr:colOff>535305</xdr:colOff>
      <xdr:row>28</xdr:row>
      <xdr:rowOff>78105</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54D6F1F6-68EB-B6A8-1C70-EE9C34023167}"/>
                </a:ext>
                <a:ext uri="{147F2762-F138-4A5C-976F-8EAC2B608ADB}">
                  <a16:predDERef xmlns:a16="http://schemas.microsoft.com/office/drawing/2014/main" pred="{364F9C8E-BDC8-30A6-5989-627D3FCD237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1285220" y="2615565"/>
              <a:ext cx="3324225" cy="26365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13</xdr:col>
      <xdr:colOff>121920</xdr:colOff>
      <xdr:row>7</xdr:row>
      <xdr:rowOff>26670</xdr:rowOff>
    </xdr:from>
    <xdr:to>
      <xdr:col>20</xdr:col>
      <xdr:colOff>426720</xdr:colOff>
      <xdr:row>22</xdr:row>
      <xdr:rowOff>26670</xdr:rowOff>
    </xdr:to>
    <xdr:graphicFrame macro="">
      <xdr:nvGraphicFramePr>
        <xdr:cNvPr id="5" name="Chart 4">
          <a:extLst>
            <a:ext uri="{FF2B5EF4-FFF2-40B4-BE49-F238E27FC236}">
              <a16:creationId xmlns:a16="http://schemas.microsoft.com/office/drawing/2014/main" id="{926D2DB6-14DA-A3E3-9EAF-2197D70AB9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457200</xdr:colOff>
      <xdr:row>45</xdr:row>
      <xdr:rowOff>0</xdr:rowOff>
    </xdr:from>
    <xdr:to>
      <xdr:col>11</xdr:col>
      <xdr:colOff>152400</xdr:colOff>
      <xdr:row>59</xdr:row>
      <xdr:rowOff>76200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10B1DE7E-0376-15D6-8725-90BA6C7DCAD8}"/>
                </a:ext>
                <a:ext uri="{147F2762-F138-4A5C-976F-8EAC2B608ADB}">
                  <a16:predDERef xmlns:a16="http://schemas.microsoft.com/office/drawing/2014/main" pred="{926D2DB6-14DA-A3E3-9EAF-2197D70AB98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002780" y="8282940"/>
              <a:ext cx="6736080" cy="26365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238125</xdr:colOff>
      <xdr:row>45</xdr:row>
      <xdr:rowOff>9525</xdr:rowOff>
    </xdr:from>
    <xdr:to>
      <xdr:col>18</xdr:col>
      <xdr:colOff>390525</xdr:colOff>
      <xdr:row>59</xdr:row>
      <xdr:rowOff>47625</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8F0C8473-DE2A-F5D8-3BF4-3F1C10FF1F6D}"/>
                </a:ext>
                <a:ext uri="{147F2762-F138-4A5C-976F-8EAC2B608ADB}">
                  <a16:predDERef xmlns:a16="http://schemas.microsoft.com/office/drawing/2014/main" pred="{10B1DE7E-0376-15D6-8725-90BA6C7DCAD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3824585" y="8292465"/>
              <a:ext cx="4419600" cy="25984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466725</xdr:colOff>
      <xdr:row>45</xdr:row>
      <xdr:rowOff>19050</xdr:rowOff>
    </xdr:from>
    <xdr:to>
      <xdr:col>26</xdr:col>
      <xdr:colOff>161925</xdr:colOff>
      <xdr:row>59</xdr:row>
      <xdr:rowOff>95250</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DD867C8B-3F0B-776A-2CB7-796B29C34473}"/>
                </a:ext>
                <a:ext uri="{147F2762-F138-4A5C-976F-8EAC2B608ADB}">
                  <a16:predDERef xmlns:a16="http://schemas.microsoft.com/office/drawing/2014/main" pred="{8F0C8473-DE2A-F5D8-3BF4-3F1C10FF1F6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8320385" y="8301990"/>
              <a:ext cx="4572000" cy="26365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4</xdr:col>
      <xdr:colOff>47625</xdr:colOff>
      <xdr:row>14</xdr:row>
      <xdr:rowOff>9524</xdr:rowOff>
    </xdr:from>
    <xdr:to>
      <xdr:col>8</xdr:col>
      <xdr:colOff>556260</xdr:colOff>
      <xdr:row>28</xdr:row>
      <xdr:rowOff>175259</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157D5651-8016-F2D0-B002-9165C334BE4F}"/>
                </a:ext>
                <a:ext uri="{147F2762-F138-4A5C-976F-8EAC2B608ADB}">
                  <a16:predDERef xmlns:a16="http://schemas.microsoft.com/office/drawing/2014/main" pred="{984EC4DF-C7F1-C11A-A51B-52B22C84367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677025" y="2623184"/>
              <a:ext cx="4920615" cy="272605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586740</xdr:colOff>
      <xdr:row>14</xdr:row>
      <xdr:rowOff>70485</xdr:rowOff>
    </xdr:from>
    <xdr:to>
      <xdr:col>16</xdr:col>
      <xdr:colOff>281940</xdr:colOff>
      <xdr:row>28</xdr:row>
      <xdr:rowOff>146685</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EFF45457-D0B5-F4B1-91E1-AD7D65AE750E}"/>
                </a:ext>
                <a:ext uri="{147F2762-F138-4A5C-976F-8EAC2B608ADB}">
                  <a16:predDERef xmlns:a16="http://schemas.microsoft.com/office/drawing/2014/main" pred="{157D5651-8016-F2D0-B002-9165C334BE4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1628120" y="2684145"/>
              <a:ext cx="4572000" cy="26365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4</xdr:col>
      <xdr:colOff>247650</xdr:colOff>
      <xdr:row>4</xdr:row>
      <xdr:rowOff>171450</xdr:rowOff>
    </xdr:from>
    <xdr:to>
      <xdr:col>8</xdr:col>
      <xdr:colOff>19050</xdr:colOff>
      <xdr:row>20</xdr:row>
      <xdr:rowOff>66675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34EA93C6-0D8C-B0D4-134E-A352EBE536B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343650" y="918210"/>
              <a:ext cx="4198620" cy="27146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XRealStats.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fig"/>
      <sheetName val="Wilcoxon Table"/>
      <sheetName val="Mann Table"/>
      <sheetName val="Runs Table"/>
      <sheetName val="KS Table"/>
      <sheetName val="KS2 Table"/>
      <sheetName val="Lil Table"/>
      <sheetName val="AD Table"/>
      <sheetName val="AD2 Table"/>
      <sheetName val="SW Table"/>
      <sheetName val="Stud. Q Table"/>
      <sheetName val="Stud. Q Table 2"/>
      <sheetName val="Sp Rho Table"/>
      <sheetName val="Ken Tau Table"/>
      <sheetName val="Durbin Table"/>
      <sheetName val="Dunnett Table"/>
      <sheetName val="Dunnett 1"/>
      <sheetName val="Prime"/>
      <sheetName val="MSSD"/>
      <sheetName val="Dict"/>
      <sheetName val="ADict"/>
      <sheetName val="XRealStats"/>
    </sheetNames>
    <definedNames>
      <definedName name="DAGOSTINO"/>
      <definedName name="DPTEST"/>
      <definedName name="QSORT"/>
      <definedName name="SHAPIRO"/>
      <definedName name="SWTEST"/>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9</v>
    <v>3</v>
  </rv>
  <rv s="1">
    <v>9</v>
    <v>1</v>
  </rv>
</rvData>
</file>

<file path=xl/richData/rdrichvaluestructure.xml><?xml version="1.0" encoding="utf-8"?>
<rvStructures xmlns="http://schemas.microsoft.com/office/spreadsheetml/2017/richdata" count="2">
  <s t="_error">
    <k n="errorType" t="i"/>
    <k n="subType" t="i"/>
  </s>
  <s t="_error">
    <k n="errorType" t="i"/>
    <k n="propagated" t="b"/>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github.com/tnguyen7s/Data-Science-Projects/blob/main/House-Prices-In-USA/main/rents.csv"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8137A-6E1E-4303-9EB6-14DDC1720DA5}">
  <dimension ref="A1:M545"/>
  <sheetViews>
    <sheetView showGridLines="0" topLeftCell="A480" zoomScale="115" zoomScaleNormal="115" workbookViewId="0">
      <selection activeCell="B484" sqref="B484"/>
    </sheetView>
  </sheetViews>
  <sheetFormatPr defaultColWidth="8.88671875" defaultRowHeight="15" x14ac:dyDescent="0.25"/>
  <cols>
    <col min="1" max="1" width="2" style="8" customWidth="1"/>
    <col min="2" max="2" width="34.6640625" style="8" customWidth="1"/>
    <col min="3" max="3" width="11.88671875" style="8" bestFit="1" customWidth="1"/>
    <col min="4" max="4" width="9.6640625" style="8" bestFit="1" customWidth="1"/>
    <col min="5" max="5" width="10.6640625" style="8" customWidth="1"/>
    <col min="6" max="6" width="11" style="8" bestFit="1" customWidth="1"/>
    <col min="7" max="7" width="9.6640625" style="8" bestFit="1" customWidth="1"/>
    <col min="8" max="9" width="8.88671875" style="8"/>
    <col min="10" max="10" width="9.6640625" style="8" bestFit="1" customWidth="1"/>
    <col min="11" max="12" width="8.88671875" style="8"/>
    <col min="13" max="14" width="9.88671875" style="8" bestFit="1" customWidth="1"/>
    <col min="15" max="16384" width="8.88671875" style="8"/>
  </cols>
  <sheetData>
    <row r="1" spans="1:6" ht="17.399999999999999" x14ac:dyDescent="0.3">
      <c r="B1" s="9" t="s">
        <v>0</v>
      </c>
    </row>
    <row r="12" spans="1:6" ht="15.6" thickBot="1" x14ac:dyDescent="0.3">
      <c r="A12" s="1"/>
      <c r="B12" s="5" t="s">
        <v>1</v>
      </c>
      <c r="C12" s="5" t="s">
        <v>2</v>
      </c>
      <c r="D12" s="5" t="s">
        <v>3</v>
      </c>
      <c r="E12" s="5"/>
      <c r="F12" s="1"/>
    </row>
    <row r="13" spans="1:6" ht="15.6" thickTop="1" x14ac:dyDescent="0.25">
      <c r="B13" s="8" t="s">
        <v>4</v>
      </c>
      <c r="C13" s="8">
        <f>_xlfn.COVARIANCE.S('Table 1'!C6:C271, 'Table 1'!D6:D271)</f>
        <v>486.62108100439752</v>
      </c>
      <c r="D13" s="8">
        <f>CORREL('Table 1'!C6:C271, 'Table 1'!D6:D271)</f>
        <v>0.2233689715232276</v>
      </c>
    </row>
    <row r="14" spans="1:6" x14ac:dyDescent="0.25">
      <c r="B14" s="8" t="s">
        <v>5</v>
      </c>
      <c r="C14" s="8">
        <f>_xlfn.COVARIANCE.S('Table 1'!C272:C595, 'Table 1'!D272:D595)</f>
        <v>683.4351947406642</v>
      </c>
      <c r="D14" s="8">
        <f>CORREL('Table 1'!C272:C595, 'Table 1'!D272:D595)</f>
        <v>0.50008525459436881</v>
      </c>
    </row>
    <row r="15" spans="1:6" x14ac:dyDescent="0.25">
      <c r="B15" s="8" t="s">
        <v>6</v>
      </c>
      <c r="C15" s="8">
        <f>_xlfn.COVARIANCE.S('Table 1'!C596:C769, 'Table 1'!D596:D769)</f>
        <v>8540.1474985050827</v>
      </c>
      <c r="D15" s="8">
        <f>CORREL('Table 1'!C596:C769, 'Table 1'!D596:D769)</f>
        <v>0.53425399091602521</v>
      </c>
    </row>
    <row r="16" spans="1:6" x14ac:dyDescent="0.25">
      <c r="B16" s="8" t="s">
        <v>7</v>
      </c>
      <c r="C16" s="8">
        <f>_xlfn.COVARIANCE.S('Table 1'!C770:C916, 'Table 1'!D770:D916)</f>
        <v>522.36343304445063</v>
      </c>
      <c r="D16" s="8">
        <f>CORREL('Table 1'!C770:C916, 'Table 1'!D770:D916)</f>
        <v>0.56144464736248212</v>
      </c>
    </row>
    <row r="17" spans="2:4" x14ac:dyDescent="0.25">
      <c r="B17" s="8" t="s">
        <v>8</v>
      </c>
      <c r="C17" s="8">
        <f>_xlfn.COVARIANCE.S('Table 1'!C917:C1065, 'Table 1'!D917:D1065)</f>
        <v>279.41116452022493</v>
      </c>
      <c r="D17" s="8">
        <f>CORREL('Table 1'!C917:C1065, 'Table 1'!D917:D1065)</f>
        <v>0.21287812628786978</v>
      </c>
    </row>
    <row r="20" spans="2:4" ht="195" customHeight="1" x14ac:dyDescent="0.25">
      <c r="B20" s="10" t="s">
        <v>9</v>
      </c>
    </row>
    <row r="22" spans="2:4" ht="17.399999999999999" x14ac:dyDescent="0.3">
      <c r="B22" s="9" t="s">
        <v>10</v>
      </c>
    </row>
    <row r="24" spans="2:4" x14ac:dyDescent="0.25">
      <c r="B24" s="8" t="s">
        <v>11</v>
      </c>
      <c r="C24" s="8">
        <f>AVERAGE('Price Per Bed'!B6:B1065)</f>
        <v>1679.6246226415094</v>
      </c>
    </row>
    <row r="25" spans="2:4" x14ac:dyDescent="0.25">
      <c r="B25" s="8" t="s">
        <v>12</v>
      </c>
      <c r="C25" s="8">
        <f>MEDIAN('Price Per Bed'!B7:B1066)</f>
        <v>1250</v>
      </c>
    </row>
    <row r="26" spans="2:4" x14ac:dyDescent="0.25">
      <c r="B26" s="8" t="s">
        <v>13</v>
      </c>
      <c r="C26" s="8">
        <f>MODE('Price Per Bed'!B7:B1066)</f>
        <v>800</v>
      </c>
    </row>
    <row r="28" spans="2:4" ht="140.25" customHeight="1" x14ac:dyDescent="0.25">
      <c r="B28" s="10" t="s">
        <v>14</v>
      </c>
    </row>
    <row r="32" spans="2:4" ht="15.6" thickBot="1" x14ac:dyDescent="0.3">
      <c r="B32" s="17" t="s">
        <v>4</v>
      </c>
    </row>
    <row r="33" spans="2:3" x14ac:dyDescent="0.25">
      <c r="B33" s="8" t="s">
        <v>11</v>
      </c>
      <c r="C33" s="13">
        <f>AVERAGE('Austin, TX'!B6:B271)</f>
        <v>1437.6223684210527</v>
      </c>
    </row>
    <row r="34" spans="2:3" x14ac:dyDescent="0.25">
      <c r="B34" s="8" t="s">
        <v>12</v>
      </c>
      <c r="C34" s="13">
        <f>MEDIAN('Austin, TX'!B6:B271)</f>
        <v>1379.5</v>
      </c>
    </row>
    <row r="35" spans="2:3" x14ac:dyDescent="0.25">
      <c r="B35" s="8" t="s">
        <v>13</v>
      </c>
      <c r="C35" s="13">
        <f>MODE('Austin, TX'!B6:B271)</f>
        <v>725</v>
      </c>
    </row>
    <row r="37" spans="2:3" x14ac:dyDescent="0.25">
      <c r="B37" s="8" t="s">
        <v>15</v>
      </c>
      <c r="C37" s="13">
        <f>SKEW('Austin, TX'!B8:B273)</f>
        <v>1.5217664312125641</v>
      </c>
    </row>
    <row r="51" spans="2:3" ht="15.6" thickBot="1" x14ac:dyDescent="0.3">
      <c r="B51" s="17" t="s">
        <v>5</v>
      </c>
    </row>
    <row r="52" spans="2:3" x14ac:dyDescent="0.25">
      <c r="B52" s="8" t="s">
        <v>11</v>
      </c>
      <c r="C52" s="8">
        <f>AVERAGE('Minneapolis, MN'!B6:B329)</f>
        <v>1147.7348251028804</v>
      </c>
    </row>
    <row r="53" spans="2:3" x14ac:dyDescent="0.25">
      <c r="B53" s="8" t="s">
        <v>12</v>
      </c>
      <c r="C53" s="8">
        <f>MEDIAN('Minneapolis, MN'!B6:B329)</f>
        <v>1095</v>
      </c>
    </row>
    <row r="54" spans="2:3" x14ac:dyDescent="0.25">
      <c r="B54" s="8" t="s">
        <v>13</v>
      </c>
      <c r="C54" s="8">
        <f>MODE('Minneapolis, MN'!B6:B329)</f>
        <v>1250</v>
      </c>
    </row>
    <row r="56" spans="2:3" x14ac:dyDescent="0.25">
      <c r="B56" s="8" t="s">
        <v>15</v>
      </c>
      <c r="C56" s="8">
        <f>SKEW('Minneapolis, MN'!B6:B329)</f>
        <v>2.0690506310846679</v>
      </c>
    </row>
    <row r="68" spans="2:3" ht="15.6" thickBot="1" x14ac:dyDescent="0.3">
      <c r="B68" s="17" t="s">
        <v>16</v>
      </c>
    </row>
    <row r="69" spans="2:3" x14ac:dyDescent="0.25">
      <c r="B69" s="8" t="s">
        <v>11</v>
      </c>
      <c r="C69" s="13">
        <f>AVERAGE('New York, NY'!B6:B179)</f>
        <v>4002.7222222222226</v>
      </c>
    </row>
    <row r="70" spans="2:3" x14ac:dyDescent="0.25">
      <c r="B70" s="8" t="s">
        <v>12</v>
      </c>
      <c r="C70" s="13">
        <f>MEDIAN('New York, NY'!B6:B179)</f>
        <v>3153.25</v>
      </c>
    </row>
    <row r="71" spans="2:3" x14ac:dyDescent="0.25">
      <c r="B71" s="8" t="s">
        <v>13</v>
      </c>
      <c r="C71" s="8">
        <f>MODE('New York, NY'!B6:B179)</f>
        <v>2000</v>
      </c>
    </row>
    <row r="73" spans="2:3" x14ac:dyDescent="0.25">
      <c r="B73" s="8" t="s">
        <v>15</v>
      </c>
      <c r="C73" s="8">
        <f>SKEW('New York, NY'!B6:B179)</f>
        <v>9.0670392780501583</v>
      </c>
    </row>
    <row r="75" spans="2:3" ht="75" x14ac:dyDescent="0.25">
      <c r="B75" s="10" t="s">
        <v>101</v>
      </c>
    </row>
    <row r="86" spans="2:3" ht="15.6" thickBot="1" x14ac:dyDescent="0.3">
      <c r="B86" s="17" t="s">
        <v>7</v>
      </c>
    </row>
    <row r="87" spans="2:3" x14ac:dyDescent="0.25">
      <c r="B87" s="8" t="s">
        <v>11</v>
      </c>
      <c r="C87" s="13">
        <f>AVERAGE('Saint Louis, MO'!B6:B152)</f>
        <v>1063.952380952381</v>
      </c>
    </row>
    <row r="88" spans="2:3" x14ac:dyDescent="0.25">
      <c r="B88" s="8" t="s">
        <v>12</v>
      </c>
      <c r="C88" s="13">
        <f>MEDIAN('Saint Louis, MO'!B6:B152)</f>
        <v>950</v>
      </c>
    </row>
    <row r="89" spans="2:3" x14ac:dyDescent="0.25">
      <c r="B89" s="8" t="s">
        <v>13</v>
      </c>
      <c r="C89" s="8">
        <f>MODE('Saint Louis, MO'!B6:B152)</f>
        <v>750</v>
      </c>
    </row>
    <row r="91" spans="2:3" x14ac:dyDescent="0.25">
      <c r="B91" s="8" t="s">
        <v>15</v>
      </c>
      <c r="C91" s="8">
        <f>SKEW('Saint Louis, MO'!B6:B152)</f>
        <v>1.4550605941575416</v>
      </c>
    </row>
    <row r="104" spans="2:3" ht="15.6" thickBot="1" x14ac:dyDescent="0.3">
      <c r="B104" s="17" t="s">
        <v>8</v>
      </c>
    </row>
    <row r="105" spans="2:3" x14ac:dyDescent="0.25">
      <c r="B105" s="8" t="s">
        <v>11</v>
      </c>
      <c r="C105" s="13">
        <f>AVERAGE('Tampa, FL'!B6:B154)</f>
        <v>1162.7771812080539</v>
      </c>
    </row>
    <row r="106" spans="2:3" x14ac:dyDescent="0.25">
      <c r="B106" s="8" t="s">
        <v>12</v>
      </c>
      <c r="C106" s="13">
        <f>MEDIAN('Tampa, FL'!B6:B154)</f>
        <v>1050.6666666666667</v>
      </c>
    </row>
    <row r="107" spans="2:3" x14ac:dyDescent="0.25">
      <c r="B107" s="8" t="s">
        <v>13</v>
      </c>
      <c r="C107" s="8">
        <f>MODE('Tampa, FL'!B6:B154)</f>
        <v>825</v>
      </c>
    </row>
    <row r="109" spans="2:3" x14ac:dyDescent="0.25">
      <c r="B109" s="8" t="s">
        <v>15</v>
      </c>
      <c r="C109" s="8">
        <f>SKEW('Tampa, FL'!B6:B154)</f>
        <v>0.38897364776046195</v>
      </c>
    </row>
    <row r="123" spans="2:10" ht="45" x14ac:dyDescent="0.25">
      <c r="E123" s="40"/>
      <c r="F123" s="41" t="s">
        <v>104</v>
      </c>
      <c r="G123" s="41" t="s">
        <v>103</v>
      </c>
      <c r="H123" s="41" t="s">
        <v>105</v>
      </c>
      <c r="I123" s="41" t="s">
        <v>106</v>
      </c>
      <c r="J123" s="41" t="s">
        <v>107</v>
      </c>
    </row>
    <row r="124" spans="2:10" ht="258.60000000000002" customHeight="1" x14ac:dyDescent="0.25">
      <c r="B124" s="10" t="s">
        <v>102</v>
      </c>
      <c r="E124" s="42" t="s">
        <v>12</v>
      </c>
      <c r="F124" s="42">
        <v>1379.5</v>
      </c>
      <c r="G124" s="42">
        <v>1095</v>
      </c>
      <c r="H124" s="42">
        <v>3153.25</v>
      </c>
      <c r="I124" s="43">
        <v>950</v>
      </c>
      <c r="J124" s="42">
        <v>1050.67</v>
      </c>
    </row>
    <row r="126" spans="2:10" ht="17.399999999999999" x14ac:dyDescent="0.3">
      <c r="B126" s="16" t="s">
        <v>17</v>
      </c>
    </row>
    <row r="127" spans="2:10" ht="170.4" customHeight="1" x14ac:dyDescent="0.25">
      <c r="B127" s="10" t="s">
        <v>18</v>
      </c>
    </row>
    <row r="129" spans="2:5" ht="15.6" thickBot="1" x14ac:dyDescent="0.3">
      <c r="B129" s="17" t="s">
        <v>4</v>
      </c>
    </row>
    <row r="131" spans="2:5" x14ac:dyDescent="0.25">
      <c r="B131" s="18" t="s">
        <v>19</v>
      </c>
      <c r="D131" s="8" t="s">
        <v>11</v>
      </c>
      <c r="E131" s="13">
        <f>AVERAGE(B132:B161)</f>
        <v>1465.4427222222223</v>
      </c>
    </row>
    <row r="132" spans="2:5" x14ac:dyDescent="0.25">
      <c r="B132" s="3">
        <v>1677.2833333333299</v>
      </c>
      <c r="D132" s="8" t="s">
        <v>12</v>
      </c>
      <c r="E132" s="13">
        <f>MEDIAN(B132:B161)</f>
        <v>1444.3200000000015</v>
      </c>
    </row>
    <row r="133" spans="2:5" x14ac:dyDescent="0.25">
      <c r="B133" s="3">
        <v>1308.8733333333334</v>
      </c>
      <c r="D133" s="2"/>
      <c r="E133" s="2"/>
    </row>
    <row r="134" spans="2:5" x14ac:dyDescent="0.25">
      <c r="B134" s="3">
        <v>1491.3444444444399</v>
      </c>
    </row>
    <row r="135" spans="2:5" x14ac:dyDescent="0.25">
      <c r="B135" s="3">
        <v>1619.9277777777777</v>
      </c>
      <c r="D135" s="8" t="s">
        <v>15</v>
      </c>
      <c r="E135" s="8">
        <f>SKEW(B132:B161)</f>
        <v>0.10588586009197187</v>
      </c>
    </row>
    <row r="136" spans="2:5" x14ac:dyDescent="0.25">
      <c r="B136" s="3">
        <v>1319.9477777777779</v>
      </c>
    </row>
    <row r="137" spans="2:5" x14ac:dyDescent="0.25">
      <c r="B137" s="3">
        <v>1343.6544444444444</v>
      </c>
    </row>
    <row r="138" spans="2:5" x14ac:dyDescent="0.25">
      <c r="B138" s="3">
        <v>1221.6361111111112</v>
      </c>
    </row>
    <row r="139" spans="2:5" x14ac:dyDescent="0.25">
      <c r="B139" s="3">
        <v>1539.627777777778</v>
      </c>
    </row>
    <row r="140" spans="2:5" x14ac:dyDescent="0.25">
      <c r="B140" s="3">
        <v>1360.2277777777779</v>
      </c>
    </row>
    <row r="141" spans="2:5" x14ac:dyDescent="0.25">
      <c r="B141" s="3">
        <v>1343.587777777778</v>
      </c>
    </row>
    <row r="142" spans="2:5" x14ac:dyDescent="0.25">
      <c r="B142" s="3">
        <v>1394.461111111111</v>
      </c>
    </row>
    <row r="143" spans="2:5" x14ac:dyDescent="0.25">
      <c r="B143" s="3">
        <v>1389.3666666666663</v>
      </c>
    </row>
    <row r="144" spans="2:5" x14ac:dyDescent="0.25">
      <c r="B144" s="3">
        <v>1373.7777777777776</v>
      </c>
    </row>
    <row r="145" spans="2:2" x14ac:dyDescent="0.25">
      <c r="B145" s="3">
        <v>1399.9794444444444</v>
      </c>
    </row>
    <row r="146" spans="2:2" x14ac:dyDescent="0.25">
      <c r="B146" s="3">
        <v>1640.2</v>
      </c>
    </row>
    <row r="147" spans="2:2" x14ac:dyDescent="0.25">
      <c r="B147" s="3">
        <v>1298.9861111111099</v>
      </c>
    </row>
    <row r="148" spans="2:2" x14ac:dyDescent="0.25">
      <c r="B148" s="3">
        <v>1666.9111111111113</v>
      </c>
    </row>
    <row r="149" spans="2:2" x14ac:dyDescent="0.25">
      <c r="B149" s="3">
        <v>1294.173888888889</v>
      </c>
    </row>
    <row r="150" spans="2:2" x14ac:dyDescent="0.25">
      <c r="B150" s="3">
        <v>1616.0777777777776</v>
      </c>
    </row>
    <row r="151" spans="2:2" x14ac:dyDescent="0.25">
      <c r="B151" s="3">
        <v>1645.3888888888891</v>
      </c>
    </row>
    <row r="152" spans="2:2" x14ac:dyDescent="0.25">
      <c r="B152" s="3">
        <v>1243.2</v>
      </c>
    </row>
    <row r="153" spans="2:2" x14ac:dyDescent="0.25">
      <c r="B153" s="3">
        <v>1459.7333333333333</v>
      </c>
    </row>
    <row r="154" spans="2:2" x14ac:dyDescent="0.25">
      <c r="B154" s="3">
        <v>1482.8455555555599</v>
      </c>
    </row>
    <row r="155" spans="2:2" x14ac:dyDescent="0.25">
      <c r="B155" s="3">
        <v>1615.7294444444444</v>
      </c>
    </row>
    <row r="156" spans="2:2" x14ac:dyDescent="0.25">
      <c r="B156" s="3">
        <v>1603.9055555555601</v>
      </c>
    </row>
    <row r="157" spans="2:2" x14ac:dyDescent="0.25">
      <c r="B157" s="3">
        <v>1709.6083333333333</v>
      </c>
    </row>
    <row r="158" spans="2:2" x14ac:dyDescent="0.25">
      <c r="B158" s="3">
        <v>1540.786111111111</v>
      </c>
    </row>
    <row r="159" spans="2:2" x14ac:dyDescent="0.25">
      <c r="B159" s="3">
        <v>1428.9066666666699</v>
      </c>
    </row>
    <row r="160" spans="2:2" x14ac:dyDescent="0.25">
      <c r="B160" s="3">
        <v>1349.6722222222222</v>
      </c>
    </row>
    <row r="161" spans="2:5" x14ac:dyDescent="0.25">
      <c r="B161" s="3">
        <v>1583.461111111111</v>
      </c>
    </row>
    <row r="164" spans="2:5" ht="15.6" thickBot="1" x14ac:dyDescent="0.3">
      <c r="B164" s="17" t="s">
        <v>5</v>
      </c>
      <c r="D164" s="8" t="s">
        <v>11</v>
      </c>
      <c r="E164" s="13">
        <f>AVERAGE(B167:B195)</f>
        <v>976.73908045977009</v>
      </c>
    </row>
    <row r="165" spans="2:5" x14ac:dyDescent="0.25">
      <c r="D165" s="8" t="s">
        <v>12</v>
      </c>
      <c r="E165" s="13">
        <f>MEDIAN(B167:B195)</f>
        <v>979.26666666666665</v>
      </c>
    </row>
    <row r="166" spans="2:5" x14ac:dyDescent="0.25">
      <c r="B166" s="18" t="s">
        <v>19</v>
      </c>
      <c r="D166" s="2"/>
      <c r="E166" s="2"/>
    </row>
    <row r="167" spans="2:5" x14ac:dyDescent="0.25">
      <c r="B167" s="3">
        <v>993.54166666666663</v>
      </c>
    </row>
    <row r="168" spans="2:5" x14ac:dyDescent="0.25">
      <c r="B168" s="3">
        <v>957.27499999999998</v>
      </c>
      <c r="D168" s="8" t="s">
        <v>15</v>
      </c>
      <c r="E168" s="8">
        <f>SKEW(B167:B195)</f>
        <v>0.15249698627216912</v>
      </c>
    </row>
    <row r="169" spans="2:5" x14ac:dyDescent="0.25">
      <c r="B169" s="3">
        <v>1022.08333333333</v>
      </c>
    </row>
    <row r="170" spans="2:5" x14ac:dyDescent="0.25">
      <c r="B170" s="3">
        <v>1024.2888888888888</v>
      </c>
    </row>
    <row r="171" spans="2:5" x14ac:dyDescent="0.25">
      <c r="B171" s="3">
        <v>942.27777777777771</v>
      </c>
    </row>
    <row r="172" spans="2:5" x14ac:dyDescent="0.25">
      <c r="B172" s="3">
        <v>948.99166666666667</v>
      </c>
    </row>
    <row r="173" spans="2:5" x14ac:dyDescent="0.25">
      <c r="B173" s="3">
        <v>1012.7194444444444</v>
      </c>
    </row>
    <row r="174" spans="2:5" x14ac:dyDescent="0.25">
      <c r="B174" s="3">
        <v>1034.6833333333334</v>
      </c>
    </row>
    <row r="175" spans="2:5" x14ac:dyDescent="0.25">
      <c r="B175" s="3">
        <v>964.15</v>
      </c>
    </row>
    <row r="176" spans="2:5" x14ac:dyDescent="0.25">
      <c r="B176" s="3">
        <v>1004.85</v>
      </c>
    </row>
    <row r="177" spans="2:2" x14ac:dyDescent="0.25">
      <c r="B177" s="3">
        <v>918.85277777777776</v>
      </c>
    </row>
    <row r="178" spans="2:2" x14ac:dyDescent="0.25">
      <c r="B178" s="3">
        <v>977.07222222222219</v>
      </c>
    </row>
    <row r="179" spans="2:2" x14ac:dyDescent="0.25">
      <c r="B179" s="3">
        <v>964.7833333333333</v>
      </c>
    </row>
    <row r="180" spans="2:2" x14ac:dyDescent="0.25">
      <c r="B180" s="3">
        <v>1067.6500000000001</v>
      </c>
    </row>
    <row r="181" spans="2:2" x14ac:dyDescent="0.25">
      <c r="B181" s="3">
        <v>983.28055555555557</v>
      </c>
    </row>
    <row r="182" spans="2:2" x14ac:dyDescent="0.25">
      <c r="B182" s="3">
        <v>979.26666666666665</v>
      </c>
    </row>
    <row r="183" spans="2:2" x14ac:dyDescent="0.25">
      <c r="B183" s="3">
        <v>963.9083333333333</v>
      </c>
    </row>
    <row r="184" spans="2:2" x14ac:dyDescent="0.25">
      <c r="B184" s="3">
        <v>983.14444444444439</v>
      </c>
    </row>
    <row r="185" spans="2:2" x14ac:dyDescent="0.25">
      <c r="B185" s="3">
        <v>1037.2277777777779</v>
      </c>
    </row>
    <row r="186" spans="2:2" x14ac:dyDescent="0.25">
      <c r="B186" s="3">
        <v>939.97222222222217</v>
      </c>
    </row>
    <row r="187" spans="2:2" x14ac:dyDescent="0.25">
      <c r="B187" s="3">
        <v>987.22777777777776</v>
      </c>
    </row>
    <row r="188" spans="2:2" x14ac:dyDescent="0.25">
      <c r="B188" s="3">
        <v>923.67777777777781</v>
      </c>
    </row>
    <row r="189" spans="2:2" x14ac:dyDescent="0.25">
      <c r="B189" s="3">
        <v>979.61666666666667</v>
      </c>
    </row>
    <row r="190" spans="2:2" x14ac:dyDescent="0.25">
      <c r="B190" s="3">
        <v>988.84722222222217</v>
      </c>
    </row>
    <row r="191" spans="2:2" x14ac:dyDescent="0.25">
      <c r="B191" s="3">
        <v>940.67499999999995</v>
      </c>
    </row>
    <row r="192" spans="2:2" x14ac:dyDescent="0.25">
      <c r="B192" s="3">
        <v>945.81944444444457</v>
      </c>
    </row>
    <row r="193" spans="2:5" x14ac:dyDescent="0.25">
      <c r="B193" s="3">
        <v>958.89166666666665</v>
      </c>
    </row>
    <row r="194" spans="2:5" x14ac:dyDescent="0.25">
      <c r="B194" s="3">
        <v>990.9</v>
      </c>
    </row>
    <row r="195" spans="2:5" x14ac:dyDescent="0.25">
      <c r="B195" s="3">
        <v>889.75833333333333</v>
      </c>
    </row>
    <row r="197" spans="2:5" ht="15.6" thickBot="1" x14ac:dyDescent="0.3">
      <c r="B197" s="17" t="s">
        <v>6</v>
      </c>
      <c r="D197" s="8" t="s">
        <v>11</v>
      </c>
      <c r="E197" s="13">
        <f>AVERAGE(B200:B228)</f>
        <v>3514.9883141762452</v>
      </c>
    </row>
    <row r="198" spans="2:5" x14ac:dyDescent="0.25">
      <c r="D198" s="8" t="s">
        <v>12</v>
      </c>
      <c r="E198" s="13">
        <f>MEDIAN(B200:B228)</f>
        <v>3449.0333333333333</v>
      </c>
    </row>
    <row r="199" spans="2:5" x14ac:dyDescent="0.25">
      <c r="B199" s="18" t="s">
        <v>19</v>
      </c>
      <c r="D199" s="2"/>
      <c r="E199" s="2"/>
    </row>
    <row r="200" spans="2:5" x14ac:dyDescent="0.25">
      <c r="B200" s="3">
        <v>2823.2222222222217</v>
      </c>
    </row>
    <row r="201" spans="2:5" x14ac:dyDescent="0.25">
      <c r="B201" s="3">
        <v>3291.6027777777776</v>
      </c>
      <c r="D201" s="8" t="s">
        <v>15</v>
      </c>
      <c r="E201" s="8">
        <f>SKEW(B200:B228)</f>
        <v>0.34408213400770238</v>
      </c>
    </row>
    <row r="202" spans="2:5" x14ac:dyDescent="0.25">
      <c r="B202" s="3">
        <v>4141.7388888888891</v>
      </c>
    </row>
    <row r="203" spans="2:5" x14ac:dyDescent="0.25">
      <c r="B203" s="3">
        <v>3519.6944444444448</v>
      </c>
    </row>
    <row r="204" spans="2:5" x14ac:dyDescent="0.25">
      <c r="B204" s="3">
        <v>3238.0277777777778</v>
      </c>
    </row>
    <row r="205" spans="2:5" x14ac:dyDescent="0.25">
      <c r="B205" s="3">
        <v>3120.2388888888891</v>
      </c>
    </row>
    <row r="206" spans="2:5" x14ac:dyDescent="0.25">
      <c r="B206" s="3">
        <v>3842.7722222222224</v>
      </c>
    </row>
    <row r="207" spans="2:5" x14ac:dyDescent="0.25">
      <c r="B207" s="3">
        <v>3611.8472222222222</v>
      </c>
    </row>
    <row r="208" spans="2:5" x14ac:dyDescent="0.25">
      <c r="B208" s="3">
        <v>3830.7277777777772</v>
      </c>
    </row>
    <row r="209" spans="2:2" x14ac:dyDescent="0.25">
      <c r="B209" s="3">
        <v>3289.3888888888891</v>
      </c>
    </row>
    <row r="210" spans="2:2" x14ac:dyDescent="0.25">
      <c r="B210" s="3">
        <v>3398.8138888888884</v>
      </c>
    </row>
    <row r="211" spans="2:2" x14ac:dyDescent="0.25">
      <c r="B211" s="3">
        <v>2793.1777777777779</v>
      </c>
    </row>
    <row r="212" spans="2:2" x14ac:dyDescent="0.25">
      <c r="B212" s="3">
        <v>3281.7027777777776</v>
      </c>
    </row>
    <row r="213" spans="2:2" x14ac:dyDescent="0.25">
      <c r="B213" s="3">
        <v>3733.047222222222</v>
      </c>
    </row>
    <row r="214" spans="2:2" x14ac:dyDescent="0.25">
      <c r="B214" s="3">
        <v>3831.9777777777781</v>
      </c>
    </row>
    <row r="215" spans="2:2" x14ac:dyDescent="0.25">
      <c r="B215" s="3">
        <v>3549.6166666666668</v>
      </c>
    </row>
    <row r="216" spans="2:2" x14ac:dyDescent="0.25">
      <c r="B216" s="3">
        <v>3405.2666666666669</v>
      </c>
    </row>
    <row r="217" spans="2:2" x14ac:dyDescent="0.25">
      <c r="B217" s="3">
        <v>3156.3333333333335</v>
      </c>
    </row>
    <row r="218" spans="2:2" x14ac:dyDescent="0.25">
      <c r="B218" s="3">
        <v>3398.8138888888884</v>
      </c>
    </row>
    <row r="219" spans="2:2" x14ac:dyDescent="0.25">
      <c r="B219" s="3">
        <v>3045.8333333333335</v>
      </c>
    </row>
    <row r="220" spans="2:2" x14ac:dyDescent="0.25">
      <c r="B220" s="3">
        <v>3352.3916666666669</v>
      </c>
    </row>
    <row r="221" spans="2:2" x14ac:dyDescent="0.25">
      <c r="B221" s="3">
        <v>3449.0333333333333</v>
      </c>
    </row>
    <row r="222" spans="2:2" x14ac:dyDescent="0.25">
      <c r="B222" s="3">
        <v>4261.3694444444445</v>
      </c>
    </row>
    <row r="223" spans="2:2" x14ac:dyDescent="0.25">
      <c r="B223" s="3">
        <v>3790.37222222222</v>
      </c>
    </row>
    <row r="224" spans="2:2" x14ac:dyDescent="0.25">
      <c r="B224" s="3">
        <v>3695.5166666666669</v>
      </c>
    </row>
    <row r="225" spans="2:5" x14ac:dyDescent="0.25">
      <c r="B225" s="3">
        <v>3251.327777777778</v>
      </c>
    </row>
    <row r="226" spans="2:5" x14ac:dyDescent="0.25">
      <c r="B226" s="3">
        <v>3607.3333333333335</v>
      </c>
    </row>
    <row r="227" spans="2:5" x14ac:dyDescent="0.25">
      <c r="B227" s="3">
        <v>3824.2388888888891</v>
      </c>
    </row>
    <row r="228" spans="2:5" x14ac:dyDescent="0.25">
      <c r="B228" s="3">
        <v>4399.2333333333336</v>
      </c>
    </row>
    <row r="229" spans="2:5" x14ac:dyDescent="0.25">
      <c r="B229" s="3">
        <v>3398.8138888888884</v>
      </c>
    </row>
    <row r="231" spans="2:5" ht="15.6" thickBot="1" x14ac:dyDescent="0.3">
      <c r="B231" s="17" t="s">
        <v>7</v>
      </c>
      <c r="D231" s="8" t="s">
        <v>11</v>
      </c>
      <c r="E231" s="13">
        <f>AVERAGE(B234:B262)</f>
        <v>1052.9495210727973</v>
      </c>
    </row>
    <row r="232" spans="2:5" x14ac:dyDescent="0.25">
      <c r="D232" s="8" t="s">
        <v>12</v>
      </c>
      <c r="E232" s="13">
        <f>MEDIAN(B234:B262)</f>
        <v>1042.2555555555557</v>
      </c>
    </row>
    <row r="233" spans="2:5" x14ac:dyDescent="0.25">
      <c r="B233" s="18" t="s">
        <v>19</v>
      </c>
      <c r="D233" s="2"/>
      <c r="E233" s="2"/>
    </row>
    <row r="234" spans="2:5" x14ac:dyDescent="0.25">
      <c r="B234" s="3">
        <v>1240.161111111111</v>
      </c>
    </row>
    <row r="235" spans="2:5" x14ac:dyDescent="0.25">
      <c r="B235" s="3">
        <v>1122.9833333333333</v>
      </c>
      <c r="D235" s="8" t="s">
        <v>15</v>
      </c>
      <c r="E235" s="8">
        <f>SKEW(B234:B262)</f>
        <v>0.43844000266012251</v>
      </c>
    </row>
    <row r="236" spans="2:5" x14ac:dyDescent="0.25">
      <c r="B236" s="3">
        <v>1018.7111111111112</v>
      </c>
    </row>
    <row r="237" spans="2:5" x14ac:dyDescent="0.25">
      <c r="B237" s="3">
        <v>1194.9972222222225</v>
      </c>
    </row>
    <row r="238" spans="2:5" x14ac:dyDescent="0.25">
      <c r="B238" s="3">
        <v>1064.7222222222222</v>
      </c>
    </row>
    <row r="239" spans="2:5" x14ac:dyDescent="0.25">
      <c r="B239" s="3">
        <v>964.38888888888891</v>
      </c>
    </row>
    <row r="240" spans="2:5" x14ac:dyDescent="0.25">
      <c r="B240" s="3">
        <v>1066.1722222222222</v>
      </c>
    </row>
    <row r="241" spans="2:2" x14ac:dyDescent="0.25">
      <c r="B241" s="3">
        <v>908.51111111111106</v>
      </c>
    </row>
    <row r="242" spans="2:2" x14ac:dyDescent="0.25">
      <c r="B242" s="3">
        <v>976.02777777777783</v>
      </c>
    </row>
    <row r="243" spans="2:2" x14ac:dyDescent="0.25">
      <c r="B243" s="3">
        <v>865.07777777777778</v>
      </c>
    </row>
    <row r="244" spans="2:2" x14ac:dyDescent="0.25">
      <c r="B244" s="3">
        <v>1075.3722222222223</v>
      </c>
    </row>
    <row r="245" spans="2:2" x14ac:dyDescent="0.25">
      <c r="B245" s="3">
        <v>1063.2055555555555</v>
      </c>
    </row>
    <row r="246" spans="2:2" x14ac:dyDescent="0.25">
      <c r="B246" s="3">
        <v>1059.6361111111112</v>
      </c>
    </row>
    <row r="247" spans="2:2" x14ac:dyDescent="0.25">
      <c r="B247" s="3">
        <v>1062.3277777777778</v>
      </c>
    </row>
    <row r="248" spans="2:2" x14ac:dyDescent="0.25">
      <c r="B248" s="3">
        <v>957.45000000000016</v>
      </c>
    </row>
    <row r="249" spans="2:2" x14ac:dyDescent="0.25">
      <c r="B249" s="3">
        <v>946.93888888888898</v>
      </c>
    </row>
    <row r="250" spans="2:2" x14ac:dyDescent="0.25">
      <c r="B250" s="3">
        <v>1017.3305555555557</v>
      </c>
    </row>
    <row r="251" spans="2:2" x14ac:dyDescent="0.25">
      <c r="B251" s="3">
        <v>1024.6333333333334</v>
      </c>
    </row>
    <row r="252" spans="2:2" x14ac:dyDescent="0.25">
      <c r="B252" s="3">
        <v>1042.2555555555557</v>
      </c>
    </row>
    <row r="253" spans="2:2" x14ac:dyDescent="0.25">
      <c r="B253" s="3">
        <v>964.20555555555575</v>
      </c>
    </row>
    <row r="254" spans="2:2" x14ac:dyDescent="0.25">
      <c r="B254" s="3">
        <v>1081.5555555555557</v>
      </c>
    </row>
    <row r="255" spans="2:2" x14ac:dyDescent="0.25">
      <c r="B255" s="3">
        <v>1244.627777777778</v>
      </c>
    </row>
    <row r="256" spans="2:2" x14ac:dyDescent="0.25">
      <c r="B256" s="3">
        <v>1222.6305555555555</v>
      </c>
    </row>
    <row r="257" spans="2:5" x14ac:dyDescent="0.25">
      <c r="B257" s="3">
        <v>975.38055555555559</v>
      </c>
    </row>
    <row r="258" spans="2:5" x14ac:dyDescent="0.25">
      <c r="B258" s="3">
        <v>1036.8194444444443</v>
      </c>
    </row>
    <row r="259" spans="2:5" x14ac:dyDescent="0.25">
      <c r="B259" s="3">
        <v>1012.6416666666668</v>
      </c>
    </row>
    <row r="260" spans="2:5" x14ac:dyDescent="0.25">
      <c r="B260" s="3">
        <v>1100.7111111111112</v>
      </c>
    </row>
    <row r="261" spans="2:5" x14ac:dyDescent="0.25">
      <c r="B261" s="3">
        <v>1187.55</v>
      </c>
    </row>
    <row r="262" spans="2:5" x14ac:dyDescent="0.25">
      <c r="B262" s="3">
        <v>1038.5111111111112</v>
      </c>
    </row>
    <row r="263" spans="2:5" x14ac:dyDescent="0.25">
      <c r="B263" s="3">
        <v>1056.6888888888889</v>
      </c>
    </row>
    <row r="264" spans="2:5" x14ac:dyDescent="0.25">
      <c r="B264" s="3"/>
    </row>
    <row r="265" spans="2:5" x14ac:dyDescent="0.25">
      <c r="B265" s="3"/>
    </row>
    <row r="266" spans="2:5" x14ac:dyDescent="0.25">
      <c r="B266" s="3"/>
    </row>
    <row r="267" spans="2:5" ht="15.6" thickBot="1" x14ac:dyDescent="0.3">
      <c r="B267" s="17" t="s">
        <v>8</v>
      </c>
      <c r="D267" s="8" t="s">
        <v>11</v>
      </c>
      <c r="E267" s="13">
        <f>AVERAGE(B270:B298)</f>
        <v>1141.9603256704982</v>
      </c>
    </row>
    <row r="268" spans="2:5" x14ac:dyDescent="0.25">
      <c r="D268" s="8" t="s">
        <v>12</v>
      </c>
      <c r="E268" s="13">
        <f>MEDIAN(B270:B298)</f>
        <v>1098.0405555555553</v>
      </c>
    </row>
    <row r="269" spans="2:5" x14ac:dyDescent="0.25">
      <c r="B269" s="18" t="s">
        <v>19</v>
      </c>
      <c r="D269" s="2"/>
      <c r="E269" s="2"/>
    </row>
    <row r="270" spans="2:5" x14ac:dyDescent="0.25">
      <c r="B270" s="3">
        <v>1095.55</v>
      </c>
    </row>
    <row r="271" spans="2:5" x14ac:dyDescent="0.25">
      <c r="B271" s="3">
        <v>1048.8666666666668</v>
      </c>
      <c r="D271" s="8" t="s">
        <v>15</v>
      </c>
      <c r="E271" s="8">
        <f>SKEW(B270:B298)</f>
        <v>0.47246266978916862</v>
      </c>
    </row>
    <row r="272" spans="2:5" x14ac:dyDescent="0.25">
      <c r="B272" s="3">
        <v>983.19166666666672</v>
      </c>
    </row>
    <row r="273" spans="2:2" x14ac:dyDescent="0.25">
      <c r="B273" s="3">
        <v>1054.9777777777776</v>
      </c>
    </row>
    <row r="274" spans="2:2" x14ac:dyDescent="0.25">
      <c r="B274" s="3">
        <v>1188.5472222222224</v>
      </c>
    </row>
    <row r="275" spans="2:2" x14ac:dyDescent="0.25">
      <c r="B275" s="3">
        <v>1078.5305555555556</v>
      </c>
    </row>
    <row r="276" spans="2:2" x14ac:dyDescent="0.25">
      <c r="B276" s="3">
        <v>1453.9405555555556</v>
      </c>
    </row>
    <row r="277" spans="2:2" x14ac:dyDescent="0.25">
      <c r="B277" s="3">
        <v>1221.1083333333333</v>
      </c>
    </row>
    <row r="278" spans="2:2" x14ac:dyDescent="0.25">
      <c r="B278" s="3">
        <v>1219.0238888888891</v>
      </c>
    </row>
    <row r="279" spans="2:2" x14ac:dyDescent="0.25">
      <c r="B279" s="3">
        <v>1330.1388888888891</v>
      </c>
    </row>
    <row r="280" spans="2:2" x14ac:dyDescent="0.25">
      <c r="B280" s="3">
        <v>1242.1072222222222</v>
      </c>
    </row>
    <row r="281" spans="2:2" x14ac:dyDescent="0.25">
      <c r="B281" s="3">
        <v>1291.6472222222224</v>
      </c>
    </row>
    <row r="282" spans="2:2" x14ac:dyDescent="0.25">
      <c r="B282" s="3">
        <v>1243.221111111111</v>
      </c>
    </row>
    <row r="283" spans="2:2" x14ac:dyDescent="0.25">
      <c r="B283" s="3">
        <v>1089.3916666666667</v>
      </c>
    </row>
    <row r="284" spans="2:2" x14ac:dyDescent="0.25">
      <c r="B284" s="3">
        <v>1063.9805555555556</v>
      </c>
    </row>
    <row r="285" spans="2:2" x14ac:dyDescent="0.25">
      <c r="B285" s="3">
        <v>1053.8505555555555</v>
      </c>
    </row>
    <row r="286" spans="2:2" x14ac:dyDescent="0.25">
      <c r="B286" s="3">
        <v>1261.6833333333334</v>
      </c>
    </row>
    <row r="287" spans="2:2" x14ac:dyDescent="0.25">
      <c r="B287" s="3">
        <v>1003.1166666666666</v>
      </c>
    </row>
    <row r="288" spans="2:2" x14ac:dyDescent="0.25">
      <c r="B288" s="3">
        <v>1022.8194444444445</v>
      </c>
    </row>
    <row r="289" spans="2:2" x14ac:dyDescent="0.25">
      <c r="B289" s="3">
        <v>1182.3444444444444</v>
      </c>
    </row>
    <row r="290" spans="2:2" x14ac:dyDescent="0.25">
      <c r="B290" s="3">
        <v>1063.9027777777778</v>
      </c>
    </row>
    <row r="291" spans="2:2" x14ac:dyDescent="0.25">
      <c r="B291" s="3">
        <v>1246.4111111111113</v>
      </c>
    </row>
    <row r="292" spans="2:2" x14ac:dyDescent="0.25">
      <c r="B292" s="3">
        <v>1086.8888888888889</v>
      </c>
    </row>
    <row r="293" spans="2:2" x14ac:dyDescent="0.25">
      <c r="B293" s="3">
        <v>1170.163888888889</v>
      </c>
    </row>
    <row r="294" spans="2:2" x14ac:dyDescent="0.25">
      <c r="B294" s="3">
        <v>1040.4666666666667</v>
      </c>
    </row>
    <row r="295" spans="2:2" x14ac:dyDescent="0.25">
      <c r="B295" s="3">
        <v>1163.8388888888892</v>
      </c>
    </row>
    <row r="296" spans="2:2" x14ac:dyDescent="0.25">
      <c r="B296" s="3">
        <v>1210.7738888888889</v>
      </c>
    </row>
    <row r="297" spans="2:2" x14ac:dyDescent="0.25">
      <c r="B297" s="3">
        <v>1098.0405555555553</v>
      </c>
    </row>
    <row r="298" spans="2:2" x14ac:dyDescent="0.25">
      <c r="B298" s="3">
        <v>908.32500000000005</v>
      </c>
    </row>
    <row r="299" spans="2:2" x14ac:dyDescent="0.25">
      <c r="B299" s="3">
        <v>1262.6500000000001</v>
      </c>
    </row>
    <row r="300" spans="2:2" x14ac:dyDescent="0.25">
      <c r="B300" s="3"/>
    </row>
    <row r="301" spans="2:2" ht="333" customHeight="1" x14ac:dyDescent="0.25">
      <c r="B301" s="10" t="s">
        <v>20</v>
      </c>
    </row>
    <row r="304" spans="2:2" ht="17.399999999999999" x14ac:dyDescent="0.3">
      <c r="B304" s="16" t="s">
        <v>21</v>
      </c>
    </row>
    <row r="305" spans="2:10" ht="27" customHeight="1" x14ac:dyDescent="0.3">
      <c r="B305" s="16"/>
    </row>
    <row r="306" spans="2:10" ht="165.6" x14ac:dyDescent="0.25">
      <c r="B306" s="21" t="s">
        <v>22</v>
      </c>
    </row>
    <row r="307" spans="2:10" ht="17.399999999999999" x14ac:dyDescent="0.3">
      <c r="B307" s="16"/>
    </row>
    <row r="309" spans="2:10" ht="15.6" thickBot="1" x14ac:dyDescent="0.3">
      <c r="B309" s="17" t="s">
        <v>4</v>
      </c>
    </row>
    <row r="311" spans="2:10" x14ac:dyDescent="0.25">
      <c r="B311" s="18" t="s">
        <v>19</v>
      </c>
      <c r="D311" s="8" t="s">
        <v>23</v>
      </c>
      <c r="E311" s="13">
        <f>AVERAGE(B312:B341)</f>
        <v>1465.4427222222223</v>
      </c>
      <c r="G311" s="8" t="s">
        <v>24</v>
      </c>
      <c r="H311" s="8">
        <f>E311-E313*E312/SQRT(30)</f>
        <v>1392.2769364005958</v>
      </c>
      <c r="I311" s="8" t="s">
        <v>25</v>
      </c>
      <c r="J311" s="8">
        <f>E311+E313*E312/SQRT(30)</f>
        <v>1538.6085080438488</v>
      </c>
    </row>
    <row r="312" spans="2:10" ht="60" x14ac:dyDescent="0.25">
      <c r="B312" s="3">
        <v>1677.2833333333299</v>
      </c>
      <c r="D312" s="10" t="s">
        <v>108</v>
      </c>
      <c r="E312" s="8">
        <f>_xlfn.STDEV.S(B312:B341)</f>
        <v>145.3880288631949</v>
      </c>
    </row>
    <row r="313" spans="2:10" x14ac:dyDescent="0.25">
      <c r="B313" s="3">
        <v>1308.8733333333334</v>
      </c>
      <c r="D313" s="8" t="s">
        <v>27</v>
      </c>
      <c r="E313" s="8">
        <f>_xlfn.T.INV.2T(0.01, 29)</f>
        <v>2.7563859036706049</v>
      </c>
    </row>
    <row r="314" spans="2:10" x14ac:dyDescent="0.25">
      <c r="B314" s="3">
        <v>1491.3444444444399</v>
      </c>
    </row>
    <row r="315" spans="2:10" x14ac:dyDescent="0.25">
      <c r="B315" s="3">
        <v>1619.9277777777777</v>
      </c>
      <c r="D315" s="8" t="s">
        <v>28</v>
      </c>
    </row>
    <row r="316" spans="2:10" x14ac:dyDescent="0.25">
      <c r="B316" s="3">
        <v>1319.9477777777779</v>
      </c>
    </row>
    <row r="317" spans="2:10" x14ac:dyDescent="0.25">
      <c r="B317" s="3">
        <v>1343.6544444444444</v>
      </c>
    </row>
    <row r="318" spans="2:10" x14ac:dyDescent="0.25">
      <c r="B318" s="3">
        <v>1221.6361111111112</v>
      </c>
    </row>
    <row r="319" spans="2:10" x14ac:dyDescent="0.25">
      <c r="B319" s="3">
        <v>1539.627777777778</v>
      </c>
    </row>
    <row r="320" spans="2:10" x14ac:dyDescent="0.25">
      <c r="B320" s="3">
        <v>1360.2277777777779</v>
      </c>
    </row>
    <row r="321" spans="2:2" x14ac:dyDescent="0.25">
      <c r="B321" s="3">
        <v>1343.587777777778</v>
      </c>
    </row>
    <row r="322" spans="2:2" x14ac:dyDescent="0.25">
      <c r="B322" s="3">
        <v>1394.461111111111</v>
      </c>
    </row>
    <row r="323" spans="2:2" x14ac:dyDescent="0.25">
      <c r="B323" s="3">
        <v>1389.3666666666663</v>
      </c>
    </row>
    <row r="324" spans="2:2" x14ac:dyDescent="0.25">
      <c r="B324" s="3">
        <v>1373.7777777777776</v>
      </c>
    </row>
    <row r="325" spans="2:2" x14ac:dyDescent="0.25">
      <c r="B325" s="3">
        <v>1399.9794444444444</v>
      </c>
    </row>
    <row r="326" spans="2:2" x14ac:dyDescent="0.25">
      <c r="B326" s="3">
        <v>1640.2</v>
      </c>
    </row>
    <row r="327" spans="2:2" x14ac:dyDescent="0.25">
      <c r="B327" s="3">
        <v>1298.9861111111099</v>
      </c>
    </row>
    <row r="328" spans="2:2" x14ac:dyDescent="0.25">
      <c r="B328" s="3">
        <v>1666.9111111111113</v>
      </c>
    </row>
    <row r="329" spans="2:2" x14ac:dyDescent="0.25">
      <c r="B329" s="3">
        <v>1294.173888888889</v>
      </c>
    </row>
    <row r="330" spans="2:2" x14ac:dyDescent="0.25">
      <c r="B330" s="3">
        <v>1616.0777777777776</v>
      </c>
    </row>
    <row r="331" spans="2:2" x14ac:dyDescent="0.25">
      <c r="B331" s="3">
        <v>1645.3888888888891</v>
      </c>
    </row>
    <row r="332" spans="2:2" x14ac:dyDescent="0.25">
      <c r="B332" s="3">
        <v>1243.2</v>
      </c>
    </row>
    <row r="333" spans="2:2" x14ac:dyDescent="0.25">
      <c r="B333" s="3">
        <v>1459.7333333333333</v>
      </c>
    </row>
    <row r="334" spans="2:2" x14ac:dyDescent="0.25">
      <c r="B334" s="3">
        <v>1482.8455555555599</v>
      </c>
    </row>
    <row r="335" spans="2:2" x14ac:dyDescent="0.25">
      <c r="B335" s="3">
        <v>1615.7294444444444</v>
      </c>
    </row>
    <row r="336" spans="2:2" x14ac:dyDescent="0.25">
      <c r="B336" s="3">
        <v>1603.9055555555601</v>
      </c>
    </row>
    <row r="337" spans="2:10" x14ac:dyDescent="0.25">
      <c r="B337" s="3">
        <v>1709.6083333333333</v>
      </c>
    </row>
    <row r="338" spans="2:10" x14ac:dyDescent="0.25">
      <c r="B338" s="3">
        <v>1540.786111111111</v>
      </c>
    </row>
    <row r="339" spans="2:10" x14ac:dyDescent="0.25">
      <c r="B339" s="3">
        <v>1428.9066666666699</v>
      </c>
    </row>
    <row r="340" spans="2:10" x14ac:dyDescent="0.25">
      <c r="B340" s="3">
        <v>1349.6722222222222</v>
      </c>
    </row>
    <row r="341" spans="2:10" x14ac:dyDescent="0.25">
      <c r="B341" s="3">
        <v>1583.461111111111</v>
      </c>
    </row>
    <row r="343" spans="2:10" ht="15.6" thickBot="1" x14ac:dyDescent="0.3">
      <c r="B343" s="17" t="s">
        <v>5</v>
      </c>
    </row>
    <row r="345" spans="2:10" x14ac:dyDescent="0.25">
      <c r="B345" s="18" t="s">
        <v>19</v>
      </c>
      <c r="D345" s="8" t="s">
        <v>23</v>
      </c>
      <c r="E345" s="13">
        <f>AVERAGE(B346:B375)</f>
        <v>977.16462962962964</v>
      </c>
      <c r="G345" s="8" t="s">
        <v>24</v>
      </c>
      <c r="H345" s="8">
        <f>E345-E347*E346/SQRT(30)</f>
        <v>957.75483551751176</v>
      </c>
      <c r="I345" s="8" t="s">
        <v>25</v>
      </c>
      <c r="J345" s="8">
        <f>E345+E347*E346/SQRT(30)</f>
        <v>996.57442374174752</v>
      </c>
    </row>
    <row r="346" spans="2:10" ht="60" x14ac:dyDescent="0.25">
      <c r="B346" s="3">
        <v>993.54166666666663</v>
      </c>
      <c r="D346" s="10" t="s">
        <v>26</v>
      </c>
      <c r="E346" s="8">
        <f>_xlfn.STDEV.S(B346:B375)</f>
        <v>38.569280366659385</v>
      </c>
    </row>
    <row r="347" spans="2:10" x14ac:dyDescent="0.25">
      <c r="B347" s="3">
        <v>957.27499999999998</v>
      </c>
      <c r="D347" s="8" t="s">
        <v>27</v>
      </c>
      <c r="E347" s="8">
        <f>_xlfn.T.INV.2T(0.01, 29)</f>
        <v>2.7563859036706049</v>
      </c>
    </row>
    <row r="348" spans="2:10" x14ac:dyDescent="0.25">
      <c r="B348" s="3">
        <v>1022.08333333333</v>
      </c>
    </row>
    <row r="349" spans="2:10" x14ac:dyDescent="0.25">
      <c r="B349" s="3">
        <v>1024.2888888888888</v>
      </c>
      <c r="D349" s="8" t="s">
        <v>29</v>
      </c>
    </row>
    <row r="350" spans="2:10" x14ac:dyDescent="0.25">
      <c r="B350" s="3">
        <v>942.27777777777771</v>
      </c>
    </row>
    <row r="351" spans="2:10" x14ac:dyDescent="0.25">
      <c r="B351" s="3">
        <v>948.99166666666667</v>
      </c>
    </row>
    <row r="352" spans="2:10" x14ac:dyDescent="0.25">
      <c r="B352" s="3">
        <v>1012.7194444444444</v>
      </c>
    </row>
    <row r="353" spans="2:2" x14ac:dyDescent="0.25">
      <c r="B353" s="3">
        <v>1034.6833333333334</v>
      </c>
    </row>
    <row r="354" spans="2:2" x14ac:dyDescent="0.25">
      <c r="B354" s="3">
        <v>964.15</v>
      </c>
    </row>
    <row r="355" spans="2:2" x14ac:dyDescent="0.25">
      <c r="B355" s="3">
        <v>1004.85</v>
      </c>
    </row>
    <row r="356" spans="2:2" x14ac:dyDescent="0.25">
      <c r="B356" s="3">
        <v>918.85277777777776</v>
      </c>
    </row>
    <row r="357" spans="2:2" x14ac:dyDescent="0.25">
      <c r="B357" s="3">
        <v>977.07222222222219</v>
      </c>
    </row>
    <row r="358" spans="2:2" x14ac:dyDescent="0.25">
      <c r="B358" s="3">
        <v>964.7833333333333</v>
      </c>
    </row>
    <row r="359" spans="2:2" x14ac:dyDescent="0.25">
      <c r="B359" s="3">
        <v>1067.6500000000001</v>
      </c>
    </row>
    <row r="360" spans="2:2" x14ac:dyDescent="0.25">
      <c r="B360" s="3">
        <v>983.28055555555557</v>
      </c>
    </row>
    <row r="361" spans="2:2" x14ac:dyDescent="0.25">
      <c r="B361" s="3">
        <v>979.26666666666665</v>
      </c>
    </row>
    <row r="362" spans="2:2" x14ac:dyDescent="0.25">
      <c r="B362" s="3">
        <v>963.9083333333333</v>
      </c>
    </row>
    <row r="363" spans="2:2" x14ac:dyDescent="0.25">
      <c r="B363" s="3">
        <v>983.14444444444439</v>
      </c>
    </row>
    <row r="364" spans="2:2" x14ac:dyDescent="0.25">
      <c r="B364" s="3">
        <v>1037.2277777777779</v>
      </c>
    </row>
    <row r="365" spans="2:2" x14ac:dyDescent="0.25">
      <c r="B365" s="3">
        <v>939.97222222222217</v>
      </c>
    </row>
    <row r="366" spans="2:2" x14ac:dyDescent="0.25">
      <c r="B366" s="3">
        <v>987.22777777777776</v>
      </c>
    </row>
    <row r="367" spans="2:2" x14ac:dyDescent="0.25">
      <c r="B367" s="3">
        <v>923.67777777777781</v>
      </c>
    </row>
    <row r="368" spans="2:2" x14ac:dyDescent="0.25">
      <c r="B368" s="3">
        <v>979.61666666666667</v>
      </c>
    </row>
    <row r="369" spans="2:10" x14ac:dyDescent="0.25">
      <c r="B369" s="3">
        <v>988.84722222222217</v>
      </c>
    </row>
    <row r="370" spans="2:10" x14ac:dyDescent="0.25">
      <c r="B370" s="3">
        <v>940.67499999999995</v>
      </c>
    </row>
    <row r="371" spans="2:10" x14ac:dyDescent="0.25">
      <c r="B371" s="3">
        <v>945.81944444444457</v>
      </c>
    </row>
    <row r="372" spans="2:10" x14ac:dyDescent="0.25">
      <c r="B372" s="3">
        <v>958.89166666666665</v>
      </c>
    </row>
    <row r="373" spans="2:10" x14ac:dyDescent="0.25">
      <c r="B373" s="3">
        <v>990.9</v>
      </c>
    </row>
    <row r="374" spans="2:10" x14ac:dyDescent="0.25">
      <c r="B374" s="3">
        <v>889.75833333333333</v>
      </c>
    </row>
    <row r="375" spans="2:10" x14ac:dyDescent="0.25">
      <c r="B375" s="2">
        <v>989.50555555555559</v>
      </c>
    </row>
    <row r="377" spans="2:10" ht="15.6" thickBot="1" x14ac:dyDescent="0.3">
      <c r="B377" s="17" t="s">
        <v>6</v>
      </c>
    </row>
    <row r="379" spans="2:10" x14ac:dyDescent="0.25">
      <c r="B379" s="18" t="s">
        <v>19</v>
      </c>
      <c r="D379" s="8" t="s">
        <v>23</v>
      </c>
      <c r="E379" s="13">
        <f>AVERAGE(B380:B409)</f>
        <v>3511.1158333333337</v>
      </c>
      <c r="G379" s="8" t="s">
        <v>24</v>
      </c>
      <c r="H379" s="8">
        <f>E379-E381*E380/SQRT(30)</f>
        <v>3319.6323250387131</v>
      </c>
      <c r="I379" s="8" t="s">
        <v>25</v>
      </c>
      <c r="J379" s="8">
        <f>E379+E381*E380/SQRT(30)</f>
        <v>3702.5993416279543</v>
      </c>
    </row>
    <row r="380" spans="2:10" ht="60" x14ac:dyDescent="0.25">
      <c r="B380" s="3">
        <v>2823.2222222222217</v>
      </c>
      <c r="D380" s="10" t="s">
        <v>26</v>
      </c>
      <c r="E380" s="8">
        <f>_xlfn.STDEV.S(B380:B409)</f>
        <v>380.49765362508043</v>
      </c>
    </row>
    <row r="381" spans="2:10" x14ac:dyDescent="0.25">
      <c r="B381" s="3">
        <v>3291.6027777777776</v>
      </c>
      <c r="D381" s="8" t="s">
        <v>27</v>
      </c>
      <c r="E381" s="8">
        <f>_xlfn.T.INV.2T(0.01, 29)</f>
        <v>2.7563859036706049</v>
      </c>
    </row>
    <row r="382" spans="2:10" x14ac:dyDescent="0.25">
      <c r="B382" s="3">
        <v>4141.7388888888891</v>
      </c>
    </row>
    <row r="383" spans="2:10" x14ac:dyDescent="0.25">
      <c r="B383" s="3">
        <v>3519.6944444444448</v>
      </c>
      <c r="D383" s="8" t="s">
        <v>30</v>
      </c>
    </row>
    <row r="384" spans="2:10" x14ac:dyDescent="0.25">
      <c r="B384" s="3">
        <v>3238.0277777777778</v>
      </c>
    </row>
    <row r="385" spans="2:2" x14ac:dyDescent="0.25">
      <c r="B385" s="3">
        <v>3120.2388888888891</v>
      </c>
    </row>
    <row r="386" spans="2:2" x14ac:dyDescent="0.25">
      <c r="B386" s="3">
        <v>3842.7722222222224</v>
      </c>
    </row>
    <row r="387" spans="2:2" x14ac:dyDescent="0.25">
      <c r="B387" s="3">
        <v>3611.8472222222222</v>
      </c>
    </row>
    <row r="388" spans="2:2" x14ac:dyDescent="0.25">
      <c r="B388" s="3">
        <v>3830.7277777777772</v>
      </c>
    </row>
    <row r="389" spans="2:2" x14ac:dyDescent="0.25">
      <c r="B389" s="3">
        <v>3289.3888888888891</v>
      </c>
    </row>
    <row r="390" spans="2:2" x14ac:dyDescent="0.25">
      <c r="B390" s="3">
        <v>3398.8138888888884</v>
      </c>
    </row>
    <row r="391" spans="2:2" x14ac:dyDescent="0.25">
      <c r="B391" s="3">
        <v>2793.1777777777779</v>
      </c>
    </row>
    <row r="392" spans="2:2" x14ac:dyDescent="0.25">
      <c r="B392" s="3">
        <v>3281.7027777777776</v>
      </c>
    </row>
    <row r="393" spans="2:2" x14ac:dyDescent="0.25">
      <c r="B393" s="3">
        <v>3733.047222222222</v>
      </c>
    </row>
    <row r="394" spans="2:2" x14ac:dyDescent="0.25">
      <c r="B394" s="3">
        <v>3831.9777777777781</v>
      </c>
    </row>
    <row r="395" spans="2:2" x14ac:dyDescent="0.25">
      <c r="B395" s="3">
        <v>3549.6166666666668</v>
      </c>
    </row>
    <row r="396" spans="2:2" x14ac:dyDescent="0.25">
      <c r="B396" s="3">
        <v>3405.2666666666669</v>
      </c>
    </row>
    <row r="397" spans="2:2" x14ac:dyDescent="0.25">
      <c r="B397" s="3">
        <v>3156.3333333333335</v>
      </c>
    </row>
    <row r="398" spans="2:2" x14ac:dyDescent="0.25">
      <c r="B398" s="3">
        <v>3398.8138888888884</v>
      </c>
    </row>
    <row r="399" spans="2:2" x14ac:dyDescent="0.25">
      <c r="B399" s="3">
        <v>3045.8333333333335</v>
      </c>
    </row>
    <row r="400" spans="2:2" x14ac:dyDescent="0.25">
      <c r="B400" s="3">
        <v>3352.3916666666669</v>
      </c>
    </row>
    <row r="401" spans="2:10" x14ac:dyDescent="0.25">
      <c r="B401" s="3">
        <v>3449.0333333333333</v>
      </c>
    </row>
    <row r="402" spans="2:10" x14ac:dyDescent="0.25">
      <c r="B402" s="3">
        <v>4261.3694444444445</v>
      </c>
    </row>
    <row r="403" spans="2:10" x14ac:dyDescent="0.25">
      <c r="B403" s="3">
        <v>3790.37222222222</v>
      </c>
    </row>
    <row r="404" spans="2:10" x14ac:dyDescent="0.25">
      <c r="B404" s="3">
        <v>3695.5166666666669</v>
      </c>
    </row>
    <row r="405" spans="2:10" x14ac:dyDescent="0.25">
      <c r="B405" s="3">
        <v>3251.327777777778</v>
      </c>
    </row>
    <row r="406" spans="2:10" x14ac:dyDescent="0.25">
      <c r="B406" s="3">
        <v>3607.3333333333335</v>
      </c>
    </row>
    <row r="407" spans="2:10" x14ac:dyDescent="0.25">
      <c r="B407" s="3">
        <v>3824.2388888888891</v>
      </c>
    </row>
    <row r="408" spans="2:10" x14ac:dyDescent="0.25">
      <c r="B408" s="3">
        <v>4399.2333333333336</v>
      </c>
    </row>
    <row r="409" spans="2:10" x14ac:dyDescent="0.25">
      <c r="B409" s="3">
        <v>3398.8138888888884</v>
      </c>
    </row>
    <row r="412" spans="2:10" ht="15.6" thickBot="1" x14ac:dyDescent="0.3">
      <c r="B412" s="17" t="s">
        <v>7</v>
      </c>
    </row>
    <row r="414" spans="2:10" x14ac:dyDescent="0.25">
      <c r="B414" s="18" t="s">
        <v>19</v>
      </c>
      <c r="D414" s="8" t="s">
        <v>23</v>
      </c>
      <c r="E414" s="13">
        <f>AVERAGE(B415:B444)</f>
        <v>1053.074166666667</v>
      </c>
      <c r="G414" s="8" t="s">
        <v>24</v>
      </c>
      <c r="H414" s="8">
        <f>E414-E416*E415/SQRT(30)</f>
        <v>1005.647223075626</v>
      </c>
      <c r="I414" s="8" t="s">
        <v>25</v>
      </c>
      <c r="J414" s="8">
        <f>E414+E416*E415/SQRT(30)</f>
        <v>1100.501110257708</v>
      </c>
    </row>
    <row r="415" spans="2:10" ht="60" x14ac:dyDescent="0.25">
      <c r="B415" s="3">
        <v>1240.161111111111</v>
      </c>
      <c r="D415" s="10" t="s">
        <v>26</v>
      </c>
      <c r="E415" s="8">
        <f>_xlfn.STDEV.S(B415:B444)</f>
        <v>94.242271387854728</v>
      </c>
    </row>
    <row r="416" spans="2:10" x14ac:dyDescent="0.25">
      <c r="B416" s="3">
        <v>1122.9833333333333</v>
      </c>
      <c r="D416" s="8" t="s">
        <v>27</v>
      </c>
      <c r="E416" s="8">
        <f>_xlfn.T.INV.2T(0.01, 29)</f>
        <v>2.7563859036706049</v>
      </c>
    </row>
    <row r="417" spans="2:4" x14ac:dyDescent="0.25">
      <c r="B417" s="3">
        <v>1018.7111111111112</v>
      </c>
    </row>
    <row r="418" spans="2:4" x14ac:dyDescent="0.25">
      <c r="B418" s="3">
        <v>1194.9972222222225</v>
      </c>
      <c r="D418" s="8" t="s">
        <v>31</v>
      </c>
    </row>
    <row r="419" spans="2:4" x14ac:dyDescent="0.25">
      <c r="B419" s="3">
        <v>1064.7222222222222</v>
      </c>
    </row>
    <row r="420" spans="2:4" x14ac:dyDescent="0.25">
      <c r="B420" s="3">
        <v>964.38888888888891</v>
      </c>
    </row>
    <row r="421" spans="2:4" x14ac:dyDescent="0.25">
      <c r="B421" s="3">
        <v>1066.1722222222222</v>
      </c>
    </row>
    <row r="422" spans="2:4" x14ac:dyDescent="0.25">
      <c r="B422" s="3">
        <v>908.51111111111106</v>
      </c>
    </row>
    <row r="423" spans="2:4" x14ac:dyDescent="0.25">
      <c r="B423" s="3">
        <v>976.02777777777783</v>
      </c>
    </row>
    <row r="424" spans="2:4" x14ac:dyDescent="0.25">
      <c r="B424" s="3">
        <v>865.07777777777778</v>
      </c>
    </row>
    <row r="425" spans="2:4" x14ac:dyDescent="0.25">
      <c r="B425" s="3">
        <v>1075.3722222222223</v>
      </c>
    </row>
    <row r="426" spans="2:4" x14ac:dyDescent="0.25">
      <c r="B426" s="3">
        <v>1063.2055555555555</v>
      </c>
    </row>
    <row r="427" spans="2:4" x14ac:dyDescent="0.25">
      <c r="B427" s="3">
        <v>1059.6361111111112</v>
      </c>
    </row>
    <row r="428" spans="2:4" x14ac:dyDescent="0.25">
      <c r="B428" s="3">
        <v>1062.3277777777778</v>
      </c>
    </row>
    <row r="429" spans="2:4" x14ac:dyDescent="0.25">
      <c r="B429" s="3">
        <v>957.45000000000016</v>
      </c>
    </row>
    <row r="430" spans="2:4" x14ac:dyDescent="0.25">
      <c r="B430" s="3">
        <v>946.93888888888898</v>
      </c>
    </row>
    <row r="431" spans="2:4" x14ac:dyDescent="0.25">
      <c r="B431" s="3">
        <v>1017.3305555555557</v>
      </c>
    </row>
    <row r="432" spans="2:4" x14ac:dyDescent="0.25">
      <c r="B432" s="3">
        <v>1024.6333333333334</v>
      </c>
    </row>
    <row r="433" spans="2:10" x14ac:dyDescent="0.25">
      <c r="B433" s="3">
        <v>1042.2555555555557</v>
      </c>
    </row>
    <row r="434" spans="2:10" x14ac:dyDescent="0.25">
      <c r="B434" s="3">
        <v>964.20555555555575</v>
      </c>
    </row>
    <row r="435" spans="2:10" x14ac:dyDescent="0.25">
      <c r="B435" s="3">
        <v>1081.5555555555557</v>
      </c>
    </row>
    <row r="436" spans="2:10" x14ac:dyDescent="0.25">
      <c r="B436" s="3">
        <v>1244.627777777778</v>
      </c>
    </row>
    <row r="437" spans="2:10" x14ac:dyDescent="0.25">
      <c r="B437" s="3">
        <v>1222.6305555555555</v>
      </c>
    </row>
    <row r="438" spans="2:10" x14ac:dyDescent="0.25">
      <c r="B438" s="3">
        <v>975.38055555555559</v>
      </c>
    </row>
    <row r="439" spans="2:10" x14ac:dyDescent="0.25">
      <c r="B439" s="3">
        <v>1036.8194444444443</v>
      </c>
    </row>
    <row r="440" spans="2:10" x14ac:dyDescent="0.25">
      <c r="B440" s="3">
        <v>1012.6416666666668</v>
      </c>
    </row>
    <row r="441" spans="2:10" x14ac:dyDescent="0.25">
      <c r="B441" s="3">
        <v>1100.7111111111112</v>
      </c>
    </row>
    <row r="442" spans="2:10" x14ac:dyDescent="0.25">
      <c r="B442" s="3">
        <v>1187.55</v>
      </c>
    </row>
    <row r="443" spans="2:10" x14ac:dyDescent="0.25">
      <c r="B443" s="3">
        <v>1038.5111111111112</v>
      </c>
    </row>
    <row r="444" spans="2:10" x14ac:dyDescent="0.25">
      <c r="B444" s="3">
        <v>1056.6888888888889</v>
      </c>
    </row>
    <row r="445" spans="2:10" x14ac:dyDescent="0.25">
      <c r="B445" s="3"/>
    </row>
    <row r="446" spans="2:10" ht="15.6" thickBot="1" x14ac:dyDescent="0.3">
      <c r="B446" s="17" t="s">
        <v>8</v>
      </c>
    </row>
    <row r="448" spans="2:10" x14ac:dyDescent="0.25">
      <c r="B448" s="18" t="s">
        <v>19</v>
      </c>
      <c r="D448" s="8" t="s">
        <v>23</v>
      </c>
      <c r="E448" s="13">
        <f>AVERAGE(B449:B478)</f>
        <v>1145.9833148148148</v>
      </c>
      <c r="G448" s="8" t="s">
        <v>24</v>
      </c>
      <c r="H448" s="8">
        <f>E448-E450*E449/SQRT(30)</f>
        <v>1086.1161949456314</v>
      </c>
      <c r="I448" s="8" t="s">
        <v>25</v>
      </c>
      <c r="J448" s="8">
        <f>E448+E450*E449/SQRT(30)</f>
        <v>1205.8504346839982</v>
      </c>
    </row>
    <row r="449" spans="2:5" ht="60" x14ac:dyDescent="0.25">
      <c r="B449" s="3">
        <v>1095.55</v>
      </c>
      <c r="D449" s="10" t="s">
        <v>26</v>
      </c>
      <c r="E449" s="8">
        <f>_xlfn.STDEV.S(B449:B478)</f>
        <v>118.96219597390609</v>
      </c>
    </row>
    <row r="450" spans="2:5" x14ac:dyDescent="0.25">
      <c r="B450" s="3">
        <v>1048.8666666666668</v>
      </c>
      <c r="D450" s="8" t="s">
        <v>27</v>
      </c>
      <c r="E450" s="8">
        <f>_xlfn.T.INV.2T(0.01, 29)</f>
        <v>2.7563859036706049</v>
      </c>
    </row>
    <row r="451" spans="2:5" x14ac:dyDescent="0.25">
      <c r="B451" s="3">
        <v>983.19166666666672</v>
      </c>
    </row>
    <row r="452" spans="2:5" x14ac:dyDescent="0.25">
      <c r="B452" s="3">
        <v>1054.9777777777776</v>
      </c>
      <c r="D452" s="8" t="s">
        <v>32</v>
      </c>
    </row>
    <row r="453" spans="2:5" x14ac:dyDescent="0.25">
      <c r="B453" s="3">
        <v>1188.5472222222224</v>
      </c>
    </row>
    <row r="454" spans="2:5" x14ac:dyDescent="0.25">
      <c r="B454" s="3">
        <v>1078.5305555555556</v>
      </c>
    </row>
    <row r="455" spans="2:5" x14ac:dyDescent="0.25">
      <c r="B455" s="3">
        <v>1453.9405555555556</v>
      </c>
    </row>
    <row r="456" spans="2:5" x14ac:dyDescent="0.25">
      <c r="B456" s="3">
        <v>1221.1083333333333</v>
      </c>
    </row>
    <row r="457" spans="2:5" x14ac:dyDescent="0.25">
      <c r="B457" s="3">
        <v>1219.0238888888891</v>
      </c>
    </row>
    <row r="458" spans="2:5" x14ac:dyDescent="0.25">
      <c r="B458" s="3">
        <v>1330.1388888888891</v>
      </c>
    </row>
    <row r="459" spans="2:5" x14ac:dyDescent="0.25">
      <c r="B459" s="3">
        <v>1242.1072222222222</v>
      </c>
    </row>
    <row r="460" spans="2:5" x14ac:dyDescent="0.25">
      <c r="B460" s="3">
        <v>1291.6472222222224</v>
      </c>
    </row>
    <row r="461" spans="2:5" x14ac:dyDescent="0.25">
      <c r="B461" s="3">
        <v>1243.221111111111</v>
      </c>
    </row>
    <row r="462" spans="2:5" x14ac:dyDescent="0.25">
      <c r="B462" s="3">
        <v>1089.3916666666667</v>
      </c>
    </row>
    <row r="463" spans="2:5" x14ac:dyDescent="0.25">
      <c r="B463" s="3">
        <v>1063.9805555555556</v>
      </c>
    </row>
    <row r="464" spans="2:5" x14ac:dyDescent="0.25">
      <c r="B464" s="3">
        <v>1053.8505555555555</v>
      </c>
    </row>
    <row r="465" spans="2:2" x14ac:dyDescent="0.25">
      <c r="B465" s="3">
        <v>1261.6833333333334</v>
      </c>
    </row>
    <row r="466" spans="2:2" x14ac:dyDescent="0.25">
      <c r="B466" s="3">
        <v>1003.1166666666666</v>
      </c>
    </row>
    <row r="467" spans="2:2" x14ac:dyDescent="0.25">
      <c r="B467" s="3">
        <v>1022.8194444444445</v>
      </c>
    </row>
    <row r="468" spans="2:2" x14ac:dyDescent="0.25">
      <c r="B468" s="3">
        <v>1182.3444444444444</v>
      </c>
    </row>
    <row r="469" spans="2:2" x14ac:dyDescent="0.25">
      <c r="B469" s="3">
        <v>1063.9027777777778</v>
      </c>
    </row>
    <row r="470" spans="2:2" x14ac:dyDescent="0.25">
      <c r="B470" s="3">
        <v>1246.4111111111113</v>
      </c>
    </row>
    <row r="471" spans="2:2" x14ac:dyDescent="0.25">
      <c r="B471" s="3">
        <v>1086.8888888888889</v>
      </c>
    </row>
    <row r="472" spans="2:2" x14ac:dyDescent="0.25">
      <c r="B472" s="3">
        <v>1170.163888888889</v>
      </c>
    </row>
    <row r="473" spans="2:2" x14ac:dyDescent="0.25">
      <c r="B473" s="3">
        <v>1040.4666666666667</v>
      </c>
    </row>
    <row r="474" spans="2:2" x14ac:dyDescent="0.25">
      <c r="B474" s="3">
        <v>1163.8388888888892</v>
      </c>
    </row>
    <row r="475" spans="2:2" x14ac:dyDescent="0.25">
      <c r="B475" s="3">
        <v>1210.7738888888889</v>
      </c>
    </row>
    <row r="476" spans="2:2" x14ac:dyDescent="0.25">
      <c r="B476" s="3">
        <v>1098.0405555555553</v>
      </c>
    </row>
    <row r="477" spans="2:2" x14ac:dyDescent="0.25">
      <c r="B477" s="3">
        <v>908.32500000000005</v>
      </c>
    </row>
    <row r="478" spans="2:2" x14ac:dyDescent="0.25">
      <c r="B478" s="3">
        <v>1262.6500000000001</v>
      </c>
    </row>
    <row r="482" spans="2:13" ht="17.399999999999999" x14ac:dyDescent="0.3">
      <c r="B482" s="16" t="s">
        <v>33</v>
      </c>
    </row>
    <row r="483" spans="2:13" x14ac:dyDescent="0.25">
      <c r="B483" s="8" t="s">
        <v>34</v>
      </c>
    </row>
    <row r="484" spans="2:13" x14ac:dyDescent="0.25">
      <c r="B484" s="8" t="s">
        <v>35</v>
      </c>
    </row>
    <row r="486" spans="2:13" x14ac:dyDescent="0.25">
      <c r="B486" s="8" t="s">
        <v>109</v>
      </c>
    </row>
    <row r="488" spans="2:13" ht="15.6" x14ac:dyDescent="0.3">
      <c r="B488" s="8" t="s">
        <v>110</v>
      </c>
      <c r="M488" s="39" t="str">
        <f>HYPERLINK("https://www.scalestatistics.com/transformations-for-independent-samples-t-test.html", "scalestatistics")</f>
        <v>scalestatistics</v>
      </c>
    </row>
    <row r="489" spans="2:13" x14ac:dyDescent="0.25">
      <c r="B489" s="8" t="s">
        <v>36</v>
      </c>
    </row>
    <row r="490" spans="2:13" x14ac:dyDescent="0.25">
      <c r="B490" s="8" t="s">
        <v>37</v>
      </c>
    </row>
    <row r="491" spans="2:13" x14ac:dyDescent="0.25">
      <c r="B491" s="8" t="s">
        <v>38</v>
      </c>
    </row>
    <row r="493" spans="2:13" x14ac:dyDescent="0.25">
      <c r="B493" s="8" t="s">
        <v>39</v>
      </c>
    </row>
    <row r="495" spans="2:13" ht="15.6" x14ac:dyDescent="0.3">
      <c r="B495" s="30" t="s">
        <v>40</v>
      </c>
    </row>
    <row r="496" spans="2:13" x14ac:dyDescent="0.25">
      <c r="B496" s="8" t="s">
        <v>41</v>
      </c>
      <c r="C496" s="8" t="s">
        <v>42</v>
      </c>
    </row>
    <row r="497" spans="2:4" x14ac:dyDescent="0.25">
      <c r="B497" s="8" t="s">
        <v>43</v>
      </c>
      <c r="C497" s="8" t="s">
        <v>111</v>
      </c>
    </row>
    <row r="499" spans="2:4" x14ac:dyDescent="0.25">
      <c r="C499" s="8" t="s">
        <v>44</v>
      </c>
      <c r="D499" s="8" t="s">
        <v>8</v>
      </c>
    </row>
    <row r="500" spans="2:4" x14ac:dyDescent="0.25">
      <c r="B500" s="8" t="s">
        <v>11</v>
      </c>
      <c r="C500" s="8">
        <v>2989.0169851380042</v>
      </c>
      <c r="D500" s="8">
        <v>1149.2261261261262</v>
      </c>
    </row>
    <row r="501" spans="2:4" x14ac:dyDescent="0.25">
      <c r="B501" s="8" t="s">
        <v>45</v>
      </c>
      <c r="C501" s="8">
        <v>1304.11659019323</v>
      </c>
      <c r="D501" s="8">
        <v>590.809913790736</v>
      </c>
    </row>
    <row r="502" spans="2:4" x14ac:dyDescent="0.25">
      <c r="B502" s="8" t="s">
        <v>46</v>
      </c>
      <c r="C502" s="8">
        <v>157</v>
      </c>
      <c r="D502" s="8">
        <v>148</v>
      </c>
    </row>
    <row r="505" spans="2:4" x14ac:dyDescent="0.25">
      <c r="B505" s="8" t="s">
        <v>47</v>
      </c>
      <c r="C505" s="8">
        <f>SQRT(C501^2/C502+D501^2/D502)</f>
        <v>114.85251786392415</v>
      </c>
    </row>
    <row r="506" spans="2:4" x14ac:dyDescent="0.25">
      <c r="B506" s="8" t="s">
        <v>48</v>
      </c>
      <c r="C506" s="8">
        <v>0</v>
      </c>
    </row>
    <row r="507" spans="2:4" x14ac:dyDescent="0.25">
      <c r="B507" s="8" t="s">
        <v>49</v>
      </c>
      <c r="C507" s="8">
        <f>C500-D500</f>
        <v>1839.790859011878</v>
      </c>
    </row>
    <row r="508" spans="2:4" x14ac:dyDescent="0.25">
      <c r="B508" s="8" t="s">
        <v>50</v>
      </c>
      <c r="C508" s="8">
        <f>(C507-C506)/C505</f>
        <v>16.018724649917033</v>
      </c>
    </row>
    <row r="509" spans="2:4" x14ac:dyDescent="0.25">
      <c r="B509" s="8" t="s">
        <v>51</v>
      </c>
      <c r="C509" s="8">
        <f>_xlfn.NORM.S.DIST(C508, FALSE)</f>
        <v>7.6037539225731204E-57</v>
      </c>
    </row>
    <row r="511" spans="2:4" x14ac:dyDescent="0.25">
      <c r="B511" s="8" t="s">
        <v>113</v>
      </c>
    </row>
    <row r="512" spans="2:4" x14ac:dyDescent="0.25">
      <c r="B512" s="8" t="s">
        <v>112</v>
      </c>
    </row>
    <row r="514" spans="2:4" ht="16.2" thickBot="1" x14ac:dyDescent="0.35">
      <c r="B514" s="30" t="s">
        <v>114</v>
      </c>
    </row>
    <row r="515" spans="2:4" x14ac:dyDescent="0.25">
      <c r="B515" s="8" t="s">
        <v>41</v>
      </c>
      <c r="C515" s="8" t="s">
        <v>115</v>
      </c>
    </row>
    <row r="516" spans="2:4" x14ac:dyDescent="0.25">
      <c r="B516" s="8" t="s">
        <v>43</v>
      </c>
      <c r="C516" s="8" t="s">
        <v>116</v>
      </c>
    </row>
    <row r="518" spans="2:4" x14ac:dyDescent="0.25">
      <c r="C518" s="8" t="s">
        <v>8</v>
      </c>
      <c r="D518" s="8" t="s">
        <v>5</v>
      </c>
    </row>
    <row r="519" spans="2:4" x14ac:dyDescent="0.25">
      <c r="B519" s="8" t="s">
        <v>11</v>
      </c>
      <c r="C519" s="8">
        <v>1149.2261261261262</v>
      </c>
      <c r="D519" s="8">
        <v>1147.7348251028804</v>
      </c>
    </row>
    <row r="520" spans="2:4" x14ac:dyDescent="0.25">
      <c r="B520" s="8" t="s">
        <v>45</v>
      </c>
      <c r="C520" s="8">
        <v>590.809913790736</v>
      </c>
      <c r="D520" s="8">
        <v>509.55127145609436</v>
      </c>
    </row>
    <row r="521" spans="2:4" x14ac:dyDescent="0.25">
      <c r="B521" s="8" t="s">
        <v>46</v>
      </c>
      <c r="C521" s="8">
        <v>148</v>
      </c>
      <c r="D521" s="8">
        <v>324</v>
      </c>
    </row>
    <row r="523" spans="2:4" x14ac:dyDescent="0.25">
      <c r="B523" s="8" t="s">
        <v>47</v>
      </c>
      <c r="C523" s="8">
        <f>SQRT(C520^2/C521+D520^2/D521)</f>
        <v>56.212584136222972</v>
      </c>
    </row>
    <row r="524" spans="2:4" x14ac:dyDescent="0.25">
      <c r="B524" s="8" t="s">
        <v>48</v>
      </c>
      <c r="C524" s="8">
        <v>0</v>
      </c>
    </row>
    <row r="525" spans="2:4" x14ac:dyDescent="0.25">
      <c r="B525" s="8" t="s">
        <v>49</v>
      </c>
      <c r="C525" s="8">
        <f>C519-D519</f>
        <v>1.4913010232457964</v>
      </c>
    </row>
    <row r="526" spans="2:4" x14ac:dyDescent="0.25">
      <c r="B526" s="8" t="s">
        <v>50</v>
      </c>
      <c r="C526" s="8">
        <f>(C525-C524)/C523</f>
        <v>2.6529664952457024E-2</v>
      </c>
    </row>
    <row r="527" spans="2:4" x14ac:dyDescent="0.25">
      <c r="B527" s="8" t="s">
        <v>51</v>
      </c>
      <c r="C527" s="8">
        <f>_xlfn.NORM.S.DIST(C526, FALSE)</f>
        <v>0.39880191270064708</v>
      </c>
    </row>
    <row r="529" spans="2:4" x14ac:dyDescent="0.25">
      <c r="B529" s="8" t="s">
        <v>117</v>
      </c>
    </row>
    <row r="531" spans="2:4" ht="16.2" thickBot="1" x14ac:dyDescent="0.35">
      <c r="B531" s="30" t="s">
        <v>118</v>
      </c>
    </row>
    <row r="532" spans="2:4" x14ac:dyDescent="0.25">
      <c r="B532" s="8" t="s">
        <v>41</v>
      </c>
      <c r="C532" s="8" t="s">
        <v>119</v>
      </c>
    </row>
    <row r="533" spans="2:4" x14ac:dyDescent="0.25">
      <c r="B533" s="8" t="s">
        <v>43</v>
      </c>
      <c r="C533" s="8" t="s">
        <v>120</v>
      </c>
    </row>
    <row r="535" spans="2:4" ht="45" x14ac:dyDescent="0.25">
      <c r="C535" s="10" t="s">
        <v>121</v>
      </c>
      <c r="D535" s="10" t="s">
        <v>122</v>
      </c>
    </row>
    <row r="536" spans="2:4" x14ac:dyDescent="0.25">
      <c r="B536" s="8" t="s">
        <v>11</v>
      </c>
      <c r="C536" s="8">
        <v>1147.7348251028804</v>
      </c>
      <c r="D536" s="8">
        <v>1063.952380952381</v>
      </c>
    </row>
    <row r="537" spans="2:4" x14ac:dyDescent="0.25">
      <c r="B537" s="8" t="s">
        <v>45</v>
      </c>
      <c r="C537" s="8">
        <v>509.55127145609436</v>
      </c>
      <c r="D537" s="8">
        <v>552.0871663518185</v>
      </c>
    </row>
    <row r="538" spans="2:4" x14ac:dyDescent="0.25">
      <c r="B538" s="8" t="s">
        <v>46</v>
      </c>
      <c r="C538" s="8">
        <v>324</v>
      </c>
      <c r="D538" s="8">
        <v>147</v>
      </c>
    </row>
    <row r="540" spans="2:4" x14ac:dyDescent="0.25">
      <c r="B540" s="8" t="s">
        <v>47</v>
      </c>
      <c r="C540" s="8">
        <f>SQRT(C537^2/C538+D537^2/D538)</f>
        <v>53.617504143937339</v>
      </c>
    </row>
    <row r="541" spans="2:4" x14ac:dyDescent="0.25">
      <c r="B541" s="8" t="s">
        <v>48</v>
      </c>
      <c r="C541" s="8">
        <v>0</v>
      </c>
    </row>
    <row r="542" spans="2:4" x14ac:dyDescent="0.25">
      <c r="B542" s="8" t="s">
        <v>49</v>
      </c>
      <c r="C542" s="8">
        <f>C536-D536</f>
        <v>83.782444150499487</v>
      </c>
    </row>
    <row r="543" spans="2:4" x14ac:dyDescent="0.25">
      <c r="B543" s="8" t="s">
        <v>50</v>
      </c>
      <c r="C543" s="8">
        <f>(C542-C541)/C540</f>
        <v>1.5625950048995887</v>
      </c>
    </row>
    <row r="544" spans="2:4" x14ac:dyDescent="0.25">
      <c r="B544" s="8" t="s">
        <v>51</v>
      </c>
      <c r="C544" s="8">
        <f>_xlfn.NORM.S.DIST(C543, FALSE)</f>
        <v>0.11767954043881003</v>
      </c>
    </row>
    <row r="545" spans="2:2" x14ac:dyDescent="0.25">
      <c r="B545" s="8" t="s">
        <v>123</v>
      </c>
    </row>
  </sheetData>
  <conditionalFormatting sqref="D13:D17">
    <cfRule type="colorScale" priority="1">
      <colorScale>
        <cfvo type="min"/>
        <cfvo type="max"/>
        <color rgb="FFFCFCFF"/>
        <color rgb="FF63BE7B"/>
      </colorScale>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8F4AE-8665-408E-A974-F9E48A948020}">
  <dimension ref="A1:A21"/>
  <sheetViews>
    <sheetView tabSelected="1" topLeftCell="A10" workbookViewId="0">
      <selection activeCell="A24" sqref="A24"/>
    </sheetView>
  </sheetViews>
  <sheetFormatPr defaultColWidth="9.109375" defaultRowHeight="15" x14ac:dyDescent="0.25"/>
  <cols>
    <col min="1" max="1" width="215.88671875" style="24" customWidth="1"/>
    <col min="2" max="16384" width="9.109375" style="24"/>
  </cols>
  <sheetData>
    <row r="1" spans="1:1" ht="17.399999999999999" x14ac:dyDescent="0.3">
      <c r="A1" s="16" t="s">
        <v>52</v>
      </c>
    </row>
    <row r="2" spans="1:1" ht="30" x14ac:dyDescent="0.25">
      <c r="A2" s="23" t="s">
        <v>53</v>
      </c>
    </row>
    <row r="3" spans="1:1" x14ac:dyDescent="0.25">
      <c r="A3" s="24" t="s">
        <v>54</v>
      </c>
    </row>
    <row r="5" spans="1:1" ht="17.399999999999999" x14ac:dyDescent="0.3">
      <c r="A5" s="16" t="s">
        <v>55</v>
      </c>
    </row>
    <row r="6" spans="1:1" x14ac:dyDescent="0.25">
      <c r="A6" s="23" t="s">
        <v>56</v>
      </c>
    </row>
    <row r="7" spans="1:1" ht="30" x14ac:dyDescent="0.25">
      <c r="A7" s="23" t="s">
        <v>57</v>
      </c>
    </row>
    <row r="8" spans="1:1" x14ac:dyDescent="0.25">
      <c r="A8" s="23"/>
    </row>
    <row r="9" spans="1:1" ht="30" x14ac:dyDescent="0.25">
      <c r="A9" s="25" t="s">
        <v>58</v>
      </c>
    </row>
    <row r="10" spans="1:1" x14ac:dyDescent="0.25">
      <c r="A10" s="25"/>
    </row>
    <row r="11" spans="1:1" ht="30" x14ac:dyDescent="0.25">
      <c r="A11" s="25" t="s">
        <v>59</v>
      </c>
    </row>
    <row r="12" spans="1:1" x14ac:dyDescent="0.25">
      <c r="A12" s="24" t="s">
        <v>60</v>
      </c>
    </row>
    <row r="14" spans="1:1" x14ac:dyDescent="0.25">
      <c r="A14" s="22" t="s">
        <v>61</v>
      </c>
    </row>
    <row r="15" spans="1:1" x14ac:dyDescent="0.25">
      <c r="A15" s="22"/>
    </row>
    <row r="16" spans="1:1" x14ac:dyDescent="0.25">
      <c r="A16" s="24" t="s">
        <v>62</v>
      </c>
    </row>
    <row r="18" spans="1:1" x14ac:dyDescent="0.25">
      <c r="A18" s="24" t="s">
        <v>63</v>
      </c>
    </row>
    <row r="20" spans="1:1" x14ac:dyDescent="0.25">
      <c r="A20" s="24" t="s">
        <v>124</v>
      </c>
    </row>
    <row r="21" spans="1:1" x14ac:dyDescent="0.25">
      <c r="A21" s="24" t="s">
        <v>125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0652C-47A8-44B4-B2B7-E0D00EBBCE02}">
  <dimension ref="A1:E1065"/>
  <sheetViews>
    <sheetView topLeftCell="A900" workbookViewId="0">
      <selection activeCell="E917" sqref="E917"/>
    </sheetView>
  </sheetViews>
  <sheetFormatPr defaultColWidth="8.88671875" defaultRowHeight="13.8" x14ac:dyDescent="0.25"/>
  <cols>
    <col min="1" max="1" width="2" style="2" customWidth="1"/>
    <col min="2" max="2" width="17.33203125" style="2" customWidth="1"/>
    <col min="3" max="3" width="7.44140625" style="2" customWidth="1"/>
    <col min="4" max="4" width="11.88671875" style="2" customWidth="1"/>
    <col min="5" max="5" width="12.6640625" style="2" bestFit="1" customWidth="1"/>
    <col min="6" max="16384" width="8.88671875" style="2"/>
  </cols>
  <sheetData>
    <row r="1" spans="1:5" ht="17.399999999999999" x14ac:dyDescent="0.3">
      <c r="B1" s="6" t="s">
        <v>64</v>
      </c>
    </row>
    <row r="2" spans="1:5" x14ac:dyDescent="0.25">
      <c r="B2" s="7" t="s">
        <v>65</v>
      </c>
    </row>
    <row r="5" spans="1:5" ht="15.6" thickBot="1" x14ac:dyDescent="0.3">
      <c r="A5" s="1"/>
      <c r="B5" s="5" t="s">
        <v>66</v>
      </c>
      <c r="C5" s="5" t="s">
        <v>67</v>
      </c>
      <c r="D5" s="5" t="s">
        <v>68</v>
      </c>
      <c r="E5" s="5" t="s">
        <v>69</v>
      </c>
    </row>
    <row r="6" spans="1:5" ht="14.4" thickTop="1" x14ac:dyDescent="0.25">
      <c r="B6" s="2" t="s">
        <v>70</v>
      </c>
      <c r="C6" s="4">
        <v>1</v>
      </c>
      <c r="D6" s="4">
        <v>2549</v>
      </c>
      <c r="E6" s="2">
        <f>D6/C6</f>
        <v>2549</v>
      </c>
    </row>
    <row r="7" spans="1:5" x14ac:dyDescent="0.25">
      <c r="B7" s="2" t="s">
        <v>70</v>
      </c>
      <c r="C7" s="4">
        <v>1</v>
      </c>
      <c r="D7" s="4">
        <v>2025</v>
      </c>
      <c r="E7" s="2">
        <f t="shared" ref="E7:E70" si="0">D7/C7</f>
        <v>2025</v>
      </c>
    </row>
    <row r="8" spans="1:5" x14ac:dyDescent="0.25">
      <c r="B8" s="2" t="s">
        <v>70</v>
      </c>
      <c r="C8" s="4">
        <v>1</v>
      </c>
      <c r="D8" s="4">
        <v>1785</v>
      </c>
      <c r="E8" s="2">
        <f t="shared" si="0"/>
        <v>1785</v>
      </c>
    </row>
    <row r="9" spans="1:5" x14ac:dyDescent="0.25">
      <c r="B9" s="2" t="s">
        <v>70</v>
      </c>
      <c r="C9" s="4">
        <v>1</v>
      </c>
      <c r="D9" s="4">
        <v>1595</v>
      </c>
      <c r="E9" s="2">
        <f t="shared" si="0"/>
        <v>1595</v>
      </c>
    </row>
    <row r="10" spans="1:5" x14ac:dyDescent="0.25">
      <c r="B10" s="2" t="s">
        <v>70</v>
      </c>
      <c r="C10" s="4">
        <v>1</v>
      </c>
      <c r="D10" s="4">
        <v>1390</v>
      </c>
      <c r="E10" s="2">
        <f t="shared" si="0"/>
        <v>1390</v>
      </c>
    </row>
    <row r="11" spans="1:5" x14ac:dyDescent="0.25">
      <c r="B11" s="2" t="s">
        <v>70</v>
      </c>
      <c r="C11" s="4">
        <v>1</v>
      </c>
      <c r="D11" s="4">
        <v>1019</v>
      </c>
      <c r="E11" s="2">
        <f t="shared" si="0"/>
        <v>1019</v>
      </c>
    </row>
    <row r="12" spans="1:5" x14ac:dyDescent="0.25">
      <c r="B12" s="2" t="s">
        <v>70</v>
      </c>
      <c r="C12" s="4">
        <v>1</v>
      </c>
      <c r="D12" s="4">
        <v>2385</v>
      </c>
      <c r="E12" s="2">
        <f t="shared" si="0"/>
        <v>2385</v>
      </c>
    </row>
    <row r="13" spans="1:5" x14ac:dyDescent="0.25">
      <c r="B13" s="2" t="s">
        <v>70</v>
      </c>
      <c r="C13" s="4">
        <v>1</v>
      </c>
      <c r="D13" s="4">
        <v>2519</v>
      </c>
      <c r="E13" s="2">
        <f t="shared" si="0"/>
        <v>2519</v>
      </c>
    </row>
    <row r="14" spans="1:5" x14ac:dyDescent="0.25">
      <c r="B14" s="2" t="s">
        <v>70</v>
      </c>
      <c r="C14" s="4">
        <v>1</v>
      </c>
      <c r="D14" s="4">
        <v>2128</v>
      </c>
      <c r="E14" s="2">
        <f t="shared" si="0"/>
        <v>2128</v>
      </c>
    </row>
    <row r="15" spans="1:5" x14ac:dyDescent="0.25">
      <c r="B15" s="2" t="s">
        <v>70</v>
      </c>
      <c r="C15" s="4">
        <v>1</v>
      </c>
      <c r="D15" s="4">
        <v>2718</v>
      </c>
      <c r="E15" s="2">
        <f t="shared" si="0"/>
        <v>2718</v>
      </c>
    </row>
    <row r="16" spans="1:5" x14ac:dyDescent="0.25">
      <c r="B16" s="2" t="s">
        <v>70</v>
      </c>
      <c r="C16" s="4">
        <v>1</v>
      </c>
      <c r="D16" s="4">
        <v>2272</v>
      </c>
      <c r="E16" s="2">
        <f t="shared" si="0"/>
        <v>2272</v>
      </c>
    </row>
    <row r="17" spans="2:5" x14ac:dyDescent="0.25">
      <c r="B17" s="2" t="s">
        <v>70</v>
      </c>
      <c r="C17" s="4">
        <v>1</v>
      </c>
      <c r="D17" s="4">
        <v>1591</v>
      </c>
      <c r="E17" s="2">
        <f t="shared" si="0"/>
        <v>1591</v>
      </c>
    </row>
    <row r="18" spans="2:5" x14ac:dyDescent="0.25">
      <c r="B18" s="2" t="s">
        <v>70</v>
      </c>
      <c r="C18" s="4">
        <v>1</v>
      </c>
      <c r="D18" s="4">
        <v>1561</v>
      </c>
      <c r="E18" s="2">
        <f t="shared" si="0"/>
        <v>1561</v>
      </c>
    </row>
    <row r="19" spans="2:5" x14ac:dyDescent="0.25">
      <c r="B19" s="2" t="s">
        <v>70</v>
      </c>
      <c r="C19" s="4">
        <v>1</v>
      </c>
      <c r="D19" s="4">
        <v>1716</v>
      </c>
      <c r="E19" s="2">
        <f t="shared" si="0"/>
        <v>1716</v>
      </c>
    </row>
    <row r="20" spans="2:5" x14ac:dyDescent="0.25">
      <c r="B20" s="2" t="s">
        <v>70</v>
      </c>
      <c r="C20" s="4">
        <v>1</v>
      </c>
      <c r="D20" s="4">
        <v>1550</v>
      </c>
      <c r="E20" s="2">
        <f t="shared" si="0"/>
        <v>1550</v>
      </c>
    </row>
    <row r="21" spans="2:5" x14ac:dyDescent="0.25">
      <c r="B21" s="2" t="s">
        <v>70</v>
      </c>
      <c r="C21" s="4">
        <v>1</v>
      </c>
      <c r="D21" s="4">
        <v>1428</v>
      </c>
      <c r="E21" s="2">
        <f t="shared" si="0"/>
        <v>1428</v>
      </c>
    </row>
    <row r="22" spans="2:5" x14ac:dyDescent="0.25">
      <c r="B22" s="2" t="s">
        <v>70</v>
      </c>
      <c r="C22" s="4">
        <v>1</v>
      </c>
      <c r="D22" s="4">
        <v>2861</v>
      </c>
      <c r="E22" s="2">
        <f t="shared" si="0"/>
        <v>2861</v>
      </c>
    </row>
    <row r="23" spans="2:5" x14ac:dyDescent="0.25">
      <c r="B23" s="2" t="s">
        <v>70</v>
      </c>
      <c r="C23" s="4">
        <v>1</v>
      </c>
      <c r="D23" s="4">
        <v>1377</v>
      </c>
      <c r="E23" s="2">
        <f t="shared" si="0"/>
        <v>1377</v>
      </c>
    </row>
    <row r="24" spans="2:5" x14ac:dyDescent="0.25">
      <c r="B24" s="2" t="s">
        <v>70</v>
      </c>
      <c r="C24" s="4">
        <v>1</v>
      </c>
      <c r="D24" s="4">
        <v>1043</v>
      </c>
      <c r="E24" s="2">
        <f t="shared" si="0"/>
        <v>1043</v>
      </c>
    </row>
    <row r="25" spans="2:5" x14ac:dyDescent="0.25">
      <c r="B25" s="2" t="s">
        <v>70</v>
      </c>
      <c r="C25" s="4">
        <v>1</v>
      </c>
      <c r="D25" s="4">
        <v>1220</v>
      </c>
      <c r="E25" s="2">
        <f t="shared" si="0"/>
        <v>1220</v>
      </c>
    </row>
    <row r="26" spans="2:5" x14ac:dyDescent="0.25">
      <c r="B26" s="2" t="s">
        <v>70</v>
      </c>
      <c r="C26" s="4">
        <v>1</v>
      </c>
      <c r="D26" s="4">
        <v>1385</v>
      </c>
      <c r="E26" s="2">
        <f t="shared" si="0"/>
        <v>1385</v>
      </c>
    </row>
    <row r="27" spans="2:5" x14ac:dyDescent="0.25">
      <c r="B27" s="2" t="s">
        <v>70</v>
      </c>
      <c r="C27" s="4">
        <v>1</v>
      </c>
      <c r="D27" s="4">
        <v>925</v>
      </c>
      <c r="E27" s="2">
        <f t="shared" si="0"/>
        <v>925</v>
      </c>
    </row>
    <row r="28" spans="2:5" x14ac:dyDescent="0.25">
      <c r="B28" s="2" t="s">
        <v>70</v>
      </c>
      <c r="C28" s="4">
        <v>1</v>
      </c>
      <c r="D28" s="4">
        <v>1535</v>
      </c>
      <c r="E28" s="2">
        <f t="shared" si="0"/>
        <v>1535</v>
      </c>
    </row>
    <row r="29" spans="2:5" x14ac:dyDescent="0.25">
      <c r="B29" s="2" t="s">
        <v>70</v>
      </c>
      <c r="C29" s="4">
        <v>1</v>
      </c>
      <c r="D29" s="4">
        <v>1039</v>
      </c>
      <c r="E29" s="2">
        <f t="shared" si="0"/>
        <v>1039</v>
      </c>
    </row>
    <row r="30" spans="2:5" x14ac:dyDescent="0.25">
      <c r="B30" s="2" t="s">
        <v>70</v>
      </c>
      <c r="C30" s="4">
        <v>1</v>
      </c>
      <c r="D30" s="4">
        <v>1119</v>
      </c>
      <c r="E30" s="2">
        <f t="shared" si="0"/>
        <v>1119</v>
      </c>
    </row>
    <row r="31" spans="2:5" x14ac:dyDescent="0.25">
      <c r="B31" s="2" t="s">
        <v>70</v>
      </c>
      <c r="C31" s="4">
        <v>1</v>
      </c>
      <c r="D31" s="4">
        <v>1039</v>
      </c>
      <c r="E31" s="2">
        <f t="shared" si="0"/>
        <v>1039</v>
      </c>
    </row>
    <row r="32" spans="2:5" x14ac:dyDescent="0.25">
      <c r="B32" s="2" t="s">
        <v>70</v>
      </c>
      <c r="C32" s="4">
        <v>1</v>
      </c>
      <c r="D32" s="4">
        <v>985</v>
      </c>
      <c r="E32" s="2">
        <f t="shared" si="0"/>
        <v>985</v>
      </c>
    </row>
    <row r="33" spans="2:5" x14ac:dyDescent="0.25">
      <c r="B33" s="2" t="s">
        <v>70</v>
      </c>
      <c r="C33" s="4">
        <v>1</v>
      </c>
      <c r="D33" s="4">
        <v>588</v>
      </c>
      <c r="E33" s="2">
        <f t="shared" si="0"/>
        <v>588</v>
      </c>
    </row>
    <row r="34" spans="2:5" x14ac:dyDescent="0.25">
      <c r="B34" s="2" t="s">
        <v>70</v>
      </c>
      <c r="C34" s="4">
        <v>1</v>
      </c>
      <c r="D34" s="4">
        <v>590</v>
      </c>
      <c r="E34" s="2">
        <f t="shared" si="0"/>
        <v>590</v>
      </c>
    </row>
    <row r="35" spans="2:5" x14ac:dyDescent="0.25">
      <c r="B35" s="2" t="s">
        <v>70</v>
      </c>
      <c r="C35" s="4">
        <v>1</v>
      </c>
      <c r="D35" s="4">
        <v>538</v>
      </c>
      <c r="E35" s="2">
        <f t="shared" si="0"/>
        <v>538</v>
      </c>
    </row>
    <row r="36" spans="2:5" x14ac:dyDescent="0.25">
      <c r="B36" s="2" t="s">
        <v>70</v>
      </c>
      <c r="C36" s="4">
        <v>1</v>
      </c>
      <c r="D36" s="4">
        <v>505</v>
      </c>
      <c r="E36" s="2">
        <f t="shared" si="0"/>
        <v>505</v>
      </c>
    </row>
    <row r="37" spans="2:5" x14ac:dyDescent="0.25">
      <c r="B37" s="2" t="s">
        <v>70</v>
      </c>
      <c r="C37" s="4">
        <v>1</v>
      </c>
      <c r="D37" s="4">
        <v>475</v>
      </c>
      <c r="E37" s="2">
        <f t="shared" si="0"/>
        <v>475</v>
      </c>
    </row>
    <row r="38" spans="2:5" x14ac:dyDescent="0.25">
      <c r="B38" s="2" t="s">
        <v>70</v>
      </c>
      <c r="C38" s="4">
        <v>1</v>
      </c>
      <c r="D38" s="4">
        <v>1490</v>
      </c>
      <c r="E38" s="2">
        <f t="shared" si="0"/>
        <v>1490</v>
      </c>
    </row>
    <row r="39" spans="2:5" x14ac:dyDescent="0.25">
      <c r="B39" s="2" t="s">
        <v>70</v>
      </c>
      <c r="C39" s="4">
        <v>1</v>
      </c>
      <c r="D39" s="4">
        <v>1474</v>
      </c>
      <c r="E39" s="2">
        <f t="shared" si="0"/>
        <v>1474</v>
      </c>
    </row>
    <row r="40" spans="2:5" x14ac:dyDescent="0.25">
      <c r="B40" s="2" t="s">
        <v>70</v>
      </c>
      <c r="C40" s="4">
        <v>1</v>
      </c>
      <c r="D40" s="4">
        <v>1311</v>
      </c>
      <c r="E40" s="2">
        <f t="shared" si="0"/>
        <v>1311</v>
      </c>
    </row>
    <row r="41" spans="2:5" x14ac:dyDescent="0.25">
      <c r="B41" s="2" t="s">
        <v>70</v>
      </c>
      <c r="C41" s="4">
        <v>1</v>
      </c>
      <c r="D41" s="4">
        <v>1670</v>
      </c>
      <c r="E41" s="2">
        <f t="shared" si="0"/>
        <v>1670</v>
      </c>
    </row>
    <row r="42" spans="2:5" x14ac:dyDescent="0.25">
      <c r="B42" s="2" t="s">
        <v>70</v>
      </c>
      <c r="C42" s="4">
        <v>1</v>
      </c>
      <c r="D42" s="4">
        <v>1737</v>
      </c>
      <c r="E42" s="2">
        <f t="shared" si="0"/>
        <v>1737</v>
      </c>
    </row>
    <row r="43" spans="2:5" x14ac:dyDescent="0.25">
      <c r="B43" s="2" t="s">
        <v>70</v>
      </c>
      <c r="C43" s="4">
        <v>1</v>
      </c>
      <c r="D43" s="4">
        <v>1436</v>
      </c>
      <c r="E43" s="2">
        <f t="shared" si="0"/>
        <v>1436</v>
      </c>
    </row>
    <row r="44" spans="2:5" x14ac:dyDescent="0.25">
      <c r="B44" s="2" t="s">
        <v>70</v>
      </c>
      <c r="C44" s="4">
        <v>1</v>
      </c>
      <c r="D44" s="4">
        <v>2308</v>
      </c>
      <c r="E44" s="2">
        <f t="shared" si="0"/>
        <v>2308</v>
      </c>
    </row>
    <row r="45" spans="2:5" x14ac:dyDescent="0.25">
      <c r="B45" s="2" t="s">
        <v>70</v>
      </c>
      <c r="C45" s="4">
        <v>1</v>
      </c>
      <c r="D45" s="4">
        <v>1926</v>
      </c>
      <c r="E45" s="2">
        <f t="shared" si="0"/>
        <v>1926</v>
      </c>
    </row>
    <row r="46" spans="2:5" x14ac:dyDescent="0.25">
      <c r="B46" s="2" t="s">
        <v>70</v>
      </c>
      <c r="C46" s="4">
        <v>1</v>
      </c>
      <c r="D46" s="4">
        <v>1996</v>
      </c>
      <c r="E46" s="2">
        <f t="shared" si="0"/>
        <v>1996</v>
      </c>
    </row>
    <row r="47" spans="2:5" x14ac:dyDescent="0.25">
      <c r="B47" s="2" t="s">
        <v>70</v>
      </c>
      <c r="C47" s="4">
        <v>1</v>
      </c>
      <c r="D47" s="4">
        <v>1606</v>
      </c>
      <c r="E47" s="2">
        <f t="shared" si="0"/>
        <v>1606</v>
      </c>
    </row>
    <row r="48" spans="2:5" x14ac:dyDescent="0.25">
      <c r="B48" s="2" t="s">
        <v>70</v>
      </c>
      <c r="C48" s="4">
        <v>1</v>
      </c>
      <c r="D48" s="4">
        <v>1759</v>
      </c>
      <c r="E48" s="2">
        <f t="shared" si="0"/>
        <v>1759</v>
      </c>
    </row>
    <row r="49" spans="2:5" x14ac:dyDescent="0.25">
      <c r="B49" s="2" t="s">
        <v>70</v>
      </c>
      <c r="C49" s="4">
        <v>1</v>
      </c>
      <c r="D49" s="4">
        <v>2203</v>
      </c>
      <c r="E49" s="2">
        <f t="shared" si="0"/>
        <v>2203</v>
      </c>
    </row>
    <row r="50" spans="2:5" x14ac:dyDescent="0.25">
      <c r="B50" s="2" t="s">
        <v>70</v>
      </c>
      <c r="C50" s="4">
        <v>1</v>
      </c>
      <c r="D50" s="4">
        <v>2509</v>
      </c>
      <c r="E50" s="2">
        <f t="shared" si="0"/>
        <v>2509</v>
      </c>
    </row>
    <row r="51" spans="2:5" x14ac:dyDescent="0.25">
      <c r="B51" s="2" t="s">
        <v>70</v>
      </c>
      <c r="C51" s="4">
        <v>1</v>
      </c>
      <c r="D51" s="4">
        <v>2036</v>
      </c>
      <c r="E51" s="2">
        <f t="shared" si="0"/>
        <v>2036</v>
      </c>
    </row>
    <row r="52" spans="2:5" x14ac:dyDescent="0.25">
      <c r="B52" s="2" t="s">
        <v>70</v>
      </c>
      <c r="C52" s="4">
        <v>1</v>
      </c>
      <c r="D52" s="4">
        <v>1899</v>
      </c>
      <c r="E52" s="2">
        <f t="shared" si="0"/>
        <v>1899</v>
      </c>
    </row>
    <row r="53" spans="2:5" x14ac:dyDescent="0.25">
      <c r="B53" s="2" t="s">
        <v>70</v>
      </c>
      <c r="C53" s="4">
        <v>1</v>
      </c>
      <c r="D53" s="4">
        <v>1397</v>
      </c>
      <c r="E53" s="2">
        <f t="shared" si="0"/>
        <v>1397</v>
      </c>
    </row>
    <row r="54" spans="2:5" x14ac:dyDescent="0.25">
      <c r="B54" s="2" t="s">
        <v>70</v>
      </c>
      <c r="C54" s="4">
        <v>1</v>
      </c>
      <c r="D54" s="4">
        <v>1649</v>
      </c>
      <c r="E54" s="2">
        <f t="shared" si="0"/>
        <v>1649</v>
      </c>
    </row>
    <row r="55" spans="2:5" x14ac:dyDescent="0.25">
      <c r="B55" s="2" t="s">
        <v>70</v>
      </c>
      <c r="C55" s="4">
        <v>1</v>
      </c>
      <c r="D55" s="4">
        <v>1326</v>
      </c>
      <c r="E55" s="2">
        <f t="shared" si="0"/>
        <v>1326</v>
      </c>
    </row>
    <row r="56" spans="2:5" x14ac:dyDescent="0.25">
      <c r="B56" s="2" t="s">
        <v>70</v>
      </c>
      <c r="C56" s="4">
        <v>1</v>
      </c>
      <c r="D56" s="4">
        <v>1007</v>
      </c>
      <c r="E56" s="2">
        <f t="shared" si="0"/>
        <v>1007</v>
      </c>
    </row>
    <row r="57" spans="2:5" x14ac:dyDescent="0.25">
      <c r="B57" s="2" t="s">
        <v>70</v>
      </c>
      <c r="C57" s="4">
        <v>1</v>
      </c>
      <c r="D57" s="4">
        <v>1204</v>
      </c>
      <c r="E57" s="2">
        <f t="shared" si="0"/>
        <v>1204</v>
      </c>
    </row>
    <row r="58" spans="2:5" x14ac:dyDescent="0.25">
      <c r="B58" s="2" t="s">
        <v>70</v>
      </c>
      <c r="C58" s="4">
        <v>1</v>
      </c>
      <c r="D58" s="4">
        <v>1194</v>
      </c>
      <c r="E58" s="2">
        <f t="shared" si="0"/>
        <v>1194</v>
      </c>
    </row>
    <row r="59" spans="2:5" x14ac:dyDescent="0.25">
      <c r="B59" s="2" t="s">
        <v>70</v>
      </c>
      <c r="C59" s="4">
        <v>1</v>
      </c>
      <c r="D59" s="4">
        <v>919</v>
      </c>
      <c r="E59" s="2">
        <f t="shared" si="0"/>
        <v>919</v>
      </c>
    </row>
    <row r="60" spans="2:5" x14ac:dyDescent="0.25">
      <c r="B60" s="2" t="s">
        <v>70</v>
      </c>
      <c r="C60" s="4">
        <v>1</v>
      </c>
      <c r="D60" s="4">
        <v>1806</v>
      </c>
      <c r="E60" s="2">
        <f t="shared" si="0"/>
        <v>1806</v>
      </c>
    </row>
    <row r="61" spans="2:5" x14ac:dyDescent="0.25">
      <c r="B61" s="2" t="s">
        <v>70</v>
      </c>
      <c r="C61" s="4">
        <v>1</v>
      </c>
      <c r="D61" s="4">
        <v>1800</v>
      </c>
      <c r="E61" s="2">
        <f t="shared" si="0"/>
        <v>1800</v>
      </c>
    </row>
    <row r="62" spans="2:5" x14ac:dyDescent="0.25">
      <c r="B62" s="2" t="s">
        <v>70</v>
      </c>
      <c r="C62" s="4">
        <v>1</v>
      </c>
      <c r="D62" s="4">
        <v>1100</v>
      </c>
      <c r="E62" s="2">
        <f t="shared" si="0"/>
        <v>1100</v>
      </c>
    </row>
    <row r="63" spans="2:5" x14ac:dyDescent="0.25">
      <c r="B63" s="2" t="s">
        <v>70</v>
      </c>
      <c r="C63" s="4">
        <v>1</v>
      </c>
      <c r="D63" s="4">
        <v>915</v>
      </c>
      <c r="E63" s="2">
        <f t="shared" si="0"/>
        <v>915</v>
      </c>
    </row>
    <row r="64" spans="2:5" x14ac:dyDescent="0.25">
      <c r="B64" s="2" t="s">
        <v>70</v>
      </c>
      <c r="C64" s="4">
        <v>1</v>
      </c>
      <c r="D64" s="4">
        <v>809</v>
      </c>
      <c r="E64" s="2">
        <f t="shared" si="0"/>
        <v>809</v>
      </c>
    </row>
    <row r="65" spans="2:5" x14ac:dyDescent="0.25">
      <c r="B65" s="2" t="s">
        <v>70</v>
      </c>
      <c r="C65" s="4">
        <v>1</v>
      </c>
      <c r="D65" s="4">
        <v>1465</v>
      </c>
      <c r="E65" s="2">
        <f t="shared" si="0"/>
        <v>1465</v>
      </c>
    </row>
    <row r="66" spans="2:5" x14ac:dyDescent="0.25">
      <c r="B66" s="2" t="s">
        <v>70</v>
      </c>
      <c r="C66" s="4">
        <v>1</v>
      </c>
      <c r="D66" s="4">
        <v>1800</v>
      </c>
      <c r="E66" s="2">
        <f t="shared" si="0"/>
        <v>1800</v>
      </c>
    </row>
    <row r="67" spans="2:5" x14ac:dyDescent="0.25">
      <c r="B67" s="2" t="s">
        <v>70</v>
      </c>
      <c r="C67" s="4">
        <v>1</v>
      </c>
      <c r="D67" s="4">
        <v>2605</v>
      </c>
      <c r="E67" s="2">
        <f t="shared" si="0"/>
        <v>2605</v>
      </c>
    </row>
    <row r="68" spans="2:5" x14ac:dyDescent="0.25">
      <c r="B68" s="2" t="s">
        <v>70</v>
      </c>
      <c r="C68" s="4">
        <v>1</v>
      </c>
      <c r="D68" s="4">
        <v>1455</v>
      </c>
      <c r="E68" s="2">
        <f t="shared" si="0"/>
        <v>1455</v>
      </c>
    </row>
    <row r="69" spans="2:5" x14ac:dyDescent="0.25">
      <c r="B69" s="2" t="s">
        <v>70</v>
      </c>
      <c r="C69" s="4">
        <v>1</v>
      </c>
      <c r="D69" s="4">
        <v>2690</v>
      </c>
      <c r="E69" s="2">
        <f t="shared" si="0"/>
        <v>2690</v>
      </c>
    </row>
    <row r="70" spans="2:5" x14ac:dyDescent="0.25">
      <c r="B70" s="2" t="s">
        <v>70</v>
      </c>
      <c r="C70" s="4">
        <v>1</v>
      </c>
      <c r="D70" s="4">
        <v>2313</v>
      </c>
      <c r="E70" s="2">
        <f t="shared" si="0"/>
        <v>2313</v>
      </c>
    </row>
    <row r="71" spans="2:5" x14ac:dyDescent="0.25">
      <c r="B71" s="2" t="s">
        <v>70</v>
      </c>
      <c r="C71" s="4">
        <v>1</v>
      </c>
      <c r="D71" s="4">
        <v>1312</v>
      </c>
      <c r="E71" s="2">
        <f t="shared" ref="E71:E134" si="1">D71/C71</f>
        <v>1312</v>
      </c>
    </row>
    <row r="72" spans="2:5" x14ac:dyDescent="0.25">
      <c r="B72" s="2" t="s">
        <v>70</v>
      </c>
      <c r="C72" s="4">
        <v>1</v>
      </c>
      <c r="D72" s="4">
        <v>1961</v>
      </c>
      <c r="E72" s="2">
        <f t="shared" si="1"/>
        <v>1961</v>
      </c>
    </row>
    <row r="73" spans="2:5" x14ac:dyDescent="0.25">
      <c r="B73" s="2" t="s">
        <v>70</v>
      </c>
      <c r="C73" s="4">
        <v>1</v>
      </c>
      <c r="D73" s="4">
        <v>2103</v>
      </c>
      <c r="E73" s="2">
        <f t="shared" si="1"/>
        <v>2103</v>
      </c>
    </row>
    <row r="74" spans="2:5" x14ac:dyDescent="0.25">
      <c r="B74" s="2" t="s">
        <v>70</v>
      </c>
      <c r="C74" s="4">
        <v>1</v>
      </c>
      <c r="D74" s="4">
        <v>2505</v>
      </c>
      <c r="E74" s="2">
        <f t="shared" si="1"/>
        <v>2505</v>
      </c>
    </row>
    <row r="75" spans="2:5" x14ac:dyDescent="0.25">
      <c r="B75" s="2" t="s">
        <v>70</v>
      </c>
      <c r="C75" s="4">
        <v>1</v>
      </c>
      <c r="D75" s="4">
        <v>1380</v>
      </c>
      <c r="E75" s="2">
        <f t="shared" si="1"/>
        <v>1380</v>
      </c>
    </row>
    <row r="76" spans="2:5" x14ac:dyDescent="0.25">
      <c r="B76" s="2" t="s">
        <v>70</v>
      </c>
      <c r="C76" s="4">
        <v>1</v>
      </c>
      <c r="D76" s="4">
        <v>1704</v>
      </c>
      <c r="E76" s="2">
        <f t="shared" si="1"/>
        <v>1704</v>
      </c>
    </row>
    <row r="77" spans="2:5" x14ac:dyDescent="0.25">
      <c r="B77" s="2" t="s">
        <v>70</v>
      </c>
      <c r="C77" s="4">
        <v>1</v>
      </c>
      <c r="D77" s="4">
        <v>1189</v>
      </c>
      <c r="E77" s="2">
        <f t="shared" si="1"/>
        <v>1189</v>
      </c>
    </row>
    <row r="78" spans="2:5" x14ac:dyDescent="0.25">
      <c r="B78" s="2" t="s">
        <v>70</v>
      </c>
      <c r="C78" s="4">
        <v>1</v>
      </c>
      <c r="D78" s="4">
        <v>1839</v>
      </c>
      <c r="E78" s="2">
        <f t="shared" si="1"/>
        <v>1839</v>
      </c>
    </row>
    <row r="79" spans="2:5" x14ac:dyDescent="0.25">
      <c r="B79" s="2" t="s">
        <v>70</v>
      </c>
      <c r="C79" s="4">
        <v>1</v>
      </c>
      <c r="D79" s="4">
        <v>1180</v>
      </c>
      <c r="E79" s="2">
        <f t="shared" si="1"/>
        <v>1180</v>
      </c>
    </row>
    <row r="80" spans="2:5" x14ac:dyDescent="0.25">
      <c r="B80" s="2" t="s">
        <v>70</v>
      </c>
      <c r="C80" s="4">
        <v>1</v>
      </c>
      <c r="D80" s="4">
        <v>2635</v>
      </c>
      <c r="E80" s="2">
        <f t="shared" si="1"/>
        <v>2635</v>
      </c>
    </row>
    <row r="81" spans="2:5" x14ac:dyDescent="0.25">
      <c r="B81" s="2" t="s">
        <v>70</v>
      </c>
      <c r="C81" s="4">
        <v>1</v>
      </c>
      <c r="D81" s="4">
        <v>2000</v>
      </c>
      <c r="E81" s="2">
        <f t="shared" si="1"/>
        <v>2000</v>
      </c>
    </row>
    <row r="82" spans="2:5" x14ac:dyDescent="0.25">
      <c r="B82" s="2" t="s">
        <v>70</v>
      </c>
      <c r="C82" s="4">
        <v>1</v>
      </c>
      <c r="D82" s="4">
        <v>1209</v>
      </c>
      <c r="E82" s="2">
        <f t="shared" si="1"/>
        <v>1209</v>
      </c>
    </row>
    <row r="83" spans="2:5" x14ac:dyDescent="0.25">
      <c r="B83" s="2" t="s">
        <v>70</v>
      </c>
      <c r="C83" s="4">
        <v>1</v>
      </c>
      <c r="D83" s="4">
        <v>1540</v>
      </c>
      <c r="E83" s="2">
        <f t="shared" si="1"/>
        <v>1540</v>
      </c>
    </row>
    <row r="84" spans="2:5" x14ac:dyDescent="0.25">
      <c r="B84" s="2" t="s">
        <v>70</v>
      </c>
      <c r="C84" s="4">
        <v>1</v>
      </c>
      <c r="D84" s="4">
        <v>1175</v>
      </c>
      <c r="E84" s="2">
        <f t="shared" si="1"/>
        <v>1175</v>
      </c>
    </row>
    <row r="85" spans="2:5" x14ac:dyDescent="0.25">
      <c r="B85" s="2" t="s">
        <v>70</v>
      </c>
      <c r="C85" s="4">
        <v>1</v>
      </c>
      <c r="D85" s="4">
        <v>2210</v>
      </c>
      <c r="E85" s="2">
        <f t="shared" si="1"/>
        <v>2210</v>
      </c>
    </row>
    <row r="86" spans="2:5" x14ac:dyDescent="0.25">
      <c r="B86" s="2" t="s">
        <v>70</v>
      </c>
      <c r="C86" s="4">
        <v>1</v>
      </c>
      <c r="D86" s="4">
        <v>1425</v>
      </c>
      <c r="E86" s="2">
        <f t="shared" si="1"/>
        <v>1425</v>
      </c>
    </row>
    <row r="87" spans="2:5" x14ac:dyDescent="0.25">
      <c r="B87" s="2" t="s">
        <v>70</v>
      </c>
      <c r="C87" s="4">
        <v>1</v>
      </c>
      <c r="D87" s="4">
        <v>1219</v>
      </c>
      <c r="E87" s="2">
        <f t="shared" si="1"/>
        <v>1219</v>
      </c>
    </row>
    <row r="88" spans="2:5" x14ac:dyDescent="0.25">
      <c r="B88" s="2" t="s">
        <v>70</v>
      </c>
      <c r="C88" s="4">
        <v>1</v>
      </c>
      <c r="D88" s="4">
        <v>1379</v>
      </c>
      <c r="E88" s="2">
        <f t="shared" si="1"/>
        <v>1379</v>
      </c>
    </row>
    <row r="89" spans="2:5" x14ac:dyDescent="0.25">
      <c r="B89" s="2" t="s">
        <v>70</v>
      </c>
      <c r="C89" s="4">
        <v>1</v>
      </c>
      <c r="D89" s="4">
        <v>1125</v>
      </c>
      <c r="E89" s="2">
        <f t="shared" si="1"/>
        <v>1125</v>
      </c>
    </row>
    <row r="90" spans="2:5" x14ac:dyDescent="0.25">
      <c r="B90" s="2" t="s">
        <v>70</v>
      </c>
      <c r="C90" s="4">
        <v>1</v>
      </c>
      <c r="D90" s="4">
        <v>1270</v>
      </c>
      <c r="E90" s="2">
        <f t="shared" si="1"/>
        <v>1270</v>
      </c>
    </row>
    <row r="91" spans="2:5" x14ac:dyDescent="0.25">
      <c r="B91" s="2" t="s">
        <v>70</v>
      </c>
      <c r="C91" s="4">
        <v>1</v>
      </c>
      <c r="D91" s="4">
        <v>1100</v>
      </c>
      <c r="E91" s="2">
        <f t="shared" si="1"/>
        <v>1100</v>
      </c>
    </row>
    <row r="92" spans="2:5" x14ac:dyDescent="0.25">
      <c r="B92" s="2" t="s">
        <v>70</v>
      </c>
      <c r="C92" s="4">
        <v>1</v>
      </c>
      <c r="D92" s="4">
        <v>1510</v>
      </c>
      <c r="E92" s="2">
        <f t="shared" si="1"/>
        <v>1510</v>
      </c>
    </row>
    <row r="93" spans="2:5" x14ac:dyDescent="0.25">
      <c r="B93" s="2" t="s">
        <v>70</v>
      </c>
      <c r="C93" s="4">
        <v>1</v>
      </c>
      <c r="D93" s="4">
        <v>1079</v>
      </c>
      <c r="E93" s="2">
        <f t="shared" si="1"/>
        <v>1079</v>
      </c>
    </row>
    <row r="94" spans="2:5" x14ac:dyDescent="0.25">
      <c r="B94" s="2" t="s">
        <v>70</v>
      </c>
      <c r="C94" s="4">
        <v>1</v>
      </c>
      <c r="D94" s="4">
        <v>1425</v>
      </c>
      <c r="E94" s="2">
        <f t="shared" si="1"/>
        <v>1425</v>
      </c>
    </row>
    <row r="95" spans="2:5" x14ac:dyDescent="0.25">
      <c r="B95" s="2" t="s">
        <v>70</v>
      </c>
      <c r="C95" s="4">
        <v>1</v>
      </c>
      <c r="D95" s="4">
        <v>1300</v>
      </c>
      <c r="E95" s="2">
        <f t="shared" si="1"/>
        <v>1300</v>
      </c>
    </row>
    <row r="96" spans="2:5" x14ac:dyDescent="0.25">
      <c r="B96" s="2" t="s">
        <v>70</v>
      </c>
      <c r="C96" s="4">
        <v>1</v>
      </c>
      <c r="D96" s="4">
        <v>1099</v>
      </c>
      <c r="E96" s="2">
        <f t="shared" si="1"/>
        <v>1099</v>
      </c>
    </row>
    <row r="97" spans="2:5" x14ac:dyDescent="0.25">
      <c r="B97" s="2" t="s">
        <v>70</v>
      </c>
      <c r="C97" s="4">
        <v>1</v>
      </c>
      <c r="D97" s="4">
        <v>1095</v>
      </c>
      <c r="E97" s="2">
        <f t="shared" si="1"/>
        <v>1095</v>
      </c>
    </row>
    <row r="98" spans="2:5" x14ac:dyDescent="0.25">
      <c r="B98" s="2" t="s">
        <v>70</v>
      </c>
      <c r="C98" s="4">
        <v>1</v>
      </c>
      <c r="D98" s="4">
        <v>1385</v>
      </c>
      <c r="E98" s="2">
        <f t="shared" si="1"/>
        <v>1385</v>
      </c>
    </row>
    <row r="99" spans="2:5" x14ac:dyDescent="0.25">
      <c r="B99" s="2" t="s">
        <v>70</v>
      </c>
      <c r="C99" s="4">
        <v>1</v>
      </c>
      <c r="D99" s="4">
        <v>1079</v>
      </c>
      <c r="E99" s="2">
        <f t="shared" si="1"/>
        <v>1079</v>
      </c>
    </row>
    <row r="100" spans="2:5" x14ac:dyDescent="0.25">
      <c r="B100" s="2" t="s">
        <v>70</v>
      </c>
      <c r="C100" s="4">
        <v>1</v>
      </c>
      <c r="D100" s="4">
        <v>779</v>
      </c>
      <c r="E100" s="2">
        <f t="shared" si="1"/>
        <v>779</v>
      </c>
    </row>
    <row r="101" spans="2:5" x14ac:dyDescent="0.25">
      <c r="B101" s="2" t="s">
        <v>70</v>
      </c>
      <c r="C101" s="4">
        <v>1</v>
      </c>
      <c r="D101" s="4">
        <v>1304</v>
      </c>
      <c r="E101" s="2">
        <f t="shared" si="1"/>
        <v>1304</v>
      </c>
    </row>
    <row r="102" spans="2:5" x14ac:dyDescent="0.25">
      <c r="B102" s="2" t="s">
        <v>70</v>
      </c>
      <c r="C102" s="4">
        <v>1</v>
      </c>
      <c r="D102" s="4">
        <v>1363</v>
      </c>
      <c r="E102" s="2">
        <f t="shared" si="1"/>
        <v>1363</v>
      </c>
    </row>
    <row r="103" spans="2:5" x14ac:dyDescent="0.25">
      <c r="B103" s="2" t="s">
        <v>70</v>
      </c>
      <c r="C103" s="4">
        <v>1</v>
      </c>
      <c r="D103" s="4">
        <v>1209</v>
      </c>
      <c r="E103" s="2">
        <f t="shared" si="1"/>
        <v>1209</v>
      </c>
    </row>
    <row r="104" spans="2:5" x14ac:dyDescent="0.25">
      <c r="B104" s="2" t="s">
        <v>70</v>
      </c>
      <c r="C104" s="4">
        <v>1</v>
      </c>
      <c r="D104" s="4">
        <v>1035</v>
      </c>
      <c r="E104" s="2">
        <f t="shared" si="1"/>
        <v>1035</v>
      </c>
    </row>
    <row r="105" spans="2:5" x14ac:dyDescent="0.25">
      <c r="B105" s="2" t="s">
        <v>70</v>
      </c>
      <c r="C105" s="4">
        <v>1</v>
      </c>
      <c r="D105" s="4">
        <v>1849</v>
      </c>
      <c r="E105" s="2">
        <f t="shared" si="1"/>
        <v>1849</v>
      </c>
    </row>
    <row r="106" spans="2:5" x14ac:dyDescent="0.25">
      <c r="B106" s="2" t="s">
        <v>70</v>
      </c>
      <c r="C106" s="4">
        <v>1</v>
      </c>
      <c r="D106" s="4">
        <v>2550</v>
      </c>
      <c r="E106" s="2">
        <f t="shared" si="1"/>
        <v>2550</v>
      </c>
    </row>
    <row r="107" spans="2:5" x14ac:dyDescent="0.25">
      <c r="B107" s="2" t="s">
        <v>70</v>
      </c>
      <c r="C107" s="4">
        <v>1</v>
      </c>
      <c r="D107" s="4">
        <v>2295</v>
      </c>
      <c r="E107" s="2">
        <f t="shared" si="1"/>
        <v>2295</v>
      </c>
    </row>
    <row r="108" spans="2:5" x14ac:dyDescent="0.25">
      <c r="B108" s="2" t="s">
        <v>70</v>
      </c>
      <c r="C108" s="4">
        <v>1</v>
      </c>
      <c r="D108" s="4">
        <v>2299</v>
      </c>
      <c r="E108" s="2">
        <f t="shared" si="1"/>
        <v>2299</v>
      </c>
    </row>
    <row r="109" spans="2:5" x14ac:dyDescent="0.25">
      <c r="B109" s="2" t="s">
        <v>70</v>
      </c>
      <c r="C109" s="4">
        <v>1</v>
      </c>
      <c r="D109" s="4">
        <v>1600</v>
      </c>
      <c r="E109" s="2">
        <f t="shared" si="1"/>
        <v>1600</v>
      </c>
    </row>
    <row r="110" spans="2:5" x14ac:dyDescent="0.25">
      <c r="B110" s="2" t="s">
        <v>70</v>
      </c>
      <c r="C110" s="4">
        <v>1</v>
      </c>
      <c r="D110" s="4">
        <v>1825</v>
      </c>
      <c r="E110" s="2">
        <f t="shared" si="1"/>
        <v>1825</v>
      </c>
    </row>
    <row r="111" spans="2:5" x14ac:dyDescent="0.25">
      <c r="B111" s="2" t="s">
        <v>70</v>
      </c>
      <c r="C111" s="4">
        <v>1</v>
      </c>
      <c r="D111" s="4">
        <v>1785</v>
      </c>
      <c r="E111" s="2">
        <f t="shared" si="1"/>
        <v>1785</v>
      </c>
    </row>
    <row r="112" spans="2:5" x14ac:dyDescent="0.25">
      <c r="B112" s="2" t="s">
        <v>70</v>
      </c>
      <c r="C112" s="4">
        <v>1</v>
      </c>
      <c r="D112" s="4">
        <v>1924</v>
      </c>
      <c r="E112" s="2">
        <f t="shared" si="1"/>
        <v>1924</v>
      </c>
    </row>
    <row r="113" spans="2:5" x14ac:dyDescent="0.25">
      <c r="B113" s="2" t="s">
        <v>70</v>
      </c>
      <c r="C113" s="4">
        <v>1</v>
      </c>
      <c r="D113" s="4">
        <v>1716</v>
      </c>
      <c r="E113" s="2">
        <f t="shared" si="1"/>
        <v>1716</v>
      </c>
    </row>
    <row r="114" spans="2:5" x14ac:dyDescent="0.25">
      <c r="B114" s="2" t="s">
        <v>70</v>
      </c>
      <c r="C114" s="4">
        <v>1</v>
      </c>
      <c r="D114" s="4">
        <v>1505</v>
      </c>
      <c r="E114" s="2">
        <f t="shared" si="1"/>
        <v>1505</v>
      </c>
    </row>
    <row r="115" spans="2:5" x14ac:dyDescent="0.25">
      <c r="B115" s="2" t="s">
        <v>70</v>
      </c>
      <c r="C115" s="4">
        <v>1</v>
      </c>
      <c r="D115" s="4">
        <v>1600</v>
      </c>
      <c r="E115" s="2">
        <f t="shared" si="1"/>
        <v>1600</v>
      </c>
    </row>
    <row r="116" spans="2:5" x14ac:dyDescent="0.25">
      <c r="B116" s="2" t="s">
        <v>70</v>
      </c>
      <c r="C116" s="4">
        <v>1</v>
      </c>
      <c r="D116" s="4">
        <v>1915</v>
      </c>
      <c r="E116" s="2">
        <f t="shared" si="1"/>
        <v>1915</v>
      </c>
    </row>
    <row r="117" spans="2:5" x14ac:dyDescent="0.25">
      <c r="B117" s="2" t="s">
        <v>70</v>
      </c>
      <c r="C117" s="4">
        <v>1</v>
      </c>
      <c r="D117" s="4">
        <v>1665</v>
      </c>
      <c r="E117" s="2">
        <f t="shared" si="1"/>
        <v>1665</v>
      </c>
    </row>
    <row r="118" spans="2:5" x14ac:dyDescent="0.25">
      <c r="B118" s="2" t="s">
        <v>70</v>
      </c>
      <c r="C118" s="4">
        <v>1</v>
      </c>
      <c r="D118" s="4">
        <v>1936</v>
      </c>
      <c r="E118" s="2">
        <f t="shared" si="1"/>
        <v>1936</v>
      </c>
    </row>
    <row r="119" spans="2:5" x14ac:dyDescent="0.25">
      <c r="B119" s="2" t="s">
        <v>70</v>
      </c>
      <c r="C119" s="4">
        <v>1</v>
      </c>
      <c r="D119" s="4">
        <v>1865</v>
      </c>
      <c r="E119" s="2">
        <f t="shared" si="1"/>
        <v>1865</v>
      </c>
    </row>
    <row r="120" spans="2:5" x14ac:dyDescent="0.25">
      <c r="B120" s="2" t="s">
        <v>70</v>
      </c>
      <c r="C120" s="4">
        <v>1</v>
      </c>
      <c r="D120" s="4">
        <v>1904</v>
      </c>
      <c r="E120" s="2">
        <f t="shared" si="1"/>
        <v>1904</v>
      </c>
    </row>
    <row r="121" spans="2:5" x14ac:dyDescent="0.25">
      <c r="B121" s="2" t="s">
        <v>70</v>
      </c>
      <c r="C121" s="4">
        <v>1</v>
      </c>
      <c r="D121" s="4">
        <v>1887</v>
      </c>
      <c r="E121" s="2">
        <f t="shared" si="1"/>
        <v>1887</v>
      </c>
    </row>
    <row r="122" spans="2:5" x14ac:dyDescent="0.25">
      <c r="B122" s="2" t="s">
        <v>70</v>
      </c>
      <c r="C122" s="4">
        <v>1</v>
      </c>
      <c r="D122" s="4">
        <v>1921</v>
      </c>
      <c r="E122" s="2">
        <f t="shared" si="1"/>
        <v>1921</v>
      </c>
    </row>
    <row r="123" spans="2:5" x14ac:dyDescent="0.25">
      <c r="B123" s="2" t="s">
        <v>70</v>
      </c>
      <c r="C123" s="4">
        <v>1</v>
      </c>
      <c r="D123" s="4">
        <v>1840</v>
      </c>
      <c r="E123" s="2">
        <f t="shared" si="1"/>
        <v>1840</v>
      </c>
    </row>
    <row r="124" spans="2:5" x14ac:dyDescent="0.25">
      <c r="B124" s="2" t="s">
        <v>70</v>
      </c>
      <c r="C124" s="4">
        <v>1</v>
      </c>
      <c r="D124" s="4">
        <v>1700</v>
      </c>
      <c r="E124" s="2">
        <f t="shared" si="1"/>
        <v>1700</v>
      </c>
    </row>
    <row r="125" spans="2:5" x14ac:dyDescent="0.25">
      <c r="B125" s="2" t="s">
        <v>70</v>
      </c>
      <c r="C125" s="4">
        <v>1</v>
      </c>
      <c r="D125" s="4">
        <v>1854</v>
      </c>
      <c r="E125" s="2">
        <f t="shared" si="1"/>
        <v>1854</v>
      </c>
    </row>
    <row r="126" spans="2:5" x14ac:dyDescent="0.25">
      <c r="B126" s="2" t="s">
        <v>70</v>
      </c>
      <c r="C126" s="4">
        <v>1</v>
      </c>
      <c r="D126" s="4">
        <v>1860</v>
      </c>
      <c r="E126" s="2">
        <f t="shared" si="1"/>
        <v>1860</v>
      </c>
    </row>
    <row r="127" spans="2:5" x14ac:dyDescent="0.25">
      <c r="B127" s="2" t="s">
        <v>70</v>
      </c>
      <c r="C127" s="4">
        <v>1</v>
      </c>
      <c r="D127" s="4">
        <v>1745</v>
      </c>
      <c r="E127" s="2">
        <f t="shared" si="1"/>
        <v>1745</v>
      </c>
    </row>
    <row r="128" spans="2:5" x14ac:dyDescent="0.25">
      <c r="B128" s="2" t="s">
        <v>70</v>
      </c>
      <c r="C128" s="4">
        <v>1</v>
      </c>
      <c r="D128" s="4">
        <v>1744</v>
      </c>
      <c r="E128" s="2">
        <f t="shared" si="1"/>
        <v>1744</v>
      </c>
    </row>
    <row r="129" spans="2:5" x14ac:dyDescent="0.25">
      <c r="B129" s="2" t="s">
        <v>70</v>
      </c>
      <c r="C129" s="4">
        <v>1</v>
      </c>
      <c r="D129" s="4">
        <v>1754</v>
      </c>
      <c r="E129" s="2">
        <f t="shared" si="1"/>
        <v>1754</v>
      </c>
    </row>
    <row r="130" spans="2:5" x14ac:dyDescent="0.25">
      <c r="B130" s="2" t="s">
        <v>70</v>
      </c>
      <c r="C130" s="4">
        <v>1</v>
      </c>
      <c r="D130" s="4">
        <v>1721</v>
      </c>
      <c r="E130" s="2">
        <f t="shared" si="1"/>
        <v>1721</v>
      </c>
    </row>
    <row r="131" spans="2:5" x14ac:dyDescent="0.25">
      <c r="B131" s="2" t="s">
        <v>70</v>
      </c>
      <c r="C131" s="4">
        <v>1</v>
      </c>
      <c r="D131" s="4">
        <v>1817</v>
      </c>
      <c r="E131" s="2">
        <f t="shared" si="1"/>
        <v>1817</v>
      </c>
    </row>
    <row r="132" spans="2:5" x14ac:dyDescent="0.25">
      <c r="B132" s="2" t="s">
        <v>70</v>
      </c>
      <c r="C132" s="4">
        <v>1</v>
      </c>
      <c r="D132" s="4">
        <v>1872</v>
      </c>
      <c r="E132" s="2">
        <f t="shared" si="1"/>
        <v>1872</v>
      </c>
    </row>
    <row r="133" spans="2:5" x14ac:dyDescent="0.25">
      <c r="B133" s="2" t="s">
        <v>70</v>
      </c>
      <c r="C133" s="4">
        <v>1</v>
      </c>
      <c r="D133" s="4">
        <v>1593</v>
      </c>
      <c r="E133" s="2">
        <f t="shared" si="1"/>
        <v>1593</v>
      </c>
    </row>
    <row r="134" spans="2:5" x14ac:dyDescent="0.25">
      <c r="B134" s="2" t="s">
        <v>70</v>
      </c>
      <c r="C134" s="4">
        <v>1</v>
      </c>
      <c r="D134" s="4">
        <v>1593</v>
      </c>
      <c r="E134" s="2">
        <f t="shared" si="1"/>
        <v>1593</v>
      </c>
    </row>
    <row r="135" spans="2:5" x14ac:dyDescent="0.25">
      <c r="B135" s="2" t="s">
        <v>70</v>
      </c>
      <c r="C135" s="4">
        <v>1</v>
      </c>
      <c r="D135" s="4">
        <v>1561</v>
      </c>
      <c r="E135" s="2">
        <f t="shared" ref="E135:E198" si="2">D135/C135</f>
        <v>1561</v>
      </c>
    </row>
    <row r="136" spans="2:5" x14ac:dyDescent="0.25">
      <c r="B136" s="2" t="s">
        <v>70</v>
      </c>
      <c r="C136" s="4">
        <v>1</v>
      </c>
      <c r="D136" s="4">
        <v>1490</v>
      </c>
      <c r="E136" s="2">
        <f t="shared" si="2"/>
        <v>1490</v>
      </c>
    </row>
    <row r="137" spans="2:5" x14ac:dyDescent="0.25">
      <c r="B137" s="2" t="s">
        <v>70</v>
      </c>
      <c r="C137" s="4">
        <v>1</v>
      </c>
      <c r="D137" s="4">
        <v>1923</v>
      </c>
      <c r="E137" s="2">
        <f t="shared" si="2"/>
        <v>1923</v>
      </c>
    </row>
    <row r="138" spans="2:5" x14ac:dyDescent="0.25">
      <c r="B138" s="2" t="s">
        <v>70</v>
      </c>
      <c r="C138" s="4">
        <v>1</v>
      </c>
      <c r="D138" s="4">
        <v>1748</v>
      </c>
      <c r="E138" s="2">
        <f t="shared" si="2"/>
        <v>1748</v>
      </c>
    </row>
    <row r="139" spans="2:5" x14ac:dyDescent="0.25">
      <c r="B139" s="2" t="s">
        <v>70</v>
      </c>
      <c r="C139" s="4">
        <v>1</v>
      </c>
      <c r="D139" s="4">
        <v>1744</v>
      </c>
      <c r="E139" s="2">
        <f t="shared" si="2"/>
        <v>1744</v>
      </c>
    </row>
    <row r="140" spans="2:5" x14ac:dyDescent="0.25">
      <c r="B140" s="2" t="s">
        <v>70</v>
      </c>
      <c r="C140" s="4">
        <v>1</v>
      </c>
      <c r="D140" s="4">
        <v>2479</v>
      </c>
      <c r="E140" s="2">
        <f t="shared" si="2"/>
        <v>2479</v>
      </c>
    </row>
    <row r="141" spans="2:5" x14ac:dyDescent="0.25">
      <c r="B141" s="2" t="s">
        <v>70</v>
      </c>
      <c r="C141" s="4">
        <v>2</v>
      </c>
      <c r="D141" s="4">
        <v>1600</v>
      </c>
      <c r="E141" s="2">
        <f t="shared" si="2"/>
        <v>800</v>
      </c>
    </row>
    <row r="142" spans="2:5" x14ac:dyDescent="0.25">
      <c r="B142" s="2" t="s">
        <v>70</v>
      </c>
      <c r="C142" s="4">
        <v>2</v>
      </c>
      <c r="D142" s="4">
        <v>1600</v>
      </c>
      <c r="E142" s="2">
        <f t="shared" si="2"/>
        <v>800</v>
      </c>
    </row>
    <row r="143" spans="2:5" x14ac:dyDescent="0.25">
      <c r="B143" s="2" t="s">
        <v>70</v>
      </c>
      <c r="C143" s="4">
        <v>2</v>
      </c>
      <c r="D143" s="4">
        <v>1120</v>
      </c>
      <c r="E143" s="2">
        <f t="shared" si="2"/>
        <v>560</v>
      </c>
    </row>
    <row r="144" spans="2:5" x14ac:dyDescent="0.25">
      <c r="B144" s="2" t="s">
        <v>70</v>
      </c>
      <c r="C144" s="4">
        <v>2</v>
      </c>
      <c r="D144" s="4">
        <v>770</v>
      </c>
      <c r="E144" s="2">
        <f t="shared" si="2"/>
        <v>385</v>
      </c>
    </row>
    <row r="145" spans="2:5" x14ac:dyDescent="0.25">
      <c r="B145" s="2" t="s">
        <v>70</v>
      </c>
      <c r="C145" s="4">
        <v>2</v>
      </c>
      <c r="D145" s="4">
        <v>919</v>
      </c>
      <c r="E145" s="2">
        <f t="shared" si="2"/>
        <v>459.5</v>
      </c>
    </row>
    <row r="146" spans="2:5" x14ac:dyDescent="0.25">
      <c r="B146" s="2" t="s">
        <v>70</v>
      </c>
      <c r="C146" s="4">
        <v>2</v>
      </c>
      <c r="D146" s="4">
        <v>799</v>
      </c>
      <c r="E146" s="2">
        <f t="shared" si="2"/>
        <v>399.5</v>
      </c>
    </row>
    <row r="147" spans="2:5" x14ac:dyDescent="0.25">
      <c r="B147" s="2" t="s">
        <v>70</v>
      </c>
      <c r="C147" s="4">
        <v>2</v>
      </c>
      <c r="D147" s="4">
        <v>770</v>
      </c>
      <c r="E147" s="2">
        <f t="shared" si="2"/>
        <v>385</v>
      </c>
    </row>
    <row r="148" spans="2:5" x14ac:dyDescent="0.25">
      <c r="B148" s="2" t="s">
        <v>70</v>
      </c>
      <c r="C148" s="4">
        <v>2</v>
      </c>
      <c r="D148" s="4">
        <v>989</v>
      </c>
      <c r="E148" s="2">
        <f t="shared" si="2"/>
        <v>494.5</v>
      </c>
    </row>
    <row r="149" spans="2:5" x14ac:dyDescent="0.25">
      <c r="B149" s="2" t="s">
        <v>70</v>
      </c>
      <c r="C149" s="4">
        <v>2</v>
      </c>
      <c r="D149" s="4">
        <v>593</v>
      </c>
      <c r="E149" s="2">
        <f t="shared" si="2"/>
        <v>296.5</v>
      </c>
    </row>
    <row r="150" spans="2:5" x14ac:dyDescent="0.25">
      <c r="B150" s="2" t="s">
        <v>70</v>
      </c>
      <c r="C150" s="4">
        <v>2</v>
      </c>
      <c r="D150" s="4">
        <v>649</v>
      </c>
      <c r="E150" s="2">
        <f t="shared" si="2"/>
        <v>324.5</v>
      </c>
    </row>
    <row r="151" spans="2:5" x14ac:dyDescent="0.25">
      <c r="B151" s="2" t="s">
        <v>70</v>
      </c>
      <c r="C151" s="4">
        <v>2</v>
      </c>
      <c r="D151" s="4">
        <v>848</v>
      </c>
      <c r="E151" s="2">
        <f t="shared" si="2"/>
        <v>424</v>
      </c>
    </row>
    <row r="152" spans="2:5" x14ac:dyDescent="0.25">
      <c r="B152" s="2" t="s">
        <v>70</v>
      </c>
      <c r="C152" s="4">
        <v>2</v>
      </c>
      <c r="D152" s="4">
        <v>1450</v>
      </c>
      <c r="E152" s="2">
        <f t="shared" si="2"/>
        <v>725</v>
      </c>
    </row>
    <row r="153" spans="2:5" x14ac:dyDescent="0.25">
      <c r="B153" s="2" t="s">
        <v>70</v>
      </c>
      <c r="C153" s="4">
        <v>2</v>
      </c>
      <c r="D153" s="4">
        <v>1450</v>
      </c>
      <c r="E153" s="2">
        <f t="shared" si="2"/>
        <v>725</v>
      </c>
    </row>
    <row r="154" spans="2:5" x14ac:dyDescent="0.25">
      <c r="B154" s="2" t="s">
        <v>70</v>
      </c>
      <c r="C154" s="4">
        <v>2</v>
      </c>
      <c r="D154" s="4">
        <v>1675</v>
      </c>
      <c r="E154" s="2">
        <f t="shared" si="2"/>
        <v>837.5</v>
      </c>
    </row>
    <row r="155" spans="2:5" x14ac:dyDescent="0.25">
      <c r="B155" s="2" t="s">
        <v>70</v>
      </c>
      <c r="C155" s="4">
        <v>2</v>
      </c>
      <c r="D155" s="4">
        <v>2175</v>
      </c>
      <c r="E155" s="2">
        <f t="shared" si="2"/>
        <v>1087.5</v>
      </c>
    </row>
    <row r="156" spans="2:5" x14ac:dyDescent="0.25">
      <c r="B156" s="2" t="s">
        <v>70</v>
      </c>
      <c r="C156" s="4">
        <v>2</v>
      </c>
      <c r="D156" s="4">
        <v>1420</v>
      </c>
      <c r="E156" s="2">
        <f t="shared" si="2"/>
        <v>710</v>
      </c>
    </row>
    <row r="157" spans="2:5" x14ac:dyDescent="0.25">
      <c r="B157" s="2" t="s">
        <v>70</v>
      </c>
      <c r="C157" s="4">
        <v>2</v>
      </c>
      <c r="D157" s="4">
        <v>1140</v>
      </c>
      <c r="E157" s="2">
        <f t="shared" si="2"/>
        <v>570</v>
      </c>
    </row>
    <row r="158" spans="2:5" x14ac:dyDescent="0.25">
      <c r="B158" s="2" t="s">
        <v>70</v>
      </c>
      <c r="C158" s="4">
        <v>2</v>
      </c>
      <c r="D158" s="4">
        <v>920</v>
      </c>
      <c r="E158" s="2">
        <f t="shared" si="2"/>
        <v>460</v>
      </c>
    </row>
    <row r="159" spans="2:5" x14ac:dyDescent="0.25">
      <c r="B159" s="2" t="s">
        <v>70</v>
      </c>
      <c r="C159" s="4">
        <v>2</v>
      </c>
      <c r="D159" s="4">
        <v>1887</v>
      </c>
      <c r="E159" s="2">
        <f t="shared" si="2"/>
        <v>943.5</v>
      </c>
    </row>
    <row r="160" spans="2:5" x14ac:dyDescent="0.25">
      <c r="B160" s="2" t="s">
        <v>70</v>
      </c>
      <c r="C160" s="4">
        <v>2</v>
      </c>
      <c r="D160" s="4">
        <v>2400</v>
      </c>
      <c r="E160" s="2">
        <f t="shared" si="2"/>
        <v>1200</v>
      </c>
    </row>
    <row r="161" spans="2:5" x14ac:dyDescent="0.25">
      <c r="B161" s="2" t="s">
        <v>70</v>
      </c>
      <c r="C161" s="4">
        <v>2</v>
      </c>
      <c r="D161" s="4">
        <v>1100</v>
      </c>
      <c r="E161" s="2">
        <f t="shared" si="2"/>
        <v>550</v>
      </c>
    </row>
    <row r="162" spans="2:5" x14ac:dyDescent="0.25">
      <c r="B162" s="2" t="s">
        <v>70</v>
      </c>
      <c r="C162" s="4">
        <v>2</v>
      </c>
      <c r="D162" s="4">
        <v>1275</v>
      </c>
      <c r="E162" s="2">
        <f t="shared" si="2"/>
        <v>637.5</v>
      </c>
    </row>
    <row r="163" spans="2:5" x14ac:dyDescent="0.25">
      <c r="B163" s="2" t="s">
        <v>70</v>
      </c>
      <c r="C163" s="4">
        <v>2</v>
      </c>
      <c r="D163" s="4">
        <v>2565</v>
      </c>
      <c r="E163" s="2">
        <f t="shared" si="2"/>
        <v>1282.5</v>
      </c>
    </row>
    <row r="164" spans="2:5" x14ac:dyDescent="0.25">
      <c r="B164" s="2" t="s">
        <v>70</v>
      </c>
      <c r="C164" s="4">
        <v>2</v>
      </c>
      <c r="D164" s="4">
        <v>2303</v>
      </c>
      <c r="E164" s="2">
        <f t="shared" si="2"/>
        <v>1151.5</v>
      </c>
    </row>
    <row r="165" spans="2:5" x14ac:dyDescent="0.25">
      <c r="B165" s="2" t="s">
        <v>70</v>
      </c>
      <c r="C165" s="4">
        <v>2</v>
      </c>
      <c r="D165" s="4">
        <v>2535</v>
      </c>
      <c r="E165" s="2">
        <f t="shared" si="2"/>
        <v>1267.5</v>
      </c>
    </row>
    <row r="166" spans="2:5" x14ac:dyDescent="0.25">
      <c r="B166" s="2" t="s">
        <v>70</v>
      </c>
      <c r="C166" s="4">
        <v>2</v>
      </c>
      <c r="D166" s="4">
        <v>6034</v>
      </c>
      <c r="E166" s="2">
        <f t="shared" si="2"/>
        <v>3017</v>
      </c>
    </row>
    <row r="167" spans="2:5" x14ac:dyDescent="0.25">
      <c r="B167" s="2" t="s">
        <v>70</v>
      </c>
      <c r="C167" s="4">
        <v>2</v>
      </c>
      <c r="D167" s="4">
        <v>5685</v>
      </c>
      <c r="E167" s="2">
        <f t="shared" si="2"/>
        <v>2842.5</v>
      </c>
    </row>
    <row r="168" spans="2:5" x14ac:dyDescent="0.25">
      <c r="B168" s="2" t="s">
        <v>70</v>
      </c>
      <c r="C168" s="4">
        <v>2</v>
      </c>
      <c r="D168" s="4">
        <v>7789</v>
      </c>
      <c r="E168" s="2">
        <f t="shared" si="2"/>
        <v>3894.5</v>
      </c>
    </row>
    <row r="169" spans="2:5" x14ac:dyDescent="0.25">
      <c r="B169" s="2" t="s">
        <v>70</v>
      </c>
      <c r="C169" s="4">
        <v>2</v>
      </c>
      <c r="D169" s="4">
        <v>6499</v>
      </c>
      <c r="E169" s="2">
        <f t="shared" si="2"/>
        <v>3249.5</v>
      </c>
    </row>
    <row r="170" spans="2:5" x14ac:dyDescent="0.25">
      <c r="B170" s="2" t="s">
        <v>70</v>
      </c>
      <c r="C170" s="4">
        <v>2</v>
      </c>
      <c r="D170" s="4">
        <v>2285</v>
      </c>
      <c r="E170" s="2">
        <f t="shared" si="2"/>
        <v>1142.5</v>
      </c>
    </row>
    <row r="171" spans="2:5" x14ac:dyDescent="0.25">
      <c r="B171" s="2" t="s">
        <v>70</v>
      </c>
      <c r="C171" s="4">
        <v>2</v>
      </c>
      <c r="D171" s="4">
        <v>2935</v>
      </c>
      <c r="E171" s="2">
        <f t="shared" si="2"/>
        <v>1467.5</v>
      </c>
    </row>
    <row r="172" spans="2:5" x14ac:dyDescent="0.25">
      <c r="B172" s="2" t="s">
        <v>70</v>
      </c>
      <c r="C172" s="4">
        <v>2</v>
      </c>
      <c r="D172" s="4">
        <v>1821</v>
      </c>
      <c r="E172" s="2">
        <f t="shared" si="2"/>
        <v>910.5</v>
      </c>
    </row>
    <row r="173" spans="2:5" x14ac:dyDescent="0.25">
      <c r="B173" s="2" t="s">
        <v>70</v>
      </c>
      <c r="C173" s="4">
        <v>2</v>
      </c>
      <c r="D173" s="4">
        <v>3210</v>
      </c>
      <c r="E173" s="2">
        <f t="shared" si="2"/>
        <v>1605</v>
      </c>
    </row>
    <row r="174" spans="2:5" x14ac:dyDescent="0.25">
      <c r="B174" s="2" t="s">
        <v>70</v>
      </c>
      <c r="C174" s="4">
        <v>2</v>
      </c>
      <c r="D174" s="4">
        <v>6313</v>
      </c>
      <c r="E174" s="2">
        <f t="shared" si="2"/>
        <v>3156.5</v>
      </c>
    </row>
    <row r="175" spans="2:5" x14ac:dyDescent="0.25">
      <c r="B175" s="2" t="s">
        <v>70</v>
      </c>
      <c r="C175" s="4">
        <v>2</v>
      </c>
      <c r="D175" s="4">
        <v>5110</v>
      </c>
      <c r="E175" s="2">
        <f t="shared" si="2"/>
        <v>2555</v>
      </c>
    </row>
    <row r="176" spans="2:5" x14ac:dyDescent="0.25">
      <c r="B176" s="2" t="s">
        <v>70</v>
      </c>
      <c r="C176" s="4">
        <v>2</v>
      </c>
      <c r="D176" s="4">
        <v>1989</v>
      </c>
      <c r="E176" s="2">
        <f t="shared" si="2"/>
        <v>994.5</v>
      </c>
    </row>
    <row r="177" spans="2:5" x14ac:dyDescent="0.25">
      <c r="B177" s="2" t="s">
        <v>70</v>
      </c>
      <c r="C177" s="4">
        <v>2</v>
      </c>
      <c r="D177" s="4">
        <v>3922</v>
      </c>
      <c r="E177" s="2">
        <f t="shared" si="2"/>
        <v>1961</v>
      </c>
    </row>
    <row r="178" spans="2:5" x14ac:dyDescent="0.25">
      <c r="B178" s="2" t="s">
        <v>70</v>
      </c>
      <c r="C178" s="4">
        <v>2</v>
      </c>
      <c r="D178" s="4">
        <v>3147</v>
      </c>
      <c r="E178" s="2">
        <f t="shared" si="2"/>
        <v>1573.5</v>
      </c>
    </row>
    <row r="179" spans="2:5" x14ac:dyDescent="0.25">
      <c r="B179" s="2" t="s">
        <v>70</v>
      </c>
      <c r="C179" s="4">
        <v>2</v>
      </c>
      <c r="D179" s="4">
        <v>3799</v>
      </c>
      <c r="E179" s="2">
        <f t="shared" si="2"/>
        <v>1899.5</v>
      </c>
    </row>
    <row r="180" spans="2:5" x14ac:dyDescent="0.25">
      <c r="B180" s="2" t="s">
        <v>70</v>
      </c>
      <c r="C180" s="4">
        <v>2</v>
      </c>
      <c r="D180" s="4">
        <v>3855</v>
      </c>
      <c r="E180" s="2">
        <f t="shared" si="2"/>
        <v>1927.5</v>
      </c>
    </row>
    <row r="181" spans="2:5" x14ac:dyDescent="0.25">
      <c r="B181" s="2" t="s">
        <v>70</v>
      </c>
      <c r="C181" s="4">
        <v>2</v>
      </c>
      <c r="D181" s="4">
        <v>3241</v>
      </c>
      <c r="E181" s="2">
        <f t="shared" si="2"/>
        <v>1620.5</v>
      </c>
    </row>
    <row r="182" spans="2:5" x14ac:dyDescent="0.25">
      <c r="B182" s="2" t="s">
        <v>70</v>
      </c>
      <c r="C182" s="4">
        <v>2</v>
      </c>
      <c r="D182" s="4">
        <v>3289</v>
      </c>
      <c r="E182" s="2">
        <f t="shared" si="2"/>
        <v>1644.5</v>
      </c>
    </row>
    <row r="183" spans="2:5" x14ac:dyDescent="0.25">
      <c r="B183" s="2" t="s">
        <v>70</v>
      </c>
      <c r="C183" s="4">
        <v>2</v>
      </c>
      <c r="D183" s="4">
        <v>3760</v>
      </c>
      <c r="E183" s="2">
        <f t="shared" si="2"/>
        <v>1880</v>
      </c>
    </row>
    <row r="184" spans="2:5" x14ac:dyDescent="0.25">
      <c r="B184" s="2" t="s">
        <v>70</v>
      </c>
      <c r="C184" s="4">
        <v>2</v>
      </c>
      <c r="D184" s="4">
        <v>6141</v>
      </c>
      <c r="E184" s="2">
        <f t="shared" si="2"/>
        <v>3070.5</v>
      </c>
    </row>
    <row r="185" spans="2:5" x14ac:dyDescent="0.25">
      <c r="B185" s="2" t="s">
        <v>70</v>
      </c>
      <c r="C185" s="4">
        <v>2</v>
      </c>
      <c r="D185" s="4">
        <v>4995</v>
      </c>
      <c r="E185" s="2">
        <f t="shared" si="2"/>
        <v>2497.5</v>
      </c>
    </row>
    <row r="186" spans="2:5" x14ac:dyDescent="0.25">
      <c r="B186" s="2" t="s">
        <v>70</v>
      </c>
      <c r="C186" s="4">
        <v>2</v>
      </c>
      <c r="D186" s="4">
        <v>3008</v>
      </c>
      <c r="E186" s="2">
        <f t="shared" si="2"/>
        <v>1504</v>
      </c>
    </row>
    <row r="187" spans="2:5" x14ac:dyDescent="0.25">
      <c r="B187" s="2" t="s">
        <v>70</v>
      </c>
      <c r="C187" s="4">
        <v>2</v>
      </c>
      <c r="D187" s="4">
        <v>4861</v>
      </c>
      <c r="E187" s="2">
        <f t="shared" si="2"/>
        <v>2430.5</v>
      </c>
    </row>
    <row r="188" spans="2:5" x14ac:dyDescent="0.25">
      <c r="B188" s="2" t="s">
        <v>70</v>
      </c>
      <c r="C188" s="4">
        <v>2</v>
      </c>
      <c r="D188" s="4">
        <v>2093</v>
      </c>
      <c r="E188" s="2">
        <f t="shared" si="2"/>
        <v>1046.5</v>
      </c>
    </row>
    <row r="189" spans="2:5" x14ac:dyDescent="0.25">
      <c r="B189" s="2" t="s">
        <v>70</v>
      </c>
      <c r="C189" s="4">
        <v>2</v>
      </c>
      <c r="D189" s="4">
        <v>1669</v>
      </c>
      <c r="E189" s="2">
        <f t="shared" si="2"/>
        <v>834.5</v>
      </c>
    </row>
    <row r="190" spans="2:5" x14ac:dyDescent="0.25">
      <c r="B190" s="2" t="s">
        <v>70</v>
      </c>
      <c r="C190" s="4">
        <v>2</v>
      </c>
      <c r="D190" s="4">
        <v>4047</v>
      </c>
      <c r="E190" s="2">
        <f t="shared" si="2"/>
        <v>2023.5</v>
      </c>
    </row>
    <row r="191" spans="2:5" x14ac:dyDescent="0.25">
      <c r="B191" s="2" t="s">
        <v>70</v>
      </c>
      <c r="C191" s="4">
        <v>2</v>
      </c>
      <c r="D191" s="4">
        <v>3075</v>
      </c>
      <c r="E191" s="2">
        <f t="shared" si="2"/>
        <v>1537.5</v>
      </c>
    </row>
    <row r="192" spans="2:5" x14ac:dyDescent="0.25">
      <c r="B192" s="2" t="s">
        <v>70</v>
      </c>
      <c r="C192" s="4">
        <v>2</v>
      </c>
      <c r="D192" s="4">
        <v>8681</v>
      </c>
      <c r="E192" s="2">
        <f t="shared" si="2"/>
        <v>4340.5</v>
      </c>
    </row>
    <row r="193" spans="2:5" x14ac:dyDescent="0.25">
      <c r="B193" s="2" t="s">
        <v>70</v>
      </c>
      <c r="C193" s="4">
        <v>2</v>
      </c>
      <c r="D193" s="4">
        <v>4728</v>
      </c>
      <c r="E193" s="2">
        <f t="shared" si="2"/>
        <v>2364</v>
      </c>
    </row>
    <row r="194" spans="2:5" x14ac:dyDescent="0.25">
      <c r="B194" s="2" t="s">
        <v>70</v>
      </c>
      <c r="C194" s="4">
        <v>2</v>
      </c>
      <c r="D194" s="4">
        <v>3365</v>
      </c>
      <c r="E194" s="2">
        <f t="shared" si="2"/>
        <v>1682.5</v>
      </c>
    </row>
    <row r="195" spans="2:5" x14ac:dyDescent="0.25">
      <c r="B195" s="2" t="s">
        <v>70</v>
      </c>
      <c r="C195" s="4">
        <v>2</v>
      </c>
      <c r="D195" s="4">
        <v>3050</v>
      </c>
      <c r="E195" s="2">
        <f t="shared" si="2"/>
        <v>1525</v>
      </c>
    </row>
    <row r="196" spans="2:5" x14ac:dyDescent="0.25">
      <c r="B196" s="2" t="s">
        <v>70</v>
      </c>
      <c r="C196" s="4">
        <v>2</v>
      </c>
      <c r="D196" s="4">
        <v>3571</v>
      </c>
      <c r="E196" s="2">
        <f t="shared" si="2"/>
        <v>1785.5</v>
      </c>
    </row>
    <row r="197" spans="2:5" x14ac:dyDescent="0.25">
      <c r="B197" s="2" t="s">
        <v>70</v>
      </c>
      <c r="C197" s="4">
        <v>2</v>
      </c>
      <c r="D197" s="4">
        <v>2564</v>
      </c>
      <c r="E197" s="2">
        <f t="shared" si="2"/>
        <v>1282</v>
      </c>
    </row>
    <row r="198" spans="2:5" x14ac:dyDescent="0.25">
      <c r="B198" s="2" t="s">
        <v>70</v>
      </c>
      <c r="C198" s="4">
        <v>2</v>
      </c>
      <c r="D198" s="4">
        <v>1489</v>
      </c>
      <c r="E198" s="2">
        <f t="shared" si="2"/>
        <v>744.5</v>
      </c>
    </row>
    <row r="199" spans="2:5" x14ac:dyDescent="0.25">
      <c r="B199" s="2" t="s">
        <v>70</v>
      </c>
      <c r="C199" s="4">
        <v>2</v>
      </c>
      <c r="D199" s="4">
        <v>2707</v>
      </c>
      <c r="E199" s="2">
        <f t="shared" ref="E199:E262" si="3">D199/C199</f>
        <v>1353.5</v>
      </c>
    </row>
    <row r="200" spans="2:5" x14ac:dyDescent="0.25">
      <c r="B200" s="2" t="s">
        <v>70</v>
      </c>
      <c r="C200" s="4">
        <v>2</v>
      </c>
      <c r="D200" s="4">
        <v>1434</v>
      </c>
      <c r="E200" s="2">
        <f t="shared" si="3"/>
        <v>717</v>
      </c>
    </row>
    <row r="201" spans="2:5" x14ac:dyDescent="0.25">
      <c r="B201" s="2" t="s">
        <v>70</v>
      </c>
      <c r="C201" s="4">
        <v>2</v>
      </c>
      <c r="D201" s="4">
        <v>6637</v>
      </c>
      <c r="E201" s="2">
        <f t="shared" si="3"/>
        <v>3318.5</v>
      </c>
    </row>
    <row r="202" spans="2:5" x14ac:dyDescent="0.25">
      <c r="B202" s="2" t="s">
        <v>70</v>
      </c>
      <c r="C202" s="4">
        <v>2</v>
      </c>
      <c r="D202" s="4">
        <v>5834</v>
      </c>
      <c r="E202" s="2">
        <f t="shared" si="3"/>
        <v>2917</v>
      </c>
    </row>
    <row r="203" spans="2:5" x14ac:dyDescent="0.25">
      <c r="B203" s="2" t="s">
        <v>70</v>
      </c>
      <c r="C203" s="4">
        <v>2</v>
      </c>
      <c r="D203" s="4">
        <v>4846</v>
      </c>
      <c r="E203" s="2">
        <f t="shared" si="3"/>
        <v>2423</v>
      </c>
    </row>
    <row r="204" spans="2:5" x14ac:dyDescent="0.25">
      <c r="B204" s="2" t="s">
        <v>70</v>
      </c>
      <c r="C204" s="4">
        <v>2</v>
      </c>
      <c r="D204" s="4">
        <v>1749</v>
      </c>
      <c r="E204" s="2">
        <f t="shared" si="3"/>
        <v>874.5</v>
      </c>
    </row>
    <row r="205" spans="2:5" x14ac:dyDescent="0.25">
      <c r="B205" s="2" t="s">
        <v>70</v>
      </c>
      <c r="C205" s="4">
        <v>2</v>
      </c>
      <c r="D205" s="4">
        <v>2444</v>
      </c>
      <c r="E205" s="2">
        <f t="shared" si="3"/>
        <v>1222</v>
      </c>
    </row>
    <row r="206" spans="2:5" x14ac:dyDescent="0.25">
      <c r="B206" s="2" t="s">
        <v>70</v>
      </c>
      <c r="C206" s="4">
        <v>2</v>
      </c>
      <c r="D206" s="4">
        <v>1530</v>
      </c>
      <c r="E206" s="2">
        <f t="shared" si="3"/>
        <v>765</v>
      </c>
    </row>
    <row r="207" spans="2:5" x14ac:dyDescent="0.25">
      <c r="B207" s="2" t="s">
        <v>70</v>
      </c>
      <c r="C207" s="4">
        <v>2</v>
      </c>
      <c r="D207" s="4">
        <v>2298</v>
      </c>
      <c r="E207" s="2">
        <f t="shared" si="3"/>
        <v>1149</v>
      </c>
    </row>
    <row r="208" spans="2:5" x14ac:dyDescent="0.25">
      <c r="B208" s="2" t="s">
        <v>70</v>
      </c>
      <c r="C208" s="4">
        <v>2</v>
      </c>
      <c r="D208" s="4">
        <v>1529</v>
      </c>
      <c r="E208" s="2">
        <f t="shared" si="3"/>
        <v>764.5</v>
      </c>
    </row>
    <row r="209" spans="2:5" x14ac:dyDescent="0.25">
      <c r="B209" s="2" t="s">
        <v>70</v>
      </c>
      <c r="C209" s="4">
        <v>2</v>
      </c>
      <c r="D209" s="4">
        <v>1795</v>
      </c>
      <c r="E209" s="2">
        <f t="shared" si="3"/>
        <v>897.5</v>
      </c>
    </row>
    <row r="210" spans="2:5" x14ac:dyDescent="0.25">
      <c r="B210" s="2" t="s">
        <v>70</v>
      </c>
      <c r="C210" s="4">
        <v>2</v>
      </c>
      <c r="D210" s="4">
        <v>2432</v>
      </c>
      <c r="E210" s="2">
        <f t="shared" si="3"/>
        <v>1216</v>
      </c>
    </row>
    <row r="211" spans="2:5" x14ac:dyDescent="0.25">
      <c r="B211" s="2" t="s">
        <v>70</v>
      </c>
      <c r="C211" s="4">
        <v>3</v>
      </c>
      <c r="D211" s="4">
        <v>2700</v>
      </c>
      <c r="E211" s="2">
        <f t="shared" si="3"/>
        <v>900</v>
      </c>
    </row>
    <row r="212" spans="2:5" x14ac:dyDescent="0.25">
      <c r="B212" s="2" t="s">
        <v>70</v>
      </c>
      <c r="C212" s="4">
        <v>3</v>
      </c>
      <c r="D212" s="4">
        <v>2950</v>
      </c>
      <c r="E212" s="2">
        <f t="shared" si="3"/>
        <v>983.33333333333337</v>
      </c>
    </row>
    <row r="213" spans="2:5" x14ac:dyDescent="0.25">
      <c r="B213" s="2" t="s">
        <v>70</v>
      </c>
      <c r="C213" s="4">
        <v>3</v>
      </c>
      <c r="D213" s="4">
        <v>7938</v>
      </c>
      <c r="E213" s="2">
        <f t="shared" si="3"/>
        <v>2646</v>
      </c>
    </row>
    <row r="214" spans="2:5" x14ac:dyDescent="0.25">
      <c r="B214" s="2" t="s">
        <v>70</v>
      </c>
      <c r="C214" s="4">
        <v>3</v>
      </c>
      <c r="D214" s="4">
        <v>13235</v>
      </c>
      <c r="E214" s="2">
        <f t="shared" si="3"/>
        <v>4411.666666666667</v>
      </c>
    </row>
    <row r="215" spans="2:5" x14ac:dyDescent="0.25">
      <c r="B215" s="2" t="s">
        <v>70</v>
      </c>
      <c r="C215" s="4">
        <v>3</v>
      </c>
      <c r="D215" s="4">
        <v>2175</v>
      </c>
      <c r="E215" s="2">
        <f t="shared" si="3"/>
        <v>725</v>
      </c>
    </row>
    <row r="216" spans="2:5" x14ac:dyDescent="0.25">
      <c r="B216" s="2" t="s">
        <v>70</v>
      </c>
      <c r="C216" s="4">
        <v>3</v>
      </c>
      <c r="D216" s="4">
        <v>5146</v>
      </c>
      <c r="E216" s="2">
        <f t="shared" si="3"/>
        <v>1715.3333333333333</v>
      </c>
    </row>
    <row r="217" spans="2:5" x14ac:dyDescent="0.25">
      <c r="B217" s="2" t="s">
        <v>70</v>
      </c>
      <c r="C217" s="4">
        <v>3</v>
      </c>
      <c r="D217" s="4">
        <v>5101</v>
      </c>
      <c r="E217" s="2">
        <f t="shared" si="3"/>
        <v>1700.3333333333333</v>
      </c>
    </row>
    <row r="218" spans="2:5" x14ac:dyDescent="0.25">
      <c r="B218" s="2" t="s">
        <v>70</v>
      </c>
      <c r="C218" s="4">
        <v>3</v>
      </c>
      <c r="D218" s="4">
        <v>3125</v>
      </c>
      <c r="E218" s="2">
        <f t="shared" si="3"/>
        <v>1041.6666666666667</v>
      </c>
    </row>
    <row r="219" spans="2:5" x14ac:dyDescent="0.25">
      <c r="B219" s="2" t="s">
        <v>70</v>
      </c>
      <c r="C219" s="4">
        <v>3</v>
      </c>
      <c r="D219" s="4">
        <v>3885</v>
      </c>
      <c r="E219" s="2">
        <f t="shared" si="3"/>
        <v>1295</v>
      </c>
    </row>
    <row r="220" spans="2:5" x14ac:dyDescent="0.25">
      <c r="B220" s="2" t="s">
        <v>70</v>
      </c>
      <c r="C220" s="4">
        <v>3</v>
      </c>
      <c r="D220" s="4">
        <v>5931</v>
      </c>
      <c r="E220" s="2">
        <f t="shared" si="3"/>
        <v>1977</v>
      </c>
    </row>
    <row r="221" spans="2:5" x14ac:dyDescent="0.25">
      <c r="B221" s="2" t="s">
        <v>70</v>
      </c>
      <c r="C221" s="4">
        <v>3</v>
      </c>
      <c r="D221" s="4">
        <v>6984</v>
      </c>
      <c r="E221" s="2">
        <f t="shared" si="3"/>
        <v>2328</v>
      </c>
    </row>
    <row r="222" spans="2:5" x14ac:dyDescent="0.25">
      <c r="B222" s="2" t="s">
        <v>70</v>
      </c>
      <c r="C222" s="4">
        <v>3</v>
      </c>
      <c r="D222" s="4">
        <v>2830</v>
      </c>
      <c r="E222" s="2">
        <f t="shared" si="3"/>
        <v>943.33333333333337</v>
      </c>
    </row>
    <row r="223" spans="2:5" x14ac:dyDescent="0.25">
      <c r="B223" s="2" t="s">
        <v>70</v>
      </c>
      <c r="C223" s="4">
        <v>3</v>
      </c>
      <c r="D223" s="4">
        <v>7189</v>
      </c>
      <c r="E223" s="2">
        <f t="shared" si="3"/>
        <v>2396.3333333333335</v>
      </c>
    </row>
    <row r="224" spans="2:5" x14ac:dyDescent="0.25">
      <c r="B224" s="2" t="s">
        <v>70</v>
      </c>
      <c r="C224" s="4">
        <v>3</v>
      </c>
      <c r="D224" s="4">
        <v>1859</v>
      </c>
      <c r="E224" s="2">
        <f t="shared" si="3"/>
        <v>619.66666666666663</v>
      </c>
    </row>
    <row r="225" spans="2:5" x14ac:dyDescent="0.25">
      <c r="B225" s="2" t="s">
        <v>70</v>
      </c>
      <c r="C225" s="4">
        <v>3</v>
      </c>
      <c r="D225" s="4">
        <v>1560</v>
      </c>
      <c r="E225" s="2">
        <f t="shared" si="3"/>
        <v>520</v>
      </c>
    </row>
    <row r="226" spans="2:5" x14ac:dyDescent="0.25">
      <c r="B226" s="2" t="s">
        <v>70</v>
      </c>
      <c r="C226" s="4">
        <v>3</v>
      </c>
      <c r="D226" s="4">
        <v>1400</v>
      </c>
      <c r="E226" s="2">
        <f t="shared" si="3"/>
        <v>466.66666666666669</v>
      </c>
    </row>
    <row r="227" spans="2:5" x14ac:dyDescent="0.25">
      <c r="B227" s="2" t="s">
        <v>70</v>
      </c>
      <c r="C227" s="4">
        <v>3</v>
      </c>
      <c r="D227" s="4">
        <v>1560</v>
      </c>
      <c r="E227" s="2">
        <f t="shared" si="3"/>
        <v>520</v>
      </c>
    </row>
    <row r="228" spans="2:5" x14ac:dyDescent="0.25">
      <c r="B228" s="2" t="s">
        <v>70</v>
      </c>
      <c r="C228" s="4">
        <v>3</v>
      </c>
      <c r="D228" s="4">
        <v>2875</v>
      </c>
      <c r="E228" s="2">
        <f t="shared" si="3"/>
        <v>958.33333333333337</v>
      </c>
    </row>
    <row r="229" spans="2:5" x14ac:dyDescent="0.25">
      <c r="B229" s="2" t="s">
        <v>70</v>
      </c>
      <c r="C229" s="4">
        <v>3</v>
      </c>
      <c r="D229" s="4">
        <v>2805</v>
      </c>
      <c r="E229" s="2">
        <f t="shared" si="3"/>
        <v>935</v>
      </c>
    </row>
    <row r="230" spans="2:5" x14ac:dyDescent="0.25">
      <c r="B230" s="2" t="s">
        <v>70</v>
      </c>
      <c r="C230" s="4">
        <v>3</v>
      </c>
      <c r="D230" s="4">
        <v>2625</v>
      </c>
      <c r="E230" s="2">
        <f t="shared" si="3"/>
        <v>875</v>
      </c>
    </row>
    <row r="231" spans="2:5" x14ac:dyDescent="0.25">
      <c r="B231" s="2" t="s">
        <v>70</v>
      </c>
      <c r="C231" s="4">
        <v>3</v>
      </c>
      <c r="D231" s="4">
        <v>2890</v>
      </c>
      <c r="E231" s="2">
        <f t="shared" si="3"/>
        <v>963.33333333333337</v>
      </c>
    </row>
    <row r="232" spans="2:5" x14ac:dyDescent="0.25">
      <c r="B232" s="2" t="s">
        <v>70</v>
      </c>
      <c r="C232" s="4">
        <v>3</v>
      </c>
      <c r="D232" s="4">
        <v>4408</v>
      </c>
      <c r="E232" s="2">
        <f t="shared" si="3"/>
        <v>1469.3333333333333</v>
      </c>
    </row>
    <row r="233" spans="2:5" x14ac:dyDescent="0.25">
      <c r="B233" s="2" t="s">
        <v>70</v>
      </c>
      <c r="C233" s="4">
        <v>3</v>
      </c>
      <c r="D233" s="4">
        <v>3099</v>
      </c>
      <c r="E233" s="2">
        <f t="shared" si="3"/>
        <v>1033</v>
      </c>
    </row>
    <row r="234" spans="2:5" x14ac:dyDescent="0.25">
      <c r="B234" s="2" t="s">
        <v>70</v>
      </c>
      <c r="C234" s="4">
        <v>3</v>
      </c>
      <c r="D234" s="4">
        <v>2385</v>
      </c>
      <c r="E234" s="2">
        <f t="shared" si="3"/>
        <v>795</v>
      </c>
    </row>
    <row r="235" spans="2:5" x14ac:dyDescent="0.25">
      <c r="B235" s="2" t="s">
        <v>70</v>
      </c>
      <c r="C235" s="4">
        <v>3</v>
      </c>
      <c r="D235" s="4">
        <v>960</v>
      </c>
      <c r="E235" s="2">
        <f t="shared" si="3"/>
        <v>320</v>
      </c>
    </row>
    <row r="236" spans="2:5" x14ac:dyDescent="0.25">
      <c r="B236" s="2" t="s">
        <v>70</v>
      </c>
      <c r="C236" s="4">
        <v>3</v>
      </c>
      <c r="D236" s="4">
        <v>2079</v>
      </c>
      <c r="E236" s="2">
        <f t="shared" si="3"/>
        <v>693</v>
      </c>
    </row>
    <row r="237" spans="2:5" x14ac:dyDescent="0.25">
      <c r="B237" s="2" t="s">
        <v>70</v>
      </c>
      <c r="C237" s="4">
        <v>3</v>
      </c>
      <c r="D237" s="4">
        <v>2502</v>
      </c>
      <c r="E237" s="2">
        <f t="shared" si="3"/>
        <v>834</v>
      </c>
    </row>
    <row r="238" spans="2:5" x14ac:dyDescent="0.25">
      <c r="B238" s="2" t="s">
        <v>70</v>
      </c>
      <c r="C238" s="4">
        <v>3</v>
      </c>
      <c r="D238" s="4">
        <v>4809</v>
      </c>
      <c r="E238" s="2">
        <f t="shared" si="3"/>
        <v>1603</v>
      </c>
    </row>
    <row r="239" spans="2:5" x14ac:dyDescent="0.25">
      <c r="B239" s="2" t="s">
        <v>70</v>
      </c>
      <c r="C239" s="4">
        <v>3</v>
      </c>
      <c r="D239" s="4">
        <v>10824</v>
      </c>
      <c r="E239" s="2">
        <f t="shared" si="3"/>
        <v>3608</v>
      </c>
    </row>
    <row r="240" spans="2:5" x14ac:dyDescent="0.25">
      <c r="B240" s="2" t="s">
        <v>70</v>
      </c>
      <c r="C240" s="4">
        <v>3</v>
      </c>
      <c r="D240" s="4">
        <v>19570</v>
      </c>
      <c r="E240" s="2">
        <f t="shared" si="3"/>
        <v>6523.333333333333</v>
      </c>
    </row>
    <row r="241" spans="2:5" x14ac:dyDescent="0.25">
      <c r="B241" s="2" t="s">
        <v>70</v>
      </c>
      <c r="C241" s="4">
        <v>3</v>
      </c>
      <c r="D241" s="4">
        <v>1600</v>
      </c>
      <c r="E241" s="2">
        <f t="shared" si="3"/>
        <v>533.33333333333337</v>
      </c>
    </row>
    <row r="242" spans="2:5" x14ac:dyDescent="0.25">
      <c r="B242" s="2" t="s">
        <v>70</v>
      </c>
      <c r="C242" s="4">
        <v>3</v>
      </c>
      <c r="D242" s="4">
        <v>4125</v>
      </c>
      <c r="E242" s="2">
        <f t="shared" si="3"/>
        <v>1375</v>
      </c>
    </row>
    <row r="243" spans="2:5" x14ac:dyDescent="0.25">
      <c r="B243" s="2" t="s">
        <v>70</v>
      </c>
      <c r="C243" s="4">
        <v>3</v>
      </c>
      <c r="D243" s="4">
        <v>2486</v>
      </c>
      <c r="E243" s="2">
        <f t="shared" si="3"/>
        <v>828.66666666666663</v>
      </c>
    </row>
    <row r="244" spans="2:5" x14ac:dyDescent="0.25">
      <c r="B244" s="2" t="s">
        <v>70</v>
      </c>
      <c r="C244" s="4">
        <v>3</v>
      </c>
      <c r="D244" s="4">
        <v>2648</v>
      </c>
      <c r="E244" s="2">
        <f t="shared" si="3"/>
        <v>882.66666666666663</v>
      </c>
    </row>
    <row r="245" spans="2:5" x14ac:dyDescent="0.25">
      <c r="B245" s="2" t="s">
        <v>70</v>
      </c>
      <c r="C245" s="4">
        <v>3</v>
      </c>
      <c r="D245" s="4">
        <v>1955</v>
      </c>
      <c r="E245" s="2">
        <f t="shared" si="3"/>
        <v>651.66666666666663</v>
      </c>
    </row>
    <row r="246" spans="2:5" x14ac:dyDescent="0.25">
      <c r="B246" s="2" t="s">
        <v>70</v>
      </c>
      <c r="C246" s="4">
        <v>3</v>
      </c>
      <c r="D246" s="4">
        <v>1999</v>
      </c>
      <c r="E246" s="2">
        <f t="shared" si="3"/>
        <v>666.33333333333337</v>
      </c>
    </row>
    <row r="247" spans="2:5" x14ac:dyDescent="0.25">
      <c r="B247" s="2" t="s">
        <v>70</v>
      </c>
      <c r="C247" s="4">
        <v>3</v>
      </c>
      <c r="D247" s="4">
        <v>12240</v>
      </c>
      <c r="E247" s="2">
        <f t="shared" si="3"/>
        <v>4080</v>
      </c>
    </row>
    <row r="248" spans="2:5" x14ac:dyDescent="0.25">
      <c r="B248" s="2" t="s">
        <v>70</v>
      </c>
      <c r="C248" s="4">
        <v>3</v>
      </c>
      <c r="D248" s="4">
        <v>1298</v>
      </c>
      <c r="E248" s="2">
        <f t="shared" si="3"/>
        <v>432.66666666666669</v>
      </c>
    </row>
    <row r="249" spans="2:5" x14ac:dyDescent="0.25">
      <c r="B249" s="2" t="s">
        <v>70</v>
      </c>
      <c r="C249" s="4">
        <v>3</v>
      </c>
      <c r="D249" s="4">
        <v>1999</v>
      </c>
      <c r="E249" s="2">
        <f t="shared" si="3"/>
        <v>666.33333333333337</v>
      </c>
    </row>
    <row r="250" spans="2:5" x14ac:dyDescent="0.25">
      <c r="B250" s="2" t="s">
        <v>70</v>
      </c>
      <c r="C250" s="4">
        <v>3</v>
      </c>
      <c r="D250" s="4">
        <v>2009</v>
      </c>
      <c r="E250" s="2">
        <f t="shared" si="3"/>
        <v>669.66666666666663</v>
      </c>
    </row>
    <row r="251" spans="2:5" x14ac:dyDescent="0.25">
      <c r="B251" s="2" t="s">
        <v>70</v>
      </c>
      <c r="C251" s="4">
        <v>3</v>
      </c>
      <c r="D251" s="4">
        <v>2114</v>
      </c>
      <c r="E251" s="2">
        <f t="shared" si="3"/>
        <v>704.66666666666663</v>
      </c>
    </row>
    <row r="252" spans="2:5" x14ac:dyDescent="0.25">
      <c r="B252" s="2" t="s">
        <v>70</v>
      </c>
      <c r="C252" s="4">
        <v>4</v>
      </c>
      <c r="D252" s="4">
        <v>800</v>
      </c>
      <c r="E252" s="2">
        <f t="shared" si="3"/>
        <v>200</v>
      </c>
    </row>
    <row r="253" spans="2:5" x14ac:dyDescent="0.25">
      <c r="B253" s="2" t="s">
        <v>70</v>
      </c>
      <c r="C253" s="4">
        <v>4</v>
      </c>
      <c r="D253" s="4">
        <v>875</v>
      </c>
      <c r="E253" s="2">
        <f t="shared" si="3"/>
        <v>218.75</v>
      </c>
    </row>
    <row r="254" spans="2:5" x14ac:dyDescent="0.25">
      <c r="B254" s="2" t="s">
        <v>70</v>
      </c>
      <c r="C254" s="4">
        <v>4</v>
      </c>
      <c r="D254" s="4">
        <v>1000</v>
      </c>
      <c r="E254" s="2">
        <f t="shared" si="3"/>
        <v>250</v>
      </c>
    </row>
    <row r="255" spans="2:5" x14ac:dyDescent="0.25">
      <c r="B255" s="2" t="s">
        <v>70</v>
      </c>
      <c r="C255" s="4">
        <v>4</v>
      </c>
      <c r="D255" s="4">
        <v>2175</v>
      </c>
      <c r="E255" s="2">
        <f t="shared" si="3"/>
        <v>543.75</v>
      </c>
    </row>
    <row r="256" spans="2:5" x14ac:dyDescent="0.25">
      <c r="B256" s="2" t="s">
        <v>70</v>
      </c>
      <c r="C256" s="4">
        <v>4</v>
      </c>
      <c r="D256" s="4">
        <v>1635</v>
      </c>
      <c r="E256" s="2">
        <f t="shared" si="3"/>
        <v>408.75</v>
      </c>
    </row>
    <row r="257" spans="2:5" x14ac:dyDescent="0.25">
      <c r="B257" s="2" t="s">
        <v>70</v>
      </c>
      <c r="C257" s="4">
        <v>4</v>
      </c>
      <c r="D257" s="4">
        <v>1585</v>
      </c>
      <c r="E257" s="2">
        <f t="shared" si="3"/>
        <v>396.25</v>
      </c>
    </row>
    <row r="258" spans="2:5" x14ac:dyDescent="0.25">
      <c r="B258" s="2" t="s">
        <v>70</v>
      </c>
      <c r="C258" s="4">
        <v>4</v>
      </c>
      <c r="D258" s="4">
        <v>1660</v>
      </c>
      <c r="E258" s="2">
        <f t="shared" si="3"/>
        <v>415</v>
      </c>
    </row>
    <row r="259" spans="2:5" x14ac:dyDescent="0.25">
      <c r="B259" s="2" t="s">
        <v>70</v>
      </c>
      <c r="C259" s="4">
        <v>4</v>
      </c>
      <c r="D259" s="4">
        <v>985</v>
      </c>
      <c r="E259" s="2">
        <f t="shared" si="3"/>
        <v>246.25</v>
      </c>
    </row>
    <row r="260" spans="2:5" x14ac:dyDescent="0.25">
      <c r="B260" s="2" t="s">
        <v>70</v>
      </c>
      <c r="C260" s="4">
        <v>4</v>
      </c>
      <c r="D260" s="4">
        <v>1656</v>
      </c>
      <c r="E260" s="2">
        <f t="shared" si="3"/>
        <v>414</v>
      </c>
    </row>
    <row r="261" spans="2:5" x14ac:dyDescent="0.25">
      <c r="B261" s="2" t="s">
        <v>70</v>
      </c>
      <c r="C261" s="4">
        <v>4</v>
      </c>
      <c r="D261" s="4">
        <v>2039</v>
      </c>
      <c r="E261" s="2">
        <f t="shared" si="3"/>
        <v>509.75</v>
      </c>
    </row>
    <row r="262" spans="2:5" x14ac:dyDescent="0.25">
      <c r="B262" s="2" t="s">
        <v>70</v>
      </c>
      <c r="C262" s="4">
        <v>4</v>
      </c>
      <c r="D262" s="4">
        <v>1555</v>
      </c>
      <c r="E262" s="2">
        <f t="shared" si="3"/>
        <v>388.75</v>
      </c>
    </row>
    <row r="263" spans="2:5" x14ac:dyDescent="0.25">
      <c r="B263" s="2" t="s">
        <v>70</v>
      </c>
      <c r="C263" s="4">
        <v>4</v>
      </c>
      <c r="D263" s="4">
        <v>1620</v>
      </c>
      <c r="E263" s="2">
        <f t="shared" ref="E263:E326" si="4">D263/C263</f>
        <v>405</v>
      </c>
    </row>
    <row r="264" spans="2:5" x14ac:dyDescent="0.25">
      <c r="B264" s="2" t="s">
        <v>70</v>
      </c>
      <c r="C264" s="4">
        <v>5</v>
      </c>
      <c r="D264" s="4">
        <v>1050</v>
      </c>
      <c r="E264" s="2">
        <f t="shared" si="4"/>
        <v>210</v>
      </c>
    </row>
    <row r="265" spans="2:5" x14ac:dyDescent="0.25">
      <c r="B265" s="2" t="s">
        <v>70</v>
      </c>
      <c r="C265" s="4">
        <v>5</v>
      </c>
      <c r="D265" s="4">
        <v>1709</v>
      </c>
      <c r="E265" s="2">
        <f t="shared" si="4"/>
        <v>341.8</v>
      </c>
    </row>
    <row r="266" spans="2:5" x14ac:dyDescent="0.25">
      <c r="B266" s="2" t="s">
        <v>70</v>
      </c>
      <c r="C266" s="4">
        <v>5</v>
      </c>
      <c r="D266" s="4">
        <v>1385</v>
      </c>
      <c r="E266" s="2">
        <f t="shared" si="4"/>
        <v>277</v>
      </c>
    </row>
    <row r="267" spans="2:5" x14ac:dyDescent="0.25">
      <c r="B267" s="2" t="s">
        <v>70</v>
      </c>
      <c r="C267" s="4">
        <v>5</v>
      </c>
      <c r="D267" s="4">
        <v>1299</v>
      </c>
      <c r="E267" s="2">
        <f t="shared" si="4"/>
        <v>259.8</v>
      </c>
    </row>
    <row r="268" spans="2:5" x14ac:dyDescent="0.25">
      <c r="B268" s="2" t="s">
        <v>70</v>
      </c>
      <c r="C268" s="4">
        <v>5</v>
      </c>
      <c r="D268" s="4">
        <v>1311</v>
      </c>
      <c r="E268" s="2">
        <f t="shared" si="4"/>
        <v>262.2</v>
      </c>
    </row>
    <row r="269" spans="2:5" x14ac:dyDescent="0.25">
      <c r="B269" s="2" t="s">
        <v>70</v>
      </c>
      <c r="C269" s="4">
        <v>5</v>
      </c>
      <c r="D269" s="4">
        <v>1450</v>
      </c>
      <c r="E269" s="2">
        <f t="shared" si="4"/>
        <v>290</v>
      </c>
    </row>
    <row r="270" spans="2:5" x14ac:dyDescent="0.25">
      <c r="B270" s="2" t="s">
        <v>70</v>
      </c>
      <c r="C270" s="4">
        <v>6</v>
      </c>
      <c r="D270" s="4">
        <v>1839</v>
      </c>
      <c r="E270" s="2">
        <f t="shared" si="4"/>
        <v>306.5</v>
      </c>
    </row>
    <row r="271" spans="2:5" x14ac:dyDescent="0.25">
      <c r="B271" s="2" t="s">
        <v>70</v>
      </c>
      <c r="C271" s="4">
        <v>6</v>
      </c>
      <c r="D271" s="4">
        <v>1199</v>
      </c>
      <c r="E271" s="2">
        <f t="shared" si="4"/>
        <v>199.83333333333334</v>
      </c>
    </row>
    <row r="272" spans="2:5" x14ac:dyDescent="0.25">
      <c r="B272" s="2" t="s">
        <v>71</v>
      </c>
      <c r="C272" s="4">
        <v>1</v>
      </c>
      <c r="D272" s="4">
        <v>1590</v>
      </c>
      <c r="E272" s="2">
        <f t="shared" si="4"/>
        <v>1590</v>
      </c>
    </row>
    <row r="273" spans="2:5" x14ac:dyDescent="0.25">
      <c r="B273" s="2" t="s">
        <v>71</v>
      </c>
      <c r="C273" s="4">
        <v>1</v>
      </c>
      <c r="D273" s="4">
        <v>1420</v>
      </c>
      <c r="E273" s="2">
        <f t="shared" si="4"/>
        <v>1420</v>
      </c>
    </row>
    <row r="274" spans="2:5" x14ac:dyDescent="0.25">
      <c r="B274" s="2" t="s">
        <v>71</v>
      </c>
      <c r="C274" s="4">
        <v>1</v>
      </c>
      <c r="D274" s="4">
        <v>1360</v>
      </c>
      <c r="E274" s="2">
        <f t="shared" si="4"/>
        <v>1360</v>
      </c>
    </row>
    <row r="275" spans="2:5" x14ac:dyDescent="0.25">
      <c r="B275" s="2" t="s">
        <v>71</v>
      </c>
      <c r="C275" s="4">
        <v>1</v>
      </c>
      <c r="D275" s="4">
        <v>1292</v>
      </c>
      <c r="E275" s="2">
        <f t="shared" si="4"/>
        <v>1292</v>
      </c>
    </row>
    <row r="276" spans="2:5" x14ac:dyDescent="0.25">
      <c r="B276" s="2" t="s">
        <v>71</v>
      </c>
      <c r="C276" s="4">
        <v>1</v>
      </c>
      <c r="D276" s="4">
        <v>1525</v>
      </c>
      <c r="E276" s="2">
        <f t="shared" si="4"/>
        <v>1525</v>
      </c>
    </row>
    <row r="277" spans="2:5" x14ac:dyDescent="0.25">
      <c r="B277" s="2" t="s">
        <v>71</v>
      </c>
      <c r="C277" s="4">
        <v>1</v>
      </c>
      <c r="D277" s="4">
        <v>1515</v>
      </c>
      <c r="E277" s="2">
        <f t="shared" si="4"/>
        <v>1515</v>
      </c>
    </row>
    <row r="278" spans="2:5" x14ac:dyDescent="0.25">
      <c r="B278" s="2" t="s">
        <v>71</v>
      </c>
      <c r="C278" s="4">
        <v>1</v>
      </c>
      <c r="D278" s="4">
        <v>1060</v>
      </c>
      <c r="E278" s="2">
        <f t="shared" si="4"/>
        <v>1060</v>
      </c>
    </row>
    <row r="279" spans="2:5" x14ac:dyDescent="0.25">
      <c r="B279" s="2" t="s">
        <v>71</v>
      </c>
      <c r="C279" s="4">
        <v>1</v>
      </c>
      <c r="D279" s="4">
        <v>1307</v>
      </c>
      <c r="E279" s="2">
        <f t="shared" si="4"/>
        <v>1307</v>
      </c>
    </row>
    <row r="280" spans="2:5" x14ac:dyDescent="0.25">
      <c r="B280" s="2" t="s">
        <v>71</v>
      </c>
      <c r="C280" s="4">
        <v>1</v>
      </c>
      <c r="D280" s="4">
        <v>1075</v>
      </c>
      <c r="E280" s="2">
        <f t="shared" si="4"/>
        <v>1075</v>
      </c>
    </row>
    <row r="281" spans="2:5" x14ac:dyDescent="0.25">
      <c r="B281" s="2" t="s">
        <v>71</v>
      </c>
      <c r="C281" s="4">
        <v>1</v>
      </c>
      <c r="D281" s="4">
        <v>993</v>
      </c>
      <c r="E281" s="2">
        <f t="shared" si="4"/>
        <v>993</v>
      </c>
    </row>
    <row r="282" spans="2:5" x14ac:dyDescent="0.25">
      <c r="B282" s="2" t="s">
        <v>71</v>
      </c>
      <c r="C282" s="4">
        <v>1</v>
      </c>
      <c r="D282" s="4">
        <v>1000</v>
      </c>
      <c r="E282" s="2">
        <f t="shared" si="4"/>
        <v>1000</v>
      </c>
    </row>
    <row r="283" spans="2:5" x14ac:dyDescent="0.25">
      <c r="B283" s="2" t="s">
        <v>71</v>
      </c>
      <c r="C283" s="4">
        <v>1</v>
      </c>
      <c r="D283" s="4">
        <v>1395</v>
      </c>
      <c r="E283" s="2">
        <f t="shared" si="4"/>
        <v>1395</v>
      </c>
    </row>
    <row r="284" spans="2:5" x14ac:dyDescent="0.25">
      <c r="B284" s="2" t="s">
        <v>71</v>
      </c>
      <c r="C284" s="4">
        <v>1</v>
      </c>
      <c r="D284" s="4">
        <v>1375</v>
      </c>
      <c r="E284" s="2">
        <f t="shared" si="4"/>
        <v>1375</v>
      </c>
    </row>
    <row r="285" spans="2:5" x14ac:dyDescent="0.25">
      <c r="B285" s="2" t="s">
        <v>71</v>
      </c>
      <c r="C285" s="4">
        <v>1</v>
      </c>
      <c r="D285" s="4">
        <v>1116</v>
      </c>
      <c r="E285" s="2">
        <f t="shared" si="4"/>
        <v>1116</v>
      </c>
    </row>
    <row r="286" spans="2:5" x14ac:dyDescent="0.25">
      <c r="B286" s="2" t="s">
        <v>71</v>
      </c>
      <c r="C286" s="4">
        <v>1</v>
      </c>
      <c r="D286" s="4">
        <v>1205</v>
      </c>
      <c r="E286" s="2">
        <f t="shared" si="4"/>
        <v>1205</v>
      </c>
    </row>
    <row r="287" spans="2:5" x14ac:dyDescent="0.25">
      <c r="B287" s="2" t="s">
        <v>71</v>
      </c>
      <c r="C287" s="4">
        <v>1</v>
      </c>
      <c r="D287" s="4">
        <v>1265</v>
      </c>
      <c r="E287" s="2">
        <f t="shared" si="4"/>
        <v>1265</v>
      </c>
    </row>
    <row r="288" spans="2:5" x14ac:dyDescent="0.25">
      <c r="B288" s="2" t="s">
        <v>71</v>
      </c>
      <c r="C288" s="4">
        <v>1</v>
      </c>
      <c r="D288" s="4">
        <v>1808</v>
      </c>
      <c r="E288" s="2">
        <f t="shared" si="4"/>
        <v>1808</v>
      </c>
    </row>
    <row r="289" spans="2:5" x14ac:dyDescent="0.25">
      <c r="B289" s="2" t="s">
        <v>71</v>
      </c>
      <c r="C289" s="4">
        <v>1</v>
      </c>
      <c r="D289" s="4">
        <v>1800</v>
      </c>
      <c r="E289" s="2">
        <f t="shared" si="4"/>
        <v>1800</v>
      </c>
    </row>
    <row r="290" spans="2:5" x14ac:dyDescent="0.25">
      <c r="B290" s="2" t="s">
        <v>71</v>
      </c>
      <c r="C290" s="4">
        <v>1</v>
      </c>
      <c r="D290" s="4">
        <v>1695</v>
      </c>
      <c r="E290" s="2">
        <f t="shared" si="4"/>
        <v>1695</v>
      </c>
    </row>
    <row r="291" spans="2:5" x14ac:dyDescent="0.25">
      <c r="B291" s="2" t="s">
        <v>71</v>
      </c>
      <c r="C291" s="4">
        <v>1</v>
      </c>
      <c r="D291" s="4">
        <v>1870</v>
      </c>
      <c r="E291" s="2">
        <f t="shared" si="4"/>
        <v>1870</v>
      </c>
    </row>
    <row r="292" spans="2:5" x14ac:dyDescent="0.25">
      <c r="B292" s="2" t="s">
        <v>71</v>
      </c>
      <c r="C292" s="4">
        <v>1</v>
      </c>
      <c r="D292" s="4">
        <v>1285</v>
      </c>
      <c r="E292" s="2">
        <f t="shared" si="4"/>
        <v>1285</v>
      </c>
    </row>
    <row r="293" spans="2:5" x14ac:dyDescent="0.25">
      <c r="B293" s="2" t="s">
        <v>71</v>
      </c>
      <c r="C293" s="4">
        <v>1</v>
      </c>
      <c r="D293" s="4">
        <v>1580</v>
      </c>
      <c r="E293" s="2">
        <f t="shared" si="4"/>
        <v>1580</v>
      </c>
    </row>
    <row r="294" spans="2:5" x14ac:dyDescent="0.25">
      <c r="B294" s="2" t="s">
        <v>71</v>
      </c>
      <c r="C294" s="4">
        <v>1</v>
      </c>
      <c r="D294" s="4">
        <v>1421</v>
      </c>
      <c r="E294" s="2">
        <f t="shared" si="4"/>
        <v>1421</v>
      </c>
    </row>
    <row r="295" spans="2:5" x14ac:dyDescent="0.25">
      <c r="B295" s="2" t="s">
        <v>71</v>
      </c>
      <c r="C295" s="4">
        <v>1</v>
      </c>
      <c r="D295" s="4">
        <v>1512</v>
      </c>
      <c r="E295" s="2">
        <f t="shared" si="4"/>
        <v>1512</v>
      </c>
    </row>
    <row r="296" spans="2:5" x14ac:dyDescent="0.25">
      <c r="B296" s="2" t="s">
        <v>71</v>
      </c>
      <c r="C296" s="4">
        <v>1</v>
      </c>
      <c r="D296" s="4">
        <v>1432</v>
      </c>
      <c r="E296" s="2">
        <f t="shared" si="4"/>
        <v>1432</v>
      </c>
    </row>
    <row r="297" spans="2:5" x14ac:dyDescent="0.25">
      <c r="B297" s="2" t="s">
        <v>71</v>
      </c>
      <c r="C297" s="4">
        <v>1</v>
      </c>
      <c r="D297" s="4">
        <v>1479</v>
      </c>
      <c r="E297" s="2">
        <f t="shared" si="4"/>
        <v>1479</v>
      </c>
    </row>
    <row r="298" spans="2:5" x14ac:dyDescent="0.25">
      <c r="B298" s="2" t="s">
        <v>71</v>
      </c>
      <c r="C298" s="4">
        <v>1</v>
      </c>
      <c r="D298" s="4">
        <v>1373</v>
      </c>
      <c r="E298" s="2">
        <f t="shared" si="4"/>
        <v>1373</v>
      </c>
    </row>
    <row r="299" spans="2:5" x14ac:dyDescent="0.25">
      <c r="B299" s="2" t="s">
        <v>71</v>
      </c>
      <c r="C299" s="4">
        <v>1</v>
      </c>
      <c r="D299" s="4">
        <v>1315</v>
      </c>
      <c r="E299" s="2">
        <f t="shared" si="4"/>
        <v>1315</v>
      </c>
    </row>
    <row r="300" spans="2:5" x14ac:dyDescent="0.25">
      <c r="B300" s="2" t="s">
        <v>71</v>
      </c>
      <c r="C300" s="4">
        <v>1</v>
      </c>
      <c r="D300" s="4">
        <v>1550</v>
      </c>
      <c r="E300" s="2">
        <f t="shared" si="4"/>
        <v>1550</v>
      </c>
    </row>
    <row r="301" spans="2:5" x14ac:dyDescent="0.25">
      <c r="B301" s="2" t="s">
        <v>71</v>
      </c>
      <c r="C301" s="4">
        <v>1</v>
      </c>
      <c r="D301" s="4">
        <v>1295</v>
      </c>
      <c r="E301" s="2">
        <f t="shared" si="4"/>
        <v>1295</v>
      </c>
    </row>
    <row r="302" spans="2:5" x14ac:dyDescent="0.25">
      <c r="B302" s="2" t="s">
        <v>71</v>
      </c>
      <c r="C302" s="4">
        <v>1</v>
      </c>
      <c r="D302" s="4">
        <v>1526</v>
      </c>
      <c r="E302" s="2">
        <f t="shared" si="4"/>
        <v>1526</v>
      </c>
    </row>
    <row r="303" spans="2:5" x14ac:dyDescent="0.25">
      <c r="B303" s="2" t="s">
        <v>71</v>
      </c>
      <c r="C303" s="4">
        <v>1</v>
      </c>
      <c r="D303" s="4">
        <v>1330</v>
      </c>
      <c r="E303" s="2">
        <f t="shared" si="4"/>
        <v>1330</v>
      </c>
    </row>
    <row r="304" spans="2:5" x14ac:dyDescent="0.25">
      <c r="B304" s="2" t="s">
        <v>71</v>
      </c>
      <c r="C304" s="4">
        <v>1</v>
      </c>
      <c r="D304" s="4">
        <v>1395</v>
      </c>
      <c r="E304" s="2">
        <f t="shared" si="4"/>
        <v>1395</v>
      </c>
    </row>
    <row r="305" spans="2:5" x14ac:dyDescent="0.25">
      <c r="B305" s="2" t="s">
        <v>71</v>
      </c>
      <c r="C305" s="4">
        <v>1</v>
      </c>
      <c r="D305" s="4">
        <v>1223</v>
      </c>
      <c r="E305" s="2">
        <f t="shared" si="4"/>
        <v>1223</v>
      </c>
    </row>
    <row r="306" spans="2:5" x14ac:dyDescent="0.25">
      <c r="B306" s="2" t="s">
        <v>71</v>
      </c>
      <c r="C306" s="4">
        <v>1</v>
      </c>
      <c r="D306" s="4">
        <v>1495</v>
      </c>
      <c r="E306" s="2">
        <f t="shared" si="4"/>
        <v>1495</v>
      </c>
    </row>
    <row r="307" spans="2:5" x14ac:dyDescent="0.25">
      <c r="B307" s="2" t="s">
        <v>71</v>
      </c>
      <c r="C307" s="4">
        <v>1</v>
      </c>
      <c r="D307" s="4">
        <v>1126</v>
      </c>
      <c r="E307" s="2">
        <f t="shared" si="4"/>
        <v>1126</v>
      </c>
    </row>
    <row r="308" spans="2:5" x14ac:dyDescent="0.25">
      <c r="B308" s="2" t="s">
        <v>71</v>
      </c>
      <c r="C308" s="4">
        <v>1</v>
      </c>
      <c r="D308" s="4">
        <v>1270</v>
      </c>
      <c r="E308" s="2">
        <f t="shared" si="4"/>
        <v>1270</v>
      </c>
    </row>
    <row r="309" spans="2:5" x14ac:dyDescent="0.25">
      <c r="B309" s="2" t="s">
        <v>71</v>
      </c>
      <c r="C309" s="4">
        <v>1</v>
      </c>
      <c r="D309" s="4">
        <v>1450</v>
      </c>
      <c r="E309" s="2">
        <f t="shared" si="4"/>
        <v>1450</v>
      </c>
    </row>
    <row r="310" spans="2:5" x14ac:dyDescent="0.25">
      <c r="B310" s="2" t="s">
        <v>71</v>
      </c>
      <c r="C310" s="4">
        <v>1</v>
      </c>
      <c r="D310" s="4">
        <v>1000</v>
      </c>
      <c r="E310" s="2">
        <f t="shared" si="4"/>
        <v>1000</v>
      </c>
    </row>
    <row r="311" spans="2:5" x14ac:dyDescent="0.25">
      <c r="B311" s="2" t="s">
        <v>71</v>
      </c>
      <c r="C311" s="4">
        <v>1</v>
      </c>
      <c r="D311" s="4">
        <v>1205</v>
      </c>
      <c r="E311" s="2">
        <f t="shared" si="4"/>
        <v>1205</v>
      </c>
    </row>
    <row r="312" spans="2:5" x14ac:dyDescent="0.25">
      <c r="B312" s="2" t="s">
        <v>71</v>
      </c>
      <c r="C312" s="4">
        <v>1</v>
      </c>
      <c r="D312" s="4">
        <v>1189</v>
      </c>
      <c r="E312" s="2">
        <f t="shared" si="4"/>
        <v>1189</v>
      </c>
    </row>
    <row r="313" spans="2:5" x14ac:dyDescent="0.25">
      <c r="B313" s="2" t="s">
        <v>71</v>
      </c>
      <c r="C313" s="4">
        <v>1</v>
      </c>
      <c r="D313" s="4">
        <v>1347</v>
      </c>
      <c r="E313" s="2">
        <f t="shared" si="4"/>
        <v>1347</v>
      </c>
    </row>
    <row r="314" spans="2:5" x14ac:dyDescent="0.25">
      <c r="B314" s="2" t="s">
        <v>71</v>
      </c>
      <c r="C314" s="4">
        <v>1</v>
      </c>
      <c r="D314" s="4">
        <v>1520</v>
      </c>
      <c r="E314" s="2">
        <f t="shared" si="4"/>
        <v>1520</v>
      </c>
    </row>
    <row r="315" spans="2:5" x14ac:dyDescent="0.25">
      <c r="B315" s="2" t="s">
        <v>71</v>
      </c>
      <c r="C315" s="4">
        <v>1</v>
      </c>
      <c r="D315" s="4">
        <v>949</v>
      </c>
      <c r="E315" s="2">
        <f t="shared" si="4"/>
        <v>949</v>
      </c>
    </row>
    <row r="316" spans="2:5" x14ac:dyDescent="0.25">
      <c r="B316" s="2" t="s">
        <v>71</v>
      </c>
      <c r="C316" s="4">
        <v>1</v>
      </c>
      <c r="D316" s="4">
        <v>1230</v>
      </c>
      <c r="E316" s="2">
        <f t="shared" si="4"/>
        <v>1230</v>
      </c>
    </row>
    <row r="317" spans="2:5" x14ac:dyDescent="0.25">
      <c r="B317" s="2" t="s">
        <v>71</v>
      </c>
      <c r="C317" s="4">
        <v>1</v>
      </c>
      <c r="D317" s="4">
        <v>1050</v>
      </c>
      <c r="E317" s="2">
        <f t="shared" si="4"/>
        <v>1050</v>
      </c>
    </row>
    <row r="318" spans="2:5" x14ac:dyDescent="0.25">
      <c r="B318" s="2" t="s">
        <v>71</v>
      </c>
      <c r="C318" s="4">
        <v>1</v>
      </c>
      <c r="D318" s="4">
        <v>1250</v>
      </c>
      <c r="E318" s="2">
        <f t="shared" si="4"/>
        <v>1250</v>
      </c>
    </row>
    <row r="319" spans="2:5" x14ac:dyDescent="0.25">
      <c r="B319" s="2" t="s">
        <v>71</v>
      </c>
      <c r="C319" s="4">
        <v>1</v>
      </c>
      <c r="D319" s="4">
        <v>1007</v>
      </c>
      <c r="E319" s="2">
        <f t="shared" si="4"/>
        <v>1007</v>
      </c>
    </row>
    <row r="320" spans="2:5" x14ac:dyDescent="0.25">
      <c r="B320" s="2" t="s">
        <v>71</v>
      </c>
      <c r="C320" s="4">
        <v>1</v>
      </c>
      <c r="D320" s="4">
        <v>949</v>
      </c>
      <c r="E320" s="2">
        <f t="shared" si="4"/>
        <v>949</v>
      </c>
    </row>
    <row r="321" spans="2:5" x14ac:dyDescent="0.25">
      <c r="B321" s="2" t="s">
        <v>71</v>
      </c>
      <c r="C321" s="4">
        <v>1</v>
      </c>
      <c r="D321" s="4">
        <v>1165</v>
      </c>
      <c r="E321" s="2">
        <f t="shared" si="4"/>
        <v>1165</v>
      </c>
    </row>
    <row r="322" spans="2:5" x14ac:dyDescent="0.25">
      <c r="B322" s="2" t="s">
        <v>71</v>
      </c>
      <c r="C322" s="4">
        <v>1</v>
      </c>
      <c r="D322" s="4">
        <v>800</v>
      </c>
      <c r="E322" s="2">
        <f t="shared" si="4"/>
        <v>800</v>
      </c>
    </row>
    <row r="323" spans="2:5" x14ac:dyDescent="0.25">
      <c r="B323" s="2" t="s">
        <v>71</v>
      </c>
      <c r="C323" s="4">
        <v>1</v>
      </c>
      <c r="D323" s="4">
        <v>1105</v>
      </c>
      <c r="E323" s="2">
        <f t="shared" si="4"/>
        <v>1105</v>
      </c>
    </row>
    <row r="324" spans="2:5" x14ac:dyDescent="0.25">
      <c r="B324" s="2" t="s">
        <v>71</v>
      </c>
      <c r="C324" s="4">
        <v>1</v>
      </c>
      <c r="D324" s="4">
        <v>880</v>
      </c>
      <c r="E324" s="2">
        <f t="shared" si="4"/>
        <v>880</v>
      </c>
    </row>
    <row r="325" spans="2:5" x14ac:dyDescent="0.25">
      <c r="B325" s="2" t="s">
        <v>71</v>
      </c>
      <c r="C325" s="4">
        <v>1</v>
      </c>
      <c r="D325" s="4">
        <v>850</v>
      </c>
      <c r="E325" s="2">
        <f t="shared" si="4"/>
        <v>850</v>
      </c>
    </row>
    <row r="326" spans="2:5" x14ac:dyDescent="0.25">
      <c r="B326" s="2" t="s">
        <v>71</v>
      </c>
      <c r="C326" s="4">
        <v>1</v>
      </c>
      <c r="D326" s="4">
        <v>1025</v>
      </c>
      <c r="E326" s="2">
        <f t="shared" si="4"/>
        <v>1025</v>
      </c>
    </row>
    <row r="327" spans="2:5" x14ac:dyDescent="0.25">
      <c r="B327" s="2" t="s">
        <v>71</v>
      </c>
      <c r="C327" s="4">
        <v>1</v>
      </c>
      <c r="D327" s="4">
        <v>699</v>
      </c>
      <c r="E327" s="2">
        <f t="shared" ref="E327:E390" si="5">D327/C327</f>
        <v>699</v>
      </c>
    </row>
    <row r="328" spans="2:5" x14ac:dyDescent="0.25">
      <c r="B328" s="2" t="s">
        <v>71</v>
      </c>
      <c r="C328" s="4">
        <v>1</v>
      </c>
      <c r="D328" s="4">
        <v>1331</v>
      </c>
      <c r="E328" s="2">
        <f t="shared" si="5"/>
        <v>1331</v>
      </c>
    </row>
    <row r="329" spans="2:5" x14ac:dyDescent="0.25">
      <c r="B329" s="2" t="s">
        <v>71</v>
      </c>
      <c r="C329" s="4">
        <v>1</v>
      </c>
      <c r="D329" s="4">
        <v>1210</v>
      </c>
      <c r="E329" s="2">
        <f t="shared" si="5"/>
        <v>1210</v>
      </c>
    </row>
    <row r="330" spans="2:5" x14ac:dyDescent="0.25">
      <c r="B330" s="2" t="s">
        <v>71</v>
      </c>
      <c r="C330" s="4">
        <v>1</v>
      </c>
      <c r="D330" s="4">
        <v>950</v>
      </c>
      <c r="E330" s="2">
        <f t="shared" si="5"/>
        <v>950</v>
      </c>
    </row>
    <row r="331" spans="2:5" x14ac:dyDescent="0.25">
      <c r="B331" s="2" t="s">
        <v>71</v>
      </c>
      <c r="C331" s="4">
        <v>1</v>
      </c>
      <c r="D331" s="4">
        <v>629</v>
      </c>
      <c r="E331" s="2">
        <f t="shared" si="5"/>
        <v>629</v>
      </c>
    </row>
    <row r="332" spans="2:5" x14ac:dyDescent="0.25">
      <c r="B332" s="2" t="s">
        <v>71</v>
      </c>
      <c r="C332" s="4">
        <v>1</v>
      </c>
      <c r="D332" s="4">
        <v>700</v>
      </c>
      <c r="E332" s="2">
        <f t="shared" si="5"/>
        <v>700</v>
      </c>
    </row>
    <row r="333" spans="2:5" x14ac:dyDescent="0.25">
      <c r="B333" s="2" t="s">
        <v>71</v>
      </c>
      <c r="C333" s="4">
        <v>1</v>
      </c>
      <c r="D333" s="4">
        <v>1700</v>
      </c>
      <c r="E333" s="2">
        <f t="shared" si="5"/>
        <v>1700</v>
      </c>
    </row>
    <row r="334" spans="2:5" x14ac:dyDescent="0.25">
      <c r="B334" s="2" t="s">
        <v>71</v>
      </c>
      <c r="C334" s="4">
        <v>1</v>
      </c>
      <c r="D334" s="4">
        <v>1089</v>
      </c>
      <c r="E334" s="2">
        <f t="shared" si="5"/>
        <v>1089</v>
      </c>
    </row>
    <row r="335" spans="2:5" x14ac:dyDescent="0.25">
      <c r="B335" s="2" t="s">
        <v>71</v>
      </c>
      <c r="C335" s="4">
        <v>1</v>
      </c>
      <c r="D335" s="4">
        <v>1112</v>
      </c>
      <c r="E335" s="2">
        <f t="shared" si="5"/>
        <v>1112</v>
      </c>
    </row>
    <row r="336" spans="2:5" x14ac:dyDescent="0.25">
      <c r="B336" s="2" t="s">
        <v>71</v>
      </c>
      <c r="C336" s="4">
        <v>1</v>
      </c>
      <c r="D336" s="4">
        <v>1127</v>
      </c>
      <c r="E336" s="2">
        <f t="shared" si="5"/>
        <v>1127</v>
      </c>
    </row>
    <row r="337" spans="2:5" x14ac:dyDescent="0.25">
      <c r="B337" s="2" t="s">
        <v>71</v>
      </c>
      <c r="C337" s="4">
        <v>1</v>
      </c>
      <c r="D337" s="4">
        <v>1339</v>
      </c>
      <c r="E337" s="2">
        <f t="shared" si="5"/>
        <v>1339</v>
      </c>
    </row>
    <row r="338" spans="2:5" x14ac:dyDescent="0.25">
      <c r="B338" s="2" t="s">
        <v>71</v>
      </c>
      <c r="C338" s="4">
        <v>1</v>
      </c>
      <c r="D338" s="4">
        <v>1195</v>
      </c>
      <c r="E338" s="2">
        <f t="shared" si="5"/>
        <v>1195</v>
      </c>
    </row>
    <row r="339" spans="2:5" x14ac:dyDescent="0.25">
      <c r="B339" s="2" t="s">
        <v>71</v>
      </c>
      <c r="C339" s="4">
        <v>1</v>
      </c>
      <c r="D339" s="4">
        <v>1195</v>
      </c>
      <c r="E339" s="2">
        <f t="shared" si="5"/>
        <v>1195</v>
      </c>
    </row>
    <row r="340" spans="2:5" x14ac:dyDescent="0.25">
      <c r="B340" s="2" t="s">
        <v>71</v>
      </c>
      <c r="C340" s="4">
        <v>1</v>
      </c>
      <c r="D340" s="4">
        <v>1360</v>
      </c>
      <c r="E340" s="2">
        <f t="shared" si="5"/>
        <v>1360</v>
      </c>
    </row>
    <row r="341" spans="2:5" x14ac:dyDescent="0.25">
      <c r="B341" s="2" t="s">
        <v>71</v>
      </c>
      <c r="C341" s="4">
        <v>1</v>
      </c>
      <c r="D341" s="4">
        <v>1075</v>
      </c>
      <c r="E341" s="2">
        <f t="shared" si="5"/>
        <v>1075</v>
      </c>
    </row>
    <row r="342" spans="2:5" x14ac:dyDescent="0.25">
      <c r="B342" s="2" t="s">
        <v>71</v>
      </c>
      <c r="C342" s="4">
        <v>1</v>
      </c>
      <c r="D342" s="4">
        <v>1115</v>
      </c>
      <c r="E342" s="2">
        <f t="shared" si="5"/>
        <v>1115</v>
      </c>
    </row>
    <row r="343" spans="2:5" x14ac:dyDescent="0.25">
      <c r="B343" s="2" t="s">
        <v>71</v>
      </c>
      <c r="C343" s="4">
        <v>1</v>
      </c>
      <c r="D343" s="4">
        <v>1355</v>
      </c>
      <c r="E343" s="2">
        <f t="shared" si="5"/>
        <v>1355</v>
      </c>
    </row>
    <row r="344" spans="2:5" x14ac:dyDescent="0.25">
      <c r="B344" s="2" t="s">
        <v>71</v>
      </c>
      <c r="C344" s="4">
        <v>1</v>
      </c>
      <c r="D344" s="4">
        <v>1269</v>
      </c>
      <c r="E344" s="2">
        <f t="shared" si="5"/>
        <v>1269</v>
      </c>
    </row>
    <row r="345" spans="2:5" x14ac:dyDescent="0.25">
      <c r="B345" s="2" t="s">
        <v>71</v>
      </c>
      <c r="C345" s="4">
        <v>1</v>
      </c>
      <c r="D345" s="4">
        <v>1370</v>
      </c>
      <c r="E345" s="2">
        <f t="shared" si="5"/>
        <v>1370</v>
      </c>
    </row>
    <row r="346" spans="2:5" x14ac:dyDescent="0.25">
      <c r="B346" s="2" t="s">
        <v>71</v>
      </c>
      <c r="C346" s="4">
        <v>1</v>
      </c>
      <c r="D346" s="4">
        <v>1250</v>
      </c>
      <c r="E346" s="2">
        <f t="shared" si="5"/>
        <v>1250</v>
      </c>
    </row>
    <row r="347" spans="2:5" x14ac:dyDescent="0.25">
      <c r="B347" s="2" t="s">
        <v>71</v>
      </c>
      <c r="C347" s="4">
        <v>1</v>
      </c>
      <c r="D347" s="4">
        <v>1507</v>
      </c>
      <c r="E347" s="2">
        <f t="shared" si="5"/>
        <v>1507</v>
      </c>
    </row>
    <row r="348" spans="2:5" x14ac:dyDescent="0.25">
      <c r="B348" s="2" t="s">
        <v>71</v>
      </c>
      <c r="C348" s="4">
        <v>1</v>
      </c>
      <c r="D348" s="4">
        <v>1140</v>
      </c>
      <c r="E348" s="2">
        <f t="shared" si="5"/>
        <v>1140</v>
      </c>
    </row>
    <row r="349" spans="2:5" x14ac:dyDescent="0.25">
      <c r="B349" s="2" t="s">
        <v>71</v>
      </c>
      <c r="C349" s="4">
        <v>1</v>
      </c>
      <c r="D349" s="4">
        <v>1170</v>
      </c>
      <c r="E349" s="2">
        <f t="shared" si="5"/>
        <v>1170</v>
      </c>
    </row>
    <row r="350" spans="2:5" x14ac:dyDescent="0.25">
      <c r="B350" s="2" t="s">
        <v>71</v>
      </c>
      <c r="C350" s="4">
        <v>1</v>
      </c>
      <c r="D350" s="4">
        <v>1346</v>
      </c>
      <c r="E350" s="2">
        <f t="shared" si="5"/>
        <v>1346</v>
      </c>
    </row>
    <row r="351" spans="2:5" x14ac:dyDescent="0.25">
      <c r="B351" s="2" t="s">
        <v>71</v>
      </c>
      <c r="C351" s="4">
        <v>1</v>
      </c>
      <c r="D351" s="4">
        <v>1320</v>
      </c>
      <c r="E351" s="2">
        <f t="shared" si="5"/>
        <v>1320</v>
      </c>
    </row>
    <row r="352" spans="2:5" x14ac:dyDescent="0.25">
      <c r="B352" s="2" t="s">
        <v>71</v>
      </c>
      <c r="C352" s="4">
        <v>1</v>
      </c>
      <c r="D352" s="4">
        <v>1035</v>
      </c>
      <c r="E352" s="2">
        <f t="shared" si="5"/>
        <v>1035</v>
      </c>
    </row>
    <row r="353" spans="2:5" x14ac:dyDescent="0.25">
      <c r="B353" s="2" t="s">
        <v>71</v>
      </c>
      <c r="C353" s="4">
        <v>1</v>
      </c>
      <c r="D353" s="4">
        <v>1125</v>
      </c>
      <c r="E353" s="2">
        <f t="shared" si="5"/>
        <v>1125</v>
      </c>
    </row>
    <row r="354" spans="2:5" x14ac:dyDescent="0.25">
      <c r="B354" s="2" t="s">
        <v>71</v>
      </c>
      <c r="C354" s="4">
        <v>1</v>
      </c>
      <c r="D354" s="4">
        <v>1029</v>
      </c>
      <c r="E354" s="2">
        <f t="shared" si="5"/>
        <v>1029</v>
      </c>
    </row>
    <row r="355" spans="2:5" x14ac:dyDescent="0.25">
      <c r="B355" s="2" t="s">
        <v>71</v>
      </c>
      <c r="C355" s="4">
        <v>1</v>
      </c>
      <c r="D355" s="4">
        <v>871</v>
      </c>
      <c r="E355" s="2">
        <f t="shared" si="5"/>
        <v>871</v>
      </c>
    </row>
    <row r="356" spans="2:5" x14ac:dyDescent="0.25">
      <c r="B356" s="2" t="s">
        <v>71</v>
      </c>
      <c r="C356" s="4">
        <v>1</v>
      </c>
      <c r="D356" s="4">
        <v>785</v>
      </c>
      <c r="E356" s="2">
        <f t="shared" si="5"/>
        <v>785</v>
      </c>
    </row>
    <row r="357" spans="2:5" x14ac:dyDescent="0.25">
      <c r="B357" s="2" t="s">
        <v>71</v>
      </c>
      <c r="C357" s="4">
        <v>1</v>
      </c>
      <c r="D357" s="4">
        <v>879</v>
      </c>
      <c r="E357" s="2">
        <f t="shared" si="5"/>
        <v>879</v>
      </c>
    </row>
    <row r="358" spans="2:5" x14ac:dyDescent="0.25">
      <c r="B358" s="2" t="s">
        <v>71</v>
      </c>
      <c r="C358" s="4">
        <v>1</v>
      </c>
      <c r="D358" s="4">
        <v>730</v>
      </c>
      <c r="E358" s="2">
        <f t="shared" si="5"/>
        <v>730</v>
      </c>
    </row>
    <row r="359" spans="2:5" x14ac:dyDescent="0.25">
      <c r="B359" s="2" t="s">
        <v>71</v>
      </c>
      <c r="C359" s="4">
        <v>1</v>
      </c>
      <c r="D359" s="4">
        <v>735</v>
      </c>
      <c r="E359" s="2">
        <f t="shared" si="5"/>
        <v>735</v>
      </c>
    </row>
    <row r="360" spans="2:5" x14ac:dyDescent="0.25">
      <c r="B360" s="2" t="s">
        <v>71</v>
      </c>
      <c r="C360" s="4">
        <v>1</v>
      </c>
      <c r="D360" s="4">
        <v>1588</v>
      </c>
      <c r="E360" s="2">
        <f t="shared" si="5"/>
        <v>1588</v>
      </c>
    </row>
    <row r="361" spans="2:5" x14ac:dyDescent="0.25">
      <c r="B361" s="2" t="s">
        <v>71</v>
      </c>
      <c r="C361" s="4">
        <v>1</v>
      </c>
      <c r="D361" s="4">
        <v>1344</v>
      </c>
      <c r="E361" s="2">
        <f t="shared" si="5"/>
        <v>1344</v>
      </c>
    </row>
    <row r="362" spans="2:5" x14ac:dyDescent="0.25">
      <c r="B362" s="2" t="s">
        <v>71</v>
      </c>
      <c r="C362" s="4">
        <v>1</v>
      </c>
      <c r="D362" s="4">
        <v>1095</v>
      </c>
      <c r="E362" s="2">
        <f t="shared" si="5"/>
        <v>1095</v>
      </c>
    </row>
    <row r="363" spans="2:5" x14ac:dyDescent="0.25">
      <c r="B363" s="2" t="s">
        <v>71</v>
      </c>
      <c r="C363" s="4">
        <v>1</v>
      </c>
      <c r="D363" s="4">
        <v>1339</v>
      </c>
      <c r="E363" s="2">
        <f t="shared" si="5"/>
        <v>1339</v>
      </c>
    </row>
    <row r="364" spans="2:5" x14ac:dyDescent="0.25">
      <c r="B364" s="2" t="s">
        <v>71</v>
      </c>
      <c r="C364" s="4">
        <v>1</v>
      </c>
      <c r="D364" s="4">
        <v>1250</v>
      </c>
      <c r="E364" s="2">
        <f t="shared" si="5"/>
        <v>1250</v>
      </c>
    </row>
    <row r="365" spans="2:5" x14ac:dyDescent="0.25">
      <c r="B365" s="2" t="s">
        <v>71</v>
      </c>
      <c r="C365" s="4">
        <v>1</v>
      </c>
      <c r="D365" s="4">
        <v>1430</v>
      </c>
      <c r="E365" s="2">
        <f t="shared" si="5"/>
        <v>1430</v>
      </c>
    </row>
    <row r="366" spans="2:5" x14ac:dyDescent="0.25">
      <c r="B366" s="2" t="s">
        <v>71</v>
      </c>
      <c r="C366" s="4">
        <v>1</v>
      </c>
      <c r="D366" s="4">
        <v>1070</v>
      </c>
      <c r="E366" s="2">
        <f t="shared" si="5"/>
        <v>1070</v>
      </c>
    </row>
    <row r="367" spans="2:5" x14ac:dyDescent="0.25">
      <c r="B367" s="2" t="s">
        <v>71</v>
      </c>
      <c r="C367" s="4">
        <v>1</v>
      </c>
      <c r="D367" s="4">
        <v>1195</v>
      </c>
      <c r="E367" s="2">
        <f t="shared" si="5"/>
        <v>1195</v>
      </c>
    </row>
    <row r="368" spans="2:5" x14ac:dyDescent="0.25">
      <c r="B368" s="2" t="s">
        <v>71</v>
      </c>
      <c r="C368" s="4">
        <v>1</v>
      </c>
      <c r="D368" s="4">
        <v>1480</v>
      </c>
      <c r="E368" s="2">
        <f t="shared" si="5"/>
        <v>1480</v>
      </c>
    </row>
    <row r="369" spans="2:5" x14ac:dyDescent="0.25">
      <c r="B369" s="2" t="s">
        <v>71</v>
      </c>
      <c r="C369" s="4">
        <v>1</v>
      </c>
      <c r="D369" s="4">
        <v>960</v>
      </c>
      <c r="E369" s="2">
        <f t="shared" si="5"/>
        <v>960</v>
      </c>
    </row>
    <row r="370" spans="2:5" x14ac:dyDescent="0.25">
      <c r="B370" s="2" t="s">
        <v>71</v>
      </c>
      <c r="C370" s="4">
        <v>1</v>
      </c>
      <c r="D370" s="4">
        <v>1100</v>
      </c>
      <c r="E370" s="2">
        <f t="shared" si="5"/>
        <v>1100</v>
      </c>
    </row>
    <row r="371" spans="2:5" x14ac:dyDescent="0.25">
      <c r="B371" s="2" t="s">
        <v>71</v>
      </c>
      <c r="C371" s="4">
        <v>1</v>
      </c>
      <c r="D371" s="4">
        <v>1035</v>
      </c>
      <c r="E371" s="2">
        <f t="shared" si="5"/>
        <v>1035</v>
      </c>
    </row>
    <row r="372" spans="2:5" x14ac:dyDescent="0.25">
      <c r="B372" s="2" t="s">
        <v>71</v>
      </c>
      <c r="C372" s="4">
        <v>1</v>
      </c>
      <c r="D372" s="4">
        <v>875</v>
      </c>
      <c r="E372" s="2">
        <f t="shared" si="5"/>
        <v>875</v>
      </c>
    </row>
    <row r="373" spans="2:5" x14ac:dyDescent="0.25">
      <c r="B373" s="2" t="s">
        <v>71</v>
      </c>
      <c r="C373" s="4">
        <v>1</v>
      </c>
      <c r="D373" s="4">
        <v>950</v>
      </c>
      <c r="E373" s="2">
        <f t="shared" si="5"/>
        <v>950</v>
      </c>
    </row>
    <row r="374" spans="2:5" x14ac:dyDescent="0.25">
      <c r="B374" s="2" t="s">
        <v>71</v>
      </c>
      <c r="C374" s="4">
        <v>1</v>
      </c>
      <c r="D374" s="4">
        <v>1245</v>
      </c>
      <c r="E374" s="2">
        <f t="shared" si="5"/>
        <v>1245</v>
      </c>
    </row>
    <row r="375" spans="2:5" x14ac:dyDescent="0.25">
      <c r="B375" s="2" t="s">
        <v>71</v>
      </c>
      <c r="C375" s="4">
        <v>1</v>
      </c>
      <c r="D375" s="4">
        <v>995</v>
      </c>
      <c r="E375" s="2">
        <f t="shared" si="5"/>
        <v>995</v>
      </c>
    </row>
    <row r="376" spans="2:5" x14ac:dyDescent="0.25">
      <c r="B376" s="2" t="s">
        <v>71</v>
      </c>
      <c r="C376" s="4">
        <v>1</v>
      </c>
      <c r="D376" s="4">
        <v>1095</v>
      </c>
      <c r="E376" s="2">
        <f t="shared" si="5"/>
        <v>1095</v>
      </c>
    </row>
    <row r="377" spans="2:5" x14ac:dyDescent="0.25">
      <c r="B377" s="2" t="s">
        <v>71</v>
      </c>
      <c r="C377" s="4">
        <v>1</v>
      </c>
      <c r="D377" s="4">
        <v>900</v>
      </c>
      <c r="E377" s="2">
        <f t="shared" si="5"/>
        <v>900</v>
      </c>
    </row>
    <row r="378" spans="2:5" x14ac:dyDescent="0.25">
      <c r="B378" s="2" t="s">
        <v>71</v>
      </c>
      <c r="C378" s="4">
        <v>1</v>
      </c>
      <c r="D378" s="4">
        <v>845</v>
      </c>
      <c r="E378" s="2">
        <f t="shared" si="5"/>
        <v>845</v>
      </c>
    </row>
    <row r="379" spans="2:5" x14ac:dyDescent="0.25">
      <c r="B379" s="2" t="s">
        <v>71</v>
      </c>
      <c r="C379" s="4">
        <v>1</v>
      </c>
      <c r="D379" s="4">
        <v>799</v>
      </c>
      <c r="E379" s="2">
        <f t="shared" si="5"/>
        <v>799</v>
      </c>
    </row>
    <row r="380" spans="2:5" x14ac:dyDescent="0.25">
      <c r="B380" s="2" t="s">
        <v>71</v>
      </c>
      <c r="C380" s="4">
        <v>1</v>
      </c>
      <c r="D380" s="4">
        <v>1357</v>
      </c>
      <c r="E380" s="2">
        <f t="shared" si="5"/>
        <v>1357</v>
      </c>
    </row>
    <row r="381" spans="2:5" x14ac:dyDescent="0.25">
      <c r="B381" s="2" t="s">
        <v>71</v>
      </c>
      <c r="C381" s="4">
        <v>1</v>
      </c>
      <c r="D381" s="4">
        <v>999</v>
      </c>
      <c r="E381" s="2">
        <f t="shared" si="5"/>
        <v>999</v>
      </c>
    </row>
    <row r="382" spans="2:5" x14ac:dyDescent="0.25">
      <c r="B382" s="2" t="s">
        <v>71</v>
      </c>
      <c r="C382" s="4">
        <v>1</v>
      </c>
      <c r="D382" s="4">
        <v>830</v>
      </c>
      <c r="E382" s="2">
        <f t="shared" si="5"/>
        <v>830</v>
      </c>
    </row>
    <row r="383" spans="2:5" x14ac:dyDescent="0.25">
      <c r="B383" s="2" t="s">
        <v>71</v>
      </c>
      <c r="C383" s="4">
        <v>1</v>
      </c>
      <c r="D383" s="4">
        <v>1645</v>
      </c>
      <c r="E383" s="2">
        <f t="shared" si="5"/>
        <v>1645</v>
      </c>
    </row>
    <row r="384" spans="2:5" x14ac:dyDescent="0.25">
      <c r="B384" s="2" t="s">
        <v>71</v>
      </c>
      <c r="C384" s="4">
        <v>1</v>
      </c>
      <c r="D384" s="4">
        <v>1245</v>
      </c>
      <c r="E384" s="2">
        <f t="shared" si="5"/>
        <v>1245</v>
      </c>
    </row>
    <row r="385" spans="2:5" x14ac:dyDescent="0.25">
      <c r="B385" s="2" t="s">
        <v>71</v>
      </c>
      <c r="C385" s="4">
        <v>1</v>
      </c>
      <c r="D385" s="4">
        <v>1480</v>
      </c>
      <c r="E385" s="2">
        <f t="shared" si="5"/>
        <v>1480</v>
      </c>
    </row>
    <row r="386" spans="2:5" x14ac:dyDescent="0.25">
      <c r="B386" s="2" t="s">
        <v>71</v>
      </c>
      <c r="C386" s="4">
        <v>1</v>
      </c>
      <c r="D386" s="4">
        <v>1090</v>
      </c>
      <c r="E386" s="2">
        <f t="shared" si="5"/>
        <v>1090</v>
      </c>
    </row>
    <row r="387" spans="2:5" x14ac:dyDescent="0.25">
      <c r="B387" s="2" t="s">
        <v>71</v>
      </c>
      <c r="C387" s="4">
        <v>1</v>
      </c>
      <c r="D387" s="4">
        <v>1711</v>
      </c>
      <c r="E387" s="2">
        <f t="shared" si="5"/>
        <v>1711</v>
      </c>
    </row>
    <row r="388" spans="2:5" x14ac:dyDescent="0.25">
      <c r="B388" s="2" t="s">
        <v>71</v>
      </c>
      <c r="C388" s="4">
        <v>1</v>
      </c>
      <c r="D388" s="4">
        <v>1175</v>
      </c>
      <c r="E388" s="2">
        <f t="shared" si="5"/>
        <v>1175</v>
      </c>
    </row>
    <row r="389" spans="2:5" x14ac:dyDescent="0.25">
      <c r="B389" s="2" t="s">
        <v>71</v>
      </c>
      <c r="C389" s="4">
        <v>1</v>
      </c>
      <c r="D389" s="4">
        <v>1250</v>
      </c>
      <c r="E389" s="2">
        <f t="shared" si="5"/>
        <v>1250</v>
      </c>
    </row>
    <row r="390" spans="2:5" x14ac:dyDescent="0.25">
      <c r="B390" s="2" t="s">
        <v>71</v>
      </c>
      <c r="C390" s="4">
        <v>1</v>
      </c>
      <c r="D390" s="4">
        <v>1375</v>
      </c>
      <c r="E390" s="2">
        <f t="shared" si="5"/>
        <v>1375</v>
      </c>
    </row>
    <row r="391" spans="2:5" x14ac:dyDescent="0.25">
      <c r="B391" s="2" t="s">
        <v>71</v>
      </c>
      <c r="C391" s="4">
        <v>1</v>
      </c>
      <c r="D391" s="4">
        <v>1125</v>
      </c>
      <c r="E391" s="2">
        <f t="shared" ref="E391:E454" si="6">D391/C391</f>
        <v>1125</v>
      </c>
    </row>
    <row r="392" spans="2:5" x14ac:dyDescent="0.25">
      <c r="B392" s="2" t="s">
        <v>71</v>
      </c>
      <c r="C392" s="4">
        <v>1</v>
      </c>
      <c r="D392" s="4">
        <v>800</v>
      </c>
      <c r="E392" s="2">
        <f t="shared" si="6"/>
        <v>800</v>
      </c>
    </row>
    <row r="393" spans="2:5" x14ac:dyDescent="0.25">
      <c r="B393" s="2" t="s">
        <v>71</v>
      </c>
      <c r="C393" s="4">
        <v>1</v>
      </c>
      <c r="D393" s="4">
        <v>875</v>
      </c>
      <c r="E393" s="2">
        <f t="shared" si="6"/>
        <v>875</v>
      </c>
    </row>
    <row r="394" spans="2:5" x14ac:dyDescent="0.25">
      <c r="B394" s="2" t="s">
        <v>71</v>
      </c>
      <c r="C394" s="4">
        <v>1</v>
      </c>
      <c r="D394" s="4">
        <v>1200</v>
      </c>
      <c r="E394" s="2">
        <f t="shared" si="6"/>
        <v>1200</v>
      </c>
    </row>
    <row r="395" spans="2:5" x14ac:dyDescent="0.25">
      <c r="B395" s="2" t="s">
        <v>71</v>
      </c>
      <c r="C395" s="4">
        <v>1</v>
      </c>
      <c r="D395" s="4">
        <v>1291</v>
      </c>
      <c r="E395" s="2">
        <f t="shared" si="6"/>
        <v>1291</v>
      </c>
    </row>
    <row r="396" spans="2:5" x14ac:dyDescent="0.25">
      <c r="B396" s="2" t="s">
        <v>71</v>
      </c>
      <c r="C396" s="4">
        <v>1</v>
      </c>
      <c r="D396" s="4">
        <v>1185</v>
      </c>
      <c r="E396" s="2">
        <f t="shared" si="6"/>
        <v>1185</v>
      </c>
    </row>
    <row r="397" spans="2:5" x14ac:dyDescent="0.25">
      <c r="B397" s="2" t="s">
        <v>71</v>
      </c>
      <c r="C397" s="4">
        <v>1</v>
      </c>
      <c r="D397" s="4">
        <v>995</v>
      </c>
      <c r="E397" s="2">
        <f t="shared" si="6"/>
        <v>995</v>
      </c>
    </row>
    <row r="398" spans="2:5" x14ac:dyDescent="0.25">
      <c r="B398" s="2" t="s">
        <v>71</v>
      </c>
      <c r="C398" s="4">
        <v>1</v>
      </c>
      <c r="D398" s="4">
        <v>1325</v>
      </c>
      <c r="E398" s="2">
        <f t="shared" si="6"/>
        <v>1325</v>
      </c>
    </row>
    <row r="399" spans="2:5" x14ac:dyDescent="0.25">
      <c r="B399" s="2" t="s">
        <v>71</v>
      </c>
      <c r="C399" s="4">
        <v>1</v>
      </c>
      <c r="D399" s="4">
        <v>925</v>
      </c>
      <c r="E399" s="2">
        <f t="shared" si="6"/>
        <v>925</v>
      </c>
    </row>
    <row r="400" spans="2:5" x14ac:dyDescent="0.25">
      <c r="B400" s="2" t="s">
        <v>71</v>
      </c>
      <c r="C400" s="4">
        <v>1</v>
      </c>
      <c r="D400" s="4">
        <v>1155</v>
      </c>
      <c r="E400" s="2">
        <f t="shared" si="6"/>
        <v>1155</v>
      </c>
    </row>
    <row r="401" spans="2:5" x14ac:dyDescent="0.25">
      <c r="B401" s="2" t="s">
        <v>71</v>
      </c>
      <c r="C401" s="4">
        <v>1</v>
      </c>
      <c r="D401" s="4">
        <v>899</v>
      </c>
      <c r="E401" s="2">
        <f t="shared" si="6"/>
        <v>899</v>
      </c>
    </row>
    <row r="402" spans="2:5" x14ac:dyDescent="0.25">
      <c r="B402" s="2" t="s">
        <v>71</v>
      </c>
      <c r="C402" s="4">
        <v>1</v>
      </c>
      <c r="D402" s="4">
        <v>900</v>
      </c>
      <c r="E402" s="2">
        <f t="shared" si="6"/>
        <v>900</v>
      </c>
    </row>
    <row r="403" spans="2:5" x14ac:dyDescent="0.25">
      <c r="B403" s="2" t="s">
        <v>71</v>
      </c>
      <c r="C403" s="4">
        <v>1</v>
      </c>
      <c r="D403" s="4">
        <v>1300</v>
      </c>
      <c r="E403" s="2">
        <f t="shared" si="6"/>
        <v>1300</v>
      </c>
    </row>
    <row r="404" spans="2:5" x14ac:dyDescent="0.25">
      <c r="B404" s="2" t="s">
        <v>71</v>
      </c>
      <c r="C404" s="4">
        <v>1</v>
      </c>
      <c r="D404" s="4">
        <v>975</v>
      </c>
      <c r="E404" s="2">
        <f t="shared" si="6"/>
        <v>975</v>
      </c>
    </row>
    <row r="405" spans="2:5" x14ac:dyDescent="0.25">
      <c r="B405" s="2" t="s">
        <v>71</v>
      </c>
      <c r="C405" s="4">
        <v>1</v>
      </c>
      <c r="D405" s="4">
        <v>975</v>
      </c>
      <c r="E405" s="2">
        <f t="shared" si="6"/>
        <v>975</v>
      </c>
    </row>
    <row r="406" spans="2:5" x14ac:dyDescent="0.25">
      <c r="B406" s="2" t="s">
        <v>71</v>
      </c>
      <c r="C406" s="4">
        <v>1</v>
      </c>
      <c r="D406" s="4">
        <v>795</v>
      </c>
      <c r="E406" s="2">
        <f t="shared" si="6"/>
        <v>795</v>
      </c>
    </row>
    <row r="407" spans="2:5" x14ac:dyDescent="0.25">
      <c r="B407" s="2" t="s">
        <v>71</v>
      </c>
      <c r="C407" s="4">
        <v>1</v>
      </c>
      <c r="D407" s="4">
        <v>795</v>
      </c>
      <c r="E407" s="2">
        <f t="shared" si="6"/>
        <v>795</v>
      </c>
    </row>
    <row r="408" spans="2:5" x14ac:dyDescent="0.25">
      <c r="B408" s="2" t="s">
        <v>71</v>
      </c>
      <c r="C408" s="4">
        <v>1</v>
      </c>
      <c r="D408" s="4">
        <v>1185</v>
      </c>
      <c r="E408" s="2">
        <f t="shared" si="6"/>
        <v>1185</v>
      </c>
    </row>
    <row r="409" spans="2:5" x14ac:dyDescent="0.25">
      <c r="B409" s="2" t="s">
        <v>71</v>
      </c>
      <c r="C409" s="4">
        <v>1</v>
      </c>
      <c r="D409" s="4">
        <v>900</v>
      </c>
      <c r="E409" s="2">
        <f t="shared" si="6"/>
        <v>900</v>
      </c>
    </row>
    <row r="410" spans="2:5" x14ac:dyDescent="0.25">
      <c r="B410" s="2" t="s">
        <v>71</v>
      </c>
      <c r="C410" s="4">
        <v>1</v>
      </c>
      <c r="D410" s="4">
        <v>850</v>
      </c>
      <c r="E410" s="2">
        <f t="shared" si="6"/>
        <v>850</v>
      </c>
    </row>
    <row r="411" spans="2:5" x14ac:dyDescent="0.25">
      <c r="B411" s="2" t="s">
        <v>71</v>
      </c>
      <c r="C411" s="4">
        <v>1</v>
      </c>
      <c r="D411" s="4">
        <v>800</v>
      </c>
      <c r="E411" s="2">
        <f t="shared" si="6"/>
        <v>800</v>
      </c>
    </row>
    <row r="412" spans="2:5" x14ac:dyDescent="0.25">
      <c r="B412" s="2" t="s">
        <v>71</v>
      </c>
      <c r="C412" s="4">
        <v>1</v>
      </c>
      <c r="D412" s="4">
        <v>950</v>
      </c>
      <c r="E412" s="2">
        <f t="shared" si="6"/>
        <v>950</v>
      </c>
    </row>
    <row r="413" spans="2:5" x14ac:dyDescent="0.25">
      <c r="B413" s="2" t="s">
        <v>71</v>
      </c>
      <c r="C413" s="4">
        <v>1</v>
      </c>
      <c r="D413" s="4">
        <v>795</v>
      </c>
      <c r="E413" s="2">
        <f t="shared" si="6"/>
        <v>795</v>
      </c>
    </row>
    <row r="414" spans="2:5" x14ac:dyDescent="0.25">
      <c r="B414" s="2" t="s">
        <v>71</v>
      </c>
      <c r="C414" s="4">
        <v>1</v>
      </c>
      <c r="D414" s="4">
        <v>975</v>
      </c>
      <c r="E414" s="2">
        <f t="shared" si="6"/>
        <v>975</v>
      </c>
    </row>
    <row r="415" spans="2:5" x14ac:dyDescent="0.25">
      <c r="B415" s="2" t="s">
        <v>71</v>
      </c>
      <c r="C415" s="4">
        <v>1</v>
      </c>
      <c r="D415" s="4">
        <v>995</v>
      </c>
      <c r="E415" s="2">
        <f t="shared" si="6"/>
        <v>995</v>
      </c>
    </row>
    <row r="416" spans="2:5" x14ac:dyDescent="0.25">
      <c r="B416" s="2" t="s">
        <v>71</v>
      </c>
      <c r="C416" s="4">
        <v>1</v>
      </c>
      <c r="D416" s="4">
        <v>795</v>
      </c>
      <c r="E416" s="2">
        <f t="shared" si="6"/>
        <v>795</v>
      </c>
    </row>
    <row r="417" spans="2:5" x14ac:dyDescent="0.25">
      <c r="B417" s="2" t="s">
        <v>71</v>
      </c>
      <c r="C417" s="4">
        <v>1</v>
      </c>
      <c r="D417" s="4">
        <v>995</v>
      </c>
      <c r="E417" s="2">
        <f t="shared" si="6"/>
        <v>995</v>
      </c>
    </row>
    <row r="418" spans="2:5" x14ac:dyDescent="0.25">
      <c r="B418" s="2" t="s">
        <v>71</v>
      </c>
      <c r="C418" s="4">
        <v>1</v>
      </c>
      <c r="D418" s="4">
        <v>850</v>
      </c>
      <c r="E418" s="2">
        <f t="shared" si="6"/>
        <v>850</v>
      </c>
    </row>
    <row r="419" spans="2:5" x14ac:dyDescent="0.25">
      <c r="B419" s="2" t="s">
        <v>71</v>
      </c>
      <c r="C419" s="4">
        <v>1</v>
      </c>
      <c r="D419" s="4">
        <v>740</v>
      </c>
      <c r="E419" s="2">
        <f t="shared" si="6"/>
        <v>740</v>
      </c>
    </row>
    <row r="420" spans="2:5" x14ac:dyDescent="0.25">
      <c r="B420" s="2" t="s">
        <v>71</v>
      </c>
      <c r="C420" s="4">
        <v>1</v>
      </c>
      <c r="D420" s="4">
        <v>745</v>
      </c>
      <c r="E420" s="2">
        <f t="shared" si="6"/>
        <v>745</v>
      </c>
    </row>
    <row r="421" spans="2:5" x14ac:dyDescent="0.25">
      <c r="B421" s="2" t="s">
        <v>71</v>
      </c>
      <c r="C421" s="4">
        <v>1</v>
      </c>
      <c r="D421" s="4">
        <v>830</v>
      </c>
      <c r="E421" s="2">
        <f t="shared" si="6"/>
        <v>830</v>
      </c>
    </row>
    <row r="422" spans="2:5" x14ac:dyDescent="0.25">
      <c r="B422" s="2" t="s">
        <v>71</v>
      </c>
      <c r="C422" s="4">
        <v>1</v>
      </c>
      <c r="D422" s="4">
        <v>800</v>
      </c>
      <c r="E422" s="2">
        <f t="shared" si="6"/>
        <v>800</v>
      </c>
    </row>
    <row r="423" spans="2:5" x14ac:dyDescent="0.25">
      <c r="B423" s="2" t="s">
        <v>71</v>
      </c>
      <c r="C423" s="4">
        <v>1</v>
      </c>
      <c r="D423" s="4">
        <v>825</v>
      </c>
      <c r="E423" s="2">
        <f t="shared" si="6"/>
        <v>825</v>
      </c>
    </row>
    <row r="424" spans="2:5" x14ac:dyDescent="0.25">
      <c r="B424" s="2" t="s">
        <v>71</v>
      </c>
      <c r="C424" s="4">
        <v>1</v>
      </c>
      <c r="D424" s="4">
        <v>1145</v>
      </c>
      <c r="E424" s="2">
        <f t="shared" si="6"/>
        <v>1145</v>
      </c>
    </row>
    <row r="425" spans="2:5" x14ac:dyDescent="0.25">
      <c r="B425" s="2" t="s">
        <v>71</v>
      </c>
      <c r="C425" s="4">
        <v>1</v>
      </c>
      <c r="D425" s="4">
        <v>990</v>
      </c>
      <c r="E425" s="2">
        <f t="shared" si="6"/>
        <v>990</v>
      </c>
    </row>
    <row r="426" spans="2:5" x14ac:dyDescent="0.25">
      <c r="B426" s="2" t="s">
        <v>71</v>
      </c>
      <c r="C426" s="4">
        <v>1</v>
      </c>
      <c r="D426" s="4">
        <v>725</v>
      </c>
      <c r="E426" s="2">
        <f t="shared" si="6"/>
        <v>725</v>
      </c>
    </row>
    <row r="427" spans="2:5" x14ac:dyDescent="0.25">
      <c r="B427" s="2" t="s">
        <v>71</v>
      </c>
      <c r="C427" s="4">
        <v>1</v>
      </c>
      <c r="D427" s="4">
        <v>700</v>
      </c>
      <c r="E427" s="2">
        <f t="shared" si="6"/>
        <v>700</v>
      </c>
    </row>
    <row r="428" spans="2:5" x14ac:dyDescent="0.25">
      <c r="B428" s="2" t="s">
        <v>71</v>
      </c>
      <c r="C428" s="4">
        <v>1</v>
      </c>
      <c r="D428" s="4">
        <v>1600</v>
      </c>
      <c r="E428" s="2">
        <f t="shared" si="6"/>
        <v>1600</v>
      </c>
    </row>
    <row r="429" spans="2:5" x14ac:dyDescent="0.25">
      <c r="B429" s="2" t="s">
        <v>71</v>
      </c>
      <c r="C429" s="4">
        <v>1</v>
      </c>
      <c r="D429" s="4">
        <v>1250</v>
      </c>
      <c r="E429" s="2">
        <f t="shared" si="6"/>
        <v>1250</v>
      </c>
    </row>
    <row r="430" spans="2:5" x14ac:dyDescent="0.25">
      <c r="B430" s="2" t="s">
        <v>71</v>
      </c>
      <c r="C430" s="4">
        <v>1</v>
      </c>
      <c r="D430" s="4">
        <v>920</v>
      </c>
      <c r="E430" s="2">
        <f t="shared" si="6"/>
        <v>920</v>
      </c>
    </row>
    <row r="431" spans="2:5" x14ac:dyDescent="0.25">
      <c r="B431" s="2" t="s">
        <v>71</v>
      </c>
      <c r="C431" s="4">
        <v>1</v>
      </c>
      <c r="D431" s="4">
        <v>890</v>
      </c>
      <c r="E431" s="2">
        <f t="shared" si="6"/>
        <v>890</v>
      </c>
    </row>
    <row r="432" spans="2:5" x14ac:dyDescent="0.25">
      <c r="B432" s="2" t="s">
        <v>71</v>
      </c>
      <c r="C432" s="4">
        <v>1</v>
      </c>
      <c r="D432" s="4">
        <v>800</v>
      </c>
      <c r="E432" s="2">
        <f t="shared" si="6"/>
        <v>800</v>
      </c>
    </row>
    <row r="433" spans="2:5" x14ac:dyDescent="0.25">
      <c r="B433" s="2" t="s">
        <v>71</v>
      </c>
      <c r="C433" s="4">
        <v>1</v>
      </c>
      <c r="D433" s="4">
        <v>1650</v>
      </c>
      <c r="E433" s="2">
        <f t="shared" si="6"/>
        <v>1650</v>
      </c>
    </row>
    <row r="434" spans="2:5" x14ac:dyDescent="0.25">
      <c r="B434" s="2" t="s">
        <v>71</v>
      </c>
      <c r="C434" s="4">
        <v>1</v>
      </c>
      <c r="D434" s="4">
        <v>1270</v>
      </c>
      <c r="E434" s="2">
        <f t="shared" si="6"/>
        <v>1270</v>
      </c>
    </row>
    <row r="435" spans="2:5" x14ac:dyDescent="0.25">
      <c r="B435" s="2" t="s">
        <v>71</v>
      </c>
      <c r="C435" s="4">
        <v>1</v>
      </c>
      <c r="D435" s="4">
        <v>1350</v>
      </c>
      <c r="E435" s="2">
        <f t="shared" si="6"/>
        <v>1350</v>
      </c>
    </row>
    <row r="436" spans="2:5" x14ac:dyDescent="0.25">
      <c r="B436" s="2" t="s">
        <v>71</v>
      </c>
      <c r="C436" s="4">
        <v>1</v>
      </c>
      <c r="D436" s="4">
        <v>1600</v>
      </c>
      <c r="E436" s="2">
        <f t="shared" si="6"/>
        <v>1600</v>
      </c>
    </row>
    <row r="437" spans="2:5" x14ac:dyDescent="0.25">
      <c r="B437" s="2" t="s">
        <v>71</v>
      </c>
      <c r="C437" s="4">
        <v>1</v>
      </c>
      <c r="D437" s="4">
        <v>1295</v>
      </c>
      <c r="E437" s="2">
        <f t="shared" si="6"/>
        <v>1295</v>
      </c>
    </row>
    <row r="438" spans="2:5" x14ac:dyDescent="0.25">
      <c r="B438" s="2" t="s">
        <v>71</v>
      </c>
      <c r="C438" s="4">
        <v>1</v>
      </c>
      <c r="D438" s="4">
        <v>1299</v>
      </c>
      <c r="E438" s="2">
        <f t="shared" si="6"/>
        <v>1299</v>
      </c>
    </row>
    <row r="439" spans="2:5" x14ac:dyDescent="0.25">
      <c r="B439" s="2" t="s">
        <v>71</v>
      </c>
      <c r="C439" s="4">
        <v>1</v>
      </c>
      <c r="D439" s="4">
        <v>1485</v>
      </c>
      <c r="E439" s="2">
        <f t="shared" si="6"/>
        <v>1485</v>
      </c>
    </row>
    <row r="440" spans="2:5" x14ac:dyDescent="0.25">
      <c r="B440" s="2" t="s">
        <v>71</v>
      </c>
      <c r="C440" s="4">
        <v>1</v>
      </c>
      <c r="D440" s="4">
        <v>1250</v>
      </c>
      <c r="E440" s="2">
        <f t="shared" si="6"/>
        <v>1250</v>
      </c>
    </row>
    <row r="441" spans="2:5" x14ac:dyDescent="0.25">
      <c r="B441" s="2" t="s">
        <v>71</v>
      </c>
      <c r="C441" s="4">
        <v>1</v>
      </c>
      <c r="D441" s="4">
        <v>1137</v>
      </c>
      <c r="E441" s="2">
        <f t="shared" si="6"/>
        <v>1137</v>
      </c>
    </row>
    <row r="442" spans="2:5" x14ac:dyDescent="0.25">
      <c r="B442" s="2" t="s">
        <v>71</v>
      </c>
      <c r="C442" s="4">
        <v>1</v>
      </c>
      <c r="D442" s="4">
        <v>1650</v>
      </c>
      <c r="E442" s="2">
        <f t="shared" si="6"/>
        <v>1650</v>
      </c>
    </row>
    <row r="443" spans="2:5" x14ac:dyDescent="0.25">
      <c r="B443" s="2" t="s">
        <v>71</v>
      </c>
      <c r="C443" s="4">
        <v>1</v>
      </c>
      <c r="D443" s="4">
        <v>1350</v>
      </c>
      <c r="E443" s="2">
        <f t="shared" si="6"/>
        <v>1350</v>
      </c>
    </row>
    <row r="444" spans="2:5" x14ac:dyDescent="0.25">
      <c r="B444" s="2" t="s">
        <v>71</v>
      </c>
      <c r="C444" s="4">
        <v>1</v>
      </c>
      <c r="D444" s="4">
        <v>1190</v>
      </c>
      <c r="E444" s="2">
        <f t="shared" si="6"/>
        <v>1190</v>
      </c>
    </row>
    <row r="445" spans="2:5" x14ac:dyDescent="0.25">
      <c r="B445" s="2" t="s">
        <v>71</v>
      </c>
      <c r="C445" s="4">
        <v>1</v>
      </c>
      <c r="D445" s="4">
        <v>1620</v>
      </c>
      <c r="E445" s="2">
        <f t="shared" si="6"/>
        <v>1620</v>
      </c>
    </row>
    <row r="446" spans="2:5" x14ac:dyDescent="0.25">
      <c r="B446" s="2" t="s">
        <v>71</v>
      </c>
      <c r="C446" s="4">
        <v>1</v>
      </c>
      <c r="D446" s="4">
        <v>925</v>
      </c>
      <c r="E446" s="2">
        <f t="shared" si="6"/>
        <v>925</v>
      </c>
    </row>
    <row r="447" spans="2:5" x14ac:dyDescent="0.25">
      <c r="B447" s="2" t="s">
        <v>71</v>
      </c>
      <c r="C447" s="4">
        <v>1</v>
      </c>
      <c r="D447" s="4">
        <v>895</v>
      </c>
      <c r="E447" s="2">
        <f t="shared" si="6"/>
        <v>895</v>
      </c>
    </row>
    <row r="448" spans="2:5" x14ac:dyDescent="0.25">
      <c r="B448" s="2" t="s">
        <v>71</v>
      </c>
      <c r="C448" s="4">
        <v>1</v>
      </c>
      <c r="D448" s="4">
        <v>895</v>
      </c>
      <c r="E448" s="2">
        <f t="shared" si="6"/>
        <v>895</v>
      </c>
    </row>
    <row r="449" spans="2:5" x14ac:dyDescent="0.25">
      <c r="B449" s="2" t="s">
        <v>71</v>
      </c>
      <c r="C449" s="4">
        <v>1</v>
      </c>
      <c r="D449" s="4">
        <v>950</v>
      </c>
      <c r="E449" s="2">
        <f t="shared" si="6"/>
        <v>950</v>
      </c>
    </row>
    <row r="450" spans="2:5" x14ac:dyDescent="0.25">
      <c r="B450" s="2" t="s">
        <v>71</v>
      </c>
      <c r="C450" s="4">
        <v>1</v>
      </c>
      <c r="D450" s="4">
        <v>1652</v>
      </c>
      <c r="E450" s="2">
        <f t="shared" si="6"/>
        <v>1652</v>
      </c>
    </row>
    <row r="451" spans="2:5" x14ac:dyDescent="0.25">
      <c r="B451" s="2" t="s">
        <v>71</v>
      </c>
      <c r="C451" s="4">
        <v>1</v>
      </c>
      <c r="D451" s="4">
        <v>1199</v>
      </c>
      <c r="E451" s="2">
        <f t="shared" si="6"/>
        <v>1199</v>
      </c>
    </row>
    <row r="452" spans="2:5" x14ac:dyDescent="0.25">
      <c r="B452" s="2" t="s">
        <v>71</v>
      </c>
      <c r="C452" s="4">
        <v>2</v>
      </c>
      <c r="D452" s="4">
        <v>1995</v>
      </c>
      <c r="E452" s="2">
        <f t="shared" si="6"/>
        <v>997.5</v>
      </c>
    </row>
    <row r="453" spans="2:5" x14ac:dyDescent="0.25">
      <c r="B453" s="2" t="s">
        <v>71</v>
      </c>
      <c r="C453" s="4">
        <v>2</v>
      </c>
      <c r="D453" s="4">
        <v>1200</v>
      </c>
      <c r="E453" s="2">
        <f t="shared" si="6"/>
        <v>600</v>
      </c>
    </row>
    <row r="454" spans="2:5" x14ac:dyDescent="0.25">
      <c r="B454" s="2" t="s">
        <v>71</v>
      </c>
      <c r="C454" s="4">
        <v>2</v>
      </c>
      <c r="D454" s="4">
        <v>825</v>
      </c>
      <c r="E454" s="2">
        <f t="shared" si="6"/>
        <v>412.5</v>
      </c>
    </row>
    <row r="455" spans="2:5" x14ac:dyDescent="0.25">
      <c r="B455" s="2" t="s">
        <v>71</v>
      </c>
      <c r="C455" s="4">
        <v>2</v>
      </c>
      <c r="D455" s="4">
        <v>2099</v>
      </c>
      <c r="E455" s="2">
        <f t="shared" ref="E455:E518" si="7">D455/C455</f>
        <v>1049.5</v>
      </c>
    </row>
    <row r="456" spans="2:5" x14ac:dyDescent="0.25">
      <c r="B456" s="2" t="s">
        <v>71</v>
      </c>
      <c r="C456" s="4">
        <v>2</v>
      </c>
      <c r="D456" s="4">
        <v>1799</v>
      </c>
      <c r="E456" s="2">
        <f t="shared" si="7"/>
        <v>899.5</v>
      </c>
    </row>
    <row r="457" spans="2:5" x14ac:dyDescent="0.25">
      <c r="B457" s="2" t="s">
        <v>71</v>
      </c>
      <c r="C457" s="4">
        <v>2</v>
      </c>
      <c r="D457" s="4">
        <v>555</v>
      </c>
      <c r="E457" s="2">
        <f t="shared" si="7"/>
        <v>277.5</v>
      </c>
    </row>
    <row r="458" spans="2:5" x14ac:dyDescent="0.25">
      <c r="B458" s="2" t="s">
        <v>71</v>
      </c>
      <c r="C458" s="4">
        <v>2</v>
      </c>
      <c r="D458" s="4">
        <v>2100</v>
      </c>
      <c r="E458" s="2">
        <f t="shared" si="7"/>
        <v>1050</v>
      </c>
    </row>
    <row r="459" spans="2:5" x14ac:dyDescent="0.25">
      <c r="B459" s="2" t="s">
        <v>71</v>
      </c>
      <c r="C459" s="4">
        <v>2</v>
      </c>
      <c r="D459" s="4">
        <v>1275</v>
      </c>
      <c r="E459" s="2">
        <f t="shared" si="7"/>
        <v>637.5</v>
      </c>
    </row>
    <row r="460" spans="2:5" x14ac:dyDescent="0.25">
      <c r="B460" s="2" t="s">
        <v>71</v>
      </c>
      <c r="C460" s="4">
        <v>2</v>
      </c>
      <c r="D460" s="4">
        <v>540</v>
      </c>
      <c r="E460" s="2">
        <f t="shared" si="7"/>
        <v>270</v>
      </c>
    </row>
    <row r="461" spans="2:5" x14ac:dyDescent="0.25">
      <c r="B461" s="2" t="s">
        <v>71</v>
      </c>
      <c r="C461" s="4">
        <v>2</v>
      </c>
      <c r="D461" s="4">
        <v>1319</v>
      </c>
      <c r="E461" s="2">
        <f t="shared" si="7"/>
        <v>659.5</v>
      </c>
    </row>
    <row r="462" spans="2:5" x14ac:dyDescent="0.25">
      <c r="B462" s="2" t="s">
        <v>71</v>
      </c>
      <c r="C462" s="4">
        <v>2</v>
      </c>
      <c r="D462" s="4">
        <v>1289</v>
      </c>
      <c r="E462" s="2">
        <f t="shared" si="7"/>
        <v>644.5</v>
      </c>
    </row>
    <row r="463" spans="2:5" x14ac:dyDescent="0.25">
      <c r="B463" s="2" t="s">
        <v>71</v>
      </c>
      <c r="C463" s="4">
        <v>2</v>
      </c>
      <c r="D463" s="4">
        <v>1335</v>
      </c>
      <c r="E463" s="2">
        <f t="shared" si="7"/>
        <v>667.5</v>
      </c>
    </row>
    <row r="464" spans="2:5" x14ac:dyDescent="0.25">
      <c r="B464" s="2" t="s">
        <v>71</v>
      </c>
      <c r="C464" s="4">
        <v>2</v>
      </c>
      <c r="D464" s="4">
        <v>1264</v>
      </c>
      <c r="E464" s="2">
        <f t="shared" si="7"/>
        <v>632</v>
      </c>
    </row>
    <row r="465" spans="2:5" x14ac:dyDescent="0.25">
      <c r="B465" s="2" t="s">
        <v>71</v>
      </c>
      <c r="C465" s="4">
        <v>2</v>
      </c>
      <c r="D465" s="4">
        <v>1140</v>
      </c>
      <c r="E465" s="2">
        <f t="shared" si="7"/>
        <v>570</v>
      </c>
    </row>
    <row r="466" spans="2:5" x14ac:dyDescent="0.25">
      <c r="B466" s="2" t="s">
        <v>71</v>
      </c>
      <c r="C466" s="4">
        <v>2</v>
      </c>
      <c r="D466" s="4">
        <v>1290</v>
      </c>
      <c r="E466" s="2">
        <f t="shared" si="7"/>
        <v>645</v>
      </c>
    </row>
    <row r="467" spans="2:5" x14ac:dyDescent="0.25">
      <c r="B467" s="2" t="s">
        <v>71</v>
      </c>
      <c r="C467" s="4">
        <v>2</v>
      </c>
      <c r="D467" s="4">
        <v>3055</v>
      </c>
      <c r="E467" s="2">
        <f t="shared" si="7"/>
        <v>1527.5</v>
      </c>
    </row>
    <row r="468" spans="2:5" x14ac:dyDescent="0.25">
      <c r="B468" s="2" t="s">
        <v>71</v>
      </c>
      <c r="C468" s="4">
        <v>2</v>
      </c>
      <c r="D468" s="4">
        <v>2320</v>
      </c>
      <c r="E468" s="2">
        <f t="shared" si="7"/>
        <v>1160</v>
      </c>
    </row>
    <row r="469" spans="2:5" x14ac:dyDescent="0.25">
      <c r="B469" s="2" t="s">
        <v>71</v>
      </c>
      <c r="C469" s="4">
        <v>2</v>
      </c>
      <c r="D469" s="4">
        <v>2175</v>
      </c>
      <c r="E469" s="2">
        <f t="shared" si="7"/>
        <v>1087.5</v>
      </c>
    </row>
    <row r="470" spans="2:5" x14ac:dyDescent="0.25">
      <c r="B470" s="2" t="s">
        <v>71</v>
      </c>
      <c r="C470" s="4">
        <v>2</v>
      </c>
      <c r="D470" s="4">
        <v>3790</v>
      </c>
      <c r="E470" s="2">
        <f t="shared" si="7"/>
        <v>1895</v>
      </c>
    </row>
    <row r="471" spans="2:5" x14ac:dyDescent="0.25">
      <c r="B471" s="2" t="s">
        <v>71</v>
      </c>
      <c r="C471" s="4">
        <v>2</v>
      </c>
      <c r="D471" s="4">
        <v>2285</v>
      </c>
      <c r="E471" s="2">
        <f t="shared" si="7"/>
        <v>1142.5</v>
      </c>
    </row>
    <row r="472" spans="2:5" x14ac:dyDescent="0.25">
      <c r="B472" s="2" t="s">
        <v>71</v>
      </c>
      <c r="C472" s="4">
        <v>2</v>
      </c>
      <c r="D472" s="4">
        <v>2199</v>
      </c>
      <c r="E472" s="2">
        <f t="shared" si="7"/>
        <v>1099.5</v>
      </c>
    </row>
    <row r="473" spans="2:5" x14ac:dyDescent="0.25">
      <c r="B473" s="2" t="s">
        <v>71</v>
      </c>
      <c r="C473" s="4">
        <v>2</v>
      </c>
      <c r="D473" s="4">
        <v>1660</v>
      </c>
      <c r="E473" s="2">
        <f t="shared" si="7"/>
        <v>830</v>
      </c>
    </row>
    <row r="474" spans="2:5" x14ac:dyDescent="0.25">
      <c r="B474" s="2" t="s">
        <v>71</v>
      </c>
      <c r="C474" s="4">
        <v>2</v>
      </c>
      <c r="D474" s="4">
        <v>1982</v>
      </c>
      <c r="E474" s="2">
        <f t="shared" si="7"/>
        <v>991</v>
      </c>
    </row>
    <row r="475" spans="2:5" x14ac:dyDescent="0.25">
      <c r="B475" s="2" t="s">
        <v>71</v>
      </c>
      <c r="C475" s="4">
        <v>2</v>
      </c>
      <c r="D475" s="4">
        <v>6645</v>
      </c>
      <c r="E475" s="2">
        <f t="shared" si="7"/>
        <v>3322.5</v>
      </c>
    </row>
    <row r="476" spans="2:5" x14ac:dyDescent="0.25">
      <c r="B476" s="2" t="s">
        <v>71</v>
      </c>
      <c r="C476" s="4">
        <v>2</v>
      </c>
      <c r="D476" s="4">
        <v>2675</v>
      </c>
      <c r="E476" s="2">
        <f t="shared" si="7"/>
        <v>1337.5</v>
      </c>
    </row>
    <row r="477" spans="2:5" x14ac:dyDescent="0.25">
      <c r="B477" s="2" t="s">
        <v>71</v>
      </c>
      <c r="C477" s="4">
        <v>2</v>
      </c>
      <c r="D477" s="4">
        <v>2281</v>
      </c>
      <c r="E477" s="2">
        <f t="shared" si="7"/>
        <v>1140.5</v>
      </c>
    </row>
    <row r="478" spans="2:5" x14ac:dyDescent="0.25">
      <c r="B478" s="2" t="s">
        <v>71</v>
      </c>
      <c r="C478" s="4">
        <v>2</v>
      </c>
      <c r="D478" s="4">
        <v>2325</v>
      </c>
      <c r="E478" s="2">
        <f t="shared" si="7"/>
        <v>1162.5</v>
      </c>
    </row>
    <row r="479" spans="2:5" x14ac:dyDescent="0.25">
      <c r="B479" s="2" t="s">
        <v>71</v>
      </c>
      <c r="C479" s="4">
        <v>2</v>
      </c>
      <c r="D479" s="4">
        <v>3300</v>
      </c>
      <c r="E479" s="2">
        <f t="shared" si="7"/>
        <v>1650</v>
      </c>
    </row>
    <row r="480" spans="2:5" x14ac:dyDescent="0.25">
      <c r="B480" s="2" t="s">
        <v>71</v>
      </c>
      <c r="C480" s="4">
        <v>2</v>
      </c>
      <c r="D480" s="4">
        <v>3705</v>
      </c>
      <c r="E480" s="2">
        <f t="shared" si="7"/>
        <v>1852.5</v>
      </c>
    </row>
    <row r="481" spans="2:5" x14ac:dyDescent="0.25">
      <c r="B481" s="2" t="s">
        <v>71</v>
      </c>
      <c r="C481" s="4">
        <v>2</v>
      </c>
      <c r="D481" s="4">
        <v>3405</v>
      </c>
      <c r="E481" s="2">
        <f t="shared" si="7"/>
        <v>1702.5</v>
      </c>
    </row>
    <row r="482" spans="2:5" x14ac:dyDescent="0.25">
      <c r="B482" s="2" t="s">
        <v>71</v>
      </c>
      <c r="C482" s="4">
        <v>2</v>
      </c>
      <c r="D482" s="4">
        <v>7435</v>
      </c>
      <c r="E482" s="2">
        <f t="shared" si="7"/>
        <v>3717.5</v>
      </c>
    </row>
    <row r="483" spans="2:5" x14ac:dyDescent="0.25">
      <c r="B483" s="2" t="s">
        <v>71</v>
      </c>
      <c r="C483" s="4">
        <v>2</v>
      </c>
      <c r="D483" s="4">
        <v>2698</v>
      </c>
      <c r="E483" s="2">
        <f t="shared" si="7"/>
        <v>1349</v>
      </c>
    </row>
    <row r="484" spans="2:5" x14ac:dyDescent="0.25">
      <c r="B484" s="2" t="s">
        <v>71</v>
      </c>
      <c r="C484" s="4">
        <v>2</v>
      </c>
      <c r="D484" s="4">
        <v>2600</v>
      </c>
      <c r="E484" s="2">
        <f t="shared" si="7"/>
        <v>1300</v>
      </c>
    </row>
    <row r="485" spans="2:5" x14ac:dyDescent="0.25">
      <c r="B485" s="2" t="s">
        <v>71</v>
      </c>
      <c r="C485" s="4">
        <v>2</v>
      </c>
      <c r="D485" s="4">
        <v>3994</v>
      </c>
      <c r="E485" s="2">
        <f t="shared" si="7"/>
        <v>1997</v>
      </c>
    </row>
    <row r="486" spans="2:5" x14ac:dyDescent="0.25">
      <c r="B486" s="2" t="s">
        <v>71</v>
      </c>
      <c r="C486" s="4">
        <v>2</v>
      </c>
      <c r="D486" s="4">
        <v>4595</v>
      </c>
      <c r="E486" s="2">
        <f t="shared" si="7"/>
        <v>2297.5</v>
      </c>
    </row>
    <row r="487" spans="2:5" x14ac:dyDescent="0.25">
      <c r="B487" s="2" t="s">
        <v>71</v>
      </c>
      <c r="C487" s="4">
        <v>2</v>
      </c>
      <c r="D487" s="4">
        <v>3295</v>
      </c>
      <c r="E487" s="2">
        <f t="shared" si="7"/>
        <v>1647.5</v>
      </c>
    </row>
    <row r="488" spans="2:5" x14ac:dyDescent="0.25">
      <c r="B488" s="2" t="s">
        <v>71</v>
      </c>
      <c r="C488" s="4">
        <v>2</v>
      </c>
      <c r="D488" s="4">
        <v>4188</v>
      </c>
      <c r="E488" s="2">
        <f t="shared" si="7"/>
        <v>2094</v>
      </c>
    </row>
    <row r="489" spans="2:5" x14ac:dyDescent="0.25">
      <c r="B489" s="2" t="s">
        <v>71</v>
      </c>
      <c r="C489" s="4">
        <v>2</v>
      </c>
      <c r="D489" s="4">
        <v>2145</v>
      </c>
      <c r="E489" s="2">
        <f t="shared" si="7"/>
        <v>1072.5</v>
      </c>
    </row>
    <row r="490" spans="2:5" x14ac:dyDescent="0.25">
      <c r="B490" s="2" t="s">
        <v>71</v>
      </c>
      <c r="C490" s="4">
        <v>2</v>
      </c>
      <c r="D490" s="4">
        <v>2825</v>
      </c>
      <c r="E490" s="2">
        <f t="shared" si="7"/>
        <v>1412.5</v>
      </c>
    </row>
    <row r="491" spans="2:5" x14ac:dyDescent="0.25">
      <c r="B491" s="2" t="s">
        <v>71</v>
      </c>
      <c r="C491" s="4">
        <v>2</v>
      </c>
      <c r="D491" s="4">
        <v>2890</v>
      </c>
      <c r="E491" s="2">
        <f t="shared" si="7"/>
        <v>1445</v>
      </c>
    </row>
    <row r="492" spans="2:5" x14ac:dyDescent="0.25">
      <c r="B492" s="2" t="s">
        <v>71</v>
      </c>
      <c r="C492" s="4">
        <v>2</v>
      </c>
      <c r="D492" s="4">
        <v>2459</v>
      </c>
      <c r="E492" s="2">
        <f t="shared" si="7"/>
        <v>1229.5</v>
      </c>
    </row>
    <row r="493" spans="2:5" x14ac:dyDescent="0.25">
      <c r="B493" s="2" t="s">
        <v>71</v>
      </c>
      <c r="C493" s="4">
        <v>2</v>
      </c>
      <c r="D493" s="4">
        <v>1914</v>
      </c>
      <c r="E493" s="2">
        <f t="shared" si="7"/>
        <v>957</v>
      </c>
    </row>
    <row r="494" spans="2:5" x14ac:dyDescent="0.25">
      <c r="B494" s="2" t="s">
        <v>71</v>
      </c>
      <c r="C494" s="4">
        <v>2</v>
      </c>
      <c r="D494" s="4">
        <v>2922</v>
      </c>
      <c r="E494" s="2">
        <f t="shared" si="7"/>
        <v>1461</v>
      </c>
    </row>
    <row r="495" spans="2:5" x14ac:dyDescent="0.25">
      <c r="B495" s="2" t="s">
        <v>71</v>
      </c>
      <c r="C495" s="4">
        <v>2</v>
      </c>
      <c r="D495" s="4">
        <v>1810</v>
      </c>
      <c r="E495" s="2">
        <f t="shared" si="7"/>
        <v>905</v>
      </c>
    </row>
    <row r="496" spans="2:5" x14ac:dyDescent="0.25">
      <c r="B496" s="2" t="s">
        <v>71</v>
      </c>
      <c r="C496" s="4">
        <v>2</v>
      </c>
      <c r="D496" s="4">
        <v>1802</v>
      </c>
      <c r="E496" s="2">
        <f t="shared" si="7"/>
        <v>901</v>
      </c>
    </row>
    <row r="497" spans="2:5" x14ac:dyDescent="0.25">
      <c r="B497" s="2" t="s">
        <v>71</v>
      </c>
      <c r="C497" s="4">
        <v>2</v>
      </c>
      <c r="D497" s="4">
        <v>1686</v>
      </c>
      <c r="E497" s="2">
        <f t="shared" si="7"/>
        <v>843</v>
      </c>
    </row>
    <row r="498" spans="2:5" x14ac:dyDescent="0.25">
      <c r="B498" s="2" t="s">
        <v>71</v>
      </c>
      <c r="C498" s="4">
        <v>2</v>
      </c>
      <c r="D498" s="4">
        <v>2830</v>
      </c>
      <c r="E498" s="2">
        <f t="shared" si="7"/>
        <v>1415</v>
      </c>
    </row>
    <row r="499" spans="2:5" x14ac:dyDescent="0.25">
      <c r="B499" s="2" t="s">
        <v>71</v>
      </c>
      <c r="C499" s="4">
        <v>2</v>
      </c>
      <c r="D499" s="4">
        <v>2947</v>
      </c>
      <c r="E499" s="2">
        <f t="shared" si="7"/>
        <v>1473.5</v>
      </c>
    </row>
    <row r="500" spans="2:5" x14ac:dyDescent="0.25">
      <c r="B500" s="2" t="s">
        <v>71</v>
      </c>
      <c r="C500" s="4">
        <v>2</v>
      </c>
      <c r="D500" s="4">
        <v>2625</v>
      </c>
      <c r="E500" s="2">
        <f t="shared" si="7"/>
        <v>1312.5</v>
      </c>
    </row>
    <row r="501" spans="2:5" x14ac:dyDescent="0.25">
      <c r="B501" s="2" t="s">
        <v>71</v>
      </c>
      <c r="C501" s="4">
        <v>2</v>
      </c>
      <c r="D501" s="4">
        <v>1550</v>
      </c>
      <c r="E501" s="2">
        <f t="shared" si="7"/>
        <v>775</v>
      </c>
    </row>
    <row r="502" spans="2:5" x14ac:dyDescent="0.25">
      <c r="B502" s="2" t="s">
        <v>71</v>
      </c>
      <c r="C502" s="4">
        <v>2</v>
      </c>
      <c r="D502" s="4">
        <v>2163</v>
      </c>
      <c r="E502" s="2">
        <f t="shared" si="7"/>
        <v>1081.5</v>
      </c>
    </row>
    <row r="503" spans="2:5" x14ac:dyDescent="0.25">
      <c r="B503" s="2" t="s">
        <v>71</v>
      </c>
      <c r="C503" s="4">
        <v>2</v>
      </c>
      <c r="D503" s="4">
        <v>2085</v>
      </c>
      <c r="E503" s="2">
        <f t="shared" si="7"/>
        <v>1042.5</v>
      </c>
    </row>
    <row r="504" spans="2:5" x14ac:dyDescent="0.25">
      <c r="B504" s="2" t="s">
        <v>71</v>
      </c>
      <c r="C504" s="4">
        <v>2</v>
      </c>
      <c r="D504" s="4">
        <v>2099</v>
      </c>
      <c r="E504" s="2">
        <f t="shared" si="7"/>
        <v>1049.5</v>
      </c>
    </row>
    <row r="505" spans="2:5" x14ac:dyDescent="0.25">
      <c r="B505" s="2" t="s">
        <v>71</v>
      </c>
      <c r="C505" s="4">
        <v>2</v>
      </c>
      <c r="D505" s="4">
        <v>2708</v>
      </c>
      <c r="E505" s="2">
        <f t="shared" si="7"/>
        <v>1354</v>
      </c>
    </row>
    <row r="506" spans="2:5" x14ac:dyDescent="0.25">
      <c r="B506" s="2" t="s">
        <v>71</v>
      </c>
      <c r="C506" s="4">
        <v>2</v>
      </c>
      <c r="D506" s="4">
        <v>1950</v>
      </c>
      <c r="E506" s="2">
        <f t="shared" si="7"/>
        <v>975</v>
      </c>
    </row>
    <row r="507" spans="2:5" x14ac:dyDescent="0.25">
      <c r="B507" s="2" t="s">
        <v>71</v>
      </c>
      <c r="C507" s="4">
        <v>2</v>
      </c>
      <c r="D507" s="4">
        <v>4095</v>
      </c>
      <c r="E507" s="2">
        <f t="shared" si="7"/>
        <v>2047.5</v>
      </c>
    </row>
    <row r="508" spans="2:5" x14ac:dyDescent="0.25">
      <c r="B508" s="2" t="s">
        <v>71</v>
      </c>
      <c r="C508" s="4">
        <v>2</v>
      </c>
      <c r="D508" s="4">
        <v>2111</v>
      </c>
      <c r="E508" s="2">
        <f t="shared" si="7"/>
        <v>1055.5</v>
      </c>
    </row>
    <row r="509" spans="2:5" x14ac:dyDescent="0.25">
      <c r="B509" s="2" t="s">
        <v>71</v>
      </c>
      <c r="C509" s="4">
        <v>2</v>
      </c>
      <c r="D509" s="4">
        <v>3577</v>
      </c>
      <c r="E509" s="2">
        <f t="shared" si="7"/>
        <v>1788.5</v>
      </c>
    </row>
    <row r="510" spans="2:5" x14ac:dyDescent="0.25">
      <c r="B510" s="2" t="s">
        <v>71</v>
      </c>
      <c r="C510" s="4">
        <v>2</v>
      </c>
      <c r="D510" s="4">
        <v>1499</v>
      </c>
      <c r="E510" s="2">
        <f t="shared" si="7"/>
        <v>749.5</v>
      </c>
    </row>
    <row r="511" spans="2:5" x14ac:dyDescent="0.25">
      <c r="B511" s="2" t="s">
        <v>71</v>
      </c>
      <c r="C511" s="4">
        <v>2</v>
      </c>
      <c r="D511" s="4">
        <v>3834</v>
      </c>
      <c r="E511" s="2">
        <f t="shared" si="7"/>
        <v>1917</v>
      </c>
    </row>
    <row r="512" spans="2:5" x14ac:dyDescent="0.25">
      <c r="B512" s="2" t="s">
        <v>71</v>
      </c>
      <c r="C512" s="4">
        <v>2</v>
      </c>
      <c r="D512" s="4">
        <v>1695</v>
      </c>
      <c r="E512" s="2">
        <f t="shared" si="7"/>
        <v>847.5</v>
      </c>
    </row>
    <row r="513" spans="2:5" x14ac:dyDescent="0.25">
      <c r="B513" s="2" t="s">
        <v>71</v>
      </c>
      <c r="C513" s="4">
        <v>2</v>
      </c>
      <c r="D513" s="4">
        <v>1300</v>
      </c>
      <c r="E513" s="2">
        <f t="shared" si="7"/>
        <v>650</v>
      </c>
    </row>
    <row r="514" spans="2:5" x14ac:dyDescent="0.25">
      <c r="B514" s="2" t="s">
        <v>71</v>
      </c>
      <c r="C514" s="4">
        <v>2</v>
      </c>
      <c r="D514" s="4">
        <v>4038</v>
      </c>
      <c r="E514" s="2">
        <f t="shared" si="7"/>
        <v>2019</v>
      </c>
    </row>
    <row r="515" spans="2:5" x14ac:dyDescent="0.25">
      <c r="B515" s="2" t="s">
        <v>71</v>
      </c>
      <c r="C515" s="4">
        <v>2</v>
      </c>
      <c r="D515" s="4">
        <v>2482</v>
      </c>
      <c r="E515" s="2">
        <f t="shared" si="7"/>
        <v>1241</v>
      </c>
    </row>
    <row r="516" spans="2:5" x14ac:dyDescent="0.25">
      <c r="B516" s="2" t="s">
        <v>71</v>
      </c>
      <c r="C516" s="4">
        <v>2</v>
      </c>
      <c r="D516" s="4">
        <v>2145</v>
      </c>
      <c r="E516" s="2">
        <f t="shared" si="7"/>
        <v>1072.5</v>
      </c>
    </row>
    <row r="517" spans="2:5" x14ac:dyDescent="0.25">
      <c r="B517" s="2" t="s">
        <v>71</v>
      </c>
      <c r="C517" s="4">
        <v>2</v>
      </c>
      <c r="D517" s="4">
        <v>2349</v>
      </c>
      <c r="E517" s="2">
        <f t="shared" si="7"/>
        <v>1174.5</v>
      </c>
    </row>
    <row r="518" spans="2:5" x14ac:dyDescent="0.25">
      <c r="B518" s="2" t="s">
        <v>71</v>
      </c>
      <c r="C518" s="4">
        <v>2</v>
      </c>
      <c r="D518" s="4">
        <v>3090</v>
      </c>
      <c r="E518" s="2">
        <f t="shared" si="7"/>
        <v>1545</v>
      </c>
    </row>
    <row r="519" spans="2:5" x14ac:dyDescent="0.25">
      <c r="B519" s="2" t="s">
        <v>71</v>
      </c>
      <c r="C519" s="4">
        <v>2</v>
      </c>
      <c r="D519" s="4">
        <v>2950</v>
      </c>
      <c r="E519" s="2">
        <f t="shared" ref="E519:E582" si="8">D519/C519</f>
        <v>1475</v>
      </c>
    </row>
    <row r="520" spans="2:5" x14ac:dyDescent="0.25">
      <c r="B520" s="2" t="s">
        <v>71</v>
      </c>
      <c r="C520" s="4">
        <v>2</v>
      </c>
      <c r="D520" s="4">
        <v>3515</v>
      </c>
      <c r="E520" s="2">
        <f t="shared" si="8"/>
        <v>1757.5</v>
      </c>
    </row>
    <row r="521" spans="2:5" x14ac:dyDescent="0.25">
      <c r="B521" s="2" t="s">
        <v>71</v>
      </c>
      <c r="C521" s="4">
        <v>2</v>
      </c>
      <c r="D521" s="4">
        <v>1450</v>
      </c>
      <c r="E521" s="2">
        <f t="shared" si="8"/>
        <v>725</v>
      </c>
    </row>
    <row r="522" spans="2:5" x14ac:dyDescent="0.25">
      <c r="B522" s="2" t="s">
        <v>71</v>
      </c>
      <c r="C522" s="4">
        <v>2</v>
      </c>
      <c r="D522" s="4">
        <v>2250</v>
      </c>
      <c r="E522" s="2">
        <f t="shared" si="8"/>
        <v>1125</v>
      </c>
    </row>
    <row r="523" spans="2:5" x14ac:dyDescent="0.25">
      <c r="B523" s="2" t="s">
        <v>71</v>
      </c>
      <c r="C523" s="4">
        <v>2</v>
      </c>
      <c r="D523" s="4">
        <v>2172</v>
      </c>
      <c r="E523" s="2">
        <f t="shared" si="8"/>
        <v>1086</v>
      </c>
    </row>
    <row r="524" spans="2:5" x14ac:dyDescent="0.25">
      <c r="B524" s="2" t="s">
        <v>71</v>
      </c>
      <c r="C524" s="4">
        <v>2</v>
      </c>
      <c r="D524" s="4">
        <v>1350</v>
      </c>
      <c r="E524" s="2">
        <f t="shared" si="8"/>
        <v>675</v>
      </c>
    </row>
    <row r="525" spans="2:5" x14ac:dyDescent="0.25">
      <c r="B525" s="2" t="s">
        <v>71</v>
      </c>
      <c r="C525" s="4">
        <v>2</v>
      </c>
      <c r="D525" s="4">
        <v>1239</v>
      </c>
      <c r="E525" s="2">
        <f t="shared" si="8"/>
        <v>619.5</v>
      </c>
    </row>
    <row r="526" spans="2:5" x14ac:dyDescent="0.25">
      <c r="B526" s="2" t="s">
        <v>71</v>
      </c>
      <c r="C526" s="4">
        <v>2</v>
      </c>
      <c r="D526" s="4">
        <v>1995</v>
      </c>
      <c r="E526" s="2">
        <f t="shared" si="8"/>
        <v>997.5</v>
      </c>
    </row>
    <row r="527" spans="2:5" x14ac:dyDescent="0.25">
      <c r="B527" s="2" t="s">
        <v>71</v>
      </c>
      <c r="C527" s="4">
        <v>2</v>
      </c>
      <c r="D527" s="4">
        <v>2000</v>
      </c>
      <c r="E527" s="2">
        <f t="shared" si="8"/>
        <v>1000</v>
      </c>
    </row>
    <row r="528" spans="2:5" x14ac:dyDescent="0.25">
      <c r="B528" s="2" t="s">
        <v>71</v>
      </c>
      <c r="C528" s="4">
        <v>2</v>
      </c>
      <c r="D528" s="4">
        <v>1736</v>
      </c>
      <c r="E528" s="2">
        <f t="shared" si="8"/>
        <v>868</v>
      </c>
    </row>
    <row r="529" spans="2:5" x14ac:dyDescent="0.25">
      <c r="B529" s="2" t="s">
        <v>71</v>
      </c>
      <c r="C529" s="4">
        <v>2</v>
      </c>
      <c r="D529" s="4">
        <v>2750</v>
      </c>
      <c r="E529" s="2">
        <f t="shared" si="8"/>
        <v>1375</v>
      </c>
    </row>
    <row r="530" spans="2:5" x14ac:dyDescent="0.25">
      <c r="B530" s="2" t="s">
        <v>71</v>
      </c>
      <c r="C530" s="4">
        <v>2</v>
      </c>
      <c r="D530" s="4">
        <v>1995</v>
      </c>
      <c r="E530" s="2">
        <f t="shared" si="8"/>
        <v>997.5</v>
      </c>
    </row>
    <row r="531" spans="2:5" x14ac:dyDescent="0.25">
      <c r="B531" s="2" t="s">
        <v>71</v>
      </c>
      <c r="C531" s="4">
        <v>2</v>
      </c>
      <c r="D531" s="4">
        <v>4359</v>
      </c>
      <c r="E531" s="2">
        <f t="shared" si="8"/>
        <v>2179.5</v>
      </c>
    </row>
    <row r="532" spans="2:5" x14ac:dyDescent="0.25">
      <c r="B532" s="2" t="s">
        <v>71</v>
      </c>
      <c r="C532" s="4">
        <v>2</v>
      </c>
      <c r="D532" s="4">
        <v>2195</v>
      </c>
      <c r="E532" s="2">
        <f t="shared" si="8"/>
        <v>1097.5</v>
      </c>
    </row>
    <row r="533" spans="2:5" x14ac:dyDescent="0.25">
      <c r="B533" s="2" t="s">
        <v>71</v>
      </c>
      <c r="C533" s="4">
        <v>2</v>
      </c>
      <c r="D533" s="4">
        <v>1375</v>
      </c>
      <c r="E533" s="2">
        <f t="shared" si="8"/>
        <v>687.5</v>
      </c>
    </row>
    <row r="534" spans="2:5" x14ac:dyDescent="0.25">
      <c r="B534" s="2" t="s">
        <v>71</v>
      </c>
      <c r="C534" s="4">
        <v>2</v>
      </c>
      <c r="D534" s="4">
        <v>1375</v>
      </c>
      <c r="E534" s="2">
        <f t="shared" si="8"/>
        <v>687.5</v>
      </c>
    </row>
    <row r="535" spans="2:5" x14ac:dyDescent="0.25">
      <c r="B535" s="2" t="s">
        <v>71</v>
      </c>
      <c r="C535" s="4">
        <v>2</v>
      </c>
      <c r="D535" s="4">
        <v>1180</v>
      </c>
      <c r="E535" s="2">
        <f t="shared" si="8"/>
        <v>590</v>
      </c>
    </row>
    <row r="536" spans="2:5" x14ac:dyDescent="0.25">
      <c r="B536" s="2" t="s">
        <v>71</v>
      </c>
      <c r="C536" s="4">
        <v>2</v>
      </c>
      <c r="D536" s="4">
        <v>3250</v>
      </c>
      <c r="E536" s="2">
        <f t="shared" si="8"/>
        <v>1625</v>
      </c>
    </row>
    <row r="537" spans="2:5" x14ac:dyDescent="0.25">
      <c r="B537" s="2" t="s">
        <v>71</v>
      </c>
      <c r="C537" s="4">
        <v>2</v>
      </c>
      <c r="D537" s="4">
        <v>1350</v>
      </c>
      <c r="E537" s="2">
        <f t="shared" si="8"/>
        <v>675</v>
      </c>
    </row>
    <row r="538" spans="2:5" x14ac:dyDescent="0.25">
      <c r="B538" s="2" t="s">
        <v>71</v>
      </c>
      <c r="C538" s="4">
        <v>2</v>
      </c>
      <c r="D538" s="4">
        <v>1400</v>
      </c>
      <c r="E538" s="2">
        <f t="shared" si="8"/>
        <v>700</v>
      </c>
    </row>
    <row r="539" spans="2:5" x14ac:dyDescent="0.25">
      <c r="B539" s="2" t="s">
        <v>71</v>
      </c>
      <c r="C539" s="4">
        <v>2</v>
      </c>
      <c r="D539" s="4">
        <v>1180</v>
      </c>
      <c r="E539" s="2">
        <f t="shared" si="8"/>
        <v>590</v>
      </c>
    </row>
    <row r="540" spans="2:5" x14ac:dyDescent="0.25">
      <c r="B540" s="2" t="s">
        <v>71</v>
      </c>
      <c r="C540" s="4">
        <v>2</v>
      </c>
      <c r="D540" s="4">
        <v>1500</v>
      </c>
      <c r="E540" s="2">
        <f t="shared" si="8"/>
        <v>750</v>
      </c>
    </row>
    <row r="541" spans="2:5" x14ac:dyDescent="0.25">
      <c r="B541" s="2" t="s">
        <v>71</v>
      </c>
      <c r="C541" s="4">
        <v>2</v>
      </c>
      <c r="D541" s="4">
        <v>1125</v>
      </c>
      <c r="E541" s="2">
        <f t="shared" si="8"/>
        <v>562.5</v>
      </c>
    </row>
    <row r="542" spans="2:5" x14ac:dyDescent="0.25">
      <c r="B542" s="2" t="s">
        <v>71</v>
      </c>
      <c r="C542" s="4">
        <v>2</v>
      </c>
      <c r="D542" s="4">
        <v>1200</v>
      </c>
      <c r="E542" s="2">
        <f t="shared" si="8"/>
        <v>600</v>
      </c>
    </row>
    <row r="543" spans="2:5" x14ac:dyDescent="0.25">
      <c r="B543" s="2" t="s">
        <v>71</v>
      </c>
      <c r="C543" s="4">
        <v>2</v>
      </c>
      <c r="D543" s="4">
        <v>1425</v>
      </c>
      <c r="E543" s="2">
        <f t="shared" si="8"/>
        <v>712.5</v>
      </c>
    </row>
    <row r="544" spans="2:5" x14ac:dyDescent="0.25">
      <c r="B544" s="2" t="s">
        <v>71</v>
      </c>
      <c r="C544" s="4">
        <v>2</v>
      </c>
      <c r="D544" s="4">
        <v>1395</v>
      </c>
      <c r="E544" s="2">
        <f t="shared" si="8"/>
        <v>697.5</v>
      </c>
    </row>
    <row r="545" spans="2:5" x14ac:dyDescent="0.25">
      <c r="B545" s="2" t="s">
        <v>71</v>
      </c>
      <c r="C545" s="4">
        <v>2</v>
      </c>
      <c r="D545" s="4">
        <v>1200</v>
      </c>
      <c r="E545" s="2">
        <f t="shared" si="8"/>
        <v>600</v>
      </c>
    </row>
    <row r="546" spans="2:5" x14ac:dyDescent="0.25">
      <c r="B546" s="2" t="s">
        <v>71</v>
      </c>
      <c r="C546" s="4">
        <v>2</v>
      </c>
      <c r="D546" s="4">
        <v>1150</v>
      </c>
      <c r="E546" s="2">
        <f t="shared" si="8"/>
        <v>575</v>
      </c>
    </row>
    <row r="547" spans="2:5" x14ac:dyDescent="0.25">
      <c r="B547" s="2" t="s">
        <v>71</v>
      </c>
      <c r="C547" s="4">
        <v>2</v>
      </c>
      <c r="D547" s="4">
        <v>1100</v>
      </c>
      <c r="E547" s="2">
        <f t="shared" si="8"/>
        <v>550</v>
      </c>
    </row>
    <row r="548" spans="2:5" x14ac:dyDescent="0.25">
      <c r="B548" s="2" t="s">
        <v>71</v>
      </c>
      <c r="C548" s="4">
        <v>2</v>
      </c>
      <c r="D548" s="4">
        <v>1535</v>
      </c>
      <c r="E548" s="2">
        <f t="shared" si="8"/>
        <v>767.5</v>
      </c>
    </row>
    <row r="549" spans="2:5" x14ac:dyDescent="0.25">
      <c r="B549" s="2" t="s">
        <v>71</v>
      </c>
      <c r="C549" s="4">
        <v>2</v>
      </c>
      <c r="D549" s="4">
        <v>1100</v>
      </c>
      <c r="E549" s="2">
        <f t="shared" si="8"/>
        <v>550</v>
      </c>
    </row>
    <row r="550" spans="2:5" x14ac:dyDescent="0.25">
      <c r="B550" s="2" t="s">
        <v>71</v>
      </c>
      <c r="C550" s="4">
        <v>2</v>
      </c>
      <c r="D550" s="4">
        <v>2472</v>
      </c>
      <c r="E550" s="2">
        <f t="shared" si="8"/>
        <v>1236</v>
      </c>
    </row>
    <row r="551" spans="2:5" x14ac:dyDescent="0.25">
      <c r="B551" s="2" t="s">
        <v>71</v>
      </c>
      <c r="C551" s="4">
        <v>2</v>
      </c>
      <c r="D551" s="4">
        <v>1120</v>
      </c>
      <c r="E551" s="2">
        <f t="shared" si="8"/>
        <v>560</v>
      </c>
    </row>
    <row r="552" spans="2:5" x14ac:dyDescent="0.25">
      <c r="B552" s="2" t="s">
        <v>71</v>
      </c>
      <c r="C552" s="4">
        <v>2</v>
      </c>
      <c r="D552" s="4">
        <v>1250</v>
      </c>
      <c r="E552" s="2">
        <f t="shared" si="8"/>
        <v>625</v>
      </c>
    </row>
    <row r="553" spans="2:5" x14ac:dyDescent="0.25">
      <c r="B553" s="2" t="s">
        <v>71</v>
      </c>
      <c r="C553" s="4">
        <v>2</v>
      </c>
      <c r="D553" s="4">
        <v>1300</v>
      </c>
      <c r="E553" s="2">
        <f t="shared" si="8"/>
        <v>650</v>
      </c>
    </row>
    <row r="554" spans="2:5" x14ac:dyDescent="0.25">
      <c r="B554" s="2" t="s">
        <v>71</v>
      </c>
      <c r="C554" s="4">
        <v>3</v>
      </c>
      <c r="D554" s="4">
        <v>2195</v>
      </c>
      <c r="E554" s="2">
        <f t="shared" si="8"/>
        <v>731.66666666666663</v>
      </c>
    </row>
    <row r="555" spans="2:5" x14ac:dyDescent="0.25">
      <c r="B555" s="2" t="s">
        <v>71</v>
      </c>
      <c r="C555" s="4">
        <v>3</v>
      </c>
      <c r="D555" s="4">
        <v>2085</v>
      </c>
      <c r="E555" s="2">
        <f t="shared" si="8"/>
        <v>695</v>
      </c>
    </row>
    <row r="556" spans="2:5" x14ac:dyDescent="0.25">
      <c r="B556" s="2" t="s">
        <v>71</v>
      </c>
      <c r="C556" s="4">
        <v>3</v>
      </c>
      <c r="D556" s="4">
        <v>12015</v>
      </c>
      <c r="E556" s="2">
        <f t="shared" si="8"/>
        <v>4005</v>
      </c>
    </row>
    <row r="557" spans="2:5" x14ac:dyDescent="0.25">
      <c r="B557" s="2" t="s">
        <v>71</v>
      </c>
      <c r="C557" s="4">
        <v>3</v>
      </c>
      <c r="D557" s="4">
        <v>10748</v>
      </c>
      <c r="E557" s="2">
        <f t="shared" si="8"/>
        <v>3582.6666666666665</v>
      </c>
    </row>
    <row r="558" spans="2:5" x14ac:dyDescent="0.25">
      <c r="B558" s="2" t="s">
        <v>71</v>
      </c>
      <c r="C558" s="4">
        <v>3</v>
      </c>
      <c r="D558" s="4">
        <v>6025</v>
      </c>
      <c r="E558" s="2">
        <f t="shared" si="8"/>
        <v>2008.3333333333333</v>
      </c>
    </row>
    <row r="559" spans="2:5" x14ac:dyDescent="0.25">
      <c r="B559" s="2" t="s">
        <v>71</v>
      </c>
      <c r="C559" s="4">
        <v>3</v>
      </c>
      <c r="D559" s="4">
        <v>4542</v>
      </c>
      <c r="E559" s="2">
        <f t="shared" si="8"/>
        <v>1514</v>
      </c>
    </row>
    <row r="560" spans="2:5" x14ac:dyDescent="0.25">
      <c r="B560" s="2" t="s">
        <v>71</v>
      </c>
      <c r="C560" s="4">
        <v>3</v>
      </c>
      <c r="D560" s="4">
        <v>9364</v>
      </c>
      <c r="E560" s="2">
        <f t="shared" si="8"/>
        <v>3121.3333333333335</v>
      </c>
    </row>
    <row r="561" spans="2:5" x14ac:dyDescent="0.25">
      <c r="B561" s="2" t="s">
        <v>71</v>
      </c>
      <c r="C561" s="4">
        <v>3</v>
      </c>
      <c r="D561" s="4">
        <v>9453</v>
      </c>
      <c r="E561" s="2">
        <f t="shared" si="8"/>
        <v>3151</v>
      </c>
    </row>
    <row r="562" spans="2:5" x14ac:dyDescent="0.25">
      <c r="B562" s="2" t="s">
        <v>71</v>
      </c>
      <c r="C562" s="4">
        <v>3</v>
      </c>
      <c r="D562" s="4">
        <v>6910</v>
      </c>
      <c r="E562" s="2">
        <f t="shared" si="8"/>
        <v>2303.3333333333335</v>
      </c>
    </row>
    <row r="563" spans="2:5" x14ac:dyDescent="0.25">
      <c r="B563" s="2" t="s">
        <v>71</v>
      </c>
      <c r="C563" s="4">
        <v>3</v>
      </c>
      <c r="D563" s="4">
        <v>3387</v>
      </c>
      <c r="E563" s="2">
        <f t="shared" si="8"/>
        <v>1129</v>
      </c>
    </row>
    <row r="564" spans="2:5" x14ac:dyDescent="0.25">
      <c r="B564" s="2" t="s">
        <v>71</v>
      </c>
      <c r="C564" s="4">
        <v>3</v>
      </c>
      <c r="D564" s="4">
        <v>4555</v>
      </c>
      <c r="E564" s="2">
        <f t="shared" si="8"/>
        <v>1518.3333333333333</v>
      </c>
    </row>
    <row r="565" spans="2:5" x14ac:dyDescent="0.25">
      <c r="B565" s="2" t="s">
        <v>71</v>
      </c>
      <c r="C565" s="4">
        <v>3</v>
      </c>
      <c r="D565" s="4">
        <v>3063</v>
      </c>
      <c r="E565" s="2">
        <f t="shared" si="8"/>
        <v>1021</v>
      </c>
    </row>
    <row r="566" spans="2:5" x14ac:dyDescent="0.25">
      <c r="B566" s="2" t="s">
        <v>71</v>
      </c>
      <c r="C566" s="4">
        <v>3</v>
      </c>
      <c r="D566" s="4">
        <v>9500</v>
      </c>
      <c r="E566" s="2">
        <f t="shared" si="8"/>
        <v>3166.6666666666665</v>
      </c>
    </row>
    <row r="567" spans="2:5" x14ac:dyDescent="0.25">
      <c r="B567" s="2" t="s">
        <v>71</v>
      </c>
      <c r="C567" s="4">
        <v>3</v>
      </c>
      <c r="D567" s="4">
        <v>3598</v>
      </c>
      <c r="E567" s="2">
        <f t="shared" si="8"/>
        <v>1199.3333333333333</v>
      </c>
    </row>
    <row r="568" spans="2:5" x14ac:dyDescent="0.25">
      <c r="B568" s="2" t="s">
        <v>71</v>
      </c>
      <c r="C568" s="4">
        <v>3</v>
      </c>
      <c r="D568" s="4">
        <v>3800</v>
      </c>
      <c r="E568" s="2">
        <f t="shared" si="8"/>
        <v>1266.6666666666667</v>
      </c>
    </row>
    <row r="569" spans="2:5" x14ac:dyDescent="0.25">
      <c r="B569" s="2" t="s">
        <v>71</v>
      </c>
      <c r="C569" s="4">
        <v>3</v>
      </c>
      <c r="D569" s="4">
        <v>3082</v>
      </c>
      <c r="E569" s="2">
        <f t="shared" si="8"/>
        <v>1027.3333333333333</v>
      </c>
    </row>
    <row r="570" spans="2:5" x14ac:dyDescent="0.25">
      <c r="B570" s="2" t="s">
        <v>71</v>
      </c>
      <c r="C570" s="4">
        <v>3</v>
      </c>
      <c r="D570" s="4">
        <v>2190</v>
      </c>
      <c r="E570" s="2">
        <f t="shared" si="8"/>
        <v>730</v>
      </c>
    </row>
    <row r="571" spans="2:5" x14ac:dyDescent="0.25">
      <c r="B571" s="2" t="s">
        <v>71</v>
      </c>
      <c r="C571" s="4">
        <v>3</v>
      </c>
      <c r="D571" s="4">
        <v>2699</v>
      </c>
      <c r="E571" s="2">
        <f t="shared" si="8"/>
        <v>899.66666666666663</v>
      </c>
    </row>
    <row r="572" spans="2:5" x14ac:dyDescent="0.25">
      <c r="B572" s="2" t="s">
        <v>71</v>
      </c>
      <c r="C572" s="4">
        <v>3</v>
      </c>
      <c r="D572" s="4">
        <v>1849</v>
      </c>
      <c r="E572" s="2">
        <f t="shared" si="8"/>
        <v>616.33333333333337</v>
      </c>
    </row>
    <row r="573" spans="2:5" x14ac:dyDescent="0.25">
      <c r="B573" s="2" t="s">
        <v>71</v>
      </c>
      <c r="C573" s="4">
        <v>3</v>
      </c>
      <c r="D573" s="4">
        <v>1700</v>
      </c>
      <c r="E573" s="2">
        <f t="shared" si="8"/>
        <v>566.66666666666663</v>
      </c>
    </row>
    <row r="574" spans="2:5" x14ac:dyDescent="0.25">
      <c r="B574" s="2" t="s">
        <v>71</v>
      </c>
      <c r="C574" s="4">
        <v>3</v>
      </c>
      <c r="D574" s="4">
        <v>2400</v>
      </c>
      <c r="E574" s="2">
        <f t="shared" si="8"/>
        <v>800</v>
      </c>
    </row>
    <row r="575" spans="2:5" x14ac:dyDescent="0.25">
      <c r="B575" s="2" t="s">
        <v>71</v>
      </c>
      <c r="C575" s="4">
        <v>3</v>
      </c>
      <c r="D575" s="4">
        <v>3750</v>
      </c>
      <c r="E575" s="2">
        <f t="shared" si="8"/>
        <v>1250</v>
      </c>
    </row>
    <row r="576" spans="2:5" x14ac:dyDescent="0.25">
      <c r="B576" s="2" t="s">
        <v>71</v>
      </c>
      <c r="C576" s="4">
        <v>4</v>
      </c>
      <c r="D576" s="4">
        <v>695</v>
      </c>
      <c r="E576" s="2">
        <f t="shared" si="8"/>
        <v>173.75</v>
      </c>
    </row>
    <row r="577" spans="2:5" x14ac:dyDescent="0.25">
      <c r="B577" s="2" t="s">
        <v>71</v>
      </c>
      <c r="C577" s="4">
        <v>4</v>
      </c>
      <c r="D577" s="4">
        <v>2500</v>
      </c>
      <c r="E577" s="2">
        <f t="shared" si="8"/>
        <v>625</v>
      </c>
    </row>
    <row r="578" spans="2:5" x14ac:dyDescent="0.25">
      <c r="B578" s="2" t="s">
        <v>71</v>
      </c>
      <c r="C578" s="4">
        <v>4</v>
      </c>
      <c r="D578" s="4">
        <v>4200</v>
      </c>
      <c r="E578" s="2">
        <f t="shared" si="8"/>
        <v>1050</v>
      </c>
    </row>
    <row r="579" spans="2:5" x14ac:dyDescent="0.25">
      <c r="B579" s="2" t="s">
        <v>71</v>
      </c>
      <c r="C579" s="4">
        <v>4</v>
      </c>
      <c r="D579" s="4">
        <v>5288</v>
      </c>
      <c r="E579" s="2">
        <f t="shared" si="8"/>
        <v>1322</v>
      </c>
    </row>
    <row r="580" spans="2:5" x14ac:dyDescent="0.25">
      <c r="B580" s="2" t="s">
        <v>71</v>
      </c>
      <c r="C580" s="4">
        <v>4</v>
      </c>
      <c r="D580" s="4">
        <v>2765</v>
      </c>
      <c r="E580" s="2">
        <f t="shared" si="8"/>
        <v>691.25</v>
      </c>
    </row>
    <row r="581" spans="2:5" x14ac:dyDescent="0.25">
      <c r="B581" s="2" t="s">
        <v>71</v>
      </c>
      <c r="C581" s="4">
        <v>4</v>
      </c>
      <c r="D581" s="4">
        <v>1339</v>
      </c>
      <c r="E581" s="2">
        <f t="shared" si="8"/>
        <v>334.75</v>
      </c>
    </row>
    <row r="582" spans="2:5" x14ac:dyDescent="0.25">
      <c r="B582" s="2" t="s">
        <v>71</v>
      </c>
      <c r="C582" s="4">
        <v>4</v>
      </c>
      <c r="D582" s="4">
        <v>1679</v>
      </c>
      <c r="E582" s="2">
        <f t="shared" si="8"/>
        <v>419.75</v>
      </c>
    </row>
    <row r="583" spans="2:5" x14ac:dyDescent="0.25">
      <c r="B583" s="2" t="s">
        <v>71</v>
      </c>
      <c r="C583" s="4">
        <v>4</v>
      </c>
      <c r="D583" s="4">
        <v>3150</v>
      </c>
      <c r="E583" s="2">
        <f t="shared" ref="E583:E646" si="9">D583/C583</f>
        <v>787.5</v>
      </c>
    </row>
    <row r="584" spans="2:5" x14ac:dyDescent="0.25">
      <c r="B584" s="2" t="s">
        <v>71</v>
      </c>
      <c r="C584" s="4">
        <v>4</v>
      </c>
      <c r="D584" s="4">
        <v>1470</v>
      </c>
      <c r="E584" s="2">
        <f t="shared" si="9"/>
        <v>367.5</v>
      </c>
    </row>
    <row r="585" spans="2:5" x14ac:dyDescent="0.25">
      <c r="B585" s="2" t="s">
        <v>71</v>
      </c>
      <c r="C585" s="4">
        <v>4</v>
      </c>
      <c r="D585" s="4">
        <v>1095</v>
      </c>
      <c r="E585" s="2">
        <f t="shared" si="9"/>
        <v>273.75</v>
      </c>
    </row>
    <row r="586" spans="2:5" x14ac:dyDescent="0.25">
      <c r="B586" s="2" t="s">
        <v>71</v>
      </c>
      <c r="C586" s="4">
        <v>4</v>
      </c>
      <c r="D586" s="4">
        <v>915</v>
      </c>
      <c r="E586" s="2">
        <f t="shared" si="9"/>
        <v>228.75</v>
      </c>
    </row>
    <row r="587" spans="2:5" x14ac:dyDescent="0.25">
      <c r="B587" s="2" t="s">
        <v>71</v>
      </c>
      <c r="C587" s="4">
        <v>4</v>
      </c>
      <c r="D587" s="4">
        <v>3400</v>
      </c>
      <c r="E587" s="2">
        <f t="shared" si="9"/>
        <v>850</v>
      </c>
    </row>
    <row r="588" spans="2:5" x14ac:dyDescent="0.25">
      <c r="B588" s="2" t="s">
        <v>71</v>
      </c>
      <c r="C588" s="4">
        <v>4</v>
      </c>
      <c r="D588" s="4">
        <v>1015</v>
      </c>
      <c r="E588" s="2">
        <f t="shared" si="9"/>
        <v>253.75</v>
      </c>
    </row>
    <row r="589" spans="2:5" x14ac:dyDescent="0.25">
      <c r="B589" s="2" t="s">
        <v>71</v>
      </c>
      <c r="C589" s="4">
        <v>4</v>
      </c>
      <c r="D589" s="4">
        <v>2650</v>
      </c>
      <c r="E589" s="2">
        <f t="shared" si="9"/>
        <v>662.5</v>
      </c>
    </row>
    <row r="590" spans="2:5" x14ac:dyDescent="0.25">
      <c r="B590" s="2" t="s">
        <v>71</v>
      </c>
      <c r="C590" s="4">
        <v>4</v>
      </c>
      <c r="D590" s="4">
        <v>2500</v>
      </c>
      <c r="E590" s="2">
        <f t="shared" si="9"/>
        <v>625</v>
      </c>
    </row>
    <row r="591" spans="2:5" x14ac:dyDescent="0.25">
      <c r="B591" s="2" t="s">
        <v>71</v>
      </c>
      <c r="C591" s="4">
        <v>5</v>
      </c>
      <c r="D591" s="4">
        <v>3600</v>
      </c>
      <c r="E591" s="2">
        <f t="shared" si="9"/>
        <v>720</v>
      </c>
    </row>
    <row r="592" spans="2:5" x14ac:dyDescent="0.25">
      <c r="B592" s="2" t="s">
        <v>71</v>
      </c>
      <c r="C592" s="4">
        <v>5</v>
      </c>
      <c r="D592" s="4">
        <v>2800</v>
      </c>
      <c r="E592" s="2">
        <f t="shared" si="9"/>
        <v>560</v>
      </c>
    </row>
    <row r="593" spans="2:5" x14ac:dyDescent="0.25">
      <c r="B593" s="2" t="s">
        <v>71</v>
      </c>
      <c r="C593" s="4">
        <v>5</v>
      </c>
      <c r="D593" s="4">
        <v>2250</v>
      </c>
      <c r="E593" s="2">
        <f t="shared" si="9"/>
        <v>450</v>
      </c>
    </row>
    <row r="594" spans="2:5" x14ac:dyDescent="0.25">
      <c r="B594" s="2" t="s">
        <v>71</v>
      </c>
      <c r="C594" s="4">
        <v>5</v>
      </c>
      <c r="D594" s="4">
        <v>3475</v>
      </c>
      <c r="E594" s="2">
        <f t="shared" si="9"/>
        <v>695</v>
      </c>
    </row>
    <row r="595" spans="2:5" x14ac:dyDescent="0.25">
      <c r="B595" s="2" t="s">
        <v>71</v>
      </c>
      <c r="C595" s="4">
        <v>6</v>
      </c>
      <c r="D595" s="4">
        <v>2490</v>
      </c>
      <c r="E595" s="2">
        <f t="shared" si="9"/>
        <v>415</v>
      </c>
    </row>
    <row r="596" spans="2:5" x14ac:dyDescent="0.25">
      <c r="B596" s="2" t="s">
        <v>72</v>
      </c>
      <c r="C596" s="4">
        <v>1</v>
      </c>
      <c r="D596" s="4">
        <v>5435</v>
      </c>
      <c r="E596" s="2">
        <f t="shared" si="9"/>
        <v>5435</v>
      </c>
    </row>
    <row r="597" spans="2:5" x14ac:dyDescent="0.25">
      <c r="B597" s="2" t="s">
        <v>72</v>
      </c>
      <c r="C597" s="4">
        <v>1</v>
      </c>
      <c r="D597" s="4">
        <v>2900</v>
      </c>
      <c r="E597" s="2">
        <f t="shared" si="9"/>
        <v>2900</v>
      </c>
    </row>
    <row r="598" spans="2:5" x14ac:dyDescent="0.25">
      <c r="B598" s="2" t="s">
        <v>72</v>
      </c>
      <c r="C598" s="4">
        <v>1</v>
      </c>
      <c r="D598" s="4">
        <v>4150</v>
      </c>
      <c r="E598" s="2">
        <f t="shared" si="9"/>
        <v>4150</v>
      </c>
    </row>
    <row r="599" spans="2:5" x14ac:dyDescent="0.25">
      <c r="B599" s="2" t="s">
        <v>72</v>
      </c>
      <c r="C599" s="4">
        <v>1</v>
      </c>
      <c r="D599" s="4">
        <v>7250</v>
      </c>
      <c r="E599" s="2">
        <f t="shared" si="9"/>
        <v>7250</v>
      </c>
    </row>
    <row r="600" spans="2:5" x14ac:dyDescent="0.25">
      <c r="B600" s="2" t="s">
        <v>72</v>
      </c>
      <c r="C600" s="4">
        <v>1</v>
      </c>
      <c r="D600" s="4">
        <v>4217</v>
      </c>
      <c r="E600" s="2">
        <f t="shared" si="9"/>
        <v>4217</v>
      </c>
    </row>
    <row r="601" spans="2:5" x14ac:dyDescent="0.25">
      <c r="B601" s="2" t="s">
        <v>72</v>
      </c>
      <c r="C601" s="4">
        <v>1</v>
      </c>
      <c r="D601" s="4">
        <v>5928</v>
      </c>
      <c r="E601" s="2">
        <f t="shared" si="9"/>
        <v>5928</v>
      </c>
    </row>
    <row r="602" spans="2:5" x14ac:dyDescent="0.25">
      <c r="B602" s="2" t="s">
        <v>72</v>
      </c>
      <c r="C602" s="4">
        <v>1</v>
      </c>
      <c r="D602" s="4">
        <v>4605</v>
      </c>
      <c r="E602" s="2">
        <f t="shared" si="9"/>
        <v>4605</v>
      </c>
    </row>
    <row r="603" spans="2:5" x14ac:dyDescent="0.25">
      <c r="B603" s="2" t="s">
        <v>72</v>
      </c>
      <c r="C603" s="4">
        <v>1</v>
      </c>
      <c r="D603" s="4">
        <v>5750</v>
      </c>
      <c r="E603" s="2">
        <f t="shared" si="9"/>
        <v>5750</v>
      </c>
    </row>
    <row r="604" spans="2:5" x14ac:dyDescent="0.25">
      <c r="B604" s="2" t="s">
        <v>72</v>
      </c>
      <c r="C604" s="4">
        <v>1</v>
      </c>
      <c r="D604" s="4">
        <v>6825</v>
      </c>
      <c r="E604" s="2">
        <f t="shared" si="9"/>
        <v>6825</v>
      </c>
    </row>
    <row r="605" spans="2:5" x14ac:dyDescent="0.25">
      <c r="B605" s="2" t="s">
        <v>72</v>
      </c>
      <c r="C605" s="4">
        <v>1</v>
      </c>
      <c r="D605" s="4">
        <v>3900</v>
      </c>
      <c r="E605" s="2">
        <f t="shared" si="9"/>
        <v>3900</v>
      </c>
    </row>
    <row r="606" spans="2:5" x14ac:dyDescent="0.25">
      <c r="B606" s="2" t="s">
        <v>72</v>
      </c>
      <c r="C606" s="4">
        <v>1</v>
      </c>
      <c r="D606" s="4">
        <v>3300</v>
      </c>
      <c r="E606" s="2">
        <f t="shared" si="9"/>
        <v>3300</v>
      </c>
    </row>
    <row r="607" spans="2:5" x14ac:dyDescent="0.25">
      <c r="B607" s="2" t="s">
        <v>72</v>
      </c>
      <c r="C607" s="4">
        <v>1</v>
      </c>
      <c r="D607" s="4">
        <v>3395</v>
      </c>
      <c r="E607" s="2">
        <f t="shared" si="9"/>
        <v>3395</v>
      </c>
    </row>
    <row r="608" spans="2:5" x14ac:dyDescent="0.25">
      <c r="B608" s="2" t="s">
        <v>72</v>
      </c>
      <c r="C608" s="4">
        <v>1</v>
      </c>
      <c r="D608" s="4">
        <v>3204</v>
      </c>
      <c r="E608" s="2">
        <f t="shared" si="9"/>
        <v>3204</v>
      </c>
    </row>
    <row r="609" spans="2:5" x14ac:dyDescent="0.25">
      <c r="B609" s="2" t="s">
        <v>72</v>
      </c>
      <c r="C609" s="4">
        <v>1</v>
      </c>
      <c r="D609" s="4">
        <v>2961</v>
      </c>
      <c r="E609" s="2">
        <f t="shared" si="9"/>
        <v>2961</v>
      </c>
    </row>
    <row r="610" spans="2:5" x14ac:dyDescent="0.25">
      <c r="B610" s="2" t="s">
        <v>72</v>
      </c>
      <c r="C610" s="4">
        <v>1</v>
      </c>
      <c r="D610" s="4">
        <v>3881</v>
      </c>
      <c r="E610" s="2">
        <f t="shared" si="9"/>
        <v>3881</v>
      </c>
    </row>
    <row r="611" spans="2:5" x14ac:dyDescent="0.25">
      <c r="B611" s="2" t="s">
        <v>72</v>
      </c>
      <c r="C611" s="4">
        <v>1</v>
      </c>
      <c r="D611" s="4">
        <v>3689</v>
      </c>
      <c r="E611" s="2">
        <f t="shared" si="9"/>
        <v>3689</v>
      </c>
    </row>
    <row r="612" spans="2:5" x14ac:dyDescent="0.25">
      <c r="B612" s="2" t="s">
        <v>72</v>
      </c>
      <c r="C612" s="4">
        <v>1</v>
      </c>
      <c r="D612" s="4">
        <v>3711</v>
      </c>
      <c r="E612" s="2">
        <f t="shared" si="9"/>
        <v>3711</v>
      </c>
    </row>
    <row r="613" spans="2:5" x14ac:dyDescent="0.25">
      <c r="B613" s="2" t="s">
        <v>72</v>
      </c>
      <c r="C613" s="4">
        <v>1</v>
      </c>
      <c r="D613" s="4">
        <v>3003</v>
      </c>
      <c r="E613" s="2">
        <f t="shared" si="9"/>
        <v>3003</v>
      </c>
    </row>
    <row r="614" spans="2:5" x14ac:dyDescent="0.25">
      <c r="B614" s="2" t="s">
        <v>72</v>
      </c>
      <c r="C614" s="4">
        <v>1</v>
      </c>
      <c r="D614" s="4">
        <v>3730</v>
      </c>
      <c r="E614" s="2">
        <f t="shared" si="9"/>
        <v>3730</v>
      </c>
    </row>
    <row r="615" spans="2:5" x14ac:dyDescent="0.25">
      <c r="B615" s="2" t="s">
        <v>72</v>
      </c>
      <c r="C615" s="4">
        <v>1</v>
      </c>
      <c r="D615" s="4">
        <v>4705</v>
      </c>
      <c r="E615" s="2">
        <f t="shared" si="9"/>
        <v>4705</v>
      </c>
    </row>
    <row r="616" spans="2:5" x14ac:dyDescent="0.25">
      <c r="B616" s="2" t="s">
        <v>72</v>
      </c>
      <c r="C616" s="4">
        <v>1</v>
      </c>
      <c r="D616" s="4">
        <v>3900</v>
      </c>
      <c r="E616" s="2">
        <f t="shared" si="9"/>
        <v>3900</v>
      </c>
    </row>
    <row r="617" spans="2:5" x14ac:dyDescent="0.25">
      <c r="B617" s="2" t="s">
        <v>72</v>
      </c>
      <c r="C617" s="4">
        <v>1</v>
      </c>
      <c r="D617" s="4">
        <v>3695</v>
      </c>
      <c r="E617" s="2">
        <f t="shared" si="9"/>
        <v>3695</v>
      </c>
    </row>
    <row r="618" spans="2:5" x14ac:dyDescent="0.25">
      <c r="B618" s="2" t="s">
        <v>72</v>
      </c>
      <c r="C618" s="4">
        <v>1</v>
      </c>
      <c r="D618" s="4">
        <v>4850</v>
      </c>
      <c r="E618" s="2">
        <f t="shared" si="9"/>
        <v>4850</v>
      </c>
    </row>
    <row r="619" spans="2:5" x14ac:dyDescent="0.25">
      <c r="B619" s="2" t="s">
        <v>72</v>
      </c>
      <c r="C619" s="4">
        <v>1</v>
      </c>
      <c r="D619" s="4">
        <v>3857</v>
      </c>
      <c r="E619" s="2">
        <f t="shared" si="9"/>
        <v>3857</v>
      </c>
    </row>
    <row r="620" spans="2:5" x14ac:dyDescent="0.25">
      <c r="B620" s="2" t="s">
        <v>72</v>
      </c>
      <c r="C620" s="4">
        <v>1</v>
      </c>
      <c r="D620" s="4">
        <v>7350</v>
      </c>
      <c r="E620" s="2">
        <f t="shared" si="9"/>
        <v>7350</v>
      </c>
    </row>
    <row r="621" spans="2:5" x14ac:dyDescent="0.25">
      <c r="B621" s="2" t="s">
        <v>72</v>
      </c>
      <c r="C621" s="4">
        <v>1</v>
      </c>
      <c r="D621" s="4">
        <v>2700</v>
      </c>
      <c r="E621" s="2">
        <f t="shared" si="9"/>
        <v>2700</v>
      </c>
    </row>
    <row r="622" spans="2:5" x14ac:dyDescent="0.25">
      <c r="B622" s="2" t="s">
        <v>72</v>
      </c>
      <c r="C622" s="4">
        <v>1</v>
      </c>
      <c r="D622" s="4">
        <v>3395</v>
      </c>
      <c r="E622" s="2">
        <f t="shared" si="9"/>
        <v>3395</v>
      </c>
    </row>
    <row r="623" spans="2:5" x14ac:dyDescent="0.25">
      <c r="B623" s="2" t="s">
        <v>72</v>
      </c>
      <c r="C623" s="4">
        <v>1</v>
      </c>
      <c r="D623" s="4">
        <v>3061</v>
      </c>
      <c r="E623" s="2">
        <f t="shared" si="9"/>
        <v>3061</v>
      </c>
    </row>
    <row r="624" spans="2:5" x14ac:dyDescent="0.25">
      <c r="B624" s="2" t="s">
        <v>72</v>
      </c>
      <c r="C624" s="4">
        <v>1</v>
      </c>
      <c r="D624" s="4">
        <v>4125</v>
      </c>
      <c r="E624" s="2">
        <f t="shared" si="9"/>
        <v>4125</v>
      </c>
    </row>
    <row r="625" spans="2:5" x14ac:dyDescent="0.25">
      <c r="B625" s="2" t="s">
        <v>72</v>
      </c>
      <c r="C625" s="4">
        <v>1</v>
      </c>
      <c r="D625" s="4">
        <v>3695</v>
      </c>
      <c r="E625" s="2">
        <f t="shared" si="9"/>
        <v>3695</v>
      </c>
    </row>
    <row r="626" spans="2:5" x14ac:dyDescent="0.25">
      <c r="B626" s="2" t="s">
        <v>72</v>
      </c>
      <c r="C626" s="4">
        <v>1</v>
      </c>
      <c r="D626" s="4">
        <v>7000</v>
      </c>
      <c r="E626" s="2">
        <f t="shared" si="9"/>
        <v>7000</v>
      </c>
    </row>
    <row r="627" spans="2:5" x14ac:dyDescent="0.25">
      <c r="B627" s="2" t="s">
        <v>72</v>
      </c>
      <c r="C627" s="4">
        <v>1</v>
      </c>
      <c r="D627" s="4">
        <v>4335</v>
      </c>
      <c r="E627" s="2">
        <f t="shared" si="9"/>
        <v>4335</v>
      </c>
    </row>
    <row r="628" spans="2:5" x14ac:dyDescent="0.25">
      <c r="B628" s="2" t="s">
        <v>72</v>
      </c>
      <c r="C628" s="4">
        <v>1</v>
      </c>
      <c r="D628" s="4">
        <v>4050</v>
      </c>
      <c r="E628" s="2">
        <f t="shared" si="9"/>
        <v>4050</v>
      </c>
    </row>
    <row r="629" spans="2:5" x14ac:dyDescent="0.25">
      <c r="B629" s="2" t="s">
        <v>72</v>
      </c>
      <c r="C629" s="4">
        <v>1</v>
      </c>
      <c r="D629" s="4">
        <v>2400</v>
      </c>
      <c r="E629" s="2">
        <f t="shared" si="9"/>
        <v>2400</v>
      </c>
    </row>
    <row r="630" spans="2:5" x14ac:dyDescent="0.25">
      <c r="B630" s="2" t="s">
        <v>72</v>
      </c>
      <c r="C630" s="4">
        <v>1</v>
      </c>
      <c r="D630" s="4">
        <v>1308</v>
      </c>
      <c r="E630" s="2">
        <f t="shared" si="9"/>
        <v>1308</v>
      </c>
    </row>
    <row r="631" spans="2:5" x14ac:dyDescent="0.25">
      <c r="B631" s="2" t="s">
        <v>72</v>
      </c>
      <c r="C631" s="4">
        <v>1</v>
      </c>
      <c r="D631" s="4">
        <v>4450</v>
      </c>
      <c r="E631" s="2">
        <f t="shared" si="9"/>
        <v>4450</v>
      </c>
    </row>
    <row r="632" spans="2:5" x14ac:dyDescent="0.25">
      <c r="B632" s="2" t="s">
        <v>72</v>
      </c>
      <c r="C632" s="4">
        <v>1</v>
      </c>
      <c r="D632" s="4">
        <v>4220</v>
      </c>
      <c r="E632" s="2">
        <f t="shared" si="9"/>
        <v>4220</v>
      </c>
    </row>
    <row r="633" spans="2:5" x14ac:dyDescent="0.25">
      <c r="B633" s="2" t="s">
        <v>72</v>
      </c>
      <c r="C633" s="4">
        <v>1</v>
      </c>
      <c r="D633" s="4">
        <v>5025</v>
      </c>
      <c r="E633" s="2">
        <f t="shared" si="9"/>
        <v>5025</v>
      </c>
    </row>
    <row r="634" spans="2:5" x14ac:dyDescent="0.25">
      <c r="B634" s="2" t="s">
        <v>72</v>
      </c>
      <c r="C634" s="4">
        <v>1</v>
      </c>
      <c r="D634" s="4">
        <v>5300</v>
      </c>
      <c r="E634" s="2">
        <f t="shared" si="9"/>
        <v>5300</v>
      </c>
    </row>
    <row r="635" spans="2:5" x14ac:dyDescent="0.25">
      <c r="B635" s="2" t="s">
        <v>72</v>
      </c>
      <c r="C635" s="4">
        <v>1</v>
      </c>
      <c r="D635" s="4">
        <v>4013</v>
      </c>
      <c r="E635" s="2">
        <f t="shared" si="9"/>
        <v>4013</v>
      </c>
    </row>
    <row r="636" spans="2:5" x14ac:dyDescent="0.25">
      <c r="B636" s="2" t="s">
        <v>72</v>
      </c>
      <c r="C636" s="4">
        <v>1</v>
      </c>
      <c r="D636" s="4">
        <v>2200</v>
      </c>
      <c r="E636" s="2">
        <f t="shared" si="9"/>
        <v>2200</v>
      </c>
    </row>
    <row r="637" spans="2:5" x14ac:dyDescent="0.25">
      <c r="B637" s="2" t="s">
        <v>72</v>
      </c>
      <c r="C637" s="4">
        <v>1</v>
      </c>
      <c r="D637" s="4">
        <v>2180</v>
      </c>
      <c r="E637" s="2">
        <f t="shared" si="9"/>
        <v>2180</v>
      </c>
    </row>
    <row r="638" spans="2:5" x14ac:dyDescent="0.25">
      <c r="B638" s="2" t="s">
        <v>72</v>
      </c>
      <c r="C638" s="4">
        <v>1</v>
      </c>
      <c r="D638" s="4">
        <v>4747</v>
      </c>
      <c r="E638" s="2">
        <f t="shared" si="9"/>
        <v>4747</v>
      </c>
    </row>
    <row r="639" spans="2:5" x14ac:dyDescent="0.25">
      <c r="B639" s="2" t="s">
        <v>72</v>
      </c>
      <c r="C639" s="4">
        <v>1</v>
      </c>
      <c r="D639" s="4">
        <v>8010</v>
      </c>
      <c r="E639" s="2">
        <f t="shared" si="9"/>
        <v>8010</v>
      </c>
    </row>
    <row r="640" spans="2:5" x14ac:dyDescent="0.25">
      <c r="B640" s="2" t="s">
        <v>72</v>
      </c>
      <c r="C640" s="4">
        <v>1</v>
      </c>
      <c r="D640" s="4">
        <v>4000</v>
      </c>
      <c r="E640" s="2">
        <f t="shared" si="9"/>
        <v>4000</v>
      </c>
    </row>
    <row r="641" spans="2:5" x14ac:dyDescent="0.25">
      <c r="B641" s="2" t="s">
        <v>72</v>
      </c>
      <c r="C641" s="4">
        <v>1</v>
      </c>
      <c r="D641" s="4">
        <v>8000</v>
      </c>
      <c r="E641" s="2">
        <f t="shared" si="9"/>
        <v>8000</v>
      </c>
    </row>
    <row r="642" spans="2:5" x14ac:dyDescent="0.25">
      <c r="B642" s="2" t="s">
        <v>72</v>
      </c>
      <c r="C642" s="4">
        <v>1</v>
      </c>
      <c r="D642" s="4">
        <v>2595</v>
      </c>
      <c r="E642" s="2">
        <f t="shared" si="9"/>
        <v>2595</v>
      </c>
    </row>
    <row r="643" spans="2:5" x14ac:dyDescent="0.25">
      <c r="B643" s="2" t="s">
        <v>72</v>
      </c>
      <c r="C643" s="4">
        <v>1</v>
      </c>
      <c r="D643" s="4">
        <v>2050</v>
      </c>
      <c r="E643" s="2">
        <f t="shared" si="9"/>
        <v>2050</v>
      </c>
    </row>
    <row r="644" spans="2:5" x14ac:dyDescent="0.25">
      <c r="B644" s="2" t="s">
        <v>72</v>
      </c>
      <c r="C644" s="4">
        <v>1</v>
      </c>
      <c r="D644" s="4">
        <v>5999</v>
      </c>
      <c r="E644" s="2">
        <f t="shared" si="9"/>
        <v>5999</v>
      </c>
    </row>
    <row r="645" spans="2:5" x14ac:dyDescent="0.25">
      <c r="B645" s="2" t="s">
        <v>72</v>
      </c>
      <c r="C645" s="4">
        <v>1</v>
      </c>
      <c r="D645" s="4">
        <v>3050</v>
      </c>
      <c r="E645" s="2">
        <f t="shared" si="9"/>
        <v>3050</v>
      </c>
    </row>
    <row r="646" spans="2:5" x14ac:dyDescent="0.25">
      <c r="B646" s="2" t="s">
        <v>72</v>
      </c>
      <c r="C646" s="4">
        <v>1</v>
      </c>
      <c r="D646" s="4">
        <v>2950</v>
      </c>
      <c r="E646" s="2">
        <f t="shared" si="9"/>
        <v>2950</v>
      </c>
    </row>
    <row r="647" spans="2:5" x14ac:dyDescent="0.25">
      <c r="B647" s="2" t="s">
        <v>72</v>
      </c>
      <c r="C647" s="4">
        <v>1</v>
      </c>
      <c r="D647" s="4">
        <v>3100</v>
      </c>
      <c r="E647" s="2">
        <f t="shared" ref="E647:E710" si="10">D647/C647</f>
        <v>3100</v>
      </c>
    </row>
    <row r="648" spans="2:5" x14ac:dyDescent="0.25">
      <c r="B648" s="2" t="s">
        <v>72</v>
      </c>
      <c r="C648" s="4">
        <v>1</v>
      </c>
      <c r="D648" s="4">
        <v>3600</v>
      </c>
      <c r="E648" s="2">
        <f t="shared" si="10"/>
        <v>3600</v>
      </c>
    </row>
    <row r="649" spans="2:5" x14ac:dyDescent="0.25">
      <c r="B649" s="2" t="s">
        <v>72</v>
      </c>
      <c r="C649" s="4">
        <v>1</v>
      </c>
      <c r="D649" s="4">
        <v>4495</v>
      </c>
      <c r="E649" s="2">
        <f t="shared" si="10"/>
        <v>4495</v>
      </c>
    </row>
    <row r="650" spans="2:5" x14ac:dyDescent="0.25">
      <c r="B650" s="2" t="s">
        <v>72</v>
      </c>
      <c r="C650" s="4">
        <v>1</v>
      </c>
      <c r="D650" s="4">
        <v>4200</v>
      </c>
      <c r="E650" s="2">
        <f t="shared" si="10"/>
        <v>4200</v>
      </c>
    </row>
    <row r="651" spans="2:5" x14ac:dyDescent="0.25">
      <c r="B651" s="2" t="s">
        <v>72</v>
      </c>
      <c r="C651" s="4">
        <v>1</v>
      </c>
      <c r="D651" s="4">
        <v>3400</v>
      </c>
      <c r="E651" s="2">
        <f t="shared" si="10"/>
        <v>3400</v>
      </c>
    </row>
    <row r="652" spans="2:5" x14ac:dyDescent="0.25">
      <c r="B652" s="2" t="s">
        <v>72</v>
      </c>
      <c r="C652" s="4">
        <v>1</v>
      </c>
      <c r="D652" s="4">
        <v>3995</v>
      </c>
      <c r="E652" s="2">
        <f t="shared" si="10"/>
        <v>3995</v>
      </c>
    </row>
    <row r="653" spans="2:5" x14ac:dyDescent="0.25">
      <c r="B653" s="2" t="s">
        <v>72</v>
      </c>
      <c r="C653" s="4">
        <v>1</v>
      </c>
      <c r="D653" s="4">
        <v>7495</v>
      </c>
      <c r="E653" s="2">
        <f t="shared" si="10"/>
        <v>7495</v>
      </c>
    </row>
    <row r="654" spans="2:5" x14ac:dyDescent="0.25">
      <c r="B654" s="2" t="s">
        <v>72</v>
      </c>
      <c r="C654" s="4">
        <v>1</v>
      </c>
      <c r="D654" s="4">
        <v>2150</v>
      </c>
      <c r="E654" s="2">
        <f t="shared" si="10"/>
        <v>2150</v>
      </c>
    </row>
    <row r="655" spans="2:5" x14ac:dyDescent="0.25">
      <c r="B655" s="2" t="s">
        <v>72</v>
      </c>
      <c r="C655" s="4">
        <v>1</v>
      </c>
      <c r="D655" s="4">
        <v>1995</v>
      </c>
      <c r="E655" s="2">
        <f t="shared" si="10"/>
        <v>1995</v>
      </c>
    </row>
    <row r="656" spans="2:5" x14ac:dyDescent="0.25">
      <c r="B656" s="2" t="s">
        <v>72</v>
      </c>
      <c r="C656" s="4">
        <v>1</v>
      </c>
      <c r="D656" s="4">
        <v>4295</v>
      </c>
      <c r="E656" s="2">
        <f t="shared" si="10"/>
        <v>4295</v>
      </c>
    </row>
    <row r="657" spans="2:5" x14ac:dyDescent="0.25">
      <c r="B657" s="2" t="s">
        <v>72</v>
      </c>
      <c r="C657" s="4">
        <v>1</v>
      </c>
      <c r="D657" s="4">
        <v>2695</v>
      </c>
      <c r="E657" s="2">
        <f t="shared" si="10"/>
        <v>2695</v>
      </c>
    </row>
    <row r="658" spans="2:5" x14ac:dyDescent="0.25">
      <c r="B658" s="2" t="s">
        <v>72</v>
      </c>
      <c r="C658" s="4">
        <v>1</v>
      </c>
      <c r="D658" s="4">
        <v>6000</v>
      </c>
      <c r="E658" s="2">
        <f t="shared" si="10"/>
        <v>6000</v>
      </c>
    </row>
    <row r="659" spans="2:5" x14ac:dyDescent="0.25">
      <c r="B659" s="2" t="s">
        <v>72</v>
      </c>
      <c r="C659" s="4">
        <v>1</v>
      </c>
      <c r="D659" s="4">
        <v>3995</v>
      </c>
      <c r="E659" s="2">
        <f t="shared" si="10"/>
        <v>3995</v>
      </c>
    </row>
    <row r="660" spans="2:5" x14ac:dyDescent="0.25">
      <c r="B660" s="2" t="s">
        <v>72</v>
      </c>
      <c r="C660" s="4">
        <v>1</v>
      </c>
      <c r="D660" s="4">
        <v>3750</v>
      </c>
      <c r="E660" s="2">
        <f t="shared" si="10"/>
        <v>3750</v>
      </c>
    </row>
    <row r="661" spans="2:5" x14ac:dyDescent="0.25">
      <c r="B661" s="2" t="s">
        <v>72</v>
      </c>
      <c r="C661" s="4">
        <v>1</v>
      </c>
      <c r="D661" s="4">
        <v>4800</v>
      </c>
      <c r="E661" s="2">
        <f t="shared" si="10"/>
        <v>4800</v>
      </c>
    </row>
    <row r="662" spans="2:5" x14ac:dyDescent="0.25">
      <c r="B662" s="2" t="s">
        <v>72</v>
      </c>
      <c r="C662" s="4">
        <v>1</v>
      </c>
      <c r="D662" s="4">
        <v>7180</v>
      </c>
      <c r="E662" s="2">
        <f t="shared" si="10"/>
        <v>7180</v>
      </c>
    </row>
    <row r="663" spans="2:5" x14ac:dyDescent="0.25">
      <c r="B663" s="2" t="s">
        <v>72</v>
      </c>
      <c r="C663" s="4">
        <v>1</v>
      </c>
      <c r="D663" s="4">
        <v>5380</v>
      </c>
      <c r="E663" s="2">
        <f t="shared" si="10"/>
        <v>5380</v>
      </c>
    </row>
    <row r="664" spans="2:5" x14ac:dyDescent="0.25">
      <c r="B664" s="2" t="s">
        <v>72</v>
      </c>
      <c r="C664" s="4">
        <v>1</v>
      </c>
      <c r="D664" s="4">
        <v>2248</v>
      </c>
      <c r="E664" s="2">
        <f t="shared" si="10"/>
        <v>2248</v>
      </c>
    </row>
    <row r="665" spans="2:5" x14ac:dyDescent="0.25">
      <c r="B665" s="2" t="s">
        <v>72</v>
      </c>
      <c r="C665" s="4">
        <v>1</v>
      </c>
      <c r="D665" s="4">
        <v>67708</v>
      </c>
      <c r="E665" s="2">
        <f t="shared" si="10"/>
        <v>67708</v>
      </c>
    </row>
    <row r="666" spans="2:5" x14ac:dyDescent="0.25">
      <c r="B666" s="2" t="s">
        <v>72</v>
      </c>
      <c r="C666" s="4">
        <v>1</v>
      </c>
      <c r="D666" s="4">
        <v>3295</v>
      </c>
      <c r="E666" s="2">
        <f t="shared" si="10"/>
        <v>3295</v>
      </c>
    </row>
    <row r="667" spans="2:5" x14ac:dyDescent="0.25">
      <c r="B667" s="2" t="s">
        <v>72</v>
      </c>
      <c r="C667" s="4">
        <v>1</v>
      </c>
      <c r="D667" s="4">
        <v>4150</v>
      </c>
      <c r="E667" s="2">
        <f t="shared" si="10"/>
        <v>4150</v>
      </c>
    </row>
    <row r="668" spans="2:5" x14ac:dyDescent="0.25">
      <c r="B668" s="2" t="s">
        <v>72</v>
      </c>
      <c r="C668" s="4">
        <v>1</v>
      </c>
      <c r="D668" s="4">
        <v>3295</v>
      </c>
      <c r="E668" s="2">
        <f t="shared" si="10"/>
        <v>3295</v>
      </c>
    </row>
    <row r="669" spans="2:5" x14ac:dyDescent="0.25">
      <c r="B669" s="2" t="s">
        <v>72</v>
      </c>
      <c r="C669" s="4">
        <v>1</v>
      </c>
      <c r="D669" s="4">
        <v>8350</v>
      </c>
      <c r="E669" s="2">
        <f t="shared" si="10"/>
        <v>8350</v>
      </c>
    </row>
    <row r="670" spans="2:5" x14ac:dyDescent="0.25">
      <c r="B670" s="2" t="s">
        <v>72</v>
      </c>
      <c r="C670" s="4">
        <v>1</v>
      </c>
      <c r="D670" s="4">
        <v>2900</v>
      </c>
      <c r="E670" s="2">
        <f t="shared" si="10"/>
        <v>2900</v>
      </c>
    </row>
    <row r="671" spans="2:5" x14ac:dyDescent="0.25">
      <c r="B671" s="2" t="s">
        <v>72</v>
      </c>
      <c r="C671" s="4">
        <v>1</v>
      </c>
      <c r="D671" s="4">
        <v>2550</v>
      </c>
      <c r="E671" s="2">
        <f t="shared" si="10"/>
        <v>2550</v>
      </c>
    </row>
    <row r="672" spans="2:5" x14ac:dyDescent="0.25">
      <c r="B672" s="2" t="s">
        <v>72</v>
      </c>
      <c r="C672" s="4">
        <v>1</v>
      </c>
      <c r="D672" s="4">
        <v>2150</v>
      </c>
      <c r="E672" s="2">
        <f t="shared" si="10"/>
        <v>2150</v>
      </c>
    </row>
    <row r="673" spans="2:5" x14ac:dyDescent="0.25">
      <c r="B673" s="2" t="s">
        <v>72</v>
      </c>
      <c r="C673" s="4">
        <v>1</v>
      </c>
      <c r="D673" s="4">
        <v>2195</v>
      </c>
      <c r="E673" s="2">
        <f t="shared" si="10"/>
        <v>2195</v>
      </c>
    </row>
    <row r="674" spans="2:5" x14ac:dyDescent="0.25">
      <c r="B674" s="2" t="s">
        <v>72</v>
      </c>
      <c r="C674" s="4">
        <v>1</v>
      </c>
      <c r="D674" s="4">
        <v>2150</v>
      </c>
      <c r="E674" s="2">
        <f t="shared" si="10"/>
        <v>2150</v>
      </c>
    </row>
    <row r="675" spans="2:5" x14ac:dyDescent="0.25">
      <c r="B675" s="2" t="s">
        <v>72</v>
      </c>
      <c r="C675" s="4">
        <v>1</v>
      </c>
      <c r="D675" s="4">
        <v>4995</v>
      </c>
      <c r="E675" s="2">
        <f t="shared" si="10"/>
        <v>4995</v>
      </c>
    </row>
    <row r="676" spans="2:5" x14ac:dyDescent="0.25">
      <c r="B676" s="2" t="s">
        <v>72</v>
      </c>
      <c r="C676" s="4">
        <v>1</v>
      </c>
      <c r="D676" s="4">
        <v>2250</v>
      </c>
      <c r="E676" s="2">
        <f t="shared" si="10"/>
        <v>2250</v>
      </c>
    </row>
    <row r="677" spans="2:5" x14ac:dyDescent="0.25">
      <c r="B677" s="2" t="s">
        <v>72</v>
      </c>
      <c r="C677" s="4">
        <v>1</v>
      </c>
      <c r="D677" s="4">
        <v>3000</v>
      </c>
      <c r="E677" s="2">
        <f t="shared" si="10"/>
        <v>3000</v>
      </c>
    </row>
    <row r="678" spans="2:5" x14ac:dyDescent="0.25">
      <c r="B678" s="2" t="s">
        <v>72</v>
      </c>
      <c r="C678" s="4">
        <v>1</v>
      </c>
      <c r="D678" s="4">
        <v>4350</v>
      </c>
      <c r="E678" s="2">
        <f t="shared" si="10"/>
        <v>4350</v>
      </c>
    </row>
    <row r="679" spans="2:5" x14ac:dyDescent="0.25">
      <c r="B679" s="2" t="s">
        <v>72</v>
      </c>
      <c r="C679" s="4">
        <v>1</v>
      </c>
      <c r="D679" s="4">
        <v>3010</v>
      </c>
      <c r="E679" s="2">
        <f t="shared" si="10"/>
        <v>3010</v>
      </c>
    </row>
    <row r="680" spans="2:5" x14ac:dyDescent="0.25">
      <c r="B680" s="2" t="s">
        <v>72</v>
      </c>
      <c r="C680" s="4">
        <v>2</v>
      </c>
      <c r="D680" s="4">
        <v>12000</v>
      </c>
      <c r="E680" s="2">
        <f t="shared" si="10"/>
        <v>6000</v>
      </c>
    </row>
    <row r="681" spans="2:5" x14ac:dyDescent="0.25">
      <c r="B681" s="2" t="s">
        <v>72</v>
      </c>
      <c r="C681" s="4">
        <v>2</v>
      </c>
      <c r="D681" s="4">
        <v>6525</v>
      </c>
      <c r="E681" s="2">
        <f t="shared" si="10"/>
        <v>3262.5</v>
      </c>
    </row>
    <row r="682" spans="2:5" x14ac:dyDescent="0.25">
      <c r="B682" s="2" t="s">
        <v>72</v>
      </c>
      <c r="C682" s="4">
        <v>2</v>
      </c>
      <c r="D682" s="4">
        <v>6450</v>
      </c>
      <c r="E682" s="2">
        <f t="shared" si="10"/>
        <v>3225</v>
      </c>
    </row>
    <row r="683" spans="2:5" x14ac:dyDescent="0.25">
      <c r="B683" s="2" t="s">
        <v>72</v>
      </c>
      <c r="C683" s="4">
        <v>2</v>
      </c>
      <c r="D683" s="4">
        <v>4295</v>
      </c>
      <c r="E683" s="2">
        <f t="shared" si="10"/>
        <v>2147.5</v>
      </c>
    </row>
    <row r="684" spans="2:5" x14ac:dyDescent="0.25">
      <c r="B684" s="2" t="s">
        <v>72</v>
      </c>
      <c r="C684" s="4">
        <v>2</v>
      </c>
      <c r="D684" s="4">
        <v>2700</v>
      </c>
      <c r="E684" s="2">
        <f t="shared" si="10"/>
        <v>1350</v>
      </c>
    </row>
    <row r="685" spans="2:5" x14ac:dyDescent="0.25">
      <c r="B685" s="2" t="s">
        <v>72</v>
      </c>
      <c r="C685" s="4">
        <v>2</v>
      </c>
      <c r="D685" s="4">
        <v>2700</v>
      </c>
      <c r="E685" s="2">
        <f t="shared" si="10"/>
        <v>1350</v>
      </c>
    </row>
    <row r="686" spans="2:5" x14ac:dyDescent="0.25">
      <c r="B686" s="2" t="s">
        <v>72</v>
      </c>
      <c r="C686" s="4">
        <v>2</v>
      </c>
      <c r="D686" s="4">
        <v>3650</v>
      </c>
      <c r="E686" s="2">
        <f t="shared" si="10"/>
        <v>1825</v>
      </c>
    </row>
    <row r="687" spans="2:5" x14ac:dyDescent="0.25">
      <c r="B687" s="2" t="s">
        <v>72</v>
      </c>
      <c r="C687" s="4">
        <v>2</v>
      </c>
      <c r="D687" s="4">
        <v>2300</v>
      </c>
      <c r="E687" s="2">
        <f t="shared" si="10"/>
        <v>1150</v>
      </c>
    </row>
    <row r="688" spans="2:5" x14ac:dyDescent="0.25">
      <c r="B688" s="2" t="s">
        <v>72</v>
      </c>
      <c r="C688" s="4">
        <v>2</v>
      </c>
      <c r="D688" s="4">
        <v>3375</v>
      </c>
      <c r="E688" s="2">
        <f t="shared" si="10"/>
        <v>1687.5</v>
      </c>
    </row>
    <row r="689" spans="2:5" x14ac:dyDescent="0.25">
      <c r="B689" s="2" t="s">
        <v>72</v>
      </c>
      <c r="C689" s="4">
        <v>2</v>
      </c>
      <c r="D689" s="4">
        <v>3800</v>
      </c>
      <c r="E689" s="2">
        <f t="shared" si="10"/>
        <v>1900</v>
      </c>
    </row>
    <row r="690" spans="2:5" x14ac:dyDescent="0.25">
      <c r="B690" s="2" t="s">
        <v>72</v>
      </c>
      <c r="C690" s="4">
        <v>2</v>
      </c>
      <c r="D690" s="4">
        <v>3375</v>
      </c>
      <c r="E690" s="2">
        <f t="shared" si="10"/>
        <v>1687.5</v>
      </c>
    </row>
    <row r="691" spans="2:5" x14ac:dyDescent="0.25">
      <c r="B691" s="2" t="s">
        <v>72</v>
      </c>
      <c r="C691" s="4">
        <v>2</v>
      </c>
      <c r="D691" s="4">
        <v>9500</v>
      </c>
      <c r="E691" s="2">
        <f t="shared" si="10"/>
        <v>4750</v>
      </c>
    </row>
    <row r="692" spans="2:5" x14ac:dyDescent="0.25">
      <c r="B692" s="2" t="s">
        <v>72</v>
      </c>
      <c r="C692" s="4">
        <v>2</v>
      </c>
      <c r="D692" s="4">
        <v>4000</v>
      </c>
      <c r="E692" s="2">
        <f t="shared" si="10"/>
        <v>2000</v>
      </c>
    </row>
    <row r="693" spans="2:5" x14ac:dyDescent="0.25">
      <c r="B693" s="2" t="s">
        <v>72</v>
      </c>
      <c r="C693" s="4">
        <v>2</v>
      </c>
      <c r="D693" s="4">
        <v>4800</v>
      </c>
      <c r="E693" s="2">
        <f t="shared" si="10"/>
        <v>2400</v>
      </c>
    </row>
    <row r="694" spans="2:5" x14ac:dyDescent="0.25">
      <c r="B694" s="2" t="s">
        <v>72</v>
      </c>
      <c r="C694" s="4">
        <v>2</v>
      </c>
      <c r="D694" s="4">
        <v>5895</v>
      </c>
      <c r="E694" s="2">
        <f t="shared" si="10"/>
        <v>2947.5</v>
      </c>
    </row>
    <row r="695" spans="2:5" x14ac:dyDescent="0.25">
      <c r="B695" s="2" t="s">
        <v>72</v>
      </c>
      <c r="C695" s="4">
        <v>2</v>
      </c>
      <c r="D695" s="4">
        <v>3995</v>
      </c>
      <c r="E695" s="2">
        <f t="shared" si="10"/>
        <v>1997.5</v>
      </c>
    </row>
    <row r="696" spans="2:5" x14ac:dyDescent="0.25">
      <c r="B696" s="2" t="s">
        <v>72</v>
      </c>
      <c r="C696" s="4">
        <v>2</v>
      </c>
      <c r="D696" s="4">
        <v>5900</v>
      </c>
      <c r="E696" s="2">
        <f t="shared" si="10"/>
        <v>2950</v>
      </c>
    </row>
    <row r="697" spans="2:5" x14ac:dyDescent="0.25">
      <c r="B697" s="2" t="s">
        <v>72</v>
      </c>
      <c r="C697" s="4">
        <v>2</v>
      </c>
      <c r="D697" s="4">
        <v>2199</v>
      </c>
      <c r="E697" s="2">
        <f t="shared" si="10"/>
        <v>1099.5</v>
      </c>
    </row>
    <row r="698" spans="2:5" x14ac:dyDescent="0.25">
      <c r="B698" s="2" t="s">
        <v>72</v>
      </c>
      <c r="C698" s="4">
        <v>2</v>
      </c>
      <c r="D698" s="4">
        <v>2800</v>
      </c>
      <c r="E698" s="2">
        <f t="shared" si="10"/>
        <v>1400</v>
      </c>
    </row>
    <row r="699" spans="2:5" x14ac:dyDescent="0.25">
      <c r="B699" s="2" t="s">
        <v>72</v>
      </c>
      <c r="C699" s="4">
        <v>2</v>
      </c>
      <c r="D699" s="4">
        <v>4000</v>
      </c>
      <c r="E699" s="2">
        <f t="shared" si="10"/>
        <v>2000</v>
      </c>
    </row>
    <row r="700" spans="2:5" x14ac:dyDescent="0.25">
      <c r="B700" s="2" t="s">
        <v>72</v>
      </c>
      <c r="C700" s="4">
        <v>2</v>
      </c>
      <c r="D700" s="4">
        <v>4700</v>
      </c>
      <c r="E700" s="2">
        <f t="shared" si="10"/>
        <v>2350</v>
      </c>
    </row>
    <row r="701" spans="2:5" x14ac:dyDescent="0.25">
      <c r="B701" s="2" t="s">
        <v>72</v>
      </c>
      <c r="C701" s="4">
        <v>2</v>
      </c>
      <c r="D701" s="4">
        <v>3600</v>
      </c>
      <c r="E701" s="2">
        <f t="shared" si="10"/>
        <v>1800</v>
      </c>
    </row>
    <row r="702" spans="2:5" x14ac:dyDescent="0.25">
      <c r="B702" s="2" t="s">
        <v>72</v>
      </c>
      <c r="C702" s="4">
        <v>2</v>
      </c>
      <c r="D702" s="4">
        <v>4795</v>
      </c>
      <c r="E702" s="2">
        <f t="shared" si="10"/>
        <v>2397.5</v>
      </c>
    </row>
    <row r="703" spans="2:5" x14ac:dyDescent="0.25">
      <c r="B703" s="2" t="s">
        <v>72</v>
      </c>
      <c r="C703" s="4">
        <v>2</v>
      </c>
      <c r="D703" s="4">
        <v>4500</v>
      </c>
      <c r="E703" s="2">
        <f t="shared" si="10"/>
        <v>2250</v>
      </c>
    </row>
    <row r="704" spans="2:5" x14ac:dyDescent="0.25">
      <c r="B704" s="2" t="s">
        <v>72</v>
      </c>
      <c r="C704" s="4">
        <v>2</v>
      </c>
      <c r="D704" s="4">
        <v>2425</v>
      </c>
      <c r="E704" s="2">
        <f t="shared" si="10"/>
        <v>1212.5</v>
      </c>
    </row>
    <row r="705" spans="2:5" x14ac:dyDescent="0.25">
      <c r="B705" s="2" t="s">
        <v>72</v>
      </c>
      <c r="C705" s="4">
        <v>2</v>
      </c>
      <c r="D705" s="4">
        <v>3550</v>
      </c>
      <c r="E705" s="2">
        <f t="shared" si="10"/>
        <v>1775</v>
      </c>
    </row>
    <row r="706" spans="2:5" x14ac:dyDescent="0.25">
      <c r="B706" s="2" t="s">
        <v>72</v>
      </c>
      <c r="C706" s="4">
        <v>2</v>
      </c>
      <c r="D706" s="4">
        <v>2800</v>
      </c>
      <c r="E706" s="2">
        <f t="shared" si="10"/>
        <v>1400</v>
      </c>
    </row>
    <row r="707" spans="2:5" x14ac:dyDescent="0.25">
      <c r="B707" s="2" t="s">
        <v>72</v>
      </c>
      <c r="C707" s="4">
        <v>2</v>
      </c>
      <c r="D707" s="4">
        <v>7860</v>
      </c>
      <c r="E707" s="2">
        <f t="shared" si="10"/>
        <v>3930</v>
      </c>
    </row>
    <row r="708" spans="2:5" x14ac:dyDescent="0.25">
      <c r="B708" s="2" t="s">
        <v>72</v>
      </c>
      <c r="C708" s="4">
        <v>2</v>
      </c>
      <c r="D708" s="4">
        <v>5500</v>
      </c>
      <c r="E708" s="2">
        <f t="shared" si="10"/>
        <v>2750</v>
      </c>
    </row>
    <row r="709" spans="2:5" x14ac:dyDescent="0.25">
      <c r="B709" s="2" t="s">
        <v>72</v>
      </c>
      <c r="C709" s="4">
        <v>2</v>
      </c>
      <c r="D709" s="4">
        <v>8995</v>
      </c>
      <c r="E709" s="2">
        <f t="shared" si="10"/>
        <v>4497.5</v>
      </c>
    </row>
    <row r="710" spans="2:5" x14ac:dyDescent="0.25">
      <c r="B710" s="2" t="s">
        <v>72</v>
      </c>
      <c r="C710" s="4">
        <v>2</v>
      </c>
      <c r="D710" s="4">
        <v>7200</v>
      </c>
      <c r="E710" s="2">
        <f t="shared" si="10"/>
        <v>3600</v>
      </c>
    </row>
    <row r="711" spans="2:5" x14ac:dyDescent="0.25">
      <c r="B711" s="2" t="s">
        <v>72</v>
      </c>
      <c r="C711" s="4">
        <v>2</v>
      </c>
      <c r="D711" s="4">
        <v>6495</v>
      </c>
      <c r="E711" s="2">
        <f t="shared" ref="E711:E774" si="11">D711/C711</f>
        <v>3247.5</v>
      </c>
    </row>
    <row r="712" spans="2:5" x14ac:dyDescent="0.25">
      <c r="B712" s="2" t="s">
        <v>72</v>
      </c>
      <c r="C712" s="4">
        <v>2</v>
      </c>
      <c r="D712" s="4">
        <v>6205</v>
      </c>
      <c r="E712" s="2">
        <f t="shared" si="11"/>
        <v>3102.5</v>
      </c>
    </row>
    <row r="713" spans="2:5" x14ac:dyDescent="0.25">
      <c r="B713" s="2" t="s">
        <v>72</v>
      </c>
      <c r="C713" s="4">
        <v>2</v>
      </c>
      <c r="D713" s="4">
        <v>5250</v>
      </c>
      <c r="E713" s="2">
        <f t="shared" si="11"/>
        <v>2625</v>
      </c>
    </row>
    <row r="714" spans="2:5" x14ac:dyDescent="0.25">
      <c r="B714" s="2" t="s">
        <v>72</v>
      </c>
      <c r="C714" s="4">
        <v>2</v>
      </c>
      <c r="D714" s="4">
        <v>7455</v>
      </c>
      <c r="E714" s="2">
        <f t="shared" si="11"/>
        <v>3727.5</v>
      </c>
    </row>
    <row r="715" spans="2:5" x14ac:dyDescent="0.25">
      <c r="B715" s="2" t="s">
        <v>72</v>
      </c>
      <c r="C715" s="4">
        <v>2</v>
      </c>
      <c r="D715" s="4">
        <v>7200</v>
      </c>
      <c r="E715" s="2">
        <f t="shared" si="11"/>
        <v>3600</v>
      </c>
    </row>
    <row r="716" spans="2:5" x14ac:dyDescent="0.25">
      <c r="B716" s="2" t="s">
        <v>72</v>
      </c>
      <c r="C716" s="4">
        <v>2</v>
      </c>
      <c r="D716" s="4">
        <v>8995</v>
      </c>
      <c r="E716" s="2">
        <f t="shared" si="11"/>
        <v>4497.5</v>
      </c>
    </row>
    <row r="717" spans="2:5" x14ac:dyDescent="0.25">
      <c r="B717" s="2" t="s">
        <v>72</v>
      </c>
      <c r="C717" s="4">
        <v>2</v>
      </c>
      <c r="D717" s="4">
        <v>6695</v>
      </c>
      <c r="E717" s="2">
        <f t="shared" si="11"/>
        <v>3347.5</v>
      </c>
    </row>
    <row r="718" spans="2:5" x14ac:dyDescent="0.25">
      <c r="B718" s="2" t="s">
        <v>72</v>
      </c>
      <c r="C718" s="4">
        <v>2</v>
      </c>
      <c r="D718" s="4">
        <v>7395</v>
      </c>
      <c r="E718" s="2">
        <f t="shared" si="11"/>
        <v>3697.5</v>
      </c>
    </row>
    <row r="719" spans="2:5" x14ac:dyDescent="0.25">
      <c r="B719" s="2" t="s">
        <v>72</v>
      </c>
      <c r="C719" s="4">
        <v>2</v>
      </c>
      <c r="D719" s="4">
        <v>7046</v>
      </c>
      <c r="E719" s="2">
        <f t="shared" si="11"/>
        <v>3523</v>
      </c>
    </row>
    <row r="720" spans="2:5" x14ac:dyDescent="0.25">
      <c r="B720" s="2" t="s">
        <v>72</v>
      </c>
      <c r="C720" s="4">
        <v>3</v>
      </c>
      <c r="D720" s="4">
        <v>8443</v>
      </c>
      <c r="E720" s="2">
        <f t="shared" si="11"/>
        <v>2814.3333333333335</v>
      </c>
    </row>
    <row r="721" spans="2:5" x14ac:dyDescent="0.25">
      <c r="B721" s="2" t="s">
        <v>72</v>
      </c>
      <c r="C721" s="4">
        <v>3</v>
      </c>
      <c r="D721" s="4">
        <v>75000</v>
      </c>
      <c r="E721" s="2">
        <f t="shared" si="11"/>
        <v>25000</v>
      </c>
    </row>
    <row r="722" spans="2:5" x14ac:dyDescent="0.25">
      <c r="B722" s="2" t="s">
        <v>72</v>
      </c>
      <c r="C722" s="4">
        <v>3</v>
      </c>
      <c r="D722" s="4">
        <v>7000</v>
      </c>
      <c r="E722" s="2">
        <f t="shared" si="11"/>
        <v>2333.3333333333335</v>
      </c>
    </row>
    <row r="723" spans="2:5" x14ac:dyDescent="0.25">
      <c r="B723" s="2" t="s">
        <v>72</v>
      </c>
      <c r="C723" s="4">
        <v>3</v>
      </c>
      <c r="D723" s="4">
        <v>3000</v>
      </c>
      <c r="E723" s="2">
        <f t="shared" si="11"/>
        <v>1000</v>
      </c>
    </row>
    <row r="724" spans="2:5" x14ac:dyDescent="0.25">
      <c r="B724" s="2" t="s">
        <v>72</v>
      </c>
      <c r="C724" s="4">
        <v>3</v>
      </c>
      <c r="D724" s="4">
        <v>6875</v>
      </c>
      <c r="E724" s="2">
        <f t="shared" si="11"/>
        <v>2291.6666666666665</v>
      </c>
    </row>
    <row r="725" spans="2:5" x14ac:dyDescent="0.25">
      <c r="B725" s="2" t="s">
        <v>72</v>
      </c>
      <c r="C725" s="4">
        <v>3</v>
      </c>
      <c r="D725" s="4">
        <v>2995</v>
      </c>
      <c r="E725" s="2">
        <f t="shared" si="11"/>
        <v>998.33333333333337</v>
      </c>
    </row>
    <row r="726" spans="2:5" x14ac:dyDescent="0.25">
      <c r="B726" s="2" t="s">
        <v>72</v>
      </c>
      <c r="C726" s="4">
        <v>3</v>
      </c>
      <c r="D726" s="4">
        <v>5300</v>
      </c>
      <c r="E726" s="2">
        <f t="shared" si="11"/>
        <v>1766.6666666666667</v>
      </c>
    </row>
    <row r="727" spans="2:5" x14ac:dyDescent="0.25">
      <c r="B727" s="2" t="s">
        <v>72</v>
      </c>
      <c r="C727" s="4">
        <v>3</v>
      </c>
      <c r="D727" s="4">
        <v>3600</v>
      </c>
      <c r="E727" s="2">
        <f t="shared" si="11"/>
        <v>1200</v>
      </c>
    </row>
    <row r="728" spans="2:5" x14ac:dyDescent="0.25">
      <c r="B728" s="2" t="s">
        <v>72</v>
      </c>
      <c r="C728" s="4">
        <v>3</v>
      </c>
      <c r="D728" s="4">
        <v>8600</v>
      </c>
      <c r="E728" s="2">
        <f t="shared" si="11"/>
        <v>2866.6666666666665</v>
      </c>
    </row>
    <row r="729" spans="2:5" x14ac:dyDescent="0.25">
      <c r="B729" s="2" t="s">
        <v>72</v>
      </c>
      <c r="C729" s="4">
        <v>3</v>
      </c>
      <c r="D729" s="4">
        <v>5595</v>
      </c>
      <c r="E729" s="2">
        <f t="shared" si="11"/>
        <v>1865</v>
      </c>
    </row>
    <row r="730" spans="2:5" x14ac:dyDescent="0.25">
      <c r="B730" s="2" t="s">
        <v>72</v>
      </c>
      <c r="C730" s="4">
        <v>3</v>
      </c>
      <c r="D730" s="4">
        <v>4350</v>
      </c>
      <c r="E730" s="2">
        <f t="shared" si="11"/>
        <v>1450</v>
      </c>
    </row>
    <row r="731" spans="2:5" x14ac:dyDescent="0.25">
      <c r="B731" s="2" t="s">
        <v>72</v>
      </c>
      <c r="C731" s="4">
        <v>3</v>
      </c>
      <c r="D731" s="4">
        <v>2375</v>
      </c>
      <c r="E731" s="2">
        <f t="shared" si="11"/>
        <v>791.66666666666663</v>
      </c>
    </row>
    <row r="732" spans="2:5" x14ac:dyDescent="0.25">
      <c r="B732" s="2" t="s">
        <v>72</v>
      </c>
      <c r="C732" s="4">
        <v>3</v>
      </c>
      <c r="D732" s="4">
        <v>4300</v>
      </c>
      <c r="E732" s="2">
        <f t="shared" si="11"/>
        <v>1433.3333333333333</v>
      </c>
    </row>
    <row r="733" spans="2:5" x14ac:dyDescent="0.25">
      <c r="B733" s="2" t="s">
        <v>72</v>
      </c>
      <c r="C733" s="4">
        <v>3</v>
      </c>
      <c r="D733" s="4">
        <v>4250</v>
      </c>
      <c r="E733" s="2">
        <f t="shared" si="11"/>
        <v>1416.6666666666667</v>
      </c>
    </row>
    <row r="734" spans="2:5" x14ac:dyDescent="0.25">
      <c r="B734" s="2" t="s">
        <v>72</v>
      </c>
      <c r="C734" s="4">
        <v>3</v>
      </c>
      <c r="D734" s="4">
        <v>4600</v>
      </c>
      <c r="E734" s="2">
        <f t="shared" si="11"/>
        <v>1533.3333333333333</v>
      </c>
    </row>
    <row r="735" spans="2:5" x14ac:dyDescent="0.25">
      <c r="B735" s="2" t="s">
        <v>72</v>
      </c>
      <c r="C735" s="4">
        <v>3</v>
      </c>
      <c r="D735" s="4">
        <v>3495</v>
      </c>
      <c r="E735" s="2">
        <f t="shared" si="11"/>
        <v>1165</v>
      </c>
    </row>
    <row r="736" spans="2:5" x14ac:dyDescent="0.25">
      <c r="B736" s="2" t="s">
        <v>72</v>
      </c>
      <c r="C736" s="4">
        <v>3</v>
      </c>
      <c r="D736" s="4">
        <v>3495</v>
      </c>
      <c r="E736" s="2">
        <f t="shared" si="11"/>
        <v>1165</v>
      </c>
    </row>
    <row r="737" spans="2:5" x14ac:dyDescent="0.25">
      <c r="B737" s="2" t="s">
        <v>72</v>
      </c>
      <c r="C737" s="4">
        <v>3</v>
      </c>
      <c r="D737" s="4">
        <v>4300</v>
      </c>
      <c r="E737" s="2">
        <f t="shared" si="11"/>
        <v>1433.3333333333333</v>
      </c>
    </row>
    <row r="738" spans="2:5" x14ac:dyDescent="0.25">
      <c r="B738" s="2" t="s">
        <v>72</v>
      </c>
      <c r="C738" s="4">
        <v>3</v>
      </c>
      <c r="D738" s="4">
        <v>14648</v>
      </c>
      <c r="E738" s="2">
        <f t="shared" si="11"/>
        <v>4882.666666666667</v>
      </c>
    </row>
    <row r="739" spans="2:5" x14ac:dyDescent="0.25">
      <c r="B739" s="2" t="s">
        <v>72</v>
      </c>
      <c r="C739" s="4">
        <v>3</v>
      </c>
      <c r="D739" s="4">
        <v>10354</v>
      </c>
      <c r="E739" s="2">
        <f t="shared" si="11"/>
        <v>3451.3333333333335</v>
      </c>
    </row>
    <row r="740" spans="2:5" x14ac:dyDescent="0.25">
      <c r="B740" s="2" t="s">
        <v>72</v>
      </c>
      <c r="C740" s="4">
        <v>3</v>
      </c>
      <c r="D740" s="4">
        <v>7839</v>
      </c>
      <c r="E740" s="2">
        <f t="shared" si="11"/>
        <v>2613</v>
      </c>
    </row>
    <row r="741" spans="2:5" x14ac:dyDescent="0.25">
      <c r="B741" s="2" t="s">
        <v>72</v>
      </c>
      <c r="C741" s="4">
        <v>3</v>
      </c>
      <c r="D741" s="4">
        <v>6617</v>
      </c>
      <c r="E741" s="2">
        <f t="shared" si="11"/>
        <v>2205.6666666666665</v>
      </c>
    </row>
    <row r="742" spans="2:5" x14ac:dyDescent="0.25">
      <c r="B742" s="2" t="s">
        <v>72</v>
      </c>
      <c r="C742" s="4">
        <v>3</v>
      </c>
      <c r="D742" s="4">
        <v>8491</v>
      </c>
      <c r="E742" s="2">
        <f t="shared" si="11"/>
        <v>2830.3333333333335</v>
      </c>
    </row>
    <row r="743" spans="2:5" x14ac:dyDescent="0.25">
      <c r="B743" s="2" t="s">
        <v>72</v>
      </c>
      <c r="C743" s="4">
        <v>3</v>
      </c>
      <c r="D743" s="4">
        <v>6170</v>
      </c>
      <c r="E743" s="2">
        <f t="shared" si="11"/>
        <v>2056.6666666666665</v>
      </c>
    </row>
    <row r="744" spans="2:5" x14ac:dyDescent="0.25">
      <c r="B744" s="2" t="s">
        <v>72</v>
      </c>
      <c r="C744" s="4">
        <v>3</v>
      </c>
      <c r="D744" s="4">
        <v>7525</v>
      </c>
      <c r="E744" s="2">
        <f t="shared" si="11"/>
        <v>2508.3333333333335</v>
      </c>
    </row>
    <row r="745" spans="2:5" x14ac:dyDescent="0.25">
      <c r="B745" s="2" t="s">
        <v>72</v>
      </c>
      <c r="C745" s="4">
        <v>3</v>
      </c>
      <c r="D745" s="4">
        <v>9899</v>
      </c>
      <c r="E745" s="2">
        <f t="shared" si="11"/>
        <v>3299.6666666666665</v>
      </c>
    </row>
    <row r="746" spans="2:5" x14ac:dyDescent="0.25">
      <c r="B746" s="2" t="s">
        <v>72</v>
      </c>
      <c r="C746" s="4">
        <v>3</v>
      </c>
      <c r="D746" s="4">
        <v>6710</v>
      </c>
      <c r="E746" s="2">
        <f t="shared" si="11"/>
        <v>2236.6666666666665</v>
      </c>
    </row>
    <row r="747" spans="2:5" x14ac:dyDescent="0.25">
      <c r="B747" s="2" t="s">
        <v>72</v>
      </c>
      <c r="C747" s="4">
        <v>3</v>
      </c>
      <c r="D747" s="4">
        <v>23015</v>
      </c>
      <c r="E747" s="2">
        <f t="shared" si="11"/>
        <v>7671.666666666667</v>
      </c>
    </row>
    <row r="748" spans="2:5" x14ac:dyDescent="0.25">
      <c r="B748" s="2" t="s">
        <v>72</v>
      </c>
      <c r="C748" s="4">
        <v>3</v>
      </c>
      <c r="D748" s="4">
        <v>12657</v>
      </c>
      <c r="E748" s="2">
        <f t="shared" si="11"/>
        <v>4219</v>
      </c>
    </row>
    <row r="749" spans="2:5" x14ac:dyDescent="0.25">
      <c r="B749" s="2" t="s">
        <v>72</v>
      </c>
      <c r="C749" s="4">
        <v>4</v>
      </c>
      <c r="D749" s="4">
        <v>3595</v>
      </c>
      <c r="E749" s="2">
        <f t="shared" si="11"/>
        <v>898.75</v>
      </c>
    </row>
    <row r="750" spans="2:5" x14ac:dyDescent="0.25">
      <c r="B750" s="2" t="s">
        <v>72</v>
      </c>
      <c r="C750" s="4">
        <v>4</v>
      </c>
      <c r="D750" s="4">
        <v>3950</v>
      </c>
      <c r="E750" s="2">
        <f t="shared" si="11"/>
        <v>987.5</v>
      </c>
    </row>
    <row r="751" spans="2:5" x14ac:dyDescent="0.25">
      <c r="B751" s="2" t="s">
        <v>72</v>
      </c>
      <c r="C751" s="4">
        <v>4</v>
      </c>
      <c r="D751" s="4">
        <v>8000</v>
      </c>
      <c r="E751" s="2">
        <f t="shared" si="11"/>
        <v>2000</v>
      </c>
    </row>
    <row r="752" spans="2:5" x14ac:dyDescent="0.25">
      <c r="B752" s="2" t="s">
        <v>72</v>
      </c>
      <c r="C752" s="4">
        <v>4</v>
      </c>
      <c r="D752" s="4">
        <v>8000</v>
      </c>
      <c r="E752" s="2">
        <f t="shared" si="11"/>
        <v>2000</v>
      </c>
    </row>
    <row r="753" spans="2:5" x14ac:dyDescent="0.25">
      <c r="B753" s="2" t="s">
        <v>72</v>
      </c>
      <c r="C753" s="4">
        <v>4</v>
      </c>
      <c r="D753" s="4">
        <v>5000</v>
      </c>
      <c r="E753" s="2">
        <f t="shared" si="11"/>
        <v>1250</v>
      </c>
    </row>
    <row r="754" spans="2:5" x14ac:dyDescent="0.25">
      <c r="B754" s="2" t="s">
        <v>72</v>
      </c>
      <c r="C754" s="4">
        <v>4</v>
      </c>
      <c r="D754" s="4">
        <v>70000</v>
      </c>
      <c r="E754" s="2">
        <f t="shared" si="11"/>
        <v>17500</v>
      </c>
    </row>
    <row r="755" spans="2:5" x14ac:dyDescent="0.25">
      <c r="B755" s="2" t="s">
        <v>72</v>
      </c>
      <c r="C755" s="4">
        <v>4</v>
      </c>
      <c r="D755" s="4">
        <v>2999</v>
      </c>
      <c r="E755" s="2">
        <f t="shared" si="11"/>
        <v>749.75</v>
      </c>
    </row>
    <row r="756" spans="2:5" x14ac:dyDescent="0.25">
      <c r="B756" s="2" t="s">
        <v>72</v>
      </c>
      <c r="C756" s="4">
        <v>4</v>
      </c>
      <c r="D756" s="4">
        <v>3400</v>
      </c>
      <c r="E756" s="2">
        <f t="shared" si="11"/>
        <v>850</v>
      </c>
    </row>
    <row r="757" spans="2:5" x14ac:dyDescent="0.25">
      <c r="B757" s="2" t="s">
        <v>72</v>
      </c>
      <c r="C757" s="4">
        <v>4</v>
      </c>
      <c r="D757" s="4">
        <v>5250</v>
      </c>
      <c r="E757" s="2">
        <f t="shared" si="11"/>
        <v>1312.5</v>
      </c>
    </row>
    <row r="758" spans="2:5" x14ac:dyDescent="0.25">
      <c r="B758" s="2" t="s">
        <v>72</v>
      </c>
      <c r="C758" s="4">
        <v>4</v>
      </c>
      <c r="D758" s="4">
        <v>5000</v>
      </c>
      <c r="E758" s="2">
        <f t="shared" si="11"/>
        <v>1250</v>
      </c>
    </row>
    <row r="759" spans="2:5" x14ac:dyDescent="0.25">
      <c r="B759" s="2" t="s">
        <v>72</v>
      </c>
      <c r="C759" s="4">
        <v>4</v>
      </c>
      <c r="D759" s="4">
        <v>5500</v>
      </c>
      <c r="E759" s="2">
        <f t="shared" si="11"/>
        <v>1375</v>
      </c>
    </row>
    <row r="760" spans="2:5" x14ac:dyDescent="0.25">
      <c r="B760" s="2" t="s">
        <v>72</v>
      </c>
      <c r="C760" s="4">
        <v>4</v>
      </c>
      <c r="D760" s="4">
        <v>23250</v>
      </c>
      <c r="E760" s="2">
        <f t="shared" si="11"/>
        <v>5812.5</v>
      </c>
    </row>
    <row r="761" spans="2:5" x14ac:dyDescent="0.25">
      <c r="B761" s="2" t="s">
        <v>72</v>
      </c>
      <c r="C761" s="4">
        <v>4</v>
      </c>
      <c r="D761" s="4">
        <v>13150</v>
      </c>
      <c r="E761" s="2">
        <f t="shared" si="11"/>
        <v>3287.5</v>
      </c>
    </row>
    <row r="762" spans="2:5" x14ac:dyDescent="0.25">
      <c r="B762" s="2" t="s">
        <v>72</v>
      </c>
      <c r="C762" s="4">
        <v>4</v>
      </c>
      <c r="D762" s="4">
        <v>7000</v>
      </c>
      <c r="E762" s="2">
        <f t="shared" si="11"/>
        <v>1750</v>
      </c>
    </row>
    <row r="763" spans="2:5" x14ac:dyDescent="0.25">
      <c r="B763" s="2" t="s">
        <v>72</v>
      </c>
      <c r="C763" s="4">
        <v>4</v>
      </c>
      <c r="D763" s="4">
        <v>19500</v>
      </c>
      <c r="E763" s="2">
        <f t="shared" si="11"/>
        <v>4875</v>
      </c>
    </row>
    <row r="764" spans="2:5" x14ac:dyDescent="0.25">
      <c r="B764" s="2" t="s">
        <v>72</v>
      </c>
      <c r="C764" s="4">
        <v>4</v>
      </c>
      <c r="D764" s="4">
        <v>16190</v>
      </c>
      <c r="E764" s="2">
        <f t="shared" si="11"/>
        <v>4047.5</v>
      </c>
    </row>
    <row r="765" spans="2:5" x14ac:dyDescent="0.25">
      <c r="B765" s="2" t="s">
        <v>72</v>
      </c>
      <c r="C765" s="4">
        <v>5</v>
      </c>
      <c r="D765" s="4">
        <v>52000</v>
      </c>
      <c r="E765" s="2">
        <f t="shared" si="11"/>
        <v>10400</v>
      </c>
    </row>
    <row r="766" spans="2:5" x14ac:dyDescent="0.25">
      <c r="B766" s="2" t="s">
        <v>72</v>
      </c>
      <c r="C766" s="4">
        <v>5</v>
      </c>
      <c r="D766" s="4">
        <v>7700</v>
      </c>
      <c r="E766" s="2">
        <f t="shared" si="11"/>
        <v>1540</v>
      </c>
    </row>
    <row r="767" spans="2:5" x14ac:dyDescent="0.25">
      <c r="B767" s="2" t="s">
        <v>72</v>
      </c>
      <c r="C767" s="4">
        <v>6</v>
      </c>
      <c r="D767" s="4">
        <v>50000</v>
      </c>
      <c r="E767" s="2">
        <f t="shared" si="11"/>
        <v>8333.3333333333339</v>
      </c>
    </row>
    <row r="768" spans="2:5" x14ac:dyDescent="0.25">
      <c r="B768" s="2" t="s">
        <v>72</v>
      </c>
      <c r="C768" s="4">
        <v>6</v>
      </c>
      <c r="D768" s="4">
        <v>75000</v>
      </c>
      <c r="E768" s="2">
        <f t="shared" si="11"/>
        <v>12500</v>
      </c>
    </row>
    <row r="769" spans="2:5" x14ac:dyDescent="0.25">
      <c r="B769" s="2" t="s">
        <v>72</v>
      </c>
      <c r="C769" s="4">
        <v>8</v>
      </c>
      <c r="D769" s="4">
        <v>85000</v>
      </c>
      <c r="E769" s="2">
        <f t="shared" si="11"/>
        <v>10625</v>
      </c>
    </row>
    <row r="770" spans="2:5" x14ac:dyDescent="0.25">
      <c r="B770" s="2" t="s">
        <v>73</v>
      </c>
      <c r="C770" s="4">
        <v>1</v>
      </c>
      <c r="D770" s="4">
        <v>2150</v>
      </c>
      <c r="E770" s="2">
        <f t="shared" si="11"/>
        <v>2150</v>
      </c>
    </row>
    <row r="771" spans="2:5" x14ac:dyDescent="0.25">
      <c r="B771" s="2" t="s">
        <v>73</v>
      </c>
      <c r="C771" s="4">
        <v>1</v>
      </c>
      <c r="D771" s="4">
        <v>1399</v>
      </c>
      <c r="E771" s="2">
        <f t="shared" si="11"/>
        <v>1399</v>
      </c>
    </row>
    <row r="772" spans="2:5" x14ac:dyDescent="0.25">
      <c r="B772" s="2" t="s">
        <v>73</v>
      </c>
      <c r="C772" s="4">
        <v>1</v>
      </c>
      <c r="D772" s="4">
        <v>1300</v>
      </c>
      <c r="E772" s="2">
        <f t="shared" si="11"/>
        <v>1300</v>
      </c>
    </row>
    <row r="773" spans="2:5" x14ac:dyDescent="0.25">
      <c r="B773" s="2" t="s">
        <v>73</v>
      </c>
      <c r="C773" s="4">
        <v>1</v>
      </c>
      <c r="D773" s="4">
        <v>810</v>
      </c>
      <c r="E773" s="2">
        <f t="shared" si="11"/>
        <v>810</v>
      </c>
    </row>
    <row r="774" spans="2:5" x14ac:dyDescent="0.25">
      <c r="B774" s="2" t="s">
        <v>73</v>
      </c>
      <c r="C774" s="4">
        <v>1</v>
      </c>
      <c r="D774" s="4">
        <v>985</v>
      </c>
      <c r="E774" s="2">
        <f t="shared" si="11"/>
        <v>985</v>
      </c>
    </row>
    <row r="775" spans="2:5" x14ac:dyDescent="0.25">
      <c r="B775" s="2" t="s">
        <v>73</v>
      </c>
      <c r="C775" s="4">
        <v>1</v>
      </c>
      <c r="D775" s="4">
        <v>1674</v>
      </c>
      <c r="E775" s="2">
        <f t="shared" ref="E775:E838" si="12">D775/C775</f>
        <v>1674</v>
      </c>
    </row>
    <row r="776" spans="2:5" x14ac:dyDescent="0.25">
      <c r="B776" s="2" t="s">
        <v>73</v>
      </c>
      <c r="C776" s="4">
        <v>1</v>
      </c>
      <c r="D776" s="4">
        <v>1851</v>
      </c>
      <c r="E776" s="2">
        <f t="shared" si="12"/>
        <v>1851</v>
      </c>
    </row>
    <row r="777" spans="2:5" x14ac:dyDescent="0.25">
      <c r="B777" s="2" t="s">
        <v>73</v>
      </c>
      <c r="C777" s="4">
        <v>1</v>
      </c>
      <c r="D777" s="4">
        <v>1600</v>
      </c>
      <c r="E777" s="2">
        <f t="shared" si="12"/>
        <v>1600</v>
      </c>
    </row>
    <row r="778" spans="2:5" x14ac:dyDescent="0.25">
      <c r="B778" s="2" t="s">
        <v>73</v>
      </c>
      <c r="C778" s="4">
        <v>1</v>
      </c>
      <c r="D778" s="4">
        <v>2150</v>
      </c>
      <c r="E778" s="2">
        <f t="shared" si="12"/>
        <v>2150</v>
      </c>
    </row>
    <row r="779" spans="2:5" x14ac:dyDescent="0.25">
      <c r="B779" s="2" t="s">
        <v>73</v>
      </c>
      <c r="C779" s="4">
        <v>1</v>
      </c>
      <c r="D779" s="4">
        <v>1710</v>
      </c>
      <c r="E779" s="2">
        <f t="shared" si="12"/>
        <v>1710</v>
      </c>
    </row>
    <row r="780" spans="2:5" x14ac:dyDescent="0.25">
      <c r="B780" s="2" t="s">
        <v>73</v>
      </c>
      <c r="C780" s="4">
        <v>1</v>
      </c>
      <c r="D780" s="4">
        <v>1851</v>
      </c>
      <c r="E780" s="2">
        <f t="shared" si="12"/>
        <v>1851</v>
      </c>
    </row>
    <row r="781" spans="2:5" x14ac:dyDescent="0.25">
      <c r="B781" s="2" t="s">
        <v>73</v>
      </c>
      <c r="C781" s="4">
        <v>1</v>
      </c>
      <c r="D781" s="4">
        <v>2075</v>
      </c>
      <c r="E781" s="2">
        <f t="shared" si="12"/>
        <v>2075</v>
      </c>
    </row>
    <row r="782" spans="2:5" x14ac:dyDescent="0.25">
      <c r="B782" s="2" t="s">
        <v>73</v>
      </c>
      <c r="C782" s="4">
        <v>1</v>
      </c>
      <c r="D782" s="4">
        <v>1275</v>
      </c>
      <c r="E782" s="2">
        <f t="shared" si="12"/>
        <v>1275</v>
      </c>
    </row>
    <row r="783" spans="2:5" x14ac:dyDescent="0.25">
      <c r="B783" s="2" t="s">
        <v>73</v>
      </c>
      <c r="C783" s="4">
        <v>1</v>
      </c>
      <c r="D783" s="4">
        <v>1305</v>
      </c>
      <c r="E783" s="2">
        <f t="shared" si="12"/>
        <v>1305</v>
      </c>
    </row>
    <row r="784" spans="2:5" x14ac:dyDescent="0.25">
      <c r="B784" s="2" t="s">
        <v>73</v>
      </c>
      <c r="C784" s="4">
        <v>1</v>
      </c>
      <c r="D784" s="4">
        <v>1525</v>
      </c>
      <c r="E784" s="2">
        <f t="shared" si="12"/>
        <v>1525</v>
      </c>
    </row>
    <row r="785" spans="2:5" x14ac:dyDescent="0.25">
      <c r="B785" s="2" t="s">
        <v>73</v>
      </c>
      <c r="C785" s="4">
        <v>1</v>
      </c>
      <c r="D785" s="4">
        <v>1386</v>
      </c>
      <c r="E785" s="2">
        <f t="shared" si="12"/>
        <v>1386</v>
      </c>
    </row>
    <row r="786" spans="2:5" x14ac:dyDescent="0.25">
      <c r="B786" s="2" t="s">
        <v>73</v>
      </c>
      <c r="C786" s="4">
        <v>1</v>
      </c>
      <c r="D786" s="4">
        <v>1304</v>
      </c>
      <c r="E786" s="2">
        <f t="shared" si="12"/>
        <v>1304</v>
      </c>
    </row>
    <row r="787" spans="2:5" x14ac:dyDescent="0.25">
      <c r="B787" s="2" t="s">
        <v>73</v>
      </c>
      <c r="C787" s="4">
        <v>1</v>
      </c>
      <c r="D787" s="4">
        <v>924</v>
      </c>
      <c r="E787" s="2">
        <f t="shared" si="12"/>
        <v>924</v>
      </c>
    </row>
    <row r="788" spans="2:5" x14ac:dyDescent="0.25">
      <c r="B788" s="2" t="s">
        <v>73</v>
      </c>
      <c r="C788" s="4">
        <v>1</v>
      </c>
      <c r="D788" s="4">
        <v>1415</v>
      </c>
      <c r="E788" s="2">
        <f t="shared" si="12"/>
        <v>1415</v>
      </c>
    </row>
    <row r="789" spans="2:5" x14ac:dyDescent="0.25">
      <c r="B789" s="2" t="s">
        <v>73</v>
      </c>
      <c r="C789" s="4">
        <v>1</v>
      </c>
      <c r="D789" s="4">
        <v>1062</v>
      </c>
      <c r="E789" s="2">
        <f t="shared" si="12"/>
        <v>1062</v>
      </c>
    </row>
    <row r="790" spans="2:5" x14ac:dyDescent="0.25">
      <c r="B790" s="2" t="s">
        <v>73</v>
      </c>
      <c r="C790" s="4">
        <v>1</v>
      </c>
      <c r="D790" s="4">
        <v>1500</v>
      </c>
      <c r="E790" s="2">
        <f t="shared" si="12"/>
        <v>1500</v>
      </c>
    </row>
    <row r="791" spans="2:5" x14ac:dyDescent="0.25">
      <c r="B791" s="2" t="s">
        <v>73</v>
      </c>
      <c r="C791" s="4">
        <v>1</v>
      </c>
      <c r="D791" s="4">
        <v>1080</v>
      </c>
      <c r="E791" s="2">
        <f t="shared" si="12"/>
        <v>1080</v>
      </c>
    </row>
    <row r="792" spans="2:5" x14ac:dyDescent="0.25">
      <c r="B792" s="2" t="s">
        <v>73</v>
      </c>
      <c r="C792" s="4">
        <v>1</v>
      </c>
      <c r="D792" s="4">
        <v>803</v>
      </c>
      <c r="E792" s="2">
        <f t="shared" si="12"/>
        <v>803</v>
      </c>
    </row>
    <row r="793" spans="2:5" x14ac:dyDescent="0.25">
      <c r="B793" s="2" t="s">
        <v>73</v>
      </c>
      <c r="C793" s="4">
        <v>1</v>
      </c>
      <c r="D793" s="4">
        <v>950</v>
      </c>
      <c r="E793" s="2">
        <f t="shared" si="12"/>
        <v>950</v>
      </c>
    </row>
    <row r="794" spans="2:5" x14ac:dyDescent="0.25">
      <c r="B794" s="2" t="s">
        <v>73</v>
      </c>
      <c r="C794" s="4">
        <v>1</v>
      </c>
      <c r="D794" s="4">
        <v>925</v>
      </c>
      <c r="E794" s="2">
        <f t="shared" si="12"/>
        <v>925</v>
      </c>
    </row>
    <row r="795" spans="2:5" x14ac:dyDescent="0.25">
      <c r="B795" s="2" t="s">
        <v>73</v>
      </c>
      <c r="C795" s="4">
        <v>1</v>
      </c>
      <c r="D795" s="4">
        <v>1095</v>
      </c>
      <c r="E795" s="2">
        <f t="shared" si="12"/>
        <v>1095</v>
      </c>
    </row>
    <row r="796" spans="2:5" x14ac:dyDescent="0.25">
      <c r="B796" s="2" t="s">
        <v>73</v>
      </c>
      <c r="C796" s="4">
        <v>1</v>
      </c>
      <c r="D796" s="4">
        <v>840</v>
      </c>
      <c r="E796" s="2">
        <f t="shared" si="12"/>
        <v>840</v>
      </c>
    </row>
    <row r="797" spans="2:5" x14ac:dyDescent="0.25">
      <c r="B797" s="2" t="s">
        <v>73</v>
      </c>
      <c r="C797" s="4">
        <v>1</v>
      </c>
      <c r="D797" s="4">
        <v>1137</v>
      </c>
      <c r="E797" s="2">
        <f t="shared" si="12"/>
        <v>1137</v>
      </c>
    </row>
    <row r="798" spans="2:5" x14ac:dyDescent="0.25">
      <c r="B798" s="2" t="s">
        <v>73</v>
      </c>
      <c r="C798" s="4">
        <v>1</v>
      </c>
      <c r="D798" s="4">
        <v>790</v>
      </c>
      <c r="E798" s="2">
        <f t="shared" si="12"/>
        <v>790</v>
      </c>
    </row>
    <row r="799" spans="2:5" x14ac:dyDescent="0.25">
      <c r="B799" s="2" t="s">
        <v>73</v>
      </c>
      <c r="C799" s="4">
        <v>1</v>
      </c>
      <c r="D799" s="4">
        <v>850</v>
      </c>
      <c r="E799" s="2">
        <f t="shared" si="12"/>
        <v>850</v>
      </c>
    </row>
    <row r="800" spans="2:5" x14ac:dyDescent="0.25">
      <c r="B800" s="2" t="s">
        <v>73</v>
      </c>
      <c r="C800" s="4">
        <v>1</v>
      </c>
      <c r="D800" s="4">
        <v>925</v>
      </c>
      <c r="E800" s="2">
        <f t="shared" si="12"/>
        <v>925</v>
      </c>
    </row>
    <row r="801" spans="2:5" x14ac:dyDescent="0.25">
      <c r="B801" s="2" t="s">
        <v>73</v>
      </c>
      <c r="C801" s="4">
        <v>1</v>
      </c>
      <c r="D801" s="4">
        <v>515</v>
      </c>
      <c r="E801" s="2">
        <f t="shared" si="12"/>
        <v>515</v>
      </c>
    </row>
    <row r="802" spans="2:5" x14ac:dyDescent="0.25">
      <c r="B802" s="2" t="s">
        <v>73</v>
      </c>
      <c r="C802" s="4">
        <v>1</v>
      </c>
      <c r="D802" s="4">
        <v>639</v>
      </c>
      <c r="E802" s="2">
        <f t="shared" si="12"/>
        <v>639</v>
      </c>
    </row>
    <row r="803" spans="2:5" x14ac:dyDescent="0.25">
      <c r="B803" s="2" t="s">
        <v>73</v>
      </c>
      <c r="C803" s="4">
        <v>1</v>
      </c>
      <c r="D803" s="4">
        <v>710</v>
      </c>
      <c r="E803" s="2">
        <f t="shared" si="12"/>
        <v>710</v>
      </c>
    </row>
    <row r="804" spans="2:5" x14ac:dyDescent="0.25">
      <c r="B804" s="2" t="s">
        <v>73</v>
      </c>
      <c r="C804" s="4">
        <v>1</v>
      </c>
      <c r="D804" s="4">
        <v>1385</v>
      </c>
      <c r="E804" s="2">
        <f t="shared" si="12"/>
        <v>1385</v>
      </c>
    </row>
    <row r="805" spans="2:5" x14ac:dyDescent="0.25">
      <c r="B805" s="2" t="s">
        <v>73</v>
      </c>
      <c r="C805" s="4">
        <v>1</v>
      </c>
      <c r="D805" s="4">
        <v>920</v>
      </c>
      <c r="E805" s="2">
        <f t="shared" si="12"/>
        <v>920</v>
      </c>
    </row>
    <row r="806" spans="2:5" x14ac:dyDescent="0.25">
      <c r="B806" s="2" t="s">
        <v>73</v>
      </c>
      <c r="C806" s="4">
        <v>1</v>
      </c>
      <c r="D806" s="4">
        <v>1074</v>
      </c>
      <c r="E806" s="2">
        <f t="shared" si="12"/>
        <v>1074</v>
      </c>
    </row>
    <row r="807" spans="2:5" x14ac:dyDescent="0.25">
      <c r="B807" s="2" t="s">
        <v>73</v>
      </c>
      <c r="C807" s="4">
        <v>1</v>
      </c>
      <c r="D807" s="4">
        <v>1370</v>
      </c>
      <c r="E807" s="2">
        <f t="shared" si="12"/>
        <v>1370</v>
      </c>
    </row>
    <row r="808" spans="2:5" x14ac:dyDescent="0.25">
      <c r="B808" s="2" t="s">
        <v>73</v>
      </c>
      <c r="C808" s="4">
        <v>1</v>
      </c>
      <c r="D808" s="4">
        <v>1060</v>
      </c>
      <c r="E808" s="2">
        <f t="shared" si="12"/>
        <v>1060</v>
      </c>
    </row>
    <row r="809" spans="2:5" x14ac:dyDescent="0.25">
      <c r="B809" s="2" t="s">
        <v>73</v>
      </c>
      <c r="C809" s="4">
        <v>1</v>
      </c>
      <c r="D809" s="4">
        <v>1055</v>
      </c>
      <c r="E809" s="2">
        <f t="shared" si="12"/>
        <v>1055</v>
      </c>
    </row>
    <row r="810" spans="2:5" x14ac:dyDescent="0.25">
      <c r="B810" s="2" t="s">
        <v>73</v>
      </c>
      <c r="C810" s="4">
        <v>1</v>
      </c>
      <c r="D810" s="4">
        <v>1375</v>
      </c>
      <c r="E810" s="2">
        <f t="shared" si="12"/>
        <v>1375</v>
      </c>
    </row>
    <row r="811" spans="2:5" x14ac:dyDescent="0.25">
      <c r="B811" s="2" t="s">
        <v>73</v>
      </c>
      <c r="C811" s="4">
        <v>1</v>
      </c>
      <c r="D811" s="4">
        <v>1050</v>
      </c>
      <c r="E811" s="2">
        <f t="shared" si="12"/>
        <v>1050</v>
      </c>
    </row>
    <row r="812" spans="2:5" x14ac:dyDescent="0.25">
      <c r="B812" s="2" t="s">
        <v>73</v>
      </c>
      <c r="C812" s="4">
        <v>1</v>
      </c>
      <c r="D812" s="4">
        <v>725</v>
      </c>
      <c r="E812" s="2">
        <f t="shared" si="12"/>
        <v>725</v>
      </c>
    </row>
    <row r="813" spans="2:5" x14ac:dyDescent="0.25">
      <c r="B813" s="2" t="s">
        <v>73</v>
      </c>
      <c r="C813" s="4">
        <v>1</v>
      </c>
      <c r="D813" s="4">
        <v>950</v>
      </c>
      <c r="E813" s="2">
        <f t="shared" si="12"/>
        <v>950</v>
      </c>
    </row>
    <row r="814" spans="2:5" x14ac:dyDescent="0.25">
      <c r="B814" s="2" t="s">
        <v>73</v>
      </c>
      <c r="C814" s="4">
        <v>1</v>
      </c>
      <c r="D814" s="4">
        <v>630</v>
      </c>
      <c r="E814" s="2">
        <f t="shared" si="12"/>
        <v>630</v>
      </c>
    </row>
    <row r="815" spans="2:5" x14ac:dyDescent="0.25">
      <c r="B815" s="2" t="s">
        <v>73</v>
      </c>
      <c r="C815" s="4">
        <v>1</v>
      </c>
      <c r="D815" s="4">
        <v>1799</v>
      </c>
      <c r="E815" s="2">
        <f t="shared" si="12"/>
        <v>1799</v>
      </c>
    </row>
    <row r="816" spans="2:5" x14ac:dyDescent="0.25">
      <c r="B816" s="2" t="s">
        <v>73</v>
      </c>
      <c r="C816" s="4">
        <v>1</v>
      </c>
      <c r="D816" s="4">
        <v>1325</v>
      </c>
      <c r="E816" s="2">
        <f t="shared" si="12"/>
        <v>1325</v>
      </c>
    </row>
    <row r="817" spans="2:5" x14ac:dyDescent="0.25">
      <c r="B817" s="2" t="s">
        <v>73</v>
      </c>
      <c r="C817" s="4">
        <v>1</v>
      </c>
      <c r="D817" s="4">
        <v>3000</v>
      </c>
      <c r="E817" s="2">
        <f t="shared" si="12"/>
        <v>3000</v>
      </c>
    </row>
    <row r="818" spans="2:5" x14ac:dyDescent="0.25">
      <c r="B818" s="2" t="s">
        <v>73</v>
      </c>
      <c r="C818" s="4">
        <v>1</v>
      </c>
      <c r="D818" s="4">
        <v>1332</v>
      </c>
      <c r="E818" s="2">
        <f t="shared" si="12"/>
        <v>1332</v>
      </c>
    </row>
    <row r="819" spans="2:5" x14ac:dyDescent="0.25">
      <c r="B819" s="2" t="s">
        <v>73</v>
      </c>
      <c r="C819" s="4">
        <v>1</v>
      </c>
      <c r="D819" s="4">
        <v>1294</v>
      </c>
      <c r="E819" s="2">
        <f t="shared" si="12"/>
        <v>1294</v>
      </c>
    </row>
    <row r="820" spans="2:5" x14ac:dyDescent="0.25">
      <c r="B820" s="2" t="s">
        <v>73</v>
      </c>
      <c r="C820" s="4">
        <v>1</v>
      </c>
      <c r="D820" s="4">
        <v>1000</v>
      </c>
      <c r="E820" s="2">
        <f t="shared" si="12"/>
        <v>1000</v>
      </c>
    </row>
    <row r="821" spans="2:5" x14ac:dyDescent="0.25">
      <c r="B821" s="2" t="s">
        <v>73</v>
      </c>
      <c r="C821" s="4">
        <v>1</v>
      </c>
      <c r="D821" s="4">
        <v>690</v>
      </c>
      <c r="E821" s="2">
        <f t="shared" si="12"/>
        <v>690</v>
      </c>
    </row>
    <row r="822" spans="2:5" x14ac:dyDescent="0.25">
      <c r="B822" s="2" t="s">
        <v>73</v>
      </c>
      <c r="C822" s="4">
        <v>1</v>
      </c>
      <c r="D822" s="4">
        <v>655</v>
      </c>
      <c r="E822" s="2">
        <f t="shared" si="12"/>
        <v>655</v>
      </c>
    </row>
    <row r="823" spans="2:5" x14ac:dyDescent="0.25">
      <c r="B823" s="2" t="s">
        <v>73</v>
      </c>
      <c r="C823" s="4">
        <v>1</v>
      </c>
      <c r="D823" s="4">
        <v>778</v>
      </c>
      <c r="E823" s="2">
        <f t="shared" si="12"/>
        <v>778</v>
      </c>
    </row>
    <row r="824" spans="2:5" x14ac:dyDescent="0.25">
      <c r="B824" s="2" t="s">
        <v>73</v>
      </c>
      <c r="C824" s="4">
        <v>1</v>
      </c>
      <c r="D824" s="4">
        <v>750</v>
      </c>
      <c r="E824" s="2">
        <f t="shared" si="12"/>
        <v>750</v>
      </c>
    </row>
    <row r="825" spans="2:5" x14ac:dyDescent="0.25">
      <c r="B825" s="2" t="s">
        <v>73</v>
      </c>
      <c r="C825" s="4">
        <v>1</v>
      </c>
      <c r="D825" s="4">
        <v>657</v>
      </c>
      <c r="E825" s="2">
        <f t="shared" si="12"/>
        <v>657</v>
      </c>
    </row>
    <row r="826" spans="2:5" x14ac:dyDescent="0.25">
      <c r="B826" s="2" t="s">
        <v>73</v>
      </c>
      <c r="C826" s="4">
        <v>1</v>
      </c>
      <c r="D826" s="4">
        <v>620</v>
      </c>
      <c r="E826" s="2">
        <f t="shared" si="12"/>
        <v>620</v>
      </c>
    </row>
    <row r="827" spans="2:5" x14ac:dyDescent="0.25">
      <c r="B827" s="2" t="s">
        <v>73</v>
      </c>
      <c r="C827" s="4">
        <v>1</v>
      </c>
      <c r="D827" s="4">
        <v>650</v>
      </c>
      <c r="E827" s="2">
        <f t="shared" si="12"/>
        <v>650</v>
      </c>
    </row>
    <row r="828" spans="2:5" x14ac:dyDescent="0.25">
      <c r="B828" s="2" t="s">
        <v>73</v>
      </c>
      <c r="C828" s="4">
        <v>1</v>
      </c>
      <c r="D828" s="4">
        <v>800</v>
      </c>
      <c r="E828" s="2">
        <f t="shared" si="12"/>
        <v>800</v>
      </c>
    </row>
    <row r="829" spans="2:5" x14ac:dyDescent="0.25">
      <c r="B829" s="2" t="s">
        <v>73</v>
      </c>
      <c r="C829" s="4">
        <v>1</v>
      </c>
      <c r="D829" s="4">
        <v>803</v>
      </c>
      <c r="E829" s="2">
        <f t="shared" si="12"/>
        <v>803</v>
      </c>
    </row>
    <row r="830" spans="2:5" x14ac:dyDescent="0.25">
      <c r="B830" s="2" t="s">
        <v>73</v>
      </c>
      <c r="C830" s="4">
        <v>1</v>
      </c>
      <c r="D830" s="4">
        <v>700</v>
      </c>
      <c r="E830" s="2">
        <f t="shared" si="12"/>
        <v>700</v>
      </c>
    </row>
    <row r="831" spans="2:5" x14ac:dyDescent="0.25">
      <c r="B831" s="2" t="s">
        <v>73</v>
      </c>
      <c r="C831" s="4">
        <v>1</v>
      </c>
      <c r="D831" s="4">
        <v>660</v>
      </c>
      <c r="E831" s="2">
        <f t="shared" si="12"/>
        <v>660</v>
      </c>
    </row>
    <row r="832" spans="2:5" x14ac:dyDescent="0.25">
      <c r="B832" s="2" t="s">
        <v>73</v>
      </c>
      <c r="C832" s="4">
        <v>1</v>
      </c>
      <c r="D832" s="4">
        <v>610</v>
      </c>
      <c r="E832" s="2">
        <f t="shared" si="12"/>
        <v>610</v>
      </c>
    </row>
    <row r="833" spans="2:5" x14ac:dyDescent="0.25">
      <c r="B833" s="2" t="s">
        <v>73</v>
      </c>
      <c r="C833" s="4">
        <v>1</v>
      </c>
      <c r="D833" s="4">
        <v>749</v>
      </c>
      <c r="E833" s="2">
        <f t="shared" si="12"/>
        <v>749</v>
      </c>
    </row>
    <row r="834" spans="2:5" x14ac:dyDescent="0.25">
      <c r="B834" s="2" t="s">
        <v>73</v>
      </c>
      <c r="C834" s="4">
        <v>1</v>
      </c>
      <c r="D834" s="4">
        <v>565</v>
      </c>
      <c r="E834" s="2">
        <f t="shared" si="12"/>
        <v>565</v>
      </c>
    </row>
    <row r="835" spans="2:5" x14ac:dyDescent="0.25">
      <c r="B835" s="2" t="s">
        <v>73</v>
      </c>
      <c r="C835" s="4">
        <v>1</v>
      </c>
      <c r="D835" s="4">
        <v>685</v>
      </c>
      <c r="E835" s="2">
        <f t="shared" si="12"/>
        <v>685</v>
      </c>
    </row>
    <row r="836" spans="2:5" x14ac:dyDescent="0.25">
      <c r="B836" s="2" t="s">
        <v>73</v>
      </c>
      <c r="C836" s="4">
        <v>1</v>
      </c>
      <c r="D836" s="4">
        <v>700</v>
      </c>
      <c r="E836" s="2">
        <f t="shared" si="12"/>
        <v>700</v>
      </c>
    </row>
    <row r="837" spans="2:5" x14ac:dyDescent="0.25">
      <c r="B837" s="2" t="s">
        <v>73</v>
      </c>
      <c r="C837" s="4">
        <v>1</v>
      </c>
      <c r="D837" s="4">
        <v>600</v>
      </c>
      <c r="E837" s="2">
        <f t="shared" si="12"/>
        <v>600</v>
      </c>
    </row>
    <row r="838" spans="2:5" x14ac:dyDescent="0.25">
      <c r="B838" s="2" t="s">
        <v>73</v>
      </c>
      <c r="C838" s="4">
        <v>1</v>
      </c>
      <c r="D838" s="4">
        <v>1815</v>
      </c>
      <c r="E838" s="2">
        <f t="shared" si="12"/>
        <v>1815</v>
      </c>
    </row>
    <row r="839" spans="2:5" x14ac:dyDescent="0.25">
      <c r="B839" s="2" t="s">
        <v>73</v>
      </c>
      <c r="C839" s="4">
        <v>1</v>
      </c>
      <c r="D839" s="4">
        <v>1799</v>
      </c>
      <c r="E839" s="2">
        <f t="shared" ref="E839:E902" si="13">D839/C839</f>
        <v>1799</v>
      </c>
    </row>
    <row r="840" spans="2:5" x14ac:dyDescent="0.25">
      <c r="B840" s="2" t="s">
        <v>73</v>
      </c>
      <c r="C840" s="4">
        <v>1</v>
      </c>
      <c r="D840" s="4">
        <v>1932</v>
      </c>
      <c r="E840" s="2">
        <f t="shared" si="13"/>
        <v>1932</v>
      </c>
    </row>
    <row r="841" spans="2:5" x14ac:dyDescent="0.25">
      <c r="B841" s="2" t="s">
        <v>73</v>
      </c>
      <c r="C841" s="4">
        <v>1</v>
      </c>
      <c r="D841" s="4">
        <v>1015</v>
      </c>
      <c r="E841" s="2">
        <f t="shared" si="13"/>
        <v>1015</v>
      </c>
    </row>
    <row r="842" spans="2:5" x14ac:dyDescent="0.25">
      <c r="B842" s="2" t="s">
        <v>73</v>
      </c>
      <c r="C842" s="4">
        <v>1</v>
      </c>
      <c r="D842" s="4">
        <v>1620</v>
      </c>
      <c r="E842" s="2">
        <f t="shared" si="13"/>
        <v>1620</v>
      </c>
    </row>
    <row r="843" spans="2:5" x14ac:dyDescent="0.25">
      <c r="B843" s="2" t="s">
        <v>73</v>
      </c>
      <c r="C843" s="4">
        <v>1</v>
      </c>
      <c r="D843" s="4">
        <v>3800</v>
      </c>
      <c r="E843" s="2">
        <f t="shared" si="13"/>
        <v>3800</v>
      </c>
    </row>
    <row r="844" spans="2:5" x14ac:dyDescent="0.25">
      <c r="B844" s="2" t="s">
        <v>73</v>
      </c>
      <c r="C844" s="4">
        <v>1</v>
      </c>
      <c r="D844" s="4">
        <v>1400</v>
      </c>
      <c r="E844" s="2">
        <f t="shared" si="13"/>
        <v>1400</v>
      </c>
    </row>
    <row r="845" spans="2:5" x14ac:dyDescent="0.25">
      <c r="B845" s="2" t="s">
        <v>73</v>
      </c>
      <c r="C845" s="4">
        <v>2</v>
      </c>
      <c r="D845" s="4">
        <v>1300</v>
      </c>
      <c r="E845" s="2">
        <f t="shared" si="13"/>
        <v>650</v>
      </c>
    </row>
    <row r="846" spans="2:5" x14ac:dyDescent="0.25">
      <c r="B846" s="2" t="s">
        <v>73</v>
      </c>
      <c r="C846" s="4">
        <v>2</v>
      </c>
      <c r="D846" s="4">
        <v>2340</v>
      </c>
      <c r="E846" s="2">
        <f t="shared" si="13"/>
        <v>1170</v>
      </c>
    </row>
    <row r="847" spans="2:5" x14ac:dyDescent="0.25">
      <c r="B847" s="2" t="s">
        <v>73</v>
      </c>
      <c r="C847" s="4">
        <v>2</v>
      </c>
      <c r="D847" s="4">
        <v>1375</v>
      </c>
      <c r="E847" s="2">
        <f t="shared" si="13"/>
        <v>687.5</v>
      </c>
    </row>
    <row r="848" spans="2:5" x14ac:dyDescent="0.25">
      <c r="B848" s="2" t="s">
        <v>73</v>
      </c>
      <c r="C848" s="4">
        <v>2</v>
      </c>
      <c r="D848" s="4">
        <v>1500</v>
      </c>
      <c r="E848" s="2">
        <f t="shared" si="13"/>
        <v>750</v>
      </c>
    </row>
    <row r="849" spans="2:5" x14ac:dyDescent="0.25">
      <c r="B849" s="2" t="s">
        <v>73</v>
      </c>
      <c r="C849" s="4">
        <v>2</v>
      </c>
      <c r="D849" s="4">
        <v>1625</v>
      </c>
      <c r="E849" s="2">
        <f t="shared" si="13"/>
        <v>812.5</v>
      </c>
    </row>
    <row r="850" spans="2:5" x14ac:dyDescent="0.25">
      <c r="B850" s="2" t="s">
        <v>73</v>
      </c>
      <c r="C850" s="4">
        <v>2</v>
      </c>
      <c r="D850" s="4">
        <v>849</v>
      </c>
      <c r="E850" s="2">
        <f t="shared" si="13"/>
        <v>424.5</v>
      </c>
    </row>
    <row r="851" spans="2:5" x14ac:dyDescent="0.25">
      <c r="B851" s="2" t="s">
        <v>73</v>
      </c>
      <c r="C851" s="4">
        <v>2</v>
      </c>
      <c r="D851" s="4">
        <v>809</v>
      </c>
      <c r="E851" s="2">
        <f t="shared" si="13"/>
        <v>404.5</v>
      </c>
    </row>
    <row r="852" spans="2:5" x14ac:dyDescent="0.25">
      <c r="B852" s="2" t="s">
        <v>73</v>
      </c>
      <c r="C852" s="4">
        <v>2</v>
      </c>
      <c r="D852" s="4">
        <v>1900</v>
      </c>
      <c r="E852" s="2">
        <f t="shared" si="13"/>
        <v>950</v>
      </c>
    </row>
    <row r="853" spans="2:5" x14ac:dyDescent="0.25">
      <c r="B853" s="2" t="s">
        <v>73</v>
      </c>
      <c r="C853" s="4">
        <v>2</v>
      </c>
      <c r="D853" s="4">
        <v>3000</v>
      </c>
      <c r="E853" s="2">
        <f t="shared" si="13"/>
        <v>1500</v>
      </c>
    </row>
    <row r="854" spans="2:5" x14ac:dyDescent="0.25">
      <c r="B854" s="2" t="s">
        <v>73</v>
      </c>
      <c r="C854" s="4">
        <v>2</v>
      </c>
      <c r="D854" s="4">
        <v>3399</v>
      </c>
      <c r="E854" s="2">
        <f t="shared" si="13"/>
        <v>1699.5</v>
      </c>
    </row>
    <row r="855" spans="2:5" x14ac:dyDescent="0.25">
      <c r="B855" s="2" t="s">
        <v>73</v>
      </c>
      <c r="C855" s="4">
        <v>2</v>
      </c>
      <c r="D855" s="4">
        <v>4095</v>
      </c>
      <c r="E855" s="2">
        <f t="shared" si="13"/>
        <v>2047.5</v>
      </c>
    </row>
    <row r="856" spans="2:5" x14ac:dyDescent="0.25">
      <c r="B856" s="2" t="s">
        <v>73</v>
      </c>
      <c r="C856" s="4">
        <v>2</v>
      </c>
      <c r="D856" s="4">
        <v>5124</v>
      </c>
      <c r="E856" s="2">
        <f t="shared" si="13"/>
        <v>2562</v>
      </c>
    </row>
    <row r="857" spans="2:5" x14ac:dyDescent="0.25">
      <c r="B857" s="2" t="s">
        <v>73</v>
      </c>
      <c r="C857" s="4">
        <v>2</v>
      </c>
      <c r="D857" s="4">
        <v>3363</v>
      </c>
      <c r="E857" s="2">
        <f t="shared" si="13"/>
        <v>1681.5</v>
      </c>
    </row>
    <row r="858" spans="2:5" x14ac:dyDescent="0.25">
      <c r="B858" s="2" t="s">
        <v>73</v>
      </c>
      <c r="C858" s="4">
        <v>2</v>
      </c>
      <c r="D858" s="4">
        <v>2025</v>
      </c>
      <c r="E858" s="2">
        <f t="shared" si="13"/>
        <v>1012.5</v>
      </c>
    </row>
    <row r="859" spans="2:5" x14ac:dyDescent="0.25">
      <c r="B859" s="2" t="s">
        <v>73</v>
      </c>
      <c r="C859" s="4">
        <v>2</v>
      </c>
      <c r="D859" s="4">
        <v>2375</v>
      </c>
      <c r="E859" s="2">
        <f t="shared" si="13"/>
        <v>1187.5</v>
      </c>
    </row>
    <row r="860" spans="2:5" x14ac:dyDescent="0.25">
      <c r="B860" s="2" t="s">
        <v>73</v>
      </c>
      <c r="C860" s="4">
        <v>2</v>
      </c>
      <c r="D860" s="4">
        <v>2745</v>
      </c>
      <c r="E860" s="2">
        <f t="shared" si="13"/>
        <v>1372.5</v>
      </c>
    </row>
    <row r="861" spans="2:5" x14ac:dyDescent="0.25">
      <c r="B861" s="2" t="s">
        <v>73</v>
      </c>
      <c r="C861" s="4">
        <v>2</v>
      </c>
      <c r="D861" s="4">
        <v>1324</v>
      </c>
      <c r="E861" s="2">
        <f t="shared" si="13"/>
        <v>662</v>
      </c>
    </row>
    <row r="862" spans="2:5" x14ac:dyDescent="0.25">
      <c r="B862" s="2" t="s">
        <v>73</v>
      </c>
      <c r="C862" s="4">
        <v>2</v>
      </c>
      <c r="D862" s="4">
        <v>2614</v>
      </c>
      <c r="E862" s="2">
        <f t="shared" si="13"/>
        <v>1307</v>
      </c>
    </row>
    <row r="863" spans="2:5" x14ac:dyDescent="0.25">
      <c r="B863" s="2" t="s">
        <v>73</v>
      </c>
      <c r="C863" s="4">
        <v>2</v>
      </c>
      <c r="D863" s="4">
        <v>2224</v>
      </c>
      <c r="E863" s="2">
        <f t="shared" si="13"/>
        <v>1112</v>
      </c>
    </row>
    <row r="864" spans="2:5" x14ac:dyDescent="0.25">
      <c r="B864" s="2" t="s">
        <v>73</v>
      </c>
      <c r="C864" s="4">
        <v>2</v>
      </c>
      <c r="D864" s="4">
        <v>4025</v>
      </c>
      <c r="E864" s="2">
        <f t="shared" si="13"/>
        <v>2012.5</v>
      </c>
    </row>
    <row r="865" spans="2:5" x14ac:dyDescent="0.25">
      <c r="B865" s="2" t="s">
        <v>73</v>
      </c>
      <c r="C865" s="4">
        <v>2</v>
      </c>
      <c r="D865" s="4">
        <v>1050</v>
      </c>
      <c r="E865" s="2">
        <f t="shared" si="13"/>
        <v>525</v>
      </c>
    </row>
    <row r="866" spans="2:5" x14ac:dyDescent="0.25">
      <c r="B866" s="2" t="s">
        <v>73</v>
      </c>
      <c r="C866" s="4">
        <v>2</v>
      </c>
      <c r="D866" s="4">
        <v>3024</v>
      </c>
      <c r="E866" s="2">
        <f t="shared" si="13"/>
        <v>1512</v>
      </c>
    </row>
    <row r="867" spans="2:5" x14ac:dyDescent="0.25">
      <c r="B867" s="2" t="s">
        <v>73</v>
      </c>
      <c r="C867" s="4">
        <v>2</v>
      </c>
      <c r="D867" s="4">
        <v>1370</v>
      </c>
      <c r="E867" s="2">
        <f t="shared" si="13"/>
        <v>685</v>
      </c>
    </row>
    <row r="868" spans="2:5" x14ac:dyDescent="0.25">
      <c r="B868" s="2" t="s">
        <v>73</v>
      </c>
      <c r="C868" s="4">
        <v>2</v>
      </c>
      <c r="D868" s="4">
        <v>1500</v>
      </c>
      <c r="E868" s="2">
        <f t="shared" si="13"/>
        <v>750</v>
      </c>
    </row>
    <row r="869" spans="2:5" x14ac:dyDescent="0.25">
      <c r="B869" s="2" t="s">
        <v>73</v>
      </c>
      <c r="C869" s="4">
        <v>2</v>
      </c>
      <c r="D869" s="4">
        <v>1270</v>
      </c>
      <c r="E869" s="2">
        <f t="shared" si="13"/>
        <v>635</v>
      </c>
    </row>
    <row r="870" spans="2:5" x14ac:dyDescent="0.25">
      <c r="B870" s="2" t="s">
        <v>73</v>
      </c>
      <c r="C870" s="4">
        <v>2</v>
      </c>
      <c r="D870" s="4">
        <v>640</v>
      </c>
      <c r="E870" s="2">
        <f t="shared" si="13"/>
        <v>320</v>
      </c>
    </row>
    <row r="871" spans="2:5" x14ac:dyDescent="0.25">
      <c r="B871" s="2" t="s">
        <v>73</v>
      </c>
      <c r="C871" s="4">
        <v>2</v>
      </c>
      <c r="D871" s="4">
        <v>2440</v>
      </c>
      <c r="E871" s="2">
        <f t="shared" si="13"/>
        <v>1220</v>
      </c>
    </row>
    <row r="872" spans="2:5" x14ac:dyDescent="0.25">
      <c r="B872" s="2" t="s">
        <v>73</v>
      </c>
      <c r="C872" s="4">
        <v>2</v>
      </c>
      <c r="D872" s="4">
        <v>2329</v>
      </c>
      <c r="E872" s="2">
        <f t="shared" si="13"/>
        <v>1164.5</v>
      </c>
    </row>
    <row r="873" spans="2:5" x14ac:dyDescent="0.25">
      <c r="B873" s="2" t="s">
        <v>73</v>
      </c>
      <c r="C873" s="4">
        <v>2</v>
      </c>
      <c r="D873" s="4">
        <v>2475</v>
      </c>
      <c r="E873" s="2">
        <f t="shared" si="13"/>
        <v>1237.5</v>
      </c>
    </row>
    <row r="874" spans="2:5" x14ac:dyDescent="0.25">
      <c r="B874" s="2" t="s">
        <v>73</v>
      </c>
      <c r="C874" s="4">
        <v>2</v>
      </c>
      <c r="D874" s="4">
        <v>2105</v>
      </c>
      <c r="E874" s="2">
        <f t="shared" si="13"/>
        <v>1052.5</v>
      </c>
    </row>
    <row r="875" spans="2:5" x14ac:dyDescent="0.25">
      <c r="B875" s="2" t="s">
        <v>73</v>
      </c>
      <c r="C875" s="4">
        <v>2</v>
      </c>
      <c r="D875" s="4">
        <v>1900</v>
      </c>
      <c r="E875" s="2">
        <f t="shared" si="13"/>
        <v>950</v>
      </c>
    </row>
    <row r="876" spans="2:5" x14ac:dyDescent="0.25">
      <c r="B876" s="2" t="s">
        <v>73</v>
      </c>
      <c r="C876" s="4">
        <v>2</v>
      </c>
      <c r="D876" s="4">
        <v>2015</v>
      </c>
      <c r="E876" s="2">
        <f t="shared" si="13"/>
        <v>1007.5</v>
      </c>
    </row>
    <row r="877" spans="2:5" x14ac:dyDescent="0.25">
      <c r="B877" s="2" t="s">
        <v>73</v>
      </c>
      <c r="C877" s="4">
        <v>2</v>
      </c>
      <c r="D877" s="4">
        <v>925</v>
      </c>
      <c r="E877" s="2">
        <f t="shared" si="13"/>
        <v>462.5</v>
      </c>
    </row>
    <row r="878" spans="2:5" x14ac:dyDescent="0.25">
      <c r="B878" s="2" t="s">
        <v>73</v>
      </c>
      <c r="C878" s="4">
        <v>2</v>
      </c>
      <c r="D878" s="4">
        <v>4265</v>
      </c>
      <c r="E878" s="2">
        <f t="shared" si="13"/>
        <v>2132.5</v>
      </c>
    </row>
    <row r="879" spans="2:5" x14ac:dyDescent="0.25">
      <c r="B879" s="2" t="s">
        <v>73</v>
      </c>
      <c r="C879" s="4">
        <v>2</v>
      </c>
      <c r="D879" s="4">
        <v>2600</v>
      </c>
      <c r="E879" s="2">
        <f t="shared" si="13"/>
        <v>1300</v>
      </c>
    </row>
    <row r="880" spans="2:5" x14ac:dyDescent="0.25">
      <c r="B880" s="2" t="s">
        <v>73</v>
      </c>
      <c r="C880" s="4">
        <v>2</v>
      </c>
      <c r="D880" s="4">
        <v>2325</v>
      </c>
      <c r="E880" s="2">
        <f t="shared" si="13"/>
        <v>1162.5</v>
      </c>
    </row>
    <row r="881" spans="2:5" x14ac:dyDescent="0.25">
      <c r="B881" s="2" t="s">
        <v>73</v>
      </c>
      <c r="C881" s="4">
        <v>2</v>
      </c>
      <c r="D881" s="4">
        <v>2700</v>
      </c>
      <c r="E881" s="2">
        <f t="shared" si="13"/>
        <v>1350</v>
      </c>
    </row>
    <row r="882" spans="2:5" x14ac:dyDescent="0.25">
      <c r="B882" s="2" t="s">
        <v>73</v>
      </c>
      <c r="C882" s="4">
        <v>2</v>
      </c>
      <c r="D882" s="4">
        <v>760</v>
      </c>
      <c r="E882" s="2">
        <f t="shared" si="13"/>
        <v>380</v>
      </c>
    </row>
    <row r="883" spans="2:5" x14ac:dyDescent="0.25">
      <c r="B883" s="2" t="s">
        <v>73</v>
      </c>
      <c r="C883" s="4">
        <v>2</v>
      </c>
      <c r="D883" s="4">
        <v>1115</v>
      </c>
      <c r="E883" s="2">
        <f t="shared" si="13"/>
        <v>557.5</v>
      </c>
    </row>
    <row r="884" spans="2:5" x14ac:dyDescent="0.25">
      <c r="B884" s="2" t="s">
        <v>73</v>
      </c>
      <c r="C884" s="4">
        <v>2</v>
      </c>
      <c r="D884" s="4">
        <v>1100</v>
      </c>
      <c r="E884" s="2">
        <f t="shared" si="13"/>
        <v>550</v>
      </c>
    </row>
    <row r="885" spans="2:5" x14ac:dyDescent="0.25">
      <c r="B885" s="2" t="s">
        <v>73</v>
      </c>
      <c r="C885" s="4">
        <v>2</v>
      </c>
      <c r="D885" s="4">
        <v>804</v>
      </c>
      <c r="E885" s="2">
        <f t="shared" si="13"/>
        <v>402</v>
      </c>
    </row>
    <row r="886" spans="2:5" x14ac:dyDescent="0.25">
      <c r="B886" s="2" t="s">
        <v>73</v>
      </c>
      <c r="C886" s="4">
        <v>2</v>
      </c>
      <c r="D886" s="4">
        <v>1410</v>
      </c>
      <c r="E886" s="2">
        <f t="shared" si="13"/>
        <v>705</v>
      </c>
    </row>
    <row r="887" spans="2:5" x14ac:dyDescent="0.25">
      <c r="B887" s="2" t="s">
        <v>73</v>
      </c>
      <c r="C887" s="4">
        <v>2</v>
      </c>
      <c r="D887" s="4">
        <v>850</v>
      </c>
      <c r="E887" s="2">
        <f t="shared" si="13"/>
        <v>425</v>
      </c>
    </row>
    <row r="888" spans="2:5" x14ac:dyDescent="0.25">
      <c r="B888" s="2" t="s">
        <v>73</v>
      </c>
      <c r="C888" s="4">
        <v>2</v>
      </c>
      <c r="D888" s="4">
        <v>1700</v>
      </c>
      <c r="E888" s="2">
        <f t="shared" si="13"/>
        <v>850</v>
      </c>
    </row>
    <row r="889" spans="2:5" x14ac:dyDescent="0.25">
      <c r="B889" s="2" t="s">
        <v>73</v>
      </c>
      <c r="C889" s="4">
        <v>2</v>
      </c>
      <c r="D889" s="4">
        <v>940</v>
      </c>
      <c r="E889" s="2">
        <f t="shared" si="13"/>
        <v>470</v>
      </c>
    </row>
    <row r="890" spans="2:5" x14ac:dyDescent="0.25">
      <c r="B890" s="2" t="s">
        <v>73</v>
      </c>
      <c r="C890" s="4">
        <v>2</v>
      </c>
      <c r="D890" s="4">
        <v>782</v>
      </c>
      <c r="E890" s="2">
        <f t="shared" si="13"/>
        <v>391</v>
      </c>
    </row>
    <row r="891" spans="2:5" x14ac:dyDescent="0.25">
      <c r="B891" s="2" t="s">
        <v>73</v>
      </c>
      <c r="C891" s="4">
        <v>2</v>
      </c>
      <c r="D891" s="4">
        <v>1025</v>
      </c>
      <c r="E891" s="2">
        <f t="shared" si="13"/>
        <v>512.5</v>
      </c>
    </row>
    <row r="892" spans="2:5" x14ac:dyDescent="0.25">
      <c r="B892" s="2" t="s">
        <v>73</v>
      </c>
      <c r="C892" s="4">
        <v>2</v>
      </c>
      <c r="D892" s="4">
        <v>650</v>
      </c>
      <c r="E892" s="2">
        <f t="shared" si="13"/>
        <v>325</v>
      </c>
    </row>
    <row r="893" spans="2:5" x14ac:dyDescent="0.25">
      <c r="B893" s="2" t="s">
        <v>73</v>
      </c>
      <c r="C893" s="4">
        <v>2</v>
      </c>
      <c r="D893" s="4">
        <v>910</v>
      </c>
      <c r="E893" s="2">
        <f t="shared" si="13"/>
        <v>455</v>
      </c>
    </row>
    <row r="894" spans="2:5" x14ac:dyDescent="0.25">
      <c r="B894" s="2" t="s">
        <v>73</v>
      </c>
      <c r="C894" s="4">
        <v>3</v>
      </c>
      <c r="D894" s="4">
        <v>5000</v>
      </c>
      <c r="E894" s="2">
        <f t="shared" si="13"/>
        <v>1666.6666666666667</v>
      </c>
    </row>
    <row r="895" spans="2:5" x14ac:dyDescent="0.25">
      <c r="B895" s="2" t="s">
        <v>73</v>
      </c>
      <c r="C895" s="4">
        <v>3</v>
      </c>
      <c r="D895" s="4">
        <v>1425</v>
      </c>
      <c r="E895" s="2">
        <f t="shared" si="13"/>
        <v>475</v>
      </c>
    </row>
    <row r="896" spans="2:5" x14ac:dyDescent="0.25">
      <c r="B896" s="2" t="s">
        <v>73</v>
      </c>
      <c r="C896" s="4">
        <v>3</v>
      </c>
      <c r="D896" s="4">
        <v>925</v>
      </c>
      <c r="E896" s="2">
        <f t="shared" si="13"/>
        <v>308.33333333333331</v>
      </c>
    </row>
    <row r="897" spans="2:5" x14ac:dyDescent="0.25">
      <c r="B897" s="2" t="s">
        <v>73</v>
      </c>
      <c r="C897" s="4">
        <v>3</v>
      </c>
      <c r="D897" s="4">
        <v>1880</v>
      </c>
      <c r="E897" s="2">
        <f t="shared" si="13"/>
        <v>626.66666666666663</v>
      </c>
    </row>
    <row r="898" spans="2:5" x14ac:dyDescent="0.25">
      <c r="B898" s="2" t="s">
        <v>73</v>
      </c>
      <c r="C898" s="4">
        <v>3</v>
      </c>
      <c r="D898" s="4">
        <v>2897</v>
      </c>
      <c r="E898" s="2">
        <f t="shared" si="13"/>
        <v>965.66666666666663</v>
      </c>
    </row>
    <row r="899" spans="2:5" x14ac:dyDescent="0.25">
      <c r="B899" s="2" t="s">
        <v>73</v>
      </c>
      <c r="C899" s="4">
        <v>3</v>
      </c>
      <c r="D899" s="4">
        <v>5400</v>
      </c>
      <c r="E899" s="2">
        <f t="shared" si="13"/>
        <v>1800</v>
      </c>
    </row>
    <row r="900" spans="2:5" x14ac:dyDescent="0.25">
      <c r="B900" s="2" t="s">
        <v>73</v>
      </c>
      <c r="C900" s="4">
        <v>3</v>
      </c>
      <c r="D900" s="4">
        <v>4889</v>
      </c>
      <c r="E900" s="2">
        <f t="shared" si="13"/>
        <v>1629.6666666666667</v>
      </c>
    </row>
    <row r="901" spans="2:5" x14ac:dyDescent="0.25">
      <c r="B901" s="2" t="s">
        <v>73</v>
      </c>
      <c r="C901" s="4">
        <v>3</v>
      </c>
      <c r="D901" s="4">
        <v>2500</v>
      </c>
      <c r="E901" s="2">
        <f t="shared" si="13"/>
        <v>833.33333333333337</v>
      </c>
    </row>
    <row r="902" spans="2:5" x14ac:dyDescent="0.25">
      <c r="B902" s="2" t="s">
        <v>73</v>
      </c>
      <c r="C902" s="4">
        <v>3</v>
      </c>
      <c r="D902" s="4">
        <v>3441</v>
      </c>
      <c r="E902" s="2">
        <f t="shared" si="13"/>
        <v>1147</v>
      </c>
    </row>
    <row r="903" spans="2:5" x14ac:dyDescent="0.25">
      <c r="B903" s="2" t="s">
        <v>73</v>
      </c>
      <c r="C903" s="4">
        <v>3</v>
      </c>
      <c r="D903" s="4">
        <v>2995</v>
      </c>
      <c r="E903" s="2">
        <f t="shared" ref="E903:E966" si="14">D903/C903</f>
        <v>998.33333333333337</v>
      </c>
    </row>
    <row r="904" spans="2:5" x14ac:dyDescent="0.25">
      <c r="B904" s="2" t="s">
        <v>73</v>
      </c>
      <c r="C904" s="4">
        <v>3</v>
      </c>
      <c r="D904" s="4">
        <v>2250</v>
      </c>
      <c r="E904" s="2">
        <f t="shared" si="14"/>
        <v>750</v>
      </c>
    </row>
    <row r="905" spans="2:5" x14ac:dyDescent="0.25">
      <c r="B905" s="2" t="s">
        <v>73</v>
      </c>
      <c r="C905" s="4">
        <v>3</v>
      </c>
      <c r="D905" s="4">
        <v>1220</v>
      </c>
      <c r="E905" s="2">
        <f t="shared" si="14"/>
        <v>406.66666666666669</v>
      </c>
    </row>
    <row r="906" spans="2:5" x14ac:dyDescent="0.25">
      <c r="B906" s="2" t="s">
        <v>73</v>
      </c>
      <c r="C906" s="4">
        <v>3</v>
      </c>
      <c r="D906" s="4">
        <v>4280</v>
      </c>
      <c r="E906" s="2">
        <f t="shared" si="14"/>
        <v>1426.6666666666667</v>
      </c>
    </row>
    <row r="907" spans="2:5" x14ac:dyDescent="0.25">
      <c r="B907" s="2" t="s">
        <v>73</v>
      </c>
      <c r="C907" s="4">
        <v>3</v>
      </c>
      <c r="D907" s="4">
        <v>1800</v>
      </c>
      <c r="E907" s="2">
        <f t="shared" si="14"/>
        <v>600</v>
      </c>
    </row>
    <row r="908" spans="2:5" x14ac:dyDescent="0.25">
      <c r="B908" s="2" t="s">
        <v>73</v>
      </c>
      <c r="C908" s="4">
        <v>3</v>
      </c>
      <c r="D908" s="4">
        <v>1030</v>
      </c>
      <c r="E908" s="2">
        <f t="shared" si="14"/>
        <v>343.33333333333331</v>
      </c>
    </row>
    <row r="909" spans="2:5" x14ac:dyDescent="0.25">
      <c r="B909" s="2" t="s">
        <v>73</v>
      </c>
      <c r="C909" s="4">
        <v>3</v>
      </c>
      <c r="D909" s="4">
        <v>2711</v>
      </c>
      <c r="E909" s="2">
        <f t="shared" si="14"/>
        <v>903.66666666666663</v>
      </c>
    </row>
    <row r="910" spans="2:5" x14ac:dyDescent="0.25">
      <c r="B910" s="2" t="s">
        <v>73</v>
      </c>
      <c r="C910" s="4">
        <v>3</v>
      </c>
      <c r="D910" s="4">
        <v>2837</v>
      </c>
      <c r="E910" s="2">
        <f t="shared" si="14"/>
        <v>945.66666666666663</v>
      </c>
    </row>
    <row r="911" spans="2:5" x14ac:dyDescent="0.25">
      <c r="B911" s="2" t="s">
        <v>73</v>
      </c>
      <c r="C911" s="4">
        <v>3</v>
      </c>
      <c r="D911" s="4">
        <v>1799</v>
      </c>
      <c r="E911" s="2">
        <f t="shared" si="14"/>
        <v>599.66666666666663</v>
      </c>
    </row>
    <row r="912" spans="2:5" x14ac:dyDescent="0.25">
      <c r="B912" s="2" t="s">
        <v>73</v>
      </c>
      <c r="C912" s="4">
        <v>3</v>
      </c>
      <c r="D912" s="4">
        <v>950</v>
      </c>
      <c r="E912" s="2">
        <f t="shared" si="14"/>
        <v>316.66666666666669</v>
      </c>
    </row>
    <row r="913" spans="2:5" x14ac:dyDescent="0.25">
      <c r="B913" s="2" t="s">
        <v>73</v>
      </c>
      <c r="C913" s="4">
        <v>4</v>
      </c>
      <c r="D913" s="4">
        <v>1319</v>
      </c>
      <c r="E913" s="2">
        <f t="shared" si="14"/>
        <v>329.75</v>
      </c>
    </row>
    <row r="914" spans="2:5" x14ac:dyDescent="0.25">
      <c r="B914" s="2" t="s">
        <v>73</v>
      </c>
      <c r="C914" s="4">
        <v>4</v>
      </c>
      <c r="D914" s="4">
        <v>3910</v>
      </c>
      <c r="E914" s="2">
        <f t="shared" si="14"/>
        <v>977.5</v>
      </c>
    </row>
    <row r="915" spans="2:5" x14ac:dyDescent="0.25">
      <c r="B915" s="2" t="s">
        <v>73</v>
      </c>
      <c r="C915" s="4">
        <v>4</v>
      </c>
      <c r="D915" s="4">
        <v>2399</v>
      </c>
      <c r="E915" s="2">
        <f t="shared" si="14"/>
        <v>599.75</v>
      </c>
    </row>
    <row r="916" spans="2:5" x14ac:dyDescent="0.25">
      <c r="B916" s="2" t="s">
        <v>73</v>
      </c>
      <c r="C916" s="4">
        <v>5</v>
      </c>
      <c r="D916" s="4">
        <v>6745</v>
      </c>
      <c r="E916" s="2">
        <f t="shared" si="14"/>
        <v>1349</v>
      </c>
    </row>
    <row r="917" spans="2:5" x14ac:dyDescent="0.25">
      <c r="B917" s="2" t="s">
        <v>74</v>
      </c>
      <c r="C917" s="4">
        <v>1</v>
      </c>
      <c r="D917" s="4">
        <v>1874</v>
      </c>
      <c r="E917" s="2">
        <f t="shared" si="14"/>
        <v>1874</v>
      </c>
    </row>
    <row r="918" spans="2:5" x14ac:dyDescent="0.25">
      <c r="B918" s="2" t="s">
        <v>74</v>
      </c>
      <c r="C918" s="4">
        <v>1</v>
      </c>
      <c r="D918" s="4">
        <v>1730</v>
      </c>
      <c r="E918" s="2">
        <f t="shared" si="14"/>
        <v>1730</v>
      </c>
    </row>
    <row r="919" spans="2:5" x14ac:dyDescent="0.25">
      <c r="B919" s="2" t="s">
        <v>74</v>
      </c>
      <c r="C919" s="4">
        <v>1</v>
      </c>
      <c r="D919" s="4">
        <v>2057</v>
      </c>
      <c r="E919" s="2">
        <f t="shared" si="14"/>
        <v>2057</v>
      </c>
    </row>
    <row r="920" spans="2:5" x14ac:dyDescent="0.25">
      <c r="B920" s="2" t="s">
        <v>74</v>
      </c>
      <c r="C920" s="4">
        <v>1</v>
      </c>
      <c r="D920" s="4">
        <v>1960</v>
      </c>
      <c r="E920" s="2">
        <f t="shared" si="14"/>
        <v>1960</v>
      </c>
    </row>
    <row r="921" spans="2:5" x14ac:dyDescent="0.25">
      <c r="B921" s="2" t="s">
        <v>74</v>
      </c>
      <c r="C921" s="4">
        <v>1</v>
      </c>
      <c r="D921" s="4">
        <v>2212</v>
      </c>
      <c r="E921" s="2">
        <f t="shared" si="14"/>
        <v>2212</v>
      </c>
    </row>
    <row r="922" spans="2:5" x14ac:dyDescent="0.25">
      <c r="B922" s="2" t="s">
        <v>74</v>
      </c>
      <c r="C922" s="4">
        <v>1</v>
      </c>
      <c r="D922" s="4">
        <v>2205</v>
      </c>
      <c r="E922" s="2">
        <f t="shared" si="14"/>
        <v>2205</v>
      </c>
    </row>
    <row r="923" spans="2:5" x14ac:dyDescent="0.25">
      <c r="B923" s="2" t="s">
        <v>74</v>
      </c>
      <c r="C923" s="4">
        <v>1</v>
      </c>
      <c r="D923" s="4">
        <v>1811</v>
      </c>
      <c r="E923" s="2">
        <f t="shared" si="14"/>
        <v>1811</v>
      </c>
    </row>
    <row r="924" spans="2:5" x14ac:dyDescent="0.25">
      <c r="B924" s="2" t="s">
        <v>74</v>
      </c>
      <c r="C924" s="4">
        <v>1</v>
      </c>
      <c r="D924" s="4">
        <v>2238</v>
      </c>
      <c r="E924" s="2">
        <f t="shared" si="14"/>
        <v>2238</v>
      </c>
    </row>
    <row r="925" spans="2:5" x14ac:dyDescent="0.25">
      <c r="B925" s="2" t="s">
        <v>74</v>
      </c>
      <c r="C925" s="4">
        <v>1</v>
      </c>
      <c r="D925" s="4">
        <v>2360</v>
      </c>
      <c r="E925" s="2">
        <f t="shared" si="14"/>
        <v>2360</v>
      </c>
    </row>
    <row r="926" spans="2:5" x14ac:dyDescent="0.25">
      <c r="B926" s="2" t="s">
        <v>74</v>
      </c>
      <c r="C926" s="4">
        <v>1</v>
      </c>
      <c r="D926" s="4">
        <v>2015</v>
      </c>
      <c r="E926" s="2">
        <f t="shared" si="14"/>
        <v>2015</v>
      </c>
    </row>
    <row r="927" spans="2:5" x14ac:dyDescent="0.25">
      <c r="B927" s="2" t="s">
        <v>74</v>
      </c>
      <c r="C927" s="4">
        <v>1</v>
      </c>
      <c r="D927" s="4">
        <v>1687</v>
      </c>
      <c r="E927" s="2">
        <f t="shared" si="14"/>
        <v>1687</v>
      </c>
    </row>
    <row r="928" spans="2:5" x14ac:dyDescent="0.25">
      <c r="B928" s="2" t="s">
        <v>74</v>
      </c>
      <c r="C928" s="4">
        <v>1</v>
      </c>
      <c r="D928" s="4">
        <v>1965</v>
      </c>
      <c r="E928" s="2">
        <f t="shared" si="14"/>
        <v>1965</v>
      </c>
    </row>
    <row r="929" spans="2:5" x14ac:dyDescent="0.25">
      <c r="B929" s="2" t="s">
        <v>74</v>
      </c>
      <c r="C929" s="4">
        <v>1</v>
      </c>
      <c r="D929" s="4">
        <v>2073</v>
      </c>
      <c r="E929" s="2">
        <f t="shared" si="14"/>
        <v>2073</v>
      </c>
    </row>
    <row r="930" spans="2:5" x14ac:dyDescent="0.25">
      <c r="B930" s="2" t="s">
        <v>74</v>
      </c>
      <c r="C930" s="4">
        <v>1</v>
      </c>
      <c r="D930" s="4">
        <v>1925</v>
      </c>
      <c r="E930" s="2">
        <f t="shared" si="14"/>
        <v>1925</v>
      </c>
    </row>
    <row r="931" spans="2:5" x14ac:dyDescent="0.25">
      <c r="B931" s="2" t="s">
        <v>74</v>
      </c>
      <c r="C931" s="4">
        <v>1</v>
      </c>
      <c r="D931" s="4">
        <v>2035</v>
      </c>
      <c r="E931" s="2">
        <f t="shared" si="14"/>
        <v>2035</v>
      </c>
    </row>
    <row r="932" spans="2:5" x14ac:dyDescent="0.25">
      <c r="B932" s="2" t="s">
        <v>74</v>
      </c>
      <c r="C932" s="4">
        <v>1</v>
      </c>
      <c r="D932" s="4">
        <v>2114</v>
      </c>
      <c r="E932" s="2">
        <f t="shared" si="14"/>
        <v>2114</v>
      </c>
    </row>
    <row r="933" spans="2:5" x14ac:dyDescent="0.25">
      <c r="B933" s="2" t="s">
        <v>74</v>
      </c>
      <c r="C933" s="4">
        <v>1</v>
      </c>
      <c r="D933" s="4">
        <v>1335</v>
      </c>
      <c r="E933" s="2">
        <f t="shared" si="14"/>
        <v>1335</v>
      </c>
    </row>
    <row r="934" spans="2:5" x14ac:dyDescent="0.25">
      <c r="B934" s="2" t="s">
        <v>74</v>
      </c>
      <c r="C934" s="4">
        <v>1</v>
      </c>
      <c r="D934" s="4">
        <v>2144</v>
      </c>
      <c r="E934" s="2">
        <f t="shared" si="14"/>
        <v>2144</v>
      </c>
    </row>
    <row r="935" spans="2:5" x14ac:dyDescent="0.25">
      <c r="B935" s="2" t="s">
        <v>74</v>
      </c>
      <c r="C935" s="4">
        <v>1</v>
      </c>
      <c r="D935" s="4">
        <v>1487</v>
      </c>
      <c r="E935" s="2">
        <f t="shared" si="14"/>
        <v>1487</v>
      </c>
    </row>
    <row r="936" spans="2:5" x14ac:dyDescent="0.25">
      <c r="B936" s="2" t="s">
        <v>74</v>
      </c>
      <c r="C936" s="4">
        <v>1</v>
      </c>
      <c r="D936" s="4">
        <v>1537</v>
      </c>
      <c r="E936" s="2">
        <f t="shared" si="14"/>
        <v>1537</v>
      </c>
    </row>
    <row r="937" spans="2:5" x14ac:dyDescent="0.25">
      <c r="B937" s="2" t="s">
        <v>74</v>
      </c>
      <c r="C937" s="4">
        <v>1</v>
      </c>
      <c r="D937" s="4">
        <v>1795</v>
      </c>
      <c r="E937" s="2">
        <f t="shared" si="14"/>
        <v>1795</v>
      </c>
    </row>
    <row r="938" spans="2:5" x14ac:dyDescent="0.25">
      <c r="B938" s="2" t="s">
        <v>74</v>
      </c>
      <c r="C938" s="4">
        <v>1</v>
      </c>
      <c r="D938" s="4">
        <v>1225</v>
      </c>
      <c r="E938" s="2">
        <f t="shared" si="14"/>
        <v>1225</v>
      </c>
    </row>
    <row r="939" spans="2:5" x14ac:dyDescent="0.25">
      <c r="B939" s="2" t="s">
        <v>74</v>
      </c>
      <c r="C939" s="4">
        <v>1</v>
      </c>
      <c r="D939" s="4">
        <v>865</v>
      </c>
      <c r="E939" s="2">
        <f t="shared" si="14"/>
        <v>865</v>
      </c>
    </row>
    <row r="940" spans="2:5" x14ac:dyDescent="0.25">
      <c r="B940" s="2" t="s">
        <v>74</v>
      </c>
      <c r="C940" s="4">
        <v>1</v>
      </c>
      <c r="D940" s="4">
        <v>919</v>
      </c>
      <c r="E940" s="2">
        <f t="shared" si="14"/>
        <v>919</v>
      </c>
    </row>
    <row r="941" spans="2:5" x14ac:dyDescent="0.25">
      <c r="B941" s="2" t="s">
        <v>74</v>
      </c>
      <c r="C941" s="4">
        <v>1</v>
      </c>
      <c r="D941" s="4">
        <v>1514</v>
      </c>
      <c r="E941" s="2">
        <f t="shared" si="14"/>
        <v>1514</v>
      </c>
    </row>
    <row r="942" spans="2:5" x14ac:dyDescent="0.25">
      <c r="B942" s="2" t="s">
        <v>74</v>
      </c>
      <c r="C942" s="4">
        <v>1</v>
      </c>
      <c r="D942" s="4">
        <v>1339</v>
      </c>
      <c r="E942" s="2">
        <f t="shared" si="14"/>
        <v>1339</v>
      </c>
    </row>
    <row r="943" spans="2:5" x14ac:dyDescent="0.25">
      <c r="B943" s="2" t="s">
        <v>74</v>
      </c>
      <c r="C943" s="4">
        <v>1</v>
      </c>
      <c r="D943" s="4">
        <v>1079</v>
      </c>
      <c r="E943" s="2">
        <f t="shared" si="14"/>
        <v>1079</v>
      </c>
    </row>
    <row r="944" spans="2:5" x14ac:dyDescent="0.25">
      <c r="B944" s="2" t="s">
        <v>74</v>
      </c>
      <c r="C944" s="4">
        <v>1</v>
      </c>
      <c r="D944" s="4">
        <v>835</v>
      </c>
      <c r="E944" s="2">
        <f t="shared" si="14"/>
        <v>835</v>
      </c>
    </row>
    <row r="945" spans="2:5" x14ac:dyDescent="0.25">
      <c r="B945" s="2" t="s">
        <v>74</v>
      </c>
      <c r="C945" s="4">
        <v>1</v>
      </c>
      <c r="D945" s="4">
        <v>1689</v>
      </c>
      <c r="E945" s="2">
        <f t="shared" si="14"/>
        <v>1689</v>
      </c>
    </row>
    <row r="946" spans="2:5" x14ac:dyDescent="0.25">
      <c r="B946" s="2" t="s">
        <v>74</v>
      </c>
      <c r="C946" s="4">
        <v>1</v>
      </c>
      <c r="D946" s="4">
        <v>1733</v>
      </c>
      <c r="E946" s="2">
        <f t="shared" si="14"/>
        <v>1733</v>
      </c>
    </row>
    <row r="947" spans="2:5" x14ac:dyDescent="0.25">
      <c r="B947" s="2" t="s">
        <v>74</v>
      </c>
      <c r="C947" s="4">
        <v>1</v>
      </c>
      <c r="D947" s="4">
        <v>1365</v>
      </c>
      <c r="E947" s="2">
        <f t="shared" si="14"/>
        <v>1365</v>
      </c>
    </row>
    <row r="948" spans="2:5" x14ac:dyDescent="0.25">
      <c r="B948" s="2" t="s">
        <v>74</v>
      </c>
      <c r="C948" s="4">
        <v>1</v>
      </c>
      <c r="D948" s="4">
        <v>1890</v>
      </c>
      <c r="E948" s="2">
        <f t="shared" si="14"/>
        <v>1890</v>
      </c>
    </row>
    <row r="949" spans="2:5" x14ac:dyDescent="0.25">
      <c r="B949" s="2" t="s">
        <v>74</v>
      </c>
      <c r="C949" s="4">
        <v>1</v>
      </c>
      <c r="D949" s="4">
        <v>2084</v>
      </c>
      <c r="E949" s="2">
        <f t="shared" si="14"/>
        <v>2084</v>
      </c>
    </row>
    <row r="950" spans="2:5" x14ac:dyDescent="0.25">
      <c r="B950" s="2" t="s">
        <v>74</v>
      </c>
      <c r="C950" s="4">
        <v>1</v>
      </c>
      <c r="D950" s="4">
        <v>1897</v>
      </c>
      <c r="E950" s="2">
        <f t="shared" si="14"/>
        <v>1897</v>
      </c>
    </row>
    <row r="951" spans="2:5" x14ac:dyDescent="0.25">
      <c r="B951" s="2" t="s">
        <v>74</v>
      </c>
      <c r="C951" s="4">
        <v>1</v>
      </c>
      <c r="D951" s="4">
        <v>1363</v>
      </c>
      <c r="E951" s="2">
        <f t="shared" si="14"/>
        <v>1363</v>
      </c>
    </row>
    <row r="952" spans="2:5" x14ac:dyDescent="0.25">
      <c r="B952" s="2" t="s">
        <v>74</v>
      </c>
      <c r="C952" s="4">
        <v>1</v>
      </c>
      <c r="D952" s="4">
        <v>1541</v>
      </c>
      <c r="E952" s="2">
        <f t="shared" si="14"/>
        <v>1541</v>
      </c>
    </row>
    <row r="953" spans="2:5" x14ac:dyDescent="0.25">
      <c r="B953" s="2" t="s">
        <v>74</v>
      </c>
      <c r="C953" s="4">
        <v>1</v>
      </c>
      <c r="D953" s="4">
        <v>1537</v>
      </c>
      <c r="E953" s="2">
        <f t="shared" si="14"/>
        <v>1537</v>
      </c>
    </row>
    <row r="954" spans="2:5" x14ac:dyDescent="0.25">
      <c r="B954" s="2" t="s">
        <v>74</v>
      </c>
      <c r="C954" s="4">
        <v>1</v>
      </c>
      <c r="D954" s="4">
        <v>1323</v>
      </c>
      <c r="E954" s="2">
        <f t="shared" si="14"/>
        <v>1323</v>
      </c>
    </row>
    <row r="955" spans="2:5" x14ac:dyDescent="0.25">
      <c r="B955" s="2" t="s">
        <v>74</v>
      </c>
      <c r="C955" s="4">
        <v>1</v>
      </c>
      <c r="D955" s="4">
        <v>1210</v>
      </c>
      <c r="E955" s="2">
        <f t="shared" si="14"/>
        <v>1210</v>
      </c>
    </row>
    <row r="956" spans="2:5" x14ac:dyDescent="0.25">
      <c r="B956" s="2" t="s">
        <v>74</v>
      </c>
      <c r="C956" s="4">
        <v>1</v>
      </c>
      <c r="D956" s="4">
        <v>1153</v>
      </c>
      <c r="E956" s="2">
        <f t="shared" si="14"/>
        <v>1153</v>
      </c>
    </row>
    <row r="957" spans="2:5" x14ac:dyDescent="0.25">
      <c r="B957" s="2" t="s">
        <v>74</v>
      </c>
      <c r="C957" s="4">
        <v>1</v>
      </c>
      <c r="D957" s="4">
        <v>1882</v>
      </c>
      <c r="E957" s="2">
        <f t="shared" si="14"/>
        <v>1882</v>
      </c>
    </row>
    <row r="958" spans="2:5" x14ac:dyDescent="0.25">
      <c r="B958" s="2" t="s">
        <v>74</v>
      </c>
      <c r="C958" s="4">
        <v>1</v>
      </c>
      <c r="D958" s="4">
        <v>1950</v>
      </c>
      <c r="E958" s="2">
        <f t="shared" si="14"/>
        <v>1950</v>
      </c>
    </row>
    <row r="959" spans="2:5" x14ac:dyDescent="0.25">
      <c r="B959" s="2" t="s">
        <v>74</v>
      </c>
      <c r="C959" s="4">
        <v>1</v>
      </c>
      <c r="D959" s="4">
        <v>1681</v>
      </c>
      <c r="E959" s="2">
        <f t="shared" si="14"/>
        <v>1681</v>
      </c>
    </row>
    <row r="960" spans="2:5" x14ac:dyDescent="0.25">
      <c r="B960" s="2" t="s">
        <v>74</v>
      </c>
      <c r="C960" s="4">
        <v>1</v>
      </c>
      <c r="D960" s="4">
        <v>1025</v>
      </c>
      <c r="E960" s="2">
        <f t="shared" si="14"/>
        <v>1025</v>
      </c>
    </row>
    <row r="961" spans="2:5" x14ac:dyDescent="0.25">
      <c r="B961" s="2" t="s">
        <v>74</v>
      </c>
      <c r="C961" s="4">
        <v>1</v>
      </c>
      <c r="D961" s="4">
        <v>1358</v>
      </c>
      <c r="E961" s="2">
        <f t="shared" si="14"/>
        <v>1358</v>
      </c>
    </row>
    <row r="962" spans="2:5" x14ac:dyDescent="0.25">
      <c r="B962" s="2" t="s">
        <v>74</v>
      </c>
      <c r="C962" s="4">
        <v>1</v>
      </c>
      <c r="D962" s="4">
        <v>1050</v>
      </c>
      <c r="E962" s="2">
        <f t="shared" si="14"/>
        <v>1050</v>
      </c>
    </row>
    <row r="963" spans="2:5" x14ac:dyDescent="0.25">
      <c r="B963" s="2" t="s">
        <v>74</v>
      </c>
      <c r="C963" s="4">
        <v>1</v>
      </c>
      <c r="D963" s="4">
        <v>1299</v>
      </c>
      <c r="E963" s="2">
        <f t="shared" si="14"/>
        <v>1299</v>
      </c>
    </row>
    <row r="964" spans="2:5" x14ac:dyDescent="0.25">
      <c r="B964" s="2" t="s">
        <v>74</v>
      </c>
      <c r="C964" s="4">
        <v>1</v>
      </c>
      <c r="D964" s="4">
        <v>2082</v>
      </c>
      <c r="E964" s="2">
        <f t="shared" si="14"/>
        <v>2082</v>
      </c>
    </row>
    <row r="965" spans="2:5" x14ac:dyDescent="0.25">
      <c r="B965" s="2" t="s">
        <v>74</v>
      </c>
      <c r="C965" s="4">
        <v>1</v>
      </c>
      <c r="D965" s="4">
        <v>1027</v>
      </c>
      <c r="E965" s="2">
        <f t="shared" si="14"/>
        <v>1027</v>
      </c>
    </row>
    <row r="966" spans="2:5" x14ac:dyDescent="0.25">
      <c r="B966" s="2" t="s">
        <v>74</v>
      </c>
      <c r="C966" s="4">
        <v>1</v>
      </c>
      <c r="D966" s="4">
        <v>687</v>
      </c>
      <c r="E966" s="2">
        <f t="shared" si="14"/>
        <v>687</v>
      </c>
    </row>
    <row r="967" spans="2:5" x14ac:dyDescent="0.25">
      <c r="B967" s="2" t="s">
        <v>74</v>
      </c>
      <c r="C967" s="4">
        <v>1</v>
      </c>
      <c r="D967" s="4">
        <v>1150</v>
      </c>
      <c r="E967" s="2">
        <f t="shared" ref="E967:E1030" si="15">D967/C967</f>
        <v>1150</v>
      </c>
    </row>
    <row r="968" spans="2:5" x14ac:dyDescent="0.25">
      <c r="B968" s="2" t="s">
        <v>74</v>
      </c>
      <c r="C968" s="4">
        <v>1</v>
      </c>
      <c r="D968" s="4">
        <v>1185</v>
      </c>
      <c r="E968" s="2">
        <f t="shared" si="15"/>
        <v>1185</v>
      </c>
    </row>
    <row r="969" spans="2:5" x14ac:dyDescent="0.25">
      <c r="B969" s="2" t="s">
        <v>74</v>
      </c>
      <c r="C969" s="4">
        <v>1</v>
      </c>
      <c r="D969" s="4">
        <v>981</v>
      </c>
      <c r="E969" s="2">
        <f t="shared" si="15"/>
        <v>981</v>
      </c>
    </row>
    <row r="970" spans="2:5" x14ac:dyDescent="0.25">
      <c r="B970" s="2" t="s">
        <v>74</v>
      </c>
      <c r="C970" s="4">
        <v>1</v>
      </c>
      <c r="D970" s="4">
        <v>1230</v>
      </c>
      <c r="E970" s="2">
        <f t="shared" si="15"/>
        <v>1230</v>
      </c>
    </row>
    <row r="971" spans="2:5" x14ac:dyDescent="0.25">
      <c r="B971" s="2" t="s">
        <v>74</v>
      </c>
      <c r="C971" s="4">
        <v>1</v>
      </c>
      <c r="D971" s="4">
        <v>889</v>
      </c>
      <c r="E971" s="2">
        <f t="shared" si="15"/>
        <v>889</v>
      </c>
    </row>
    <row r="972" spans="2:5" x14ac:dyDescent="0.25">
      <c r="B972" s="2" t="s">
        <v>74</v>
      </c>
      <c r="C972" s="4">
        <v>1</v>
      </c>
      <c r="D972" s="4">
        <v>875</v>
      </c>
      <c r="E972" s="2">
        <f t="shared" si="15"/>
        <v>875</v>
      </c>
    </row>
    <row r="973" spans="2:5" x14ac:dyDescent="0.25">
      <c r="B973" s="2" t="s">
        <v>74</v>
      </c>
      <c r="C973" s="4">
        <v>1</v>
      </c>
      <c r="D973" s="4">
        <v>1075</v>
      </c>
      <c r="E973" s="2">
        <f t="shared" si="15"/>
        <v>1075</v>
      </c>
    </row>
    <row r="974" spans="2:5" x14ac:dyDescent="0.25">
      <c r="B974" s="2" t="s">
        <v>74</v>
      </c>
      <c r="C974" s="4">
        <v>1</v>
      </c>
      <c r="D974" s="4">
        <v>595</v>
      </c>
      <c r="E974" s="2">
        <f t="shared" si="15"/>
        <v>595</v>
      </c>
    </row>
    <row r="975" spans="2:5" x14ac:dyDescent="0.25">
      <c r="B975" s="2" t="s">
        <v>74</v>
      </c>
      <c r="C975" s="4">
        <v>1</v>
      </c>
      <c r="D975" s="4">
        <v>805</v>
      </c>
      <c r="E975" s="2">
        <f t="shared" si="15"/>
        <v>805</v>
      </c>
    </row>
    <row r="976" spans="2:5" x14ac:dyDescent="0.25">
      <c r="B976" s="2" t="s">
        <v>74</v>
      </c>
      <c r="C976" s="4">
        <v>1</v>
      </c>
      <c r="D976" s="4">
        <v>1075</v>
      </c>
      <c r="E976" s="2">
        <f t="shared" si="15"/>
        <v>1075</v>
      </c>
    </row>
    <row r="977" spans="2:5" x14ac:dyDescent="0.25">
      <c r="B977" s="2" t="s">
        <v>74</v>
      </c>
      <c r="C977" s="4">
        <v>1</v>
      </c>
      <c r="D977" s="4">
        <v>769</v>
      </c>
      <c r="E977" s="2">
        <f t="shared" si="15"/>
        <v>769</v>
      </c>
    </row>
    <row r="978" spans="2:5" x14ac:dyDescent="0.25">
      <c r="B978" s="2" t="s">
        <v>74</v>
      </c>
      <c r="C978" s="4">
        <v>1</v>
      </c>
      <c r="D978" s="4">
        <v>1924</v>
      </c>
      <c r="E978" s="2">
        <f t="shared" si="15"/>
        <v>1924</v>
      </c>
    </row>
    <row r="979" spans="2:5" x14ac:dyDescent="0.25">
      <c r="B979" s="2" t="s">
        <v>74</v>
      </c>
      <c r="C979" s="4">
        <v>2</v>
      </c>
      <c r="D979" s="4">
        <v>1600</v>
      </c>
      <c r="E979" s="2">
        <f t="shared" si="15"/>
        <v>800</v>
      </c>
    </row>
    <row r="980" spans="2:5" x14ac:dyDescent="0.25">
      <c r="B980" s="2" t="s">
        <v>74</v>
      </c>
      <c r="C980" s="4">
        <v>2</v>
      </c>
      <c r="D980" s="4">
        <v>1650</v>
      </c>
      <c r="E980" s="2">
        <f t="shared" si="15"/>
        <v>825</v>
      </c>
    </row>
    <row r="981" spans="2:5" x14ac:dyDescent="0.25">
      <c r="B981" s="2" t="s">
        <v>74</v>
      </c>
      <c r="C981" s="4">
        <v>2</v>
      </c>
      <c r="D981" s="4">
        <v>3058</v>
      </c>
      <c r="E981" s="2">
        <f t="shared" si="15"/>
        <v>1529</v>
      </c>
    </row>
    <row r="982" spans="2:5" x14ac:dyDescent="0.25">
      <c r="B982" s="2" t="s">
        <v>74</v>
      </c>
      <c r="C982" s="4">
        <v>2</v>
      </c>
      <c r="D982" s="4">
        <v>1995</v>
      </c>
      <c r="E982" s="2">
        <f t="shared" si="15"/>
        <v>997.5</v>
      </c>
    </row>
    <row r="983" spans="2:5" x14ac:dyDescent="0.25">
      <c r="B983" s="2" t="s">
        <v>74</v>
      </c>
      <c r="C983" s="4">
        <v>2</v>
      </c>
      <c r="D983" s="4">
        <v>1650</v>
      </c>
      <c r="E983" s="2">
        <f t="shared" si="15"/>
        <v>825</v>
      </c>
    </row>
    <row r="984" spans="2:5" x14ac:dyDescent="0.25">
      <c r="B984" s="2" t="s">
        <v>74</v>
      </c>
      <c r="C984" s="4">
        <v>2</v>
      </c>
      <c r="D984" s="4">
        <v>1540</v>
      </c>
      <c r="E984" s="2">
        <f t="shared" si="15"/>
        <v>770</v>
      </c>
    </row>
    <row r="985" spans="2:5" x14ac:dyDescent="0.25">
      <c r="B985" s="2" t="s">
        <v>74</v>
      </c>
      <c r="C985" s="4">
        <v>2</v>
      </c>
      <c r="D985" s="4">
        <v>1625</v>
      </c>
      <c r="E985" s="2">
        <f t="shared" si="15"/>
        <v>812.5</v>
      </c>
    </row>
    <row r="986" spans="2:5" x14ac:dyDescent="0.25">
      <c r="B986" s="2" t="s">
        <v>74</v>
      </c>
      <c r="C986" s="4">
        <v>2</v>
      </c>
      <c r="D986" s="4">
        <v>1275</v>
      </c>
      <c r="E986" s="2">
        <f t="shared" si="15"/>
        <v>637.5</v>
      </c>
    </row>
    <row r="987" spans="2:5" x14ac:dyDescent="0.25">
      <c r="B987" s="2" t="s">
        <v>74</v>
      </c>
      <c r="C987" s="4">
        <v>2</v>
      </c>
      <c r="D987" s="4">
        <v>699</v>
      </c>
      <c r="E987" s="2">
        <f t="shared" si="15"/>
        <v>349.5</v>
      </c>
    </row>
    <row r="988" spans="2:5" x14ac:dyDescent="0.25">
      <c r="B988" s="2" t="s">
        <v>74</v>
      </c>
      <c r="C988" s="4">
        <v>2</v>
      </c>
      <c r="D988" s="4">
        <v>1975</v>
      </c>
      <c r="E988" s="2">
        <f t="shared" si="15"/>
        <v>987.5</v>
      </c>
    </row>
    <row r="989" spans="2:5" x14ac:dyDescent="0.25">
      <c r="B989" s="2" t="s">
        <v>74</v>
      </c>
      <c r="C989" s="4">
        <v>2</v>
      </c>
      <c r="D989" s="4">
        <v>2575</v>
      </c>
      <c r="E989" s="2">
        <f t="shared" si="15"/>
        <v>1287.5</v>
      </c>
    </row>
    <row r="990" spans="2:5" x14ac:dyDescent="0.25">
      <c r="B990" s="2" t="s">
        <v>74</v>
      </c>
      <c r="C990" s="4">
        <v>2</v>
      </c>
      <c r="D990" s="4">
        <v>3285</v>
      </c>
      <c r="E990" s="2">
        <f t="shared" si="15"/>
        <v>1642.5</v>
      </c>
    </row>
    <row r="991" spans="2:5" x14ac:dyDescent="0.25">
      <c r="B991" s="2" t="s">
        <v>74</v>
      </c>
      <c r="C991" s="4">
        <v>2</v>
      </c>
      <c r="D991" s="4">
        <v>4520</v>
      </c>
      <c r="E991" s="2">
        <f t="shared" si="15"/>
        <v>2260</v>
      </c>
    </row>
    <row r="992" spans="2:5" x14ac:dyDescent="0.25">
      <c r="B992" s="2" t="s">
        <v>74</v>
      </c>
      <c r="C992" s="4">
        <v>2</v>
      </c>
      <c r="D992" s="4">
        <v>2722</v>
      </c>
      <c r="E992" s="2">
        <f t="shared" si="15"/>
        <v>1361</v>
      </c>
    </row>
    <row r="993" spans="2:5" x14ac:dyDescent="0.25">
      <c r="B993" s="2" t="s">
        <v>74</v>
      </c>
      <c r="C993" s="4">
        <v>2</v>
      </c>
      <c r="D993" s="4">
        <v>5210</v>
      </c>
      <c r="E993" s="2">
        <f t="shared" si="15"/>
        <v>2605</v>
      </c>
    </row>
    <row r="994" spans="2:5" x14ac:dyDescent="0.25">
      <c r="B994" s="2" t="s">
        <v>74</v>
      </c>
      <c r="C994" s="4">
        <v>2</v>
      </c>
      <c r="D994" s="4">
        <v>3641</v>
      </c>
      <c r="E994" s="2">
        <f t="shared" si="15"/>
        <v>1820.5</v>
      </c>
    </row>
    <row r="995" spans="2:5" x14ac:dyDescent="0.25">
      <c r="B995" s="2" t="s">
        <v>74</v>
      </c>
      <c r="C995" s="4">
        <v>2</v>
      </c>
      <c r="D995" s="4">
        <v>3490</v>
      </c>
      <c r="E995" s="2">
        <f t="shared" si="15"/>
        <v>1745</v>
      </c>
    </row>
    <row r="996" spans="2:5" x14ac:dyDescent="0.25">
      <c r="B996" s="2" t="s">
        <v>74</v>
      </c>
      <c r="C996" s="4">
        <v>2</v>
      </c>
      <c r="D996" s="4">
        <v>2664</v>
      </c>
      <c r="E996" s="2">
        <f t="shared" si="15"/>
        <v>1332</v>
      </c>
    </row>
    <row r="997" spans="2:5" x14ac:dyDescent="0.25">
      <c r="B997" s="2" t="s">
        <v>74</v>
      </c>
      <c r="C997" s="4">
        <v>2</v>
      </c>
      <c r="D997" s="4">
        <v>1790</v>
      </c>
      <c r="E997" s="2">
        <f t="shared" si="15"/>
        <v>895</v>
      </c>
    </row>
    <row r="998" spans="2:5" x14ac:dyDescent="0.25">
      <c r="B998" s="2" t="s">
        <v>74</v>
      </c>
      <c r="C998" s="4">
        <v>2</v>
      </c>
      <c r="D998" s="4">
        <v>1805</v>
      </c>
      <c r="E998" s="2">
        <f t="shared" si="15"/>
        <v>902.5</v>
      </c>
    </row>
    <row r="999" spans="2:5" x14ac:dyDescent="0.25">
      <c r="B999" s="2" t="s">
        <v>74</v>
      </c>
      <c r="C999" s="4">
        <v>2</v>
      </c>
      <c r="D999" s="4">
        <v>1379</v>
      </c>
      <c r="E999" s="2">
        <f t="shared" si="15"/>
        <v>689.5</v>
      </c>
    </row>
    <row r="1000" spans="2:5" x14ac:dyDescent="0.25">
      <c r="B1000" s="2" t="s">
        <v>74</v>
      </c>
      <c r="C1000" s="4">
        <v>2</v>
      </c>
      <c r="D1000" s="4">
        <v>2285</v>
      </c>
      <c r="E1000" s="2">
        <f t="shared" si="15"/>
        <v>1142.5</v>
      </c>
    </row>
    <row r="1001" spans="2:5" x14ac:dyDescent="0.25">
      <c r="B1001" s="2" t="s">
        <v>74</v>
      </c>
      <c r="C1001" s="4">
        <v>2</v>
      </c>
      <c r="D1001" s="4">
        <v>2326</v>
      </c>
      <c r="E1001" s="2">
        <f t="shared" si="15"/>
        <v>1163</v>
      </c>
    </row>
    <row r="1002" spans="2:5" x14ac:dyDescent="0.25">
      <c r="B1002" s="2" t="s">
        <v>74</v>
      </c>
      <c r="C1002" s="4">
        <v>2</v>
      </c>
      <c r="D1002" s="4">
        <v>3315</v>
      </c>
      <c r="E1002" s="2">
        <f t="shared" si="15"/>
        <v>1657.5</v>
      </c>
    </row>
    <row r="1003" spans="2:5" x14ac:dyDescent="0.25">
      <c r="B1003" s="2" t="s">
        <v>74</v>
      </c>
      <c r="C1003" s="4">
        <v>2</v>
      </c>
      <c r="D1003" s="4">
        <v>2048</v>
      </c>
      <c r="E1003" s="2">
        <f t="shared" si="15"/>
        <v>1024</v>
      </c>
    </row>
    <row r="1004" spans="2:5" x14ac:dyDescent="0.25">
      <c r="B1004" s="2" t="s">
        <v>74</v>
      </c>
      <c r="C1004" s="4">
        <v>2</v>
      </c>
      <c r="D1004" s="4">
        <v>3553</v>
      </c>
      <c r="E1004" s="2">
        <f t="shared" si="15"/>
        <v>1776.5</v>
      </c>
    </row>
    <row r="1005" spans="2:5" x14ac:dyDescent="0.25">
      <c r="B1005" s="2" t="s">
        <v>74</v>
      </c>
      <c r="C1005" s="4">
        <v>2</v>
      </c>
      <c r="D1005" s="4">
        <v>3650</v>
      </c>
      <c r="E1005" s="2">
        <f t="shared" si="15"/>
        <v>1825</v>
      </c>
    </row>
    <row r="1006" spans="2:5" x14ac:dyDescent="0.25">
      <c r="B1006" s="2" t="s">
        <v>74</v>
      </c>
      <c r="C1006" s="4">
        <v>2</v>
      </c>
      <c r="D1006" s="4">
        <v>1425</v>
      </c>
      <c r="E1006" s="2">
        <f t="shared" si="15"/>
        <v>712.5</v>
      </c>
    </row>
    <row r="1007" spans="2:5" x14ac:dyDescent="0.25">
      <c r="B1007" s="2" t="s">
        <v>74</v>
      </c>
      <c r="C1007" s="4">
        <v>2</v>
      </c>
      <c r="D1007" s="4">
        <v>1580</v>
      </c>
      <c r="E1007" s="2">
        <f t="shared" si="15"/>
        <v>790</v>
      </c>
    </row>
    <row r="1008" spans="2:5" x14ac:dyDescent="0.25">
      <c r="B1008" s="2" t="s">
        <v>74</v>
      </c>
      <c r="C1008" s="4">
        <v>2</v>
      </c>
      <c r="D1008" s="4">
        <v>1400</v>
      </c>
      <c r="E1008" s="2">
        <f t="shared" si="15"/>
        <v>700</v>
      </c>
    </row>
    <row r="1009" spans="2:5" x14ac:dyDescent="0.25">
      <c r="B1009" s="2" t="s">
        <v>74</v>
      </c>
      <c r="C1009" s="4">
        <v>2</v>
      </c>
      <c r="D1009" s="4">
        <v>1320</v>
      </c>
      <c r="E1009" s="2">
        <f t="shared" si="15"/>
        <v>660</v>
      </c>
    </row>
    <row r="1010" spans="2:5" x14ac:dyDescent="0.25">
      <c r="B1010" s="2" t="s">
        <v>74</v>
      </c>
      <c r="C1010" s="4">
        <v>2</v>
      </c>
      <c r="D1010" s="4">
        <v>1097</v>
      </c>
      <c r="E1010" s="2">
        <f t="shared" si="15"/>
        <v>548.5</v>
      </c>
    </row>
    <row r="1011" spans="2:5" x14ac:dyDescent="0.25">
      <c r="B1011" s="2" t="s">
        <v>74</v>
      </c>
      <c r="C1011" s="4">
        <v>2</v>
      </c>
      <c r="D1011" s="4">
        <v>1725</v>
      </c>
      <c r="E1011" s="2">
        <f t="shared" si="15"/>
        <v>862.5</v>
      </c>
    </row>
    <row r="1012" spans="2:5" x14ac:dyDescent="0.25">
      <c r="B1012" s="2" t="s">
        <v>74</v>
      </c>
      <c r="C1012" s="4">
        <v>2</v>
      </c>
      <c r="D1012" s="4">
        <v>1537</v>
      </c>
      <c r="E1012" s="2">
        <f t="shared" si="15"/>
        <v>768.5</v>
      </c>
    </row>
    <row r="1013" spans="2:5" x14ac:dyDescent="0.25">
      <c r="B1013" s="2" t="s">
        <v>74</v>
      </c>
      <c r="C1013" s="4">
        <v>2</v>
      </c>
      <c r="D1013" s="4">
        <v>1000</v>
      </c>
      <c r="E1013" s="2">
        <f t="shared" si="15"/>
        <v>500</v>
      </c>
    </row>
    <row r="1014" spans="2:5" x14ac:dyDescent="0.25">
      <c r="B1014" s="2" t="s">
        <v>74</v>
      </c>
      <c r="C1014" s="4">
        <v>2</v>
      </c>
      <c r="D1014" s="4">
        <v>1140</v>
      </c>
      <c r="E1014" s="2">
        <f t="shared" si="15"/>
        <v>570</v>
      </c>
    </row>
    <row r="1015" spans="2:5" x14ac:dyDescent="0.25">
      <c r="B1015" s="2" t="s">
        <v>74</v>
      </c>
      <c r="C1015" s="4">
        <v>3</v>
      </c>
      <c r="D1015" s="4">
        <v>649</v>
      </c>
      <c r="E1015" s="2">
        <f t="shared" si="15"/>
        <v>216.33333333333334</v>
      </c>
    </row>
    <row r="1016" spans="2:5" x14ac:dyDescent="0.25">
      <c r="B1016" s="2" t="s">
        <v>74</v>
      </c>
      <c r="C1016" s="4">
        <v>3</v>
      </c>
      <c r="D1016" s="4">
        <v>849</v>
      </c>
      <c r="E1016" s="2">
        <f t="shared" si="15"/>
        <v>283</v>
      </c>
    </row>
    <row r="1017" spans="2:5" x14ac:dyDescent="0.25">
      <c r="B1017" s="2" t="s">
        <v>74</v>
      </c>
      <c r="C1017" s="4">
        <v>3</v>
      </c>
      <c r="D1017" s="4">
        <v>800</v>
      </c>
      <c r="E1017" s="2">
        <f t="shared" si="15"/>
        <v>266.66666666666669</v>
      </c>
    </row>
    <row r="1018" spans="2:5" x14ac:dyDescent="0.25">
      <c r="B1018" s="2" t="s">
        <v>74</v>
      </c>
      <c r="C1018" s="4">
        <v>3</v>
      </c>
      <c r="D1018" s="4">
        <v>795</v>
      </c>
      <c r="E1018" s="2">
        <f t="shared" si="15"/>
        <v>265</v>
      </c>
    </row>
    <row r="1019" spans="2:5" x14ac:dyDescent="0.25">
      <c r="B1019" s="2" t="s">
        <v>74</v>
      </c>
      <c r="C1019" s="4">
        <v>3</v>
      </c>
      <c r="D1019" s="4">
        <v>1230</v>
      </c>
      <c r="E1019" s="2">
        <f t="shared" si="15"/>
        <v>410</v>
      </c>
    </row>
    <row r="1020" spans="2:5" x14ac:dyDescent="0.25">
      <c r="B1020" s="2" t="s">
        <v>74</v>
      </c>
      <c r="C1020" s="4">
        <v>3</v>
      </c>
      <c r="D1020" s="4">
        <v>1750</v>
      </c>
      <c r="E1020" s="2">
        <f t="shared" si="15"/>
        <v>583.33333333333337</v>
      </c>
    </row>
    <row r="1021" spans="2:5" x14ac:dyDescent="0.25">
      <c r="B1021" s="2" t="s">
        <v>74</v>
      </c>
      <c r="C1021" s="4">
        <v>3</v>
      </c>
      <c r="D1021" s="4">
        <v>3122</v>
      </c>
      <c r="E1021" s="2">
        <f t="shared" si="15"/>
        <v>1040.6666666666667</v>
      </c>
    </row>
    <row r="1022" spans="2:5" x14ac:dyDescent="0.25">
      <c r="B1022" s="2" t="s">
        <v>74</v>
      </c>
      <c r="C1022" s="4">
        <v>3</v>
      </c>
      <c r="D1022" s="4">
        <v>3044</v>
      </c>
      <c r="E1022" s="2">
        <f t="shared" si="15"/>
        <v>1014.6666666666666</v>
      </c>
    </row>
    <row r="1023" spans="2:5" x14ac:dyDescent="0.25">
      <c r="B1023" s="2" t="s">
        <v>74</v>
      </c>
      <c r="C1023" s="4">
        <v>3</v>
      </c>
      <c r="D1023" s="4">
        <v>1800</v>
      </c>
      <c r="E1023" s="2">
        <f t="shared" si="15"/>
        <v>600</v>
      </c>
    </row>
    <row r="1024" spans="2:5" x14ac:dyDescent="0.25">
      <c r="B1024" s="2" t="s">
        <v>74</v>
      </c>
      <c r="C1024" s="4">
        <v>3</v>
      </c>
      <c r="D1024" s="4">
        <v>3692</v>
      </c>
      <c r="E1024" s="2">
        <f t="shared" si="15"/>
        <v>1230.6666666666667</v>
      </c>
    </row>
    <row r="1025" spans="2:5" x14ac:dyDescent="0.25">
      <c r="B1025" s="2" t="s">
        <v>74</v>
      </c>
      <c r="C1025" s="4">
        <v>3</v>
      </c>
      <c r="D1025" s="4">
        <v>4314</v>
      </c>
      <c r="E1025" s="2">
        <f t="shared" si="15"/>
        <v>1438</v>
      </c>
    </row>
    <row r="1026" spans="2:5" x14ac:dyDescent="0.25">
      <c r="B1026" s="2" t="s">
        <v>74</v>
      </c>
      <c r="C1026" s="4">
        <v>3</v>
      </c>
      <c r="D1026" s="4">
        <v>9505</v>
      </c>
      <c r="E1026" s="2">
        <f t="shared" si="15"/>
        <v>3168.3333333333335</v>
      </c>
    </row>
    <row r="1027" spans="2:5" x14ac:dyDescent="0.25">
      <c r="B1027" s="2" t="s">
        <v>74</v>
      </c>
      <c r="C1027" s="4">
        <v>3</v>
      </c>
      <c r="D1027" s="4">
        <v>4755</v>
      </c>
      <c r="E1027" s="2">
        <f t="shared" si="15"/>
        <v>1585</v>
      </c>
    </row>
    <row r="1028" spans="2:5" x14ac:dyDescent="0.25">
      <c r="B1028" s="2" t="s">
        <v>74</v>
      </c>
      <c r="C1028" s="4">
        <v>3</v>
      </c>
      <c r="D1028" s="4">
        <v>2920</v>
      </c>
      <c r="E1028" s="2">
        <f t="shared" si="15"/>
        <v>973.33333333333337</v>
      </c>
    </row>
    <row r="1029" spans="2:5" x14ac:dyDescent="0.25">
      <c r="B1029" s="2" t="s">
        <v>74</v>
      </c>
      <c r="C1029" s="4">
        <v>3</v>
      </c>
      <c r="D1029" s="4">
        <v>3790</v>
      </c>
      <c r="E1029" s="2">
        <f t="shared" si="15"/>
        <v>1263.3333333333333</v>
      </c>
    </row>
    <row r="1030" spans="2:5" x14ac:dyDescent="0.25">
      <c r="B1030" s="2" t="s">
        <v>74</v>
      </c>
      <c r="C1030" s="4">
        <v>3</v>
      </c>
      <c r="D1030" s="4">
        <v>3855</v>
      </c>
      <c r="E1030" s="2">
        <f t="shared" si="15"/>
        <v>1285</v>
      </c>
    </row>
    <row r="1031" spans="2:5" x14ac:dyDescent="0.25">
      <c r="B1031" s="2" t="s">
        <v>74</v>
      </c>
      <c r="C1031" s="4">
        <v>3</v>
      </c>
      <c r="D1031" s="4">
        <v>3137</v>
      </c>
      <c r="E1031" s="2">
        <f t="shared" ref="E1031:E1065" si="16">D1031/C1031</f>
        <v>1045.6666666666667</v>
      </c>
    </row>
    <row r="1032" spans="2:5" x14ac:dyDescent="0.25">
      <c r="B1032" s="2" t="s">
        <v>74</v>
      </c>
      <c r="C1032" s="4">
        <v>3</v>
      </c>
      <c r="D1032" s="4">
        <v>2842</v>
      </c>
      <c r="E1032" s="2">
        <f t="shared" si="16"/>
        <v>947.33333333333337</v>
      </c>
    </row>
    <row r="1033" spans="2:5" x14ac:dyDescent="0.25">
      <c r="B1033" s="2" t="s">
        <v>74</v>
      </c>
      <c r="C1033" s="4">
        <v>3</v>
      </c>
      <c r="D1033" s="4">
        <v>4844</v>
      </c>
      <c r="E1033" s="2">
        <f t="shared" si="16"/>
        <v>1614.6666666666667</v>
      </c>
    </row>
    <row r="1034" spans="2:5" x14ac:dyDescent="0.25">
      <c r="B1034" s="2" t="s">
        <v>74</v>
      </c>
      <c r="C1034" s="4">
        <v>3</v>
      </c>
      <c r="D1034" s="4">
        <v>2135</v>
      </c>
      <c r="E1034" s="2">
        <f t="shared" si="16"/>
        <v>711.66666666666663</v>
      </c>
    </row>
    <row r="1035" spans="2:5" x14ac:dyDescent="0.25">
      <c r="B1035" s="2" t="s">
        <v>74</v>
      </c>
      <c r="C1035" s="4">
        <v>3</v>
      </c>
      <c r="D1035" s="4">
        <v>2474</v>
      </c>
      <c r="E1035" s="2">
        <f t="shared" si="16"/>
        <v>824.66666666666663</v>
      </c>
    </row>
    <row r="1036" spans="2:5" x14ac:dyDescent="0.25">
      <c r="B1036" s="2" t="s">
        <v>74</v>
      </c>
      <c r="C1036" s="4">
        <v>3</v>
      </c>
      <c r="D1036" s="4">
        <v>2604</v>
      </c>
      <c r="E1036" s="2">
        <f t="shared" si="16"/>
        <v>868</v>
      </c>
    </row>
    <row r="1037" spans="2:5" x14ac:dyDescent="0.25">
      <c r="B1037" s="2" t="s">
        <v>74</v>
      </c>
      <c r="C1037" s="4">
        <v>3</v>
      </c>
      <c r="D1037" s="4">
        <v>2688</v>
      </c>
      <c r="E1037" s="2">
        <f t="shared" si="16"/>
        <v>896</v>
      </c>
    </row>
    <row r="1038" spans="2:5" x14ac:dyDescent="0.25">
      <c r="B1038" s="2" t="s">
        <v>74</v>
      </c>
      <c r="C1038" s="4">
        <v>3</v>
      </c>
      <c r="D1038" s="4">
        <v>5180</v>
      </c>
      <c r="E1038" s="2">
        <f t="shared" si="16"/>
        <v>1726.6666666666667</v>
      </c>
    </row>
    <row r="1039" spans="2:5" x14ac:dyDescent="0.25">
      <c r="B1039" s="2" t="s">
        <v>74</v>
      </c>
      <c r="C1039" s="4">
        <v>3</v>
      </c>
      <c r="D1039" s="4">
        <v>4694</v>
      </c>
      <c r="E1039" s="2">
        <f t="shared" si="16"/>
        <v>1564.6666666666667</v>
      </c>
    </row>
    <row r="1040" spans="2:5" x14ac:dyDescent="0.25">
      <c r="B1040" s="2" t="s">
        <v>74</v>
      </c>
      <c r="C1040" s="4">
        <v>3</v>
      </c>
      <c r="D1040" s="4">
        <v>4331</v>
      </c>
      <c r="E1040" s="2">
        <f t="shared" si="16"/>
        <v>1443.6666666666667</v>
      </c>
    </row>
    <row r="1041" spans="2:5" x14ac:dyDescent="0.25">
      <c r="B1041" s="2" t="s">
        <v>74</v>
      </c>
      <c r="C1041" s="4">
        <v>3</v>
      </c>
      <c r="D1041" s="4">
        <v>2216</v>
      </c>
      <c r="E1041" s="2">
        <f t="shared" si="16"/>
        <v>738.66666666666663</v>
      </c>
    </row>
    <row r="1042" spans="2:5" x14ac:dyDescent="0.25">
      <c r="B1042" s="2" t="s">
        <v>74</v>
      </c>
      <c r="C1042" s="4">
        <v>3</v>
      </c>
      <c r="D1042" s="4">
        <v>2373</v>
      </c>
      <c r="E1042" s="2">
        <f t="shared" si="16"/>
        <v>791</v>
      </c>
    </row>
    <row r="1043" spans="2:5" x14ac:dyDescent="0.25">
      <c r="B1043" s="2" t="s">
        <v>74</v>
      </c>
      <c r="C1043" s="4">
        <v>3</v>
      </c>
      <c r="D1043" s="4">
        <v>1613</v>
      </c>
      <c r="E1043" s="2">
        <f t="shared" si="16"/>
        <v>537.66666666666663</v>
      </c>
    </row>
    <row r="1044" spans="2:5" x14ac:dyDescent="0.25">
      <c r="B1044" s="2" t="s">
        <v>74</v>
      </c>
      <c r="C1044" s="4">
        <v>3</v>
      </c>
      <c r="D1044" s="4">
        <v>1900</v>
      </c>
      <c r="E1044" s="2">
        <f t="shared" si="16"/>
        <v>633.33333333333337</v>
      </c>
    </row>
    <row r="1045" spans="2:5" x14ac:dyDescent="0.25">
      <c r="B1045" s="2" t="s">
        <v>74</v>
      </c>
      <c r="C1045" s="4">
        <v>3</v>
      </c>
      <c r="D1045" s="4">
        <v>3152</v>
      </c>
      <c r="E1045" s="2">
        <f t="shared" si="16"/>
        <v>1050.6666666666667</v>
      </c>
    </row>
    <row r="1046" spans="2:5" x14ac:dyDescent="0.25">
      <c r="B1046" s="2" t="s">
        <v>74</v>
      </c>
      <c r="C1046" s="4">
        <v>3</v>
      </c>
      <c r="D1046" s="4">
        <v>5579</v>
      </c>
      <c r="E1046" s="2">
        <f t="shared" si="16"/>
        <v>1859.6666666666667</v>
      </c>
    </row>
    <row r="1047" spans="2:5" x14ac:dyDescent="0.25">
      <c r="B1047" s="2" t="s">
        <v>74</v>
      </c>
      <c r="C1047" s="4">
        <v>3</v>
      </c>
      <c r="D1047" s="4">
        <v>1700</v>
      </c>
      <c r="E1047" s="2">
        <f t="shared" si="16"/>
        <v>566.66666666666663</v>
      </c>
    </row>
    <row r="1048" spans="2:5" x14ac:dyDescent="0.25">
      <c r="B1048" s="2" t="s">
        <v>74</v>
      </c>
      <c r="C1048" s="4">
        <v>3</v>
      </c>
      <c r="D1048" s="4">
        <v>1520</v>
      </c>
      <c r="E1048" s="2">
        <f t="shared" si="16"/>
        <v>506.66666666666669</v>
      </c>
    </row>
    <row r="1049" spans="2:5" x14ac:dyDescent="0.25">
      <c r="B1049" s="2" t="s">
        <v>74</v>
      </c>
      <c r="C1049" s="4">
        <v>3</v>
      </c>
      <c r="D1049" s="4">
        <v>1162</v>
      </c>
      <c r="E1049" s="2">
        <f t="shared" si="16"/>
        <v>387.33333333333331</v>
      </c>
    </row>
    <row r="1050" spans="2:5" x14ac:dyDescent="0.25">
      <c r="B1050" s="2" t="s">
        <v>74</v>
      </c>
      <c r="C1050" s="4">
        <v>4</v>
      </c>
      <c r="D1050" s="4">
        <v>1035</v>
      </c>
      <c r="E1050" s="2">
        <f t="shared" si="16"/>
        <v>258.75</v>
      </c>
    </row>
    <row r="1051" spans="2:5" x14ac:dyDescent="0.25">
      <c r="B1051" s="2" t="s">
        <v>74</v>
      </c>
      <c r="C1051" s="4">
        <v>4</v>
      </c>
      <c r="D1051" s="4">
        <v>815</v>
      </c>
      <c r="E1051" s="2">
        <f t="shared" si="16"/>
        <v>203.75</v>
      </c>
    </row>
    <row r="1052" spans="2:5" x14ac:dyDescent="0.25">
      <c r="B1052" s="2" t="s">
        <v>74</v>
      </c>
      <c r="C1052" s="4">
        <v>4</v>
      </c>
      <c r="D1052" s="4">
        <v>3300</v>
      </c>
      <c r="E1052" s="2">
        <f t="shared" si="16"/>
        <v>825</v>
      </c>
    </row>
    <row r="1053" spans="2:5" x14ac:dyDescent="0.25">
      <c r="B1053" s="2" t="s">
        <v>74</v>
      </c>
      <c r="C1053" s="4">
        <v>4</v>
      </c>
      <c r="D1053" s="4">
        <v>699</v>
      </c>
      <c r="E1053" s="2">
        <f t="shared" si="16"/>
        <v>174.75</v>
      </c>
    </row>
    <row r="1054" spans="2:5" x14ac:dyDescent="0.25">
      <c r="B1054" s="2" t="s">
        <v>74</v>
      </c>
      <c r="C1054" s="4">
        <v>4</v>
      </c>
      <c r="D1054" s="4">
        <v>1970</v>
      </c>
      <c r="E1054" s="2">
        <f t="shared" si="16"/>
        <v>492.5</v>
      </c>
    </row>
    <row r="1055" spans="2:5" x14ac:dyDescent="0.25">
      <c r="B1055" s="2" t="s">
        <v>74</v>
      </c>
      <c r="C1055" s="4">
        <v>4</v>
      </c>
      <c r="D1055" s="4">
        <v>1599</v>
      </c>
      <c r="E1055" s="2">
        <f t="shared" si="16"/>
        <v>399.75</v>
      </c>
    </row>
    <row r="1056" spans="2:5" x14ac:dyDescent="0.25">
      <c r="B1056" s="2" t="s">
        <v>74</v>
      </c>
      <c r="C1056" s="4">
        <v>4</v>
      </c>
      <c r="D1056" s="4">
        <v>899</v>
      </c>
      <c r="E1056" s="2">
        <f t="shared" si="16"/>
        <v>224.75</v>
      </c>
    </row>
    <row r="1057" spans="2:5" x14ac:dyDescent="0.25">
      <c r="B1057" s="2" t="s">
        <v>74</v>
      </c>
      <c r="C1057" s="4">
        <v>4</v>
      </c>
      <c r="D1057" s="4">
        <v>1228</v>
      </c>
      <c r="E1057" s="2">
        <f t="shared" si="16"/>
        <v>307</v>
      </c>
    </row>
    <row r="1058" spans="2:5" x14ac:dyDescent="0.25">
      <c r="B1058" s="2" t="s">
        <v>74</v>
      </c>
      <c r="C1058" s="4">
        <v>4</v>
      </c>
      <c r="D1058" s="4">
        <v>890</v>
      </c>
      <c r="E1058" s="2">
        <f t="shared" si="16"/>
        <v>222.5</v>
      </c>
    </row>
    <row r="1059" spans="2:5" x14ac:dyDescent="0.25">
      <c r="B1059" s="2" t="s">
        <v>74</v>
      </c>
      <c r="C1059" s="4">
        <v>4</v>
      </c>
      <c r="D1059" s="4">
        <v>2400</v>
      </c>
      <c r="E1059" s="2">
        <f t="shared" si="16"/>
        <v>600</v>
      </c>
    </row>
    <row r="1060" spans="2:5" x14ac:dyDescent="0.25">
      <c r="B1060" s="2" t="s">
        <v>74</v>
      </c>
      <c r="C1060" s="4">
        <v>4</v>
      </c>
      <c r="D1060" s="4">
        <v>1125</v>
      </c>
      <c r="E1060" s="2">
        <f t="shared" si="16"/>
        <v>281.25</v>
      </c>
    </row>
    <row r="1061" spans="2:5" x14ac:dyDescent="0.25">
      <c r="B1061" s="2" t="s">
        <v>74</v>
      </c>
      <c r="C1061" s="4">
        <v>4</v>
      </c>
      <c r="D1061" s="4">
        <v>2275</v>
      </c>
      <c r="E1061" s="2">
        <f t="shared" si="16"/>
        <v>568.75</v>
      </c>
    </row>
    <row r="1062" spans="2:5" x14ac:dyDescent="0.25">
      <c r="B1062" s="2" t="s">
        <v>74</v>
      </c>
      <c r="C1062" s="4">
        <v>4</v>
      </c>
      <c r="D1062" s="4">
        <v>929</v>
      </c>
      <c r="E1062" s="2">
        <f t="shared" si="16"/>
        <v>232.25</v>
      </c>
    </row>
    <row r="1063" spans="2:5" x14ac:dyDescent="0.25">
      <c r="B1063" s="2" t="s">
        <v>74</v>
      </c>
      <c r="C1063" s="4">
        <v>4</v>
      </c>
      <c r="D1063" s="4">
        <v>1030</v>
      </c>
      <c r="E1063" s="2">
        <f t="shared" si="16"/>
        <v>257.5</v>
      </c>
    </row>
    <row r="1064" spans="2:5" x14ac:dyDescent="0.25">
      <c r="B1064" s="2" t="s">
        <v>74</v>
      </c>
      <c r="C1064" s="4">
        <v>5</v>
      </c>
      <c r="D1064" s="4">
        <v>949</v>
      </c>
      <c r="E1064" s="2">
        <f t="shared" si="16"/>
        <v>189.8</v>
      </c>
    </row>
    <row r="1065" spans="2:5" x14ac:dyDescent="0.25">
      <c r="B1065" s="2" t="s">
        <v>74</v>
      </c>
      <c r="C1065" s="4">
        <v>5</v>
      </c>
      <c r="D1065" s="4">
        <v>945</v>
      </c>
      <c r="E1065" s="2">
        <f t="shared" si="16"/>
        <v>189</v>
      </c>
    </row>
  </sheetData>
  <sortState xmlns:xlrd2="http://schemas.microsoft.com/office/spreadsheetml/2017/richdata2" ref="B6:D1065">
    <sortCondition ref="B6:B1065"/>
    <sortCondition ref="C6:C1065"/>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EBAA5-3A15-4AC8-970E-DAA26E99F5F7}">
  <dimension ref="B1:C1065"/>
  <sheetViews>
    <sheetView zoomScale="73" zoomScaleNormal="130" workbookViewId="0">
      <selection activeCell="B1065" sqref="B1065"/>
    </sheetView>
  </sheetViews>
  <sheetFormatPr defaultColWidth="8.88671875" defaultRowHeight="15.6" x14ac:dyDescent="0.3"/>
  <cols>
    <col min="1" max="1" width="2" style="8" customWidth="1"/>
    <col min="2" max="2" width="14.5546875" style="8" bestFit="1" customWidth="1"/>
    <col min="3" max="3" width="9.109375" customWidth="1"/>
    <col min="4" max="16384" width="8.88671875" style="8"/>
  </cols>
  <sheetData>
    <row r="1" spans="2:2" ht="17.399999999999999" x14ac:dyDescent="0.3">
      <c r="B1" s="6" t="s">
        <v>75</v>
      </c>
    </row>
    <row r="5" spans="2:2" ht="16.2" thickBot="1" x14ac:dyDescent="0.35">
      <c r="B5" s="5" t="s">
        <v>69</v>
      </c>
    </row>
    <row r="6" spans="2:2" ht="16.2" thickTop="1" x14ac:dyDescent="0.3">
      <c r="B6" s="13">
        <v>173.75</v>
      </c>
    </row>
    <row r="7" spans="2:2" x14ac:dyDescent="0.3">
      <c r="B7" s="13">
        <v>174.75</v>
      </c>
    </row>
    <row r="8" spans="2:2" x14ac:dyDescent="0.3">
      <c r="B8" s="13">
        <v>189</v>
      </c>
    </row>
    <row r="9" spans="2:2" x14ac:dyDescent="0.3">
      <c r="B9" s="13">
        <v>189.8</v>
      </c>
    </row>
    <row r="10" spans="2:2" x14ac:dyDescent="0.3">
      <c r="B10" s="13">
        <v>199.83333333333334</v>
      </c>
    </row>
    <row r="11" spans="2:2" x14ac:dyDescent="0.3">
      <c r="B11" s="13">
        <v>200</v>
      </c>
    </row>
    <row r="12" spans="2:2" x14ac:dyDescent="0.3">
      <c r="B12" s="13">
        <v>203.75</v>
      </c>
    </row>
    <row r="13" spans="2:2" x14ac:dyDescent="0.3">
      <c r="B13" s="13">
        <v>210</v>
      </c>
    </row>
    <row r="14" spans="2:2" x14ac:dyDescent="0.3">
      <c r="B14" s="13">
        <v>216.33333333333334</v>
      </c>
    </row>
    <row r="15" spans="2:2" x14ac:dyDescent="0.3">
      <c r="B15" s="13">
        <v>218.75</v>
      </c>
    </row>
    <row r="16" spans="2:2" x14ac:dyDescent="0.3">
      <c r="B16" s="13">
        <v>222.5</v>
      </c>
    </row>
    <row r="17" spans="2:2" x14ac:dyDescent="0.3">
      <c r="B17" s="13">
        <v>224.75</v>
      </c>
    </row>
    <row r="18" spans="2:2" x14ac:dyDescent="0.3">
      <c r="B18" s="13">
        <v>228.75</v>
      </c>
    </row>
    <row r="19" spans="2:2" x14ac:dyDescent="0.3">
      <c r="B19" s="13">
        <v>232.25</v>
      </c>
    </row>
    <row r="20" spans="2:2" x14ac:dyDescent="0.3">
      <c r="B20" s="13">
        <v>246.25</v>
      </c>
    </row>
    <row r="21" spans="2:2" x14ac:dyDescent="0.3">
      <c r="B21" s="13">
        <v>250</v>
      </c>
    </row>
    <row r="22" spans="2:2" x14ac:dyDescent="0.3">
      <c r="B22" s="13">
        <v>253.75</v>
      </c>
    </row>
    <row r="23" spans="2:2" x14ac:dyDescent="0.3">
      <c r="B23" s="13">
        <v>257.5</v>
      </c>
    </row>
    <row r="24" spans="2:2" x14ac:dyDescent="0.3">
      <c r="B24" s="13">
        <v>258.75</v>
      </c>
    </row>
    <row r="25" spans="2:2" x14ac:dyDescent="0.3">
      <c r="B25" s="13">
        <v>259.8</v>
      </c>
    </row>
    <row r="26" spans="2:2" x14ac:dyDescent="0.3">
      <c r="B26" s="13">
        <v>262.2</v>
      </c>
    </row>
    <row r="27" spans="2:2" x14ac:dyDescent="0.3">
      <c r="B27" s="13">
        <v>265</v>
      </c>
    </row>
    <row r="28" spans="2:2" x14ac:dyDescent="0.3">
      <c r="B28" s="13">
        <v>266.66666666666669</v>
      </c>
    </row>
    <row r="29" spans="2:2" x14ac:dyDescent="0.3">
      <c r="B29" s="13">
        <v>270</v>
      </c>
    </row>
    <row r="30" spans="2:2" x14ac:dyDescent="0.3">
      <c r="B30" s="13">
        <v>273.75</v>
      </c>
    </row>
    <row r="31" spans="2:2" x14ac:dyDescent="0.3">
      <c r="B31" s="13">
        <v>277</v>
      </c>
    </row>
    <row r="32" spans="2:2" x14ac:dyDescent="0.3">
      <c r="B32" s="13">
        <v>277.5</v>
      </c>
    </row>
    <row r="33" spans="2:2" x14ac:dyDescent="0.3">
      <c r="B33" s="13">
        <v>281.25</v>
      </c>
    </row>
    <row r="34" spans="2:2" x14ac:dyDescent="0.3">
      <c r="B34" s="13">
        <v>283</v>
      </c>
    </row>
    <row r="35" spans="2:2" x14ac:dyDescent="0.3">
      <c r="B35" s="13">
        <v>290</v>
      </c>
    </row>
    <row r="36" spans="2:2" x14ac:dyDescent="0.3">
      <c r="B36" s="13">
        <v>296.5</v>
      </c>
    </row>
    <row r="37" spans="2:2" x14ac:dyDescent="0.3">
      <c r="B37" s="13">
        <v>306.5</v>
      </c>
    </row>
    <row r="38" spans="2:2" x14ac:dyDescent="0.3">
      <c r="B38" s="13">
        <v>307</v>
      </c>
    </row>
    <row r="39" spans="2:2" x14ac:dyDescent="0.3">
      <c r="B39" s="13">
        <v>308.33333333333331</v>
      </c>
    </row>
    <row r="40" spans="2:2" x14ac:dyDescent="0.3">
      <c r="B40" s="13">
        <v>316.66666666666669</v>
      </c>
    </row>
    <row r="41" spans="2:2" x14ac:dyDescent="0.3">
      <c r="B41" s="13">
        <v>320</v>
      </c>
    </row>
    <row r="42" spans="2:2" x14ac:dyDescent="0.3">
      <c r="B42" s="13">
        <v>320</v>
      </c>
    </row>
    <row r="43" spans="2:2" x14ac:dyDescent="0.3">
      <c r="B43" s="13">
        <v>324.5</v>
      </c>
    </row>
    <row r="44" spans="2:2" x14ac:dyDescent="0.3">
      <c r="B44" s="13">
        <v>325</v>
      </c>
    </row>
    <row r="45" spans="2:2" x14ac:dyDescent="0.3">
      <c r="B45" s="13">
        <v>329.75</v>
      </c>
    </row>
    <row r="46" spans="2:2" x14ac:dyDescent="0.3">
      <c r="B46" s="13">
        <v>334.75</v>
      </c>
    </row>
    <row r="47" spans="2:2" x14ac:dyDescent="0.3">
      <c r="B47" s="13">
        <v>341.8</v>
      </c>
    </row>
    <row r="48" spans="2:2" x14ac:dyDescent="0.3">
      <c r="B48" s="13">
        <v>343.33333333333331</v>
      </c>
    </row>
    <row r="49" spans="2:2" x14ac:dyDescent="0.3">
      <c r="B49" s="13">
        <v>349.5</v>
      </c>
    </row>
    <row r="50" spans="2:2" x14ac:dyDescent="0.3">
      <c r="B50" s="13">
        <v>367.5</v>
      </c>
    </row>
    <row r="51" spans="2:2" x14ac:dyDescent="0.3">
      <c r="B51" s="13">
        <v>380</v>
      </c>
    </row>
    <row r="52" spans="2:2" x14ac:dyDescent="0.3">
      <c r="B52" s="13">
        <v>385</v>
      </c>
    </row>
    <row r="53" spans="2:2" x14ac:dyDescent="0.3">
      <c r="B53" s="13">
        <v>385</v>
      </c>
    </row>
    <row r="54" spans="2:2" x14ac:dyDescent="0.3">
      <c r="B54" s="13">
        <v>387.33333333333331</v>
      </c>
    </row>
    <row r="55" spans="2:2" x14ac:dyDescent="0.3">
      <c r="B55" s="13">
        <v>388.75</v>
      </c>
    </row>
    <row r="56" spans="2:2" x14ac:dyDescent="0.3">
      <c r="B56" s="13">
        <v>391</v>
      </c>
    </row>
    <row r="57" spans="2:2" x14ac:dyDescent="0.3">
      <c r="B57" s="13">
        <v>396.25</v>
      </c>
    </row>
    <row r="58" spans="2:2" x14ac:dyDescent="0.3">
      <c r="B58" s="13">
        <v>399.5</v>
      </c>
    </row>
    <row r="59" spans="2:2" x14ac:dyDescent="0.3">
      <c r="B59" s="13">
        <v>399.75</v>
      </c>
    </row>
    <row r="60" spans="2:2" x14ac:dyDescent="0.3">
      <c r="B60" s="13">
        <v>402</v>
      </c>
    </row>
    <row r="61" spans="2:2" x14ac:dyDescent="0.3">
      <c r="B61" s="13">
        <v>404.5</v>
      </c>
    </row>
    <row r="62" spans="2:2" x14ac:dyDescent="0.3">
      <c r="B62" s="13">
        <v>405</v>
      </c>
    </row>
    <row r="63" spans="2:2" x14ac:dyDescent="0.3">
      <c r="B63" s="13">
        <v>406.66666666666669</v>
      </c>
    </row>
    <row r="64" spans="2:2" x14ac:dyDescent="0.3">
      <c r="B64" s="13">
        <v>408.75</v>
      </c>
    </row>
    <row r="65" spans="2:2" x14ac:dyDescent="0.3">
      <c r="B65" s="13">
        <v>410</v>
      </c>
    </row>
    <row r="66" spans="2:2" x14ac:dyDescent="0.3">
      <c r="B66" s="13">
        <v>412.5</v>
      </c>
    </row>
    <row r="67" spans="2:2" x14ac:dyDescent="0.3">
      <c r="B67" s="13">
        <v>414</v>
      </c>
    </row>
    <row r="68" spans="2:2" x14ac:dyDescent="0.3">
      <c r="B68" s="13">
        <v>415</v>
      </c>
    </row>
    <row r="69" spans="2:2" x14ac:dyDescent="0.3">
      <c r="B69" s="13">
        <v>415</v>
      </c>
    </row>
    <row r="70" spans="2:2" x14ac:dyDescent="0.3">
      <c r="B70" s="13">
        <v>419.75</v>
      </c>
    </row>
    <row r="71" spans="2:2" x14ac:dyDescent="0.3">
      <c r="B71" s="13">
        <v>424</v>
      </c>
    </row>
    <row r="72" spans="2:2" x14ac:dyDescent="0.3">
      <c r="B72" s="13">
        <v>424.5</v>
      </c>
    </row>
    <row r="73" spans="2:2" x14ac:dyDescent="0.3">
      <c r="B73" s="13">
        <v>425</v>
      </c>
    </row>
    <row r="74" spans="2:2" x14ac:dyDescent="0.3">
      <c r="B74" s="13">
        <v>432.66666666666669</v>
      </c>
    </row>
    <row r="75" spans="2:2" x14ac:dyDescent="0.3">
      <c r="B75" s="13">
        <v>450</v>
      </c>
    </row>
    <row r="76" spans="2:2" x14ac:dyDescent="0.3">
      <c r="B76" s="13">
        <v>455</v>
      </c>
    </row>
    <row r="77" spans="2:2" x14ac:dyDescent="0.3">
      <c r="B77" s="13">
        <v>459.5</v>
      </c>
    </row>
    <row r="78" spans="2:2" x14ac:dyDescent="0.3">
      <c r="B78" s="13">
        <v>460</v>
      </c>
    </row>
    <row r="79" spans="2:2" x14ac:dyDescent="0.3">
      <c r="B79" s="13">
        <v>462.5</v>
      </c>
    </row>
    <row r="80" spans="2:2" x14ac:dyDescent="0.3">
      <c r="B80" s="13">
        <v>466.66666666666669</v>
      </c>
    </row>
    <row r="81" spans="2:2" x14ac:dyDescent="0.3">
      <c r="B81" s="13">
        <v>470</v>
      </c>
    </row>
    <row r="82" spans="2:2" x14ac:dyDescent="0.3">
      <c r="B82" s="13">
        <v>475</v>
      </c>
    </row>
    <row r="83" spans="2:2" x14ac:dyDescent="0.3">
      <c r="B83" s="13">
        <v>475</v>
      </c>
    </row>
    <row r="84" spans="2:2" x14ac:dyDescent="0.3">
      <c r="B84" s="13">
        <v>492.5</v>
      </c>
    </row>
    <row r="85" spans="2:2" x14ac:dyDescent="0.3">
      <c r="B85" s="13">
        <v>494.5</v>
      </c>
    </row>
    <row r="86" spans="2:2" x14ac:dyDescent="0.3">
      <c r="B86" s="13">
        <v>500</v>
      </c>
    </row>
    <row r="87" spans="2:2" x14ac:dyDescent="0.3">
      <c r="B87" s="13">
        <v>505</v>
      </c>
    </row>
    <row r="88" spans="2:2" x14ac:dyDescent="0.3">
      <c r="B88" s="13">
        <v>506.66666666666669</v>
      </c>
    </row>
    <row r="89" spans="2:2" x14ac:dyDescent="0.3">
      <c r="B89" s="13">
        <v>509.75</v>
      </c>
    </row>
    <row r="90" spans="2:2" x14ac:dyDescent="0.3">
      <c r="B90" s="13">
        <v>512.5</v>
      </c>
    </row>
    <row r="91" spans="2:2" x14ac:dyDescent="0.3">
      <c r="B91" s="13">
        <v>515</v>
      </c>
    </row>
    <row r="92" spans="2:2" x14ac:dyDescent="0.3">
      <c r="B92" s="13">
        <v>520</v>
      </c>
    </row>
    <row r="93" spans="2:2" x14ac:dyDescent="0.3">
      <c r="B93" s="13">
        <v>520</v>
      </c>
    </row>
    <row r="94" spans="2:2" x14ac:dyDescent="0.3">
      <c r="B94" s="13">
        <v>525</v>
      </c>
    </row>
    <row r="95" spans="2:2" x14ac:dyDescent="0.3">
      <c r="B95" s="13">
        <v>533.33333333333337</v>
      </c>
    </row>
    <row r="96" spans="2:2" x14ac:dyDescent="0.3">
      <c r="B96" s="13">
        <v>537.66666666666663</v>
      </c>
    </row>
    <row r="97" spans="2:2" x14ac:dyDescent="0.3">
      <c r="B97" s="13">
        <v>538</v>
      </c>
    </row>
    <row r="98" spans="2:2" x14ac:dyDescent="0.3">
      <c r="B98" s="13">
        <v>543.75</v>
      </c>
    </row>
    <row r="99" spans="2:2" x14ac:dyDescent="0.3">
      <c r="B99" s="13">
        <v>548.5</v>
      </c>
    </row>
    <row r="100" spans="2:2" x14ac:dyDescent="0.3">
      <c r="B100" s="13">
        <v>550</v>
      </c>
    </row>
    <row r="101" spans="2:2" x14ac:dyDescent="0.3">
      <c r="B101" s="13">
        <v>550</v>
      </c>
    </row>
    <row r="102" spans="2:2" x14ac:dyDescent="0.3">
      <c r="B102" s="13">
        <v>550</v>
      </c>
    </row>
    <row r="103" spans="2:2" x14ac:dyDescent="0.3">
      <c r="B103" s="13">
        <v>550</v>
      </c>
    </row>
    <row r="104" spans="2:2" x14ac:dyDescent="0.3">
      <c r="B104" s="13">
        <v>557.5</v>
      </c>
    </row>
    <row r="105" spans="2:2" x14ac:dyDescent="0.3">
      <c r="B105" s="13">
        <v>560</v>
      </c>
    </row>
    <row r="106" spans="2:2" x14ac:dyDescent="0.3">
      <c r="B106" s="13">
        <v>560</v>
      </c>
    </row>
    <row r="107" spans="2:2" x14ac:dyDescent="0.3">
      <c r="B107" s="13">
        <v>560</v>
      </c>
    </row>
    <row r="108" spans="2:2" x14ac:dyDescent="0.3">
      <c r="B108" s="13">
        <v>562.5</v>
      </c>
    </row>
    <row r="109" spans="2:2" x14ac:dyDescent="0.3">
      <c r="B109" s="13">
        <v>565</v>
      </c>
    </row>
    <row r="110" spans="2:2" x14ac:dyDescent="0.3">
      <c r="B110" s="13">
        <v>566.66666666666663</v>
      </c>
    </row>
    <row r="111" spans="2:2" x14ac:dyDescent="0.3">
      <c r="B111" s="13">
        <v>566.66666666666663</v>
      </c>
    </row>
    <row r="112" spans="2:2" x14ac:dyDescent="0.3">
      <c r="B112" s="13">
        <v>568.75</v>
      </c>
    </row>
    <row r="113" spans="2:2" x14ac:dyDescent="0.3">
      <c r="B113" s="13">
        <v>570</v>
      </c>
    </row>
    <row r="114" spans="2:2" x14ac:dyDescent="0.3">
      <c r="B114" s="13">
        <v>570</v>
      </c>
    </row>
    <row r="115" spans="2:2" x14ac:dyDescent="0.3">
      <c r="B115" s="13">
        <v>570</v>
      </c>
    </row>
    <row r="116" spans="2:2" x14ac:dyDescent="0.3">
      <c r="B116" s="13">
        <v>575</v>
      </c>
    </row>
    <row r="117" spans="2:2" x14ac:dyDescent="0.3">
      <c r="B117" s="13">
        <v>583.33333333333337</v>
      </c>
    </row>
    <row r="118" spans="2:2" x14ac:dyDescent="0.3">
      <c r="B118" s="13">
        <v>588</v>
      </c>
    </row>
    <row r="119" spans="2:2" x14ac:dyDescent="0.3">
      <c r="B119" s="13">
        <v>590</v>
      </c>
    </row>
    <row r="120" spans="2:2" x14ac:dyDescent="0.3">
      <c r="B120" s="13">
        <v>590</v>
      </c>
    </row>
    <row r="121" spans="2:2" x14ac:dyDescent="0.3">
      <c r="B121" s="13">
        <v>590</v>
      </c>
    </row>
    <row r="122" spans="2:2" x14ac:dyDescent="0.3">
      <c r="B122" s="13">
        <v>595</v>
      </c>
    </row>
    <row r="123" spans="2:2" x14ac:dyDescent="0.3">
      <c r="B123" s="13">
        <v>599.66666666666663</v>
      </c>
    </row>
    <row r="124" spans="2:2" x14ac:dyDescent="0.3">
      <c r="B124" s="13">
        <v>599.75</v>
      </c>
    </row>
    <row r="125" spans="2:2" x14ac:dyDescent="0.3">
      <c r="B125" s="13">
        <v>600</v>
      </c>
    </row>
    <row r="126" spans="2:2" x14ac:dyDescent="0.3">
      <c r="B126" s="13">
        <v>600</v>
      </c>
    </row>
    <row r="127" spans="2:2" x14ac:dyDescent="0.3">
      <c r="B127" s="13">
        <v>600</v>
      </c>
    </row>
    <row r="128" spans="2:2" x14ac:dyDescent="0.3">
      <c r="B128" s="13">
        <v>600</v>
      </c>
    </row>
    <row r="129" spans="2:2" x14ac:dyDescent="0.3">
      <c r="B129" s="13">
        <v>600</v>
      </c>
    </row>
    <row r="130" spans="2:2" x14ac:dyDescent="0.3">
      <c r="B130" s="13">
        <v>600</v>
      </c>
    </row>
    <row r="131" spans="2:2" x14ac:dyDescent="0.3">
      <c r="B131" s="13">
        <v>600</v>
      </c>
    </row>
    <row r="132" spans="2:2" x14ac:dyDescent="0.3">
      <c r="B132" s="13">
        <v>610</v>
      </c>
    </row>
    <row r="133" spans="2:2" x14ac:dyDescent="0.3">
      <c r="B133" s="13">
        <v>616.33333333333337</v>
      </c>
    </row>
    <row r="134" spans="2:2" x14ac:dyDescent="0.3">
      <c r="B134" s="13">
        <v>619.5</v>
      </c>
    </row>
    <row r="135" spans="2:2" x14ac:dyDescent="0.3">
      <c r="B135" s="13">
        <v>619.66666666666663</v>
      </c>
    </row>
    <row r="136" spans="2:2" x14ac:dyDescent="0.3">
      <c r="B136" s="13">
        <v>620</v>
      </c>
    </row>
    <row r="137" spans="2:2" x14ac:dyDescent="0.3">
      <c r="B137" s="13">
        <v>625</v>
      </c>
    </row>
    <row r="138" spans="2:2" x14ac:dyDescent="0.3">
      <c r="B138" s="13">
        <v>625</v>
      </c>
    </row>
    <row r="139" spans="2:2" x14ac:dyDescent="0.3">
      <c r="B139" s="13">
        <v>625</v>
      </c>
    </row>
    <row r="140" spans="2:2" x14ac:dyDescent="0.3">
      <c r="B140" s="13">
        <v>626.66666666666663</v>
      </c>
    </row>
    <row r="141" spans="2:2" x14ac:dyDescent="0.3">
      <c r="B141" s="13">
        <v>629</v>
      </c>
    </row>
    <row r="142" spans="2:2" x14ac:dyDescent="0.3">
      <c r="B142" s="13">
        <v>630</v>
      </c>
    </row>
    <row r="143" spans="2:2" x14ac:dyDescent="0.3">
      <c r="B143" s="13">
        <v>632</v>
      </c>
    </row>
    <row r="144" spans="2:2" x14ac:dyDescent="0.3">
      <c r="B144" s="13">
        <v>633.33333333333337</v>
      </c>
    </row>
    <row r="145" spans="2:2" x14ac:dyDescent="0.3">
      <c r="B145" s="13">
        <v>635</v>
      </c>
    </row>
    <row r="146" spans="2:2" x14ac:dyDescent="0.3">
      <c r="B146" s="13">
        <v>637.5</v>
      </c>
    </row>
    <row r="147" spans="2:2" x14ac:dyDescent="0.3">
      <c r="B147" s="13">
        <v>637.5</v>
      </c>
    </row>
    <row r="148" spans="2:2" x14ac:dyDescent="0.3">
      <c r="B148" s="13">
        <v>637.5</v>
      </c>
    </row>
    <row r="149" spans="2:2" x14ac:dyDescent="0.3">
      <c r="B149" s="13">
        <v>639</v>
      </c>
    </row>
    <row r="150" spans="2:2" x14ac:dyDescent="0.3">
      <c r="B150" s="13">
        <v>644.5</v>
      </c>
    </row>
    <row r="151" spans="2:2" x14ac:dyDescent="0.3">
      <c r="B151" s="13">
        <v>645</v>
      </c>
    </row>
    <row r="152" spans="2:2" x14ac:dyDescent="0.3">
      <c r="B152" s="13">
        <v>650</v>
      </c>
    </row>
    <row r="153" spans="2:2" x14ac:dyDescent="0.3">
      <c r="B153" s="13">
        <v>650</v>
      </c>
    </row>
    <row r="154" spans="2:2" x14ac:dyDescent="0.3">
      <c r="B154" s="13">
        <v>650</v>
      </c>
    </row>
    <row r="155" spans="2:2" x14ac:dyDescent="0.3">
      <c r="B155" s="13">
        <v>650</v>
      </c>
    </row>
    <row r="156" spans="2:2" x14ac:dyDescent="0.3">
      <c r="B156" s="13">
        <v>651.66666666666663</v>
      </c>
    </row>
    <row r="157" spans="2:2" x14ac:dyDescent="0.3">
      <c r="B157" s="13">
        <v>655</v>
      </c>
    </row>
    <row r="158" spans="2:2" x14ac:dyDescent="0.3">
      <c r="B158" s="13">
        <v>657</v>
      </c>
    </row>
    <row r="159" spans="2:2" x14ac:dyDescent="0.3">
      <c r="B159" s="13">
        <v>659.5</v>
      </c>
    </row>
    <row r="160" spans="2:2" x14ac:dyDescent="0.3">
      <c r="B160" s="13">
        <v>660</v>
      </c>
    </row>
    <row r="161" spans="2:2" x14ac:dyDescent="0.3">
      <c r="B161" s="13">
        <v>660</v>
      </c>
    </row>
    <row r="162" spans="2:2" x14ac:dyDescent="0.3">
      <c r="B162" s="13">
        <v>662</v>
      </c>
    </row>
    <row r="163" spans="2:2" x14ac:dyDescent="0.3">
      <c r="B163" s="13">
        <v>662.5</v>
      </c>
    </row>
    <row r="164" spans="2:2" x14ac:dyDescent="0.3">
      <c r="B164" s="13">
        <v>666.33333333333337</v>
      </c>
    </row>
    <row r="165" spans="2:2" x14ac:dyDescent="0.3">
      <c r="B165" s="13">
        <v>666.33333333333337</v>
      </c>
    </row>
    <row r="166" spans="2:2" x14ac:dyDescent="0.3">
      <c r="B166" s="13">
        <v>667.5</v>
      </c>
    </row>
    <row r="167" spans="2:2" x14ac:dyDescent="0.3">
      <c r="B167" s="13">
        <v>669.66666666666663</v>
      </c>
    </row>
    <row r="168" spans="2:2" x14ac:dyDescent="0.3">
      <c r="B168" s="13">
        <v>675</v>
      </c>
    </row>
    <row r="169" spans="2:2" x14ac:dyDescent="0.3">
      <c r="B169" s="13">
        <v>675</v>
      </c>
    </row>
    <row r="170" spans="2:2" x14ac:dyDescent="0.3">
      <c r="B170" s="13">
        <v>685</v>
      </c>
    </row>
    <row r="171" spans="2:2" x14ac:dyDescent="0.3">
      <c r="B171" s="13">
        <v>685</v>
      </c>
    </row>
    <row r="172" spans="2:2" x14ac:dyDescent="0.3">
      <c r="B172" s="13">
        <v>687</v>
      </c>
    </row>
    <row r="173" spans="2:2" x14ac:dyDescent="0.3">
      <c r="B173" s="13">
        <v>687.5</v>
      </c>
    </row>
    <row r="174" spans="2:2" x14ac:dyDescent="0.3">
      <c r="B174" s="13">
        <v>687.5</v>
      </c>
    </row>
    <row r="175" spans="2:2" x14ac:dyDescent="0.3">
      <c r="B175" s="13">
        <v>687.5</v>
      </c>
    </row>
    <row r="176" spans="2:2" x14ac:dyDescent="0.3">
      <c r="B176" s="13">
        <v>689.5</v>
      </c>
    </row>
    <row r="177" spans="2:2" x14ac:dyDescent="0.3">
      <c r="B177" s="13">
        <v>690</v>
      </c>
    </row>
    <row r="178" spans="2:2" x14ac:dyDescent="0.3">
      <c r="B178" s="13">
        <v>691.25</v>
      </c>
    </row>
    <row r="179" spans="2:2" x14ac:dyDescent="0.3">
      <c r="B179" s="13">
        <v>693</v>
      </c>
    </row>
    <row r="180" spans="2:2" x14ac:dyDescent="0.3">
      <c r="B180" s="13">
        <v>695</v>
      </c>
    </row>
    <row r="181" spans="2:2" x14ac:dyDescent="0.3">
      <c r="B181" s="13">
        <v>695</v>
      </c>
    </row>
    <row r="182" spans="2:2" x14ac:dyDescent="0.3">
      <c r="B182" s="13">
        <v>697.5</v>
      </c>
    </row>
    <row r="183" spans="2:2" x14ac:dyDescent="0.3">
      <c r="B183" s="13">
        <v>699</v>
      </c>
    </row>
    <row r="184" spans="2:2" x14ac:dyDescent="0.3">
      <c r="B184" s="13">
        <v>700</v>
      </c>
    </row>
    <row r="185" spans="2:2" x14ac:dyDescent="0.3">
      <c r="B185" s="13">
        <v>700</v>
      </c>
    </row>
    <row r="186" spans="2:2" x14ac:dyDescent="0.3">
      <c r="B186" s="13">
        <v>700</v>
      </c>
    </row>
    <row r="187" spans="2:2" x14ac:dyDescent="0.3">
      <c r="B187" s="13">
        <v>700</v>
      </c>
    </row>
    <row r="188" spans="2:2" x14ac:dyDescent="0.3">
      <c r="B188" s="13">
        <v>700</v>
      </c>
    </row>
    <row r="189" spans="2:2" x14ac:dyDescent="0.3">
      <c r="B189" s="13">
        <v>700</v>
      </c>
    </row>
    <row r="190" spans="2:2" x14ac:dyDescent="0.3">
      <c r="B190" s="13">
        <v>704.66666666666663</v>
      </c>
    </row>
    <row r="191" spans="2:2" x14ac:dyDescent="0.3">
      <c r="B191" s="13">
        <v>705</v>
      </c>
    </row>
    <row r="192" spans="2:2" x14ac:dyDescent="0.3">
      <c r="B192" s="13">
        <v>710</v>
      </c>
    </row>
    <row r="193" spans="2:2" x14ac:dyDescent="0.3">
      <c r="B193" s="13">
        <v>710</v>
      </c>
    </row>
    <row r="194" spans="2:2" x14ac:dyDescent="0.3">
      <c r="B194" s="13">
        <v>711.66666666666663</v>
      </c>
    </row>
    <row r="195" spans="2:2" x14ac:dyDescent="0.3">
      <c r="B195" s="13">
        <v>712.5</v>
      </c>
    </row>
    <row r="196" spans="2:2" x14ac:dyDescent="0.3">
      <c r="B196" s="13">
        <v>712.5</v>
      </c>
    </row>
    <row r="197" spans="2:2" x14ac:dyDescent="0.3">
      <c r="B197" s="13">
        <v>717</v>
      </c>
    </row>
    <row r="198" spans="2:2" x14ac:dyDescent="0.3">
      <c r="B198" s="13">
        <v>720</v>
      </c>
    </row>
    <row r="199" spans="2:2" x14ac:dyDescent="0.3">
      <c r="B199" s="13">
        <v>725</v>
      </c>
    </row>
    <row r="200" spans="2:2" x14ac:dyDescent="0.3">
      <c r="B200" s="13">
        <v>725</v>
      </c>
    </row>
    <row r="201" spans="2:2" x14ac:dyDescent="0.3">
      <c r="B201" s="13">
        <v>725</v>
      </c>
    </row>
    <row r="202" spans="2:2" x14ac:dyDescent="0.3">
      <c r="B202" s="13">
        <v>725</v>
      </c>
    </row>
    <row r="203" spans="2:2" x14ac:dyDescent="0.3">
      <c r="B203" s="13">
        <v>725</v>
      </c>
    </row>
    <row r="204" spans="2:2" x14ac:dyDescent="0.3">
      <c r="B204" s="13">
        <v>725</v>
      </c>
    </row>
    <row r="205" spans="2:2" x14ac:dyDescent="0.3">
      <c r="B205" s="13">
        <v>730</v>
      </c>
    </row>
    <row r="206" spans="2:2" x14ac:dyDescent="0.3">
      <c r="B206" s="13">
        <v>730</v>
      </c>
    </row>
    <row r="207" spans="2:2" x14ac:dyDescent="0.3">
      <c r="B207" s="13">
        <v>731.66666666666663</v>
      </c>
    </row>
    <row r="208" spans="2:2" x14ac:dyDescent="0.3">
      <c r="B208" s="13">
        <v>735</v>
      </c>
    </row>
    <row r="209" spans="2:2" x14ac:dyDescent="0.3">
      <c r="B209" s="13">
        <v>738.66666666666663</v>
      </c>
    </row>
    <row r="210" spans="2:2" x14ac:dyDescent="0.3">
      <c r="B210" s="13">
        <v>740</v>
      </c>
    </row>
    <row r="211" spans="2:2" x14ac:dyDescent="0.3">
      <c r="B211" s="13">
        <v>744.5</v>
      </c>
    </row>
    <row r="212" spans="2:2" x14ac:dyDescent="0.3">
      <c r="B212" s="13">
        <v>745</v>
      </c>
    </row>
    <row r="213" spans="2:2" x14ac:dyDescent="0.3">
      <c r="B213" s="13">
        <v>749</v>
      </c>
    </row>
    <row r="214" spans="2:2" x14ac:dyDescent="0.3">
      <c r="B214" s="13">
        <v>749.5</v>
      </c>
    </row>
    <row r="215" spans="2:2" x14ac:dyDescent="0.3">
      <c r="B215" s="13">
        <v>749.75</v>
      </c>
    </row>
    <row r="216" spans="2:2" x14ac:dyDescent="0.3">
      <c r="B216" s="13">
        <v>750</v>
      </c>
    </row>
    <row r="217" spans="2:2" x14ac:dyDescent="0.3">
      <c r="B217" s="13">
        <v>750</v>
      </c>
    </row>
    <row r="218" spans="2:2" x14ac:dyDescent="0.3">
      <c r="B218" s="13">
        <v>750</v>
      </c>
    </row>
    <row r="219" spans="2:2" x14ac:dyDescent="0.3">
      <c r="B219" s="13">
        <v>750</v>
      </c>
    </row>
    <row r="220" spans="2:2" x14ac:dyDescent="0.3">
      <c r="B220" s="13">
        <v>750</v>
      </c>
    </row>
    <row r="221" spans="2:2" x14ac:dyDescent="0.3">
      <c r="B221" s="13">
        <v>764.5</v>
      </c>
    </row>
    <row r="222" spans="2:2" x14ac:dyDescent="0.3">
      <c r="B222" s="13">
        <v>765</v>
      </c>
    </row>
    <row r="223" spans="2:2" x14ac:dyDescent="0.3">
      <c r="B223" s="13">
        <v>767.5</v>
      </c>
    </row>
    <row r="224" spans="2:2" x14ac:dyDescent="0.3">
      <c r="B224" s="13">
        <v>768.5</v>
      </c>
    </row>
    <row r="225" spans="2:2" x14ac:dyDescent="0.3">
      <c r="B225" s="13">
        <v>769</v>
      </c>
    </row>
    <row r="226" spans="2:2" x14ac:dyDescent="0.3">
      <c r="B226" s="13">
        <v>770</v>
      </c>
    </row>
    <row r="227" spans="2:2" x14ac:dyDescent="0.3">
      <c r="B227" s="13">
        <v>775</v>
      </c>
    </row>
    <row r="228" spans="2:2" x14ac:dyDescent="0.3">
      <c r="B228" s="13">
        <v>778</v>
      </c>
    </row>
    <row r="229" spans="2:2" x14ac:dyDescent="0.3">
      <c r="B229" s="13">
        <v>779</v>
      </c>
    </row>
    <row r="230" spans="2:2" x14ac:dyDescent="0.3">
      <c r="B230" s="13">
        <v>785</v>
      </c>
    </row>
    <row r="231" spans="2:2" x14ac:dyDescent="0.3">
      <c r="B231" s="13">
        <v>787.5</v>
      </c>
    </row>
    <row r="232" spans="2:2" x14ac:dyDescent="0.3">
      <c r="B232" s="13">
        <v>790</v>
      </c>
    </row>
    <row r="233" spans="2:2" x14ac:dyDescent="0.3">
      <c r="B233" s="13">
        <v>790</v>
      </c>
    </row>
    <row r="234" spans="2:2" x14ac:dyDescent="0.3">
      <c r="B234" s="13">
        <v>791</v>
      </c>
    </row>
    <row r="235" spans="2:2" x14ac:dyDescent="0.3">
      <c r="B235" s="13">
        <v>791.66666666666663</v>
      </c>
    </row>
    <row r="236" spans="2:2" x14ac:dyDescent="0.3">
      <c r="B236" s="13">
        <v>795</v>
      </c>
    </row>
    <row r="237" spans="2:2" x14ac:dyDescent="0.3">
      <c r="B237" s="13">
        <v>795</v>
      </c>
    </row>
    <row r="238" spans="2:2" x14ac:dyDescent="0.3">
      <c r="B238" s="13">
        <v>795</v>
      </c>
    </row>
    <row r="239" spans="2:2" x14ac:dyDescent="0.3">
      <c r="B239" s="13">
        <v>795</v>
      </c>
    </row>
    <row r="240" spans="2:2" x14ac:dyDescent="0.3">
      <c r="B240" s="13">
        <v>795</v>
      </c>
    </row>
    <row r="241" spans="2:2" x14ac:dyDescent="0.3">
      <c r="B241" s="13">
        <v>799</v>
      </c>
    </row>
    <row r="242" spans="2:2" x14ac:dyDescent="0.3">
      <c r="B242" s="13">
        <v>800</v>
      </c>
    </row>
    <row r="243" spans="2:2" x14ac:dyDescent="0.3">
      <c r="B243" s="13">
        <v>800</v>
      </c>
    </row>
    <row r="244" spans="2:2" x14ac:dyDescent="0.3">
      <c r="B244" s="13">
        <v>800</v>
      </c>
    </row>
    <row r="245" spans="2:2" x14ac:dyDescent="0.3">
      <c r="B245" s="13">
        <v>800</v>
      </c>
    </row>
    <row r="246" spans="2:2" x14ac:dyDescent="0.3">
      <c r="B246" s="13">
        <v>800</v>
      </c>
    </row>
    <row r="247" spans="2:2" x14ac:dyDescent="0.3">
      <c r="B247" s="13">
        <v>800</v>
      </c>
    </row>
    <row r="248" spans="2:2" x14ac:dyDescent="0.3">
      <c r="B248" s="13">
        <v>800</v>
      </c>
    </row>
    <row r="249" spans="2:2" x14ac:dyDescent="0.3">
      <c r="B249" s="13">
        <v>800</v>
      </c>
    </row>
    <row r="250" spans="2:2" x14ac:dyDescent="0.3">
      <c r="B250" s="13">
        <v>800</v>
      </c>
    </row>
    <row r="251" spans="2:2" x14ac:dyDescent="0.3">
      <c r="B251" s="13">
        <v>800</v>
      </c>
    </row>
    <row r="252" spans="2:2" x14ac:dyDescent="0.3">
      <c r="B252" s="13">
        <v>803</v>
      </c>
    </row>
    <row r="253" spans="2:2" x14ac:dyDescent="0.3">
      <c r="B253" s="13">
        <v>803</v>
      </c>
    </row>
    <row r="254" spans="2:2" x14ac:dyDescent="0.3">
      <c r="B254" s="13">
        <v>805</v>
      </c>
    </row>
    <row r="255" spans="2:2" x14ac:dyDescent="0.3">
      <c r="B255" s="13">
        <v>809</v>
      </c>
    </row>
    <row r="256" spans="2:2" x14ac:dyDescent="0.3">
      <c r="B256" s="13">
        <v>810</v>
      </c>
    </row>
    <row r="257" spans="2:2" x14ac:dyDescent="0.3">
      <c r="B257" s="13">
        <v>812.5</v>
      </c>
    </row>
    <row r="258" spans="2:2" x14ac:dyDescent="0.3">
      <c r="B258" s="13">
        <v>812.5</v>
      </c>
    </row>
    <row r="259" spans="2:2" x14ac:dyDescent="0.3">
      <c r="B259" s="13">
        <v>824.66666666666663</v>
      </c>
    </row>
    <row r="260" spans="2:2" x14ac:dyDescent="0.3">
      <c r="B260" s="13">
        <v>825</v>
      </c>
    </row>
    <row r="261" spans="2:2" x14ac:dyDescent="0.3">
      <c r="B261" s="13">
        <v>825</v>
      </c>
    </row>
    <row r="262" spans="2:2" x14ac:dyDescent="0.3">
      <c r="B262" s="13">
        <v>825</v>
      </c>
    </row>
    <row r="263" spans="2:2" x14ac:dyDescent="0.3">
      <c r="B263" s="13">
        <v>825</v>
      </c>
    </row>
    <row r="264" spans="2:2" x14ac:dyDescent="0.3">
      <c r="B264" s="13">
        <v>828.66666666666663</v>
      </c>
    </row>
    <row r="265" spans="2:2" x14ac:dyDescent="0.3">
      <c r="B265" s="13">
        <v>830</v>
      </c>
    </row>
    <row r="266" spans="2:2" x14ac:dyDescent="0.3">
      <c r="B266" s="13">
        <v>830</v>
      </c>
    </row>
    <row r="267" spans="2:2" x14ac:dyDescent="0.3">
      <c r="B267" s="13">
        <v>830</v>
      </c>
    </row>
    <row r="268" spans="2:2" x14ac:dyDescent="0.3">
      <c r="B268" s="13">
        <v>833.33333333333337</v>
      </c>
    </row>
    <row r="269" spans="2:2" x14ac:dyDescent="0.3">
      <c r="B269" s="13">
        <v>834</v>
      </c>
    </row>
    <row r="270" spans="2:2" x14ac:dyDescent="0.3">
      <c r="B270" s="13">
        <v>834.5</v>
      </c>
    </row>
    <row r="271" spans="2:2" x14ac:dyDescent="0.3">
      <c r="B271" s="13">
        <v>835</v>
      </c>
    </row>
    <row r="272" spans="2:2" x14ac:dyDescent="0.3">
      <c r="B272" s="13">
        <v>837.5</v>
      </c>
    </row>
    <row r="273" spans="2:2" x14ac:dyDescent="0.3">
      <c r="B273" s="13">
        <v>840</v>
      </c>
    </row>
    <row r="274" spans="2:2" x14ac:dyDescent="0.3">
      <c r="B274" s="13">
        <v>843</v>
      </c>
    </row>
    <row r="275" spans="2:2" x14ac:dyDescent="0.3">
      <c r="B275" s="13">
        <v>845</v>
      </c>
    </row>
    <row r="276" spans="2:2" x14ac:dyDescent="0.3">
      <c r="B276" s="13">
        <v>847.5</v>
      </c>
    </row>
    <row r="277" spans="2:2" x14ac:dyDescent="0.3">
      <c r="B277" s="13">
        <v>850</v>
      </c>
    </row>
    <row r="278" spans="2:2" x14ac:dyDescent="0.3">
      <c r="B278" s="13">
        <v>850</v>
      </c>
    </row>
    <row r="279" spans="2:2" x14ac:dyDescent="0.3">
      <c r="B279" s="13">
        <v>850</v>
      </c>
    </row>
    <row r="280" spans="2:2" x14ac:dyDescent="0.3">
      <c r="B280" s="13">
        <v>850</v>
      </c>
    </row>
    <row r="281" spans="2:2" x14ac:dyDescent="0.3">
      <c r="B281" s="13">
        <v>850</v>
      </c>
    </row>
    <row r="282" spans="2:2" x14ac:dyDescent="0.3">
      <c r="B282" s="13">
        <v>850</v>
      </c>
    </row>
    <row r="283" spans="2:2" x14ac:dyDescent="0.3">
      <c r="B283" s="13">
        <v>850</v>
      </c>
    </row>
    <row r="284" spans="2:2" x14ac:dyDescent="0.3">
      <c r="B284" s="13">
        <v>862.5</v>
      </c>
    </row>
    <row r="285" spans="2:2" x14ac:dyDescent="0.3">
      <c r="B285" s="13">
        <v>865</v>
      </c>
    </row>
    <row r="286" spans="2:2" x14ac:dyDescent="0.3">
      <c r="B286" s="13">
        <v>868</v>
      </c>
    </row>
    <row r="287" spans="2:2" x14ac:dyDescent="0.3">
      <c r="B287" s="13">
        <v>868</v>
      </c>
    </row>
    <row r="288" spans="2:2" x14ac:dyDescent="0.3">
      <c r="B288" s="13">
        <v>871</v>
      </c>
    </row>
    <row r="289" spans="2:2" x14ac:dyDescent="0.3">
      <c r="B289" s="13">
        <v>874.5</v>
      </c>
    </row>
    <row r="290" spans="2:2" x14ac:dyDescent="0.3">
      <c r="B290" s="13">
        <v>875</v>
      </c>
    </row>
    <row r="291" spans="2:2" x14ac:dyDescent="0.3">
      <c r="B291" s="13">
        <v>875</v>
      </c>
    </row>
    <row r="292" spans="2:2" x14ac:dyDescent="0.3">
      <c r="B292" s="13">
        <v>875</v>
      </c>
    </row>
    <row r="293" spans="2:2" x14ac:dyDescent="0.3">
      <c r="B293" s="13">
        <v>875</v>
      </c>
    </row>
    <row r="294" spans="2:2" x14ac:dyDescent="0.3">
      <c r="B294" s="13">
        <v>879</v>
      </c>
    </row>
    <row r="295" spans="2:2" x14ac:dyDescent="0.3">
      <c r="B295" s="13">
        <v>880</v>
      </c>
    </row>
    <row r="296" spans="2:2" x14ac:dyDescent="0.3">
      <c r="B296" s="13">
        <v>882.66666666666663</v>
      </c>
    </row>
    <row r="297" spans="2:2" x14ac:dyDescent="0.3">
      <c r="B297" s="13">
        <v>889</v>
      </c>
    </row>
    <row r="298" spans="2:2" x14ac:dyDescent="0.3">
      <c r="B298" s="13">
        <v>890</v>
      </c>
    </row>
    <row r="299" spans="2:2" x14ac:dyDescent="0.3">
      <c r="B299" s="13">
        <v>895</v>
      </c>
    </row>
    <row r="300" spans="2:2" x14ac:dyDescent="0.3">
      <c r="B300" s="13">
        <v>895</v>
      </c>
    </row>
    <row r="301" spans="2:2" x14ac:dyDescent="0.3">
      <c r="B301" s="13">
        <v>895</v>
      </c>
    </row>
    <row r="302" spans="2:2" x14ac:dyDescent="0.3">
      <c r="B302" s="13">
        <v>896</v>
      </c>
    </row>
    <row r="303" spans="2:2" x14ac:dyDescent="0.3">
      <c r="B303" s="13">
        <v>897.5</v>
      </c>
    </row>
    <row r="304" spans="2:2" x14ac:dyDescent="0.3">
      <c r="B304" s="13">
        <v>898.75</v>
      </c>
    </row>
    <row r="305" spans="2:2" x14ac:dyDescent="0.3">
      <c r="B305" s="13">
        <v>899</v>
      </c>
    </row>
    <row r="306" spans="2:2" x14ac:dyDescent="0.3">
      <c r="B306" s="13">
        <v>899.5</v>
      </c>
    </row>
    <row r="307" spans="2:2" x14ac:dyDescent="0.3">
      <c r="B307" s="13">
        <v>899.66666666666663</v>
      </c>
    </row>
    <row r="308" spans="2:2" x14ac:dyDescent="0.3">
      <c r="B308" s="13">
        <v>900</v>
      </c>
    </row>
    <row r="309" spans="2:2" x14ac:dyDescent="0.3">
      <c r="B309" s="13">
        <v>900</v>
      </c>
    </row>
    <row r="310" spans="2:2" x14ac:dyDescent="0.3">
      <c r="B310" s="13">
        <v>900</v>
      </c>
    </row>
    <row r="311" spans="2:2" x14ac:dyDescent="0.3">
      <c r="B311" s="13">
        <v>900</v>
      </c>
    </row>
    <row r="312" spans="2:2" x14ac:dyDescent="0.3">
      <c r="B312" s="13">
        <v>901</v>
      </c>
    </row>
    <row r="313" spans="2:2" x14ac:dyDescent="0.3">
      <c r="B313" s="13">
        <v>902.5</v>
      </c>
    </row>
    <row r="314" spans="2:2" x14ac:dyDescent="0.3">
      <c r="B314" s="13">
        <v>903.66666666666663</v>
      </c>
    </row>
    <row r="315" spans="2:2" x14ac:dyDescent="0.3">
      <c r="B315" s="13">
        <v>905</v>
      </c>
    </row>
    <row r="316" spans="2:2" x14ac:dyDescent="0.3">
      <c r="B316" s="13">
        <v>910.5</v>
      </c>
    </row>
    <row r="317" spans="2:2" x14ac:dyDescent="0.3">
      <c r="B317" s="13">
        <v>915</v>
      </c>
    </row>
    <row r="318" spans="2:2" x14ac:dyDescent="0.3">
      <c r="B318" s="13">
        <v>919</v>
      </c>
    </row>
    <row r="319" spans="2:2" x14ac:dyDescent="0.3">
      <c r="B319" s="13">
        <v>919</v>
      </c>
    </row>
    <row r="320" spans="2:2" x14ac:dyDescent="0.3">
      <c r="B320" s="13">
        <v>920</v>
      </c>
    </row>
    <row r="321" spans="2:2" x14ac:dyDescent="0.3">
      <c r="B321" s="13">
        <v>920</v>
      </c>
    </row>
    <row r="322" spans="2:2" x14ac:dyDescent="0.3">
      <c r="B322" s="13">
        <v>924</v>
      </c>
    </row>
    <row r="323" spans="2:2" x14ac:dyDescent="0.3">
      <c r="B323" s="13">
        <v>925</v>
      </c>
    </row>
    <row r="324" spans="2:2" x14ac:dyDescent="0.3">
      <c r="B324" s="13">
        <v>925</v>
      </c>
    </row>
    <row r="325" spans="2:2" x14ac:dyDescent="0.3">
      <c r="B325" s="13">
        <v>925</v>
      </c>
    </row>
    <row r="326" spans="2:2" x14ac:dyDescent="0.3">
      <c r="B326" s="13">
        <v>925</v>
      </c>
    </row>
    <row r="327" spans="2:2" x14ac:dyDescent="0.3">
      <c r="B327" s="13">
        <v>925</v>
      </c>
    </row>
    <row r="328" spans="2:2" x14ac:dyDescent="0.3">
      <c r="B328" s="13">
        <v>935</v>
      </c>
    </row>
    <row r="329" spans="2:2" x14ac:dyDescent="0.3">
      <c r="B329" s="13">
        <v>943.33333333333337</v>
      </c>
    </row>
    <row r="330" spans="2:2" x14ac:dyDescent="0.3">
      <c r="B330" s="13">
        <v>943.5</v>
      </c>
    </row>
    <row r="331" spans="2:2" x14ac:dyDescent="0.3">
      <c r="B331" s="13">
        <v>945.66666666666663</v>
      </c>
    </row>
    <row r="332" spans="2:2" x14ac:dyDescent="0.3">
      <c r="B332" s="13">
        <v>947.33333333333337</v>
      </c>
    </row>
    <row r="333" spans="2:2" x14ac:dyDescent="0.3">
      <c r="B333" s="13">
        <v>949</v>
      </c>
    </row>
    <row r="334" spans="2:2" x14ac:dyDescent="0.3">
      <c r="B334" s="13">
        <v>949</v>
      </c>
    </row>
    <row r="335" spans="2:2" x14ac:dyDescent="0.3">
      <c r="B335" s="13">
        <v>950</v>
      </c>
    </row>
    <row r="336" spans="2:2" x14ac:dyDescent="0.3">
      <c r="B336" s="13">
        <v>950</v>
      </c>
    </row>
    <row r="337" spans="2:2" x14ac:dyDescent="0.3">
      <c r="B337" s="13">
        <v>950</v>
      </c>
    </row>
    <row r="338" spans="2:2" x14ac:dyDescent="0.3">
      <c r="B338" s="13">
        <v>950</v>
      </c>
    </row>
    <row r="339" spans="2:2" x14ac:dyDescent="0.3">
      <c r="B339" s="13">
        <v>950</v>
      </c>
    </row>
    <row r="340" spans="2:2" x14ac:dyDescent="0.3">
      <c r="B340" s="13">
        <v>950</v>
      </c>
    </row>
    <row r="341" spans="2:2" x14ac:dyDescent="0.3">
      <c r="B341" s="13">
        <v>950</v>
      </c>
    </row>
    <row r="342" spans="2:2" x14ac:dyDescent="0.3">
      <c r="B342" s="13">
        <v>950</v>
      </c>
    </row>
    <row r="343" spans="2:2" x14ac:dyDescent="0.3">
      <c r="B343" s="13">
        <v>957</v>
      </c>
    </row>
    <row r="344" spans="2:2" x14ac:dyDescent="0.3">
      <c r="B344" s="13">
        <v>958.33333333333337</v>
      </c>
    </row>
    <row r="345" spans="2:2" x14ac:dyDescent="0.3">
      <c r="B345" s="13">
        <v>960</v>
      </c>
    </row>
    <row r="346" spans="2:2" x14ac:dyDescent="0.3">
      <c r="B346" s="13">
        <v>963.33333333333337</v>
      </c>
    </row>
    <row r="347" spans="2:2" x14ac:dyDescent="0.3">
      <c r="B347" s="13">
        <v>965.66666666666663</v>
      </c>
    </row>
    <row r="348" spans="2:2" x14ac:dyDescent="0.3">
      <c r="B348" s="13">
        <v>973.33333333333337</v>
      </c>
    </row>
    <row r="349" spans="2:2" x14ac:dyDescent="0.3">
      <c r="B349" s="13">
        <v>975</v>
      </c>
    </row>
    <row r="350" spans="2:2" x14ac:dyDescent="0.3">
      <c r="B350" s="13">
        <v>975</v>
      </c>
    </row>
    <row r="351" spans="2:2" x14ac:dyDescent="0.3">
      <c r="B351" s="13">
        <v>975</v>
      </c>
    </row>
    <row r="352" spans="2:2" x14ac:dyDescent="0.3">
      <c r="B352" s="13">
        <v>975</v>
      </c>
    </row>
    <row r="353" spans="2:2" x14ac:dyDescent="0.3">
      <c r="B353" s="13">
        <v>977.5</v>
      </c>
    </row>
    <row r="354" spans="2:2" x14ac:dyDescent="0.3">
      <c r="B354" s="13">
        <v>981</v>
      </c>
    </row>
    <row r="355" spans="2:2" x14ac:dyDescent="0.3">
      <c r="B355" s="13">
        <v>983.33333333333337</v>
      </c>
    </row>
    <row r="356" spans="2:2" x14ac:dyDescent="0.3">
      <c r="B356" s="13">
        <v>985</v>
      </c>
    </row>
    <row r="357" spans="2:2" x14ac:dyDescent="0.3">
      <c r="B357" s="13">
        <v>985</v>
      </c>
    </row>
    <row r="358" spans="2:2" x14ac:dyDescent="0.3">
      <c r="B358" s="13">
        <v>987.5</v>
      </c>
    </row>
    <row r="359" spans="2:2" x14ac:dyDescent="0.3">
      <c r="B359" s="13">
        <v>987.5</v>
      </c>
    </row>
    <row r="360" spans="2:2" x14ac:dyDescent="0.3">
      <c r="B360" s="13">
        <v>990</v>
      </c>
    </row>
    <row r="361" spans="2:2" x14ac:dyDescent="0.3">
      <c r="B361" s="13">
        <v>991</v>
      </c>
    </row>
    <row r="362" spans="2:2" x14ac:dyDescent="0.3">
      <c r="B362" s="13">
        <v>993</v>
      </c>
    </row>
    <row r="363" spans="2:2" x14ac:dyDescent="0.3">
      <c r="B363" s="13">
        <v>994.5</v>
      </c>
    </row>
    <row r="364" spans="2:2" x14ac:dyDescent="0.3">
      <c r="B364" s="13">
        <v>995</v>
      </c>
    </row>
    <row r="365" spans="2:2" x14ac:dyDescent="0.3">
      <c r="B365" s="13">
        <v>995</v>
      </c>
    </row>
    <row r="366" spans="2:2" x14ac:dyDescent="0.3">
      <c r="B366" s="13">
        <v>995</v>
      </c>
    </row>
    <row r="367" spans="2:2" x14ac:dyDescent="0.3">
      <c r="B367" s="13">
        <v>995</v>
      </c>
    </row>
    <row r="368" spans="2:2" x14ac:dyDescent="0.3">
      <c r="B368" s="13">
        <v>997.5</v>
      </c>
    </row>
    <row r="369" spans="2:2" x14ac:dyDescent="0.3">
      <c r="B369" s="13">
        <v>997.5</v>
      </c>
    </row>
    <row r="370" spans="2:2" x14ac:dyDescent="0.3">
      <c r="B370" s="13">
        <v>997.5</v>
      </c>
    </row>
    <row r="371" spans="2:2" x14ac:dyDescent="0.3">
      <c r="B371" s="13">
        <v>997.5</v>
      </c>
    </row>
    <row r="372" spans="2:2" x14ac:dyDescent="0.3">
      <c r="B372" s="13">
        <v>998.33333333333337</v>
      </c>
    </row>
    <row r="373" spans="2:2" x14ac:dyDescent="0.3">
      <c r="B373" s="13">
        <v>998.33333333333337</v>
      </c>
    </row>
    <row r="374" spans="2:2" x14ac:dyDescent="0.3">
      <c r="B374" s="13">
        <v>999</v>
      </c>
    </row>
    <row r="375" spans="2:2" x14ac:dyDescent="0.3">
      <c r="B375" s="13">
        <v>1000</v>
      </c>
    </row>
    <row r="376" spans="2:2" x14ac:dyDescent="0.3">
      <c r="B376" s="13">
        <v>1000</v>
      </c>
    </row>
    <row r="377" spans="2:2" x14ac:dyDescent="0.3">
      <c r="B377" s="13">
        <v>1000</v>
      </c>
    </row>
    <row r="378" spans="2:2" x14ac:dyDescent="0.3">
      <c r="B378" s="13">
        <v>1000</v>
      </c>
    </row>
    <row r="379" spans="2:2" x14ac:dyDescent="0.3">
      <c r="B379" s="13">
        <v>1000</v>
      </c>
    </row>
    <row r="380" spans="2:2" x14ac:dyDescent="0.3">
      <c r="B380" s="13">
        <v>1007</v>
      </c>
    </row>
    <row r="381" spans="2:2" x14ac:dyDescent="0.3">
      <c r="B381" s="13">
        <v>1007</v>
      </c>
    </row>
    <row r="382" spans="2:2" x14ac:dyDescent="0.3">
      <c r="B382" s="13">
        <v>1007.5</v>
      </c>
    </row>
    <row r="383" spans="2:2" x14ac:dyDescent="0.3">
      <c r="B383" s="13">
        <v>1012.5</v>
      </c>
    </row>
    <row r="384" spans="2:2" x14ac:dyDescent="0.3">
      <c r="B384" s="13">
        <v>1014.6666666666666</v>
      </c>
    </row>
    <row r="385" spans="2:2" x14ac:dyDescent="0.3">
      <c r="B385" s="13">
        <v>1015</v>
      </c>
    </row>
    <row r="386" spans="2:2" x14ac:dyDescent="0.3">
      <c r="B386" s="13">
        <v>1019</v>
      </c>
    </row>
    <row r="387" spans="2:2" x14ac:dyDescent="0.3">
      <c r="B387" s="13">
        <v>1021</v>
      </c>
    </row>
    <row r="388" spans="2:2" x14ac:dyDescent="0.3">
      <c r="B388" s="13">
        <v>1024</v>
      </c>
    </row>
    <row r="389" spans="2:2" x14ac:dyDescent="0.3">
      <c r="B389" s="13">
        <v>1025</v>
      </c>
    </row>
    <row r="390" spans="2:2" x14ac:dyDescent="0.3">
      <c r="B390" s="13">
        <v>1025</v>
      </c>
    </row>
    <row r="391" spans="2:2" x14ac:dyDescent="0.3">
      <c r="B391" s="13">
        <v>1027</v>
      </c>
    </row>
    <row r="392" spans="2:2" x14ac:dyDescent="0.3">
      <c r="B392" s="13">
        <v>1027.3333333333333</v>
      </c>
    </row>
    <row r="393" spans="2:2" x14ac:dyDescent="0.3">
      <c r="B393" s="13">
        <v>1029</v>
      </c>
    </row>
    <row r="394" spans="2:2" x14ac:dyDescent="0.3">
      <c r="B394" s="13">
        <v>1033</v>
      </c>
    </row>
    <row r="395" spans="2:2" x14ac:dyDescent="0.3">
      <c r="B395" s="13">
        <v>1035</v>
      </c>
    </row>
    <row r="396" spans="2:2" x14ac:dyDescent="0.3">
      <c r="B396" s="13">
        <v>1035</v>
      </c>
    </row>
    <row r="397" spans="2:2" x14ac:dyDescent="0.3">
      <c r="B397" s="13">
        <v>1035</v>
      </c>
    </row>
    <row r="398" spans="2:2" x14ac:dyDescent="0.3">
      <c r="B398" s="13">
        <v>1039</v>
      </c>
    </row>
    <row r="399" spans="2:2" x14ac:dyDescent="0.3">
      <c r="B399" s="13">
        <v>1039</v>
      </c>
    </row>
    <row r="400" spans="2:2" x14ac:dyDescent="0.3">
      <c r="B400" s="13">
        <v>1040.6666666666667</v>
      </c>
    </row>
    <row r="401" spans="2:2" x14ac:dyDescent="0.3">
      <c r="B401" s="13">
        <v>1041.6666666666667</v>
      </c>
    </row>
    <row r="402" spans="2:2" x14ac:dyDescent="0.3">
      <c r="B402" s="13">
        <v>1042.5</v>
      </c>
    </row>
    <row r="403" spans="2:2" x14ac:dyDescent="0.3">
      <c r="B403" s="13">
        <v>1043</v>
      </c>
    </row>
    <row r="404" spans="2:2" x14ac:dyDescent="0.3">
      <c r="B404" s="13">
        <v>1045.6666666666667</v>
      </c>
    </row>
    <row r="405" spans="2:2" x14ac:dyDescent="0.3">
      <c r="B405" s="13">
        <v>1046.5</v>
      </c>
    </row>
    <row r="406" spans="2:2" x14ac:dyDescent="0.3">
      <c r="B406" s="13">
        <v>1049.5</v>
      </c>
    </row>
    <row r="407" spans="2:2" x14ac:dyDescent="0.3">
      <c r="B407" s="13">
        <v>1049.5</v>
      </c>
    </row>
    <row r="408" spans="2:2" x14ac:dyDescent="0.3">
      <c r="B408" s="13">
        <v>1050</v>
      </c>
    </row>
    <row r="409" spans="2:2" x14ac:dyDescent="0.3">
      <c r="B409" s="13">
        <v>1050</v>
      </c>
    </row>
    <row r="410" spans="2:2" x14ac:dyDescent="0.3">
      <c r="B410" s="13">
        <v>1050</v>
      </c>
    </row>
    <row r="411" spans="2:2" x14ac:dyDescent="0.3">
      <c r="B411" s="13">
        <v>1050</v>
      </c>
    </row>
    <row r="412" spans="2:2" x14ac:dyDescent="0.3">
      <c r="B412" s="13">
        <v>1050</v>
      </c>
    </row>
    <row r="413" spans="2:2" x14ac:dyDescent="0.3">
      <c r="B413" s="13">
        <v>1050.6666666666667</v>
      </c>
    </row>
    <row r="414" spans="2:2" x14ac:dyDescent="0.3">
      <c r="B414" s="13">
        <v>1052.5</v>
      </c>
    </row>
    <row r="415" spans="2:2" x14ac:dyDescent="0.3">
      <c r="B415" s="13">
        <v>1055</v>
      </c>
    </row>
    <row r="416" spans="2:2" x14ac:dyDescent="0.3">
      <c r="B416" s="13">
        <v>1055.5</v>
      </c>
    </row>
    <row r="417" spans="2:2" x14ac:dyDescent="0.3">
      <c r="B417" s="13">
        <v>1060</v>
      </c>
    </row>
    <row r="418" spans="2:2" x14ac:dyDescent="0.3">
      <c r="B418" s="13">
        <v>1060</v>
      </c>
    </row>
    <row r="419" spans="2:2" x14ac:dyDescent="0.3">
      <c r="B419" s="13">
        <v>1062</v>
      </c>
    </row>
    <row r="420" spans="2:2" x14ac:dyDescent="0.3">
      <c r="B420" s="13">
        <v>1070</v>
      </c>
    </row>
    <row r="421" spans="2:2" x14ac:dyDescent="0.3">
      <c r="B421" s="13">
        <v>1072.5</v>
      </c>
    </row>
    <row r="422" spans="2:2" x14ac:dyDescent="0.3">
      <c r="B422" s="13">
        <v>1072.5</v>
      </c>
    </row>
    <row r="423" spans="2:2" x14ac:dyDescent="0.3">
      <c r="B423" s="13">
        <v>1074</v>
      </c>
    </row>
    <row r="424" spans="2:2" x14ac:dyDescent="0.3">
      <c r="B424" s="13">
        <v>1075</v>
      </c>
    </row>
    <row r="425" spans="2:2" x14ac:dyDescent="0.3">
      <c r="B425" s="13">
        <v>1075</v>
      </c>
    </row>
    <row r="426" spans="2:2" x14ac:dyDescent="0.3">
      <c r="B426" s="13">
        <v>1075</v>
      </c>
    </row>
    <row r="427" spans="2:2" x14ac:dyDescent="0.3">
      <c r="B427" s="13">
        <v>1075</v>
      </c>
    </row>
    <row r="428" spans="2:2" x14ac:dyDescent="0.3">
      <c r="B428" s="13">
        <v>1079</v>
      </c>
    </row>
    <row r="429" spans="2:2" x14ac:dyDescent="0.3">
      <c r="B429" s="13">
        <v>1079</v>
      </c>
    </row>
    <row r="430" spans="2:2" x14ac:dyDescent="0.3">
      <c r="B430" s="13">
        <v>1079</v>
      </c>
    </row>
    <row r="431" spans="2:2" x14ac:dyDescent="0.3">
      <c r="B431" s="13">
        <v>1080</v>
      </c>
    </row>
    <row r="432" spans="2:2" x14ac:dyDescent="0.3">
      <c r="B432" s="13">
        <v>1081.5</v>
      </c>
    </row>
    <row r="433" spans="2:2" x14ac:dyDescent="0.3">
      <c r="B433" s="13">
        <v>1086</v>
      </c>
    </row>
    <row r="434" spans="2:2" x14ac:dyDescent="0.3">
      <c r="B434" s="13">
        <v>1087.5</v>
      </c>
    </row>
    <row r="435" spans="2:2" x14ac:dyDescent="0.3">
      <c r="B435" s="13">
        <v>1087.5</v>
      </c>
    </row>
    <row r="436" spans="2:2" x14ac:dyDescent="0.3">
      <c r="B436" s="13">
        <v>1089</v>
      </c>
    </row>
    <row r="437" spans="2:2" x14ac:dyDescent="0.3">
      <c r="B437" s="13">
        <v>1090</v>
      </c>
    </row>
    <row r="438" spans="2:2" x14ac:dyDescent="0.3">
      <c r="B438" s="13">
        <v>1095</v>
      </c>
    </row>
    <row r="439" spans="2:2" x14ac:dyDescent="0.3">
      <c r="B439" s="13">
        <v>1095</v>
      </c>
    </row>
    <row r="440" spans="2:2" x14ac:dyDescent="0.3">
      <c r="B440" s="13">
        <v>1095</v>
      </c>
    </row>
    <row r="441" spans="2:2" x14ac:dyDescent="0.3">
      <c r="B441" s="13">
        <v>1095</v>
      </c>
    </row>
    <row r="442" spans="2:2" x14ac:dyDescent="0.3">
      <c r="B442" s="13">
        <v>1097.5</v>
      </c>
    </row>
    <row r="443" spans="2:2" x14ac:dyDescent="0.3">
      <c r="B443" s="13">
        <v>1099</v>
      </c>
    </row>
    <row r="444" spans="2:2" x14ac:dyDescent="0.3">
      <c r="B444" s="13">
        <v>1099.5</v>
      </c>
    </row>
    <row r="445" spans="2:2" x14ac:dyDescent="0.3">
      <c r="B445" s="13">
        <v>1099.5</v>
      </c>
    </row>
    <row r="446" spans="2:2" x14ac:dyDescent="0.3">
      <c r="B446" s="13">
        <v>1100</v>
      </c>
    </row>
    <row r="447" spans="2:2" x14ac:dyDescent="0.3">
      <c r="B447" s="13">
        <v>1100</v>
      </c>
    </row>
    <row r="448" spans="2:2" x14ac:dyDescent="0.3">
      <c r="B448" s="13">
        <v>1100</v>
      </c>
    </row>
    <row r="449" spans="2:2" x14ac:dyDescent="0.3">
      <c r="B449" s="13">
        <v>1105</v>
      </c>
    </row>
    <row r="450" spans="2:2" x14ac:dyDescent="0.3">
      <c r="B450" s="13">
        <v>1112</v>
      </c>
    </row>
    <row r="451" spans="2:2" x14ac:dyDescent="0.3">
      <c r="B451" s="13">
        <v>1112</v>
      </c>
    </row>
    <row r="452" spans="2:2" x14ac:dyDescent="0.3">
      <c r="B452" s="13">
        <v>1115</v>
      </c>
    </row>
    <row r="453" spans="2:2" x14ac:dyDescent="0.3">
      <c r="B453" s="13">
        <v>1116</v>
      </c>
    </row>
    <row r="454" spans="2:2" x14ac:dyDescent="0.3">
      <c r="B454" s="13">
        <v>1119</v>
      </c>
    </row>
    <row r="455" spans="2:2" x14ac:dyDescent="0.3">
      <c r="B455" s="13">
        <v>1125</v>
      </c>
    </row>
    <row r="456" spans="2:2" x14ac:dyDescent="0.3">
      <c r="B456" s="13">
        <v>1125</v>
      </c>
    </row>
    <row r="457" spans="2:2" x14ac:dyDescent="0.3">
      <c r="B457" s="13">
        <v>1125</v>
      </c>
    </row>
    <row r="458" spans="2:2" x14ac:dyDescent="0.3">
      <c r="B458" s="13">
        <v>1125</v>
      </c>
    </row>
    <row r="459" spans="2:2" x14ac:dyDescent="0.3">
      <c r="B459" s="13">
        <v>1126</v>
      </c>
    </row>
    <row r="460" spans="2:2" x14ac:dyDescent="0.3">
      <c r="B460" s="13">
        <v>1127</v>
      </c>
    </row>
    <row r="461" spans="2:2" x14ac:dyDescent="0.3">
      <c r="B461" s="13">
        <v>1129</v>
      </c>
    </row>
    <row r="462" spans="2:2" x14ac:dyDescent="0.3">
      <c r="B462" s="13">
        <v>1137</v>
      </c>
    </row>
    <row r="463" spans="2:2" x14ac:dyDescent="0.3">
      <c r="B463" s="13">
        <v>1137</v>
      </c>
    </row>
    <row r="464" spans="2:2" x14ac:dyDescent="0.3">
      <c r="B464" s="13">
        <v>1140</v>
      </c>
    </row>
    <row r="465" spans="2:2" x14ac:dyDescent="0.3">
      <c r="B465" s="13">
        <v>1140.5</v>
      </c>
    </row>
    <row r="466" spans="2:2" x14ac:dyDescent="0.3">
      <c r="B466" s="13">
        <v>1142.5</v>
      </c>
    </row>
    <row r="467" spans="2:2" x14ac:dyDescent="0.3">
      <c r="B467" s="13">
        <v>1142.5</v>
      </c>
    </row>
    <row r="468" spans="2:2" x14ac:dyDescent="0.3">
      <c r="B468" s="13">
        <v>1142.5</v>
      </c>
    </row>
    <row r="469" spans="2:2" x14ac:dyDescent="0.3">
      <c r="B469" s="13">
        <v>1145</v>
      </c>
    </row>
    <row r="470" spans="2:2" x14ac:dyDescent="0.3">
      <c r="B470" s="13">
        <v>1147</v>
      </c>
    </row>
    <row r="471" spans="2:2" x14ac:dyDescent="0.3">
      <c r="B471" s="13">
        <v>1149</v>
      </c>
    </row>
    <row r="472" spans="2:2" x14ac:dyDescent="0.3">
      <c r="B472" s="13">
        <v>1150</v>
      </c>
    </row>
    <row r="473" spans="2:2" x14ac:dyDescent="0.3">
      <c r="B473" s="13">
        <v>1150</v>
      </c>
    </row>
    <row r="474" spans="2:2" x14ac:dyDescent="0.3">
      <c r="B474" s="13">
        <v>1151.5</v>
      </c>
    </row>
    <row r="475" spans="2:2" x14ac:dyDescent="0.3">
      <c r="B475" s="13">
        <v>1153</v>
      </c>
    </row>
    <row r="476" spans="2:2" x14ac:dyDescent="0.3">
      <c r="B476" s="13">
        <v>1155</v>
      </c>
    </row>
    <row r="477" spans="2:2" x14ac:dyDescent="0.3">
      <c r="B477" s="13">
        <v>1160</v>
      </c>
    </row>
    <row r="478" spans="2:2" x14ac:dyDescent="0.3">
      <c r="B478" s="13">
        <v>1162.5</v>
      </c>
    </row>
    <row r="479" spans="2:2" x14ac:dyDescent="0.3">
      <c r="B479" s="13">
        <v>1162.5</v>
      </c>
    </row>
    <row r="480" spans="2:2" x14ac:dyDescent="0.3">
      <c r="B480" s="13">
        <v>1163</v>
      </c>
    </row>
    <row r="481" spans="2:2" x14ac:dyDescent="0.3">
      <c r="B481" s="13">
        <v>1164.5</v>
      </c>
    </row>
    <row r="482" spans="2:2" x14ac:dyDescent="0.3">
      <c r="B482" s="13">
        <v>1165</v>
      </c>
    </row>
    <row r="483" spans="2:2" x14ac:dyDescent="0.3">
      <c r="B483" s="13">
        <v>1165</v>
      </c>
    </row>
    <row r="484" spans="2:2" x14ac:dyDescent="0.3">
      <c r="B484" s="13">
        <v>1165</v>
      </c>
    </row>
    <row r="485" spans="2:2" x14ac:dyDescent="0.3">
      <c r="B485" s="13">
        <v>1170</v>
      </c>
    </row>
    <row r="486" spans="2:2" x14ac:dyDescent="0.3">
      <c r="B486" s="13">
        <v>1170</v>
      </c>
    </row>
    <row r="487" spans="2:2" x14ac:dyDescent="0.3">
      <c r="B487" s="13">
        <v>1174.5</v>
      </c>
    </row>
    <row r="488" spans="2:2" x14ac:dyDescent="0.3">
      <c r="B488" s="13">
        <v>1175</v>
      </c>
    </row>
    <row r="489" spans="2:2" x14ac:dyDescent="0.3">
      <c r="B489" s="13">
        <v>1175</v>
      </c>
    </row>
    <row r="490" spans="2:2" x14ac:dyDescent="0.3">
      <c r="B490" s="13">
        <v>1180</v>
      </c>
    </row>
    <row r="491" spans="2:2" x14ac:dyDescent="0.3">
      <c r="B491" s="13">
        <v>1185</v>
      </c>
    </row>
    <row r="492" spans="2:2" x14ac:dyDescent="0.3">
      <c r="B492" s="13">
        <v>1185</v>
      </c>
    </row>
    <row r="493" spans="2:2" x14ac:dyDescent="0.3">
      <c r="B493" s="13">
        <v>1185</v>
      </c>
    </row>
    <row r="494" spans="2:2" x14ac:dyDescent="0.3">
      <c r="B494" s="13">
        <v>1187.5</v>
      </c>
    </row>
    <row r="495" spans="2:2" x14ac:dyDescent="0.3">
      <c r="B495" s="13">
        <v>1189</v>
      </c>
    </row>
    <row r="496" spans="2:2" x14ac:dyDescent="0.3">
      <c r="B496" s="13">
        <v>1189</v>
      </c>
    </row>
    <row r="497" spans="2:2" x14ac:dyDescent="0.3">
      <c r="B497" s="13">
        <v>1190</v>
      </c>
    </row>
    <row r="498" spans="2:2" x14ac:dyDescent="0.3">
      <c r="B498" s="13">
        <v>1194</v>
      </c>
    </row>
    <row r="499" spans="2:2" x14ac:dyDescent="0.3">
      <c r="B499" s="13">
        <v>1195</v>
      </c>
    </row>
    <row r="500" spans="2:2" x14ac:dyDescent="0.3">
      <c r="B500" s="13">
        <v>1195</v>
      </c>
    </row>
    <row r="501" spans="2:2" x14ac:dyDescent="0.3">
      <c r="B501" s="13">
        <v>1195</v>
      </c>
    </row>
    <row r="502" spans="2:2" x14ac:dyDescent="0.3">
      <c r="B502" s="13">
        <v>1199</v>
      </c>
    </row>
    <row r="503" spans="2:2" x14ac:dyDescent="0.3">
      <c r="B503" s="13">
        <v>1199.3333333333333</v>
      </c>
    </row>
    <row r="504" spans="2:2" x14ac:dyDescent="0.3">
      <c r="B504" s="13">
        <v>1200</v>
      </c>
    </row>
    <row r="505" spans="2:2" x14ac:dyDescent="0.3">
      <c r="B505" s="13">
        <v>1200</v>
      </c>
    </row>
    <row r="506" spans="2:2" x14ac:dyDescent="0.3">
      <c r="B506" s="13">
        <v>1200</v>
      </c>
    </row>
    <row r="507" spans="2:2" x14ac:dyDescent="0.3">
      <c r="B507" s="13">
        <v>1204</v>
      </c>
    </row>
    <row r="508" spans="2:2" x14ac:dyDescent="0.3">
      <c r="B508" s="13">
        <v>1205</v>
      </c>
    </row>
    <row r="509" spans="2:2" x14ac:dyDescent="0.3">
      <c r="B509" s="13">
        <v>1205</v>
      </c>
    </row>
    <row r="510" spans="2:2" x14ac:dyDescent="0.3">
      <c r="B510" s="13">
        <v>1209</v>
      </c>
    </row>
    <row r="511" spans="2:2" x14ac:dyDescent="0.3">
      <c r="B511" s="13">
        <v>1209</v>
      </c>
    </row>
    <row r="512" spans="2:2" x14ac:dyDescent="0.3">
      <c r="B512" s="13">
        <v>1210</v>
      </c>
    </row>
    <row r="513" spans="2:2" x14ac:dyDescent="0.3">
      <c r="B513" s="13">
        <v>1210</v>
      </c>
    </row>
    <row r="514" spans="2:2" x14ac:dyDescent="0.3">
      <c r="B514" s="13">
        <v>1212.5</v>
      </c>
    </row>
    <row r="515" spans="2:2" x14ac:dyDescent="0.3">
      <c r="B515" s="13">
        <v>1216</v>
      </c>
    </row>
    <row r="516" spans="2:2" x14ac:dyDescent="0.3">
      <c r="B516" s="13">
        <v>1219</v>
      </c>
    </row>
    <row r="517" spans="2:2" x14ac:dyDescent="0.3">
      <c r="B517" s="13">
        <v>1220</v>
      </c>
    </row>
    <row r="518" spans="2:2" x14ac:dyDescent="0.3">
      <c r="B518" s="13">
        <v>1220</v>
      </c>
    </row>
    <row r="519" spans="2:2" x14ac:dyDescent="0.3">
      <c r="B519" s="13">
        <v>1222</v>
      </c>
    </row>
    <row r="520" spans="2:2" x14ac:dyDescent="0.3">
      <c r="B520" s="13">
        <v>1223</v>
      </c>
    </row>
    <row r="521" spans="2:2" x14ac:dyDescent="0.3">
      <c r="B521" s="13">
        <v>1225</v>
      </c>
    </row>
    <row r="522" spans="2:2" x14ac:dyDescent="0.3">
      <c r="B522" s="13">
        <v>1229.5</v>
      </c>
    </row>
    <row r="523" spans="2:2" x14ac:dyDescent="0.3">
      <c r="B523" s="13">
        <v>1230</v>
      </c>
    </row>
    <row r="524" spans="2:2" x14ac:dyDescent="0.3">
      <c r="B524" s="13">
        <v>1230</v>
      </c>
    </row>
    <row r="525" spans="2:2" x14ac:dyDescent="0.3">
      <c r="B525" s="13">
        <v>1230.6666666666667</v>
      </c>
    </row>
    <row r="526" spans="2:2" x14ac:dyDescent="0.3">
      <c r="B526" s="13">
        <v>1236</v>
      </c>
    </row>
    <row r="527" spans="2:2" x14ac:dyDescent="0.3">
      <c r="B527" s="13">
        <v>1237.5</v>
      </c>
    </row>
    <row r="528" spans="2:2" x14ac:dyDescent="0.3">
      <c r="B528" s="13">
        <v>1241</v>
      </c>
    </row>
    <row r="529" spans="2:2" x14ac:dyDescent="0.3">
      <c r="B529" s="13">
        <v>1245</v>
      </c>
    </row>
    <row r="530" spans="2:2" x14ac:dyDescent="0.3">
      <c r="B530" s="13">
        <v>1245</v>
      </c>
    </row>
    <row r="531" spans="2:2" x14ac:dyDescent="0.3">
      <c r="B531" s="13">
        <v>1250</v>
      </c>
    </row>
    <row r="532" spans="2:2" x14ac:dyDescent="0.3">
      <c r="B532" s="13">
        <v>1250</v>
      </c>
    </row>
    <row r="533" spans="2:2" x14ac:dyDescent="0.3">
      <c r="B533" s="13">
        <v>1250</v>
      </c>
    </row>
    <row r="534" spans="2:2" x14ac:dyDescent="0.3">
      <c r="B534" s="13">
        <v>1250</v>
      </c>
    </row>
    <row r="535" spans="2:2" x14ac:dyDescent="0.3">
      <c r="B535" s="13">
        <v>1250</v>
      </c>
    </row>
    <row r="536" spans="2:2" x14ac:dyDescent="0.3">
      <c r="B536" s="13">
        <v>1250</v>
      </c>
    </row>
    <row r="537" spans="2:2" x14ac:dyDescent="0.3">
      <c r="B537" s="13">
        <v>1250</v>
      </c>
    </row>
    <row r="538" spans="2:2" x14ac:dyDescent="0.3">
      <c r="B538" s="13">
        <v>1250</v>
      </c>
    </row>
    <row r="539" spans="2:2" x14ac:dyDescent="0.3">
      <c r="B539" s="13">
        <v>1250</v>
      </c>
    </row>
    <row r="540" spans="2:2" x14ac:dyDescent="0.3">
      <c r="B540" s="13">
        <v>1263.3333333333333</v>
      </c>
    </row>
    <row r="541" spans="2:2" x14ac:dyDescent="0.3">
      <c r="B541" s="13">
        <v>1265</v>
      </c>
    </row>
    <row r="542" spans="2:2" x14ac:dyDescent="0.3">
      <c r="B542" s="13">
        <v>1266.6666666666667</v>
      </c>
    </row>
    <row r="543" spans="2:2" x14ac:dyDescent="0.3">
      <c r="B543" s="13">
        <v>1267.5</v>
      </c>
    </row>
    <row r="544" spans="2:2" x14ac:dyDescent="0.3">
      <c r="B544" s="13">
        <v>1269</v>
      </c>
    </row>
    <row r="545" spans="2:2" x14ac:dyDescent="0.3">
      <c r="B545" s="13">
        <v>1270</v>
      </c>
    </row>
    <row r="546" spans="2:2" x14ac:dyDescent="0.3">
      <c r="B546" s="13">
        <v>1270</v>
      </c>
    </row>
    <row r="547" spans="2:2" x14ac:dyDescent="0.3">
      <c r="B547" s="13">
        <v>1270</v>
      </c>
    </row>
    <row r="548" spans="2:2" x14ac:dyDescent="0.3">
      <c r="B548" s="13">
        <v>1275</v>
      </c>
    </row>
    <row r="549" spans="2:2" x14ac:dyDescent="0.3">
      <c r="B549" s="13">
        <v>1282</v>
      </c>
    </row>
    <row r="550" spans="2:2" x14ac:dyDescent="0.3">
      <c r="B550" s="13">
        <v>1282.5</v>
      </c>
    </row>
    <row r="551" spans="2:2" x14ac:dyDescent="0.3">
      <c r="B551" s="13">
        <v>1285</v>
      </c>
    </row>
    <row r="552" spans="2:2" x14ac:dyDescent="0.3">
      <c r="B552" s="13">
        <v>1285</v>
      </c>
    </row>
    <row r="553" spans="2:2" x14ac:dyDescent="0.3">
      <c r="B553" s="13">
        <v>1287.5</v>
      </c>
    </row>
    <row r="554" spans="2:2" x14ac:dyDescent="0.3">
      <c r="B554" s="13">
        <v>1291</v>
      </c>
    </row>
    <row r="555" spans="2:2" x14ac:dyDescent="0.3">
      <c r="B555" s="13">
        <v>1292</v>
      </c>
    </row>
    <row r="556" spans="2:2" x14ac:dyDescent="0.3">
      <c r="B556" s="13">
        <v>1294</v>
      </c>
    </row>
    <row r="557" spans="2:2" x14ac:dyDescent="0.3">
      <c r="B557" s="13">
        <v>1295</v>
      </c>
    </row>
    <row r="558" spans="2:2" x14ac:dyDescent="0.3">
      <c r="B558" s="13">
        <v>1295</v>
      </c>
    </row>
    <row r="559" spans="2:2" x14ac:dyDescent="0.3">
      <c r="B559" s="13">
        <v>1295</v>
      </c>
    </row>
    <row r="560" spans="2:2" x14ac:dyDescent="0.3">
      <c r="B560" s="13">
        <v>1299</v>
      </c>
    </row>
    <row r="561" spans="2:2" x14ac:dyDescent="0.3">
      <c r="B561" s="13">
        <v>1299</v>
      </c>
    </row>
    <row r="562" spans="2:2" x14ac:dyDescent="0.3">
      <c r="B562" s="13">
        <v>1300</v>
      </c>
    </row>
    <row r="563" spans="2:2" x14ac:dyDescent="0.3">
      <c r="B563" s="13">
        <v>1300</v>
      </c>
    </row>
    <row r="564" spans="2:2" x14ac:dyDescent="0.3">
      <c r="B564" s="13">
        <v>1300</v>
      </c>
    </row>
    <row r="565" spans="2:2" x14ac:dyDescent="0.3">
      <c r="B565" s="13">
        <v>1300</v>
      </c>
    </row>
    <row r="566" spans="2:2" x14ac:dyDescent="0.3">
      <c r="B566" s="13">
        <v>1300</v>
      </c>
    </row>
    <row r="567" spans="2:2" x14ac:dyDescent="0.3">
      <c r="B567" s="13">
        <v>1304</v>
      </c>
    </row>
    <row r="568" spans="2:2" x14ac:dyDescent="0.3">
      <c r="B568" s="13">
        <v>1304</v>
      </c>
    </row>
    <row r="569" spans="2:2" x14ac:dyDescent="0.3">
      <c r="B569" s="13">
        <v>1305</v>
      </c>
    </row>
    <row r="570" spans="2:2" x14ac:dyDescent="0.3">
      <c r="B570" s="13">
        <v>1307</v>
      </c>
    </row>
    <row r="571" spans="2:2" x14ac:dyDescent="0.3">
      <c r="B571" s="13">
        <v>1307</v>
      </c>
    </row>
    <row r="572" spans="2:2" x14ac:dyDescent="0.3">
      <c r="B572" s="13">
        <v>1308</v>
      </c>
    </row>
    <row r="573" spans="2:2" x14ac:dyDescent="0.3">
      <c r="B573" s="13">
        <v>1311</v>
      </c>
    </row>
    <row r="574" spans="2:2" x14ac:dyDescent="0.3">
      <c r="B574" s="13">
        <v>1312</v>
      </c>
    </row>
    <row r="575" spans="2:2" x14ac:dyDescent="0.3">
      <c r="B575" s="13">
        <v>1312.5</v>
      </c>
    </row>
    <row r="576" spans="2:2" x14ac:dyDescent="0.3">
      <c r="B576" s="13">
        <v>1312.5</v>
      </c>
    </row>
    <row r="577" spans="2:2" x14ac:dyDescent="0.3">
      <c r="B577" s="13">
        <v>1315</v>
      </c>
    </row>
    <row r="578" spans="2:2" x14ac:dyDescent="0.3">
      <c r="B578" s="13">
        <v>1320</v>
      </c>
    </row>
    <row r="579" spans="2:2" x14ac:dyDescent="0.3">
      <c r="B579" s="13">
        <v>1322</v>
      </c>
    </row>
    <row r="580" spans="2:2" x14ac:dyDescent="0.3">
      <c r="B580" s="13">
        <v>1323</v>
      </c>
    </row>
    <row r="581" spans="2:2" x14ac:dyDescent="0.3">
      <c r="B581" s="13">
        <v>1325</v>
      </c>
    </row>
    <row r="582" spans="2:2" x14ac:dyDescent="0.3">
      <c r="B582" s="13">
        <v>1325</v>
      </c>
    </row>
    <row r="583" spans="2:2" x14ac:dyDescent="0.3">
      <c r="B583" s="13">
        <v>1326</v>
      </c>
    </row>
    <row r="584" spans="2:2" x14ac:dyDescent="0.3">
      <c r="B584" s="13">
        <v>1330</v>
      </c>
    </row>
    <row r="585" spans="2:2" x14ac:dyDescent="0.3">
      <c r="B585" s="13">
        <v>1331</v>
      </c>
    </row>
    <row r="586" spans="2:2" x14ac:dyDescent="0.3">
      <c r="B586" s="13">
        <v>1332</v>
      </c>
    </row>
    <row r="587" spans="2:2" x14ac:dyDescent="0.3">
      <c r="B587" s="13">
        <v>1332</v>
      </c>
    </row>
    <row r="588" spans="2:2" x14ac:dyDescent="0.3">
      <c r="B588" s="13">
        <v>1335</v>
      </c>
    </row>
    <row r="589" spans="2:2" x14ac:dyDescent="0.3">
      <c r="B589" s="13">
        <v>1337.5</v>
      </c>
    </row>
    <row r="590" spans="2:2" x14ac:dyDescent="0.3">
      <c r="B590" s="13">
        <v>1339</v>
      </c>
    </row>
    <row r="591" spans="2:2" x14ac:dyDescent="0.3">
      <c r="B591" s="13">
        <v>1339</v>
      </c>
    </row>
    <row r="592" spans="2:2" x14ac:dyDescent="0.3">
      <c r="B592" s="13">
        <v>1339</v>
      </c>
    </row>
    <row r="593" spans="2:2" x14ac:dyDescent="0.3">
      <c r="B593" s="13">
        <v>1344</v>
      </c>
    </row>
    <row r="594" spans="2:2" x14ac:dyDescent="0.3">
      <c r="B594" s="13">
        <v>1346</v>
      </c>
    </row>
    <row r="595" spans="2:2" x14ac:dyDescent="0.3">
      <c r="B595" s="13">
        <v>1347</v>
      </c>
    </row>
    <row r="596" spans="2:2" x14ac:dyDescent="0.3">
      <c r="B596" s="13">
        <v>1349</v>
      </c>
    </row>
    <row r="597" spans="2:2" x14ac:dyDescent="0.3">
      <c r="B597" s="13">
        <v>1349</v>
      </c>
    </row>
    <row r="598" spans="2:2" x14ac:dyDescent="0.3">
      <c r="B598" s="13">
        <v>1350</v>
      </c>
    </row>
    <row r="599" spans="2:2" x14ac:dyDescent="0.3">
      <c r="B599" s="13">
        <v>1350</v>
      </c>
    </row>
    <row r="600" spans="2:2" x14ac:dyDescent="0.3">
      <c r="B600" s="13">
        <v>1350</v>
      </c>
    </row>
    <row r="601" spans="2:2" x14ac:dyDescent="0.3">
      <c r="B601" s="13">
        <v>1350</v>
      </c>
    </row>
    <row r="602" spans="2:2" x14ac:dyDescent="0.3">
      <c r="B602" s="13">
        <v>1350</v>
      </c>
    </row>
    <row r="603" spans="2:2" x14ac:dyDescent="0.3">
      <c r="B603" s="13">
        <v>1353.5</v>
      </c>
    </row>
    <row r="604" spans="2:2" x14ac:dyDescent="0.3">
      <c r="B604" s="13">
        <v>1354</v>
      </c>
    </row>
    <row r="605" spans="2:2" x14ac:dyDescent="0.3">
      <c r="B605" s="13">
        <v>1355</v>
      </c>
    </row>
    <row r="606" spans="2:2" x14ac:dyDescent="0.3">
      <c r="B606" s="13">
        <v>1357</v>
      </c>
    </row>
    <row r="607" spans="2:2" x14ac:dyDescent="0.3">
      <c r="B607" s="13">
        <v>1358</v>
      </c>
    </row>
    <row r="608" spans="2:2" x14ac:dyDescent="0.3">
      <c r="B608" s="13">
        <v>1360</v>
      </c>
    </row>
    <row r="609" spans="2:2" x14ac:dyDescent="0.3">
      <c r="B609" s="13">
        <v>1360</v>
      </c>
    </row>
    <row r="610" spans="2:2" x14ac:dyDescent="0.3">
      <c r="B610" s="13">
        <v>1361</v>
      </c>
    </row>
    <row r="611" spans="2:2" x14ac:dyDescent="0.3">
      <c r="B611" s="13">
        <v>1363</v>
      </c>
    </row>
    <row r="612" spans="2:2" x14ac:dyDescent="0.3">
      <c r="B612" s="13">
        <v>1363</v>
      </c>
    </row>
    <row r="613" spans="2:2" x14ac:dyDescent="0.3">
      <c r="B613" s="13">
        <v>1365</v>
      </c>
    </row>
    <row r="614" spans="2:2" x14ac:dyDescent="0.3">
      <c r="B614" s="13">
        <v>1370</v>
      </c>
    </row>
    <row r="615" spans="2:2" x14ac:dyDescent="0.3">
      <c r="B615" s="13">
        <v>1370</v>
      </c>
    </row>
    <row r="616" spans="2:2" x14ac:dyDescent="0.3">
      <c r="B616" s="13">
        <v>1372.5</v>
      </c>
    </row>
    <row r="617" spans="2:2" x14ac:dyDescent="0.3">
      <c r="B617" s="13">
        <v>1373</v>
      </c>
    </row>
    <row r="618" spans="2:2" x14ac:dyDescent="0.3">
      <c r="B618" s="13">
        <v>1375</v>
      </c>
    </row>
    <row r="619" spans="2:2" x14ac:dyDescent="0.3">
      <c r="B619" s="13">
        <v>1375</v>
      </c>
    </row>
    <row r="620" spans="2:2" x14ac:dyDescent="0.3">
      <c r="B620" s="13">
        <v>1375</v>
      </c>
    </row>
    <row r="621" spans="2:2" x14ac:dyDescent="0.3">
      <c r="B621" s="13">
        <v>1375</v>
      </c>
    </row>
    <row r="622" spans="2:2" x14ac:dyDescent="0.3">
      <c r="B622" s="13">
        <v>1375</v>
      </c>
    </row>
    <row r="623" spans="2:2" x14ac:dyDescent="0.3">
      <c r="B623" s="13">
        <v>1375</v>
      </c>
    </row>
    <row r="624" spans="2:2" x14ac:dyDescent="0.3">
      <c r="B624" s="13">
        <v>1377</v>
      </c>
    </row>
    <row r="625" spans="2:2" x14ac:dyDescent="0.3">
      <c r="B625" s="13">
        <v>1379</v>
      </c>
    </row>
    <row r="626" spans="2:2" x14ac:dyDescent="0.3">
      <c r="B626" s="13">
        <v>1380</v>
      </c>
    </row>
    <row r="627" spans="2:2" x14ac:dyDescent="0.3">
      <c r="B627" s="13">
        <v>1385</v>
      </c>
    </row>
    <row r="628" spans="2:2" x14ac:dyDescent="0.3">
      <c r="B628" s="13">
        <v>1385</v>
      </c>
    </row>
    <row r="629" spans="2:2" x14ac:dyDescent="0.3">
      <c r="B629" s="13">
        <v>1385</v>
      </c>
    </row>
    <row r="630" spans="2:2" x14ac:dyDescent="0.3">
      <c r="B630" s="13">
        <v>1386</v>
      </c>
    </row>
    <row r="631" spans="2:2" x14ac:dyDescent="0.3">
      <c r="B631" s="13">
        <v>1390</v>
      </c>
    </row>
    <row r="632" spans="2:2" x14ac:dyDescent="0.3">
      <c r="B632" s="13">
        <v>1395</v>
      </c>
    </row>
    <row r="633" spans="2:2" x14ac:dyDescent="0.3">
      <c r="B633" s="13">
        <v>1395</v>
      </c>
    </row>
    <row r="634" spans="2:2" x14ac:dyDescent="0.3">
      <c r="B634" s="13">
        <v>1397</v>
      </c>
    </row>
    <row r="635" spans="2:2" x14ac:dyDescent="0.3">
      <c r="B635" s="13">
        <v>1399</v>
      </c>
    </row>
    <row r="636" spans="2:2" x14ac:dyDescent="0.3">
      <c r="B636" s="13">
        <v>1400</v>
      </c>
    </row>
    <row r="637" spans="2:2" x14ac:dyDescent="0.3">
      <c r="B637" s="13">
        <v>1400</v>
      </c>
    </row>
    <row r="638" spans="2:2" x14ac:dyDescent="0.3">
      <c r="B638" s="13">
        <v>1400</v>
      </c>
    </row>
    <row r="639" spans="2:2" x14ac:dyDescent="0.3">
      <c r="B639" s="13">
        <v>1412.5</v>
      </c>
    </row>
    <row r="640" spans="2:2" x14ac:dyDescent="0.3">
      <c r="B640" s="13">
        <v>1415</v>
      </c>
    </row>
    <row r="641" spans="2:2" x14ac:dyDescent="0.3">
      <c r="B641" s="13">
        <v>1415</v>
      </c>
    </row>
    <row r="642" spans="2:2" x14ac:dyDescent="0.3">
      <c r="B642" s="13">
        <v>1416.6666666666667</v>
      </c>
    </row>
    <row r="643" spans="2:2" x14ac:dyDescent="0.3">
      <c r="B643" s="13">
        <v>1420</v>
      </c>
    </row>
    <row r="644" spans="2:2" x14ac:dyDescent="0.3">
      <c r="B644" s="13">
        <v>1421</v>
      </c>
    </row>
    <row r="645" spans="2:2" x14ac:dyDescent="0.3">
      <c r="B645" s="13">
        <v>1425</v>
      </c>
    </row>
    <row r="646" spans="2:2" x14ac:dyDescent="0.3">
      <c r="B646" s="13">
        <v>1425</v>
      </c>
    </row>
    <row r="647" spans="2:2" x14ac:dyDescent="0.3">
      <c r="B647" s="13">
        <v>1426.6666666666667</v>
      </c>
    </row>
    <row r="648" spans="2:2" x14ac:dyDescent="0.3">
      <c r="B648" s="13">
        <v>1428</v>
      </c>
    </row>
    <row r="649" spans="2:2" x14ac:dyDescent="0.3">
      <c r="B649" s="13">
        <v>1430</v>
      </c>
    </row>
    <row r="650" spans="2:2" x14ac:dyDescent="0.3">
      <c r="B650" s="13">
        <v>1432</v>
      </c>
    </row>
    <row r="651" spans="2:2" x14ac:dyDescent="0.3">
      <c r="B651" s="13">
        <v>1433.3333333333333</v>
      </c>
    </row>
    <row r="652" spans="2:2" x14ac:dyDescent="0.3">
      <c r="B652" s="13">
        <v>1433.3333333333333</v>
      </c>
    </row>
    <row r="653" spans="2:2" x14ac:dyDescent="0.3">
      <c r="B653" s="13">
        <v>1436</v>
      </c>
    </row>
    <row r="654" spans="2:2" x14ac:dyDescent="0.3">
      <c r="B654" s="13">
        <v>1438</v>
      </c>
    </row>
    <row r="655" spans="2:2" x14ac:dyDescent="0.3">
      <c r="B655" s="13">
        <v>1443.6666666666667</v>
      </c>
    </row>
    <row r="656" spans="2:2" x14ac:dyDescent="0.3">
      <c r="B656" s="13">
        <v>1445</v>
      </c>
    </row>
    <row r="657" spans="2:2" x14ac:dyDescent="0.3">
      <c r="B657" s="13">
        <v>1450</v>
      </c>
    </row>
    <row r="658" spans="2:2" x14ac:dyDescent="0.3">
      <c r="B658" s="13">
        <v>1450</v>
      </c>
    </row>
    <row r="659" spans="2:2" x14ac:dyDescent="0.3">
      <c r="B659" s="13">
        <v>1455</v>
      </c>
    </row>
    <row r="660" spans="2:2" x14ac:dyDescent="0.3">
      <c r="B660" s="13">
        <v>1461</v>
      </c>
    </row>
    <row r="661" spans="2:2" x14ac:dyDescent="0.3">
      <c r="B661" s="13">
        <v>1465</v>
      </c>
    </row>
    <row r="662" spans="2:2" x14ac:dyDescent="0.3">
      <c r="B662" s="13">
        <v>1467.5</v>
      </c>
    </row>
    <row r="663" spans="2:2" x14ac:dyDescent="0.3">
      <c r="B663" s="13">
        <v>1469.3333333333333</v>
      </c>
    </row>
    <row r="664" spans="2:2" x14ac:dyDescent="0.3">
      <c r="B664" s="13">
        <v>1473.5</v>
      </c>
    </row>
    <row r="665" spans="2:2" x14ac:dyDescent="0.3">
      <c r="B665" s="13">
        <v>1474</v>
      </c>
    </row>
    <row r="666" spans="2:2" x14ac:dyDescent="0.3">
      <c r="B666" s="13">
        <v>1475</v>
      </c>
    </row>
    <row r="667" spans="2:2" x14ac:dyDescent="0.3">
      <c r="B667" s="13">
        <v>1479</v>
      </c>
    </row>
    <row r="668" spans="2:2" x14ac:dyDescent="0.3">
      <c r="B668" s="13">
        <v>1480</v>
      </c>
    </row>
    <row r="669" spans="2:2" x14ac:dyDescent="0.3">
      <c r="B669" s="13">
        <v>1480</v>
      </c>
    </row>
    <row r="670" spans="2:2" x14ac:dyDescent="0.3">
      <c r="B670" s="13">
        <v>1485</v>
      </c>
    </row>
    <row r="671" spans="2:2" x14ac:dyDescent="0.3">
      <c r="B671" s="13">
        <v>1487</v>
      </c>
    </row>
    <row r="672" spans="2:2" x14ac:dyDescent="0.3">
      <c r="B672" s="13">
        <v>1490</v>
      </c>
    </row>
    <row r="673" spans="2:2" x14ac:dyDescent="0.3">
      <c r="B673" s="13">
        <v>1490</v>
      </c>
    </row>
    <row r="674" spans="2:2" x14ac:dyDescent="0.3">
      <c r="B674" s="13">
        <v>1495</v>
      </c>
    </row>
    <row r="675" spans="2:2" x14ac:dyDescent="0.3">
      <c r="B675" s="13">
        <v>1500</v>
      </c>
    </row>
    <row r="676" spans="2:2" x14ac:dyDescent="0.3">
      <c r="B676" s="13">
        <v>1500</v>
      </c>
    </row>
    <row r="677" spans="2:2" x14ac:dyDescent="0.3">
      <c r="B677" s="13">
        <v>1504</v>
      </c>
    </row>
    <row r="678" spans="2:2" x14ac:dyDescent="0.3">
      <c r="B678" s="13">
        <v>1505</v>
      </c>
    </row>
    <row r="679" spans="2:2" x14ac:dyDescent="0.3">
      <c r="B679" s="13">
        <v>1507</v>
      </c>
    </row>
    <row r="680" spans="2:2" x14ac:dyDescent="0.3">
      <c r="B680" s="13">
        <v>1510</v>
      </c>
    </row>
    <row r="681" spans="2:2" x14ac:dyDescent="0.3">
      <c r="B681" s="13">
        <v>1512</v>
      </c>
    </row>
    <row r="682" spans="2:2" x14ac:dyDescent="0.3">
      <c r="B682" s="13">
        <v>1512</v>
      </c>
    </row>
    <row r="683" spans="2:2" x14ac:dyDescent="0.3">
      <c r="B683" s="13">
        <v>1514</v>
      </c>
    </row>
    <row r="684" spans="2:2" x14ac:dyDescent="0.3">
      <c r="B684" s="13">
        <v>1514</v>
      </c>
    </row>
    <row r="685" spans="2:2" x14ac:dyDescent="0.3">
      <c r="B685" s="13">
        <v>1515</v>
      </c>
    </row>
    <row r="686" spans="2:2" x14ac:dyDescent="0.3">
      <c r="B686" s="13">
        <v>1518.3333333333333</v>
      </c>
    </row>
    <row r="687" spans="2:2" x14ac:dyDescent="0.3">
      <c r="B687" s="13">
        <v>1520</v>
      </c>
    </row>
    <row r="688" spans="2:2" x14ac:dyDescent="0.3">
      <c r="B688" s="13">
        <v>1525</v>
      </c>
    </row>
    <row r="689" spans="2:2" x14ac:dyDescent="0.3">
      <c r="B689" s="13">
        <v>1525</v>
      </c>
    </row>
    <row r="690" spans="2:2" x14ac:dyDescent="0.3">
      <c r="B690" s="13">
        <v>1525</v>
      </c>
    </row>
    <row r="691" spans="2:2" x14ac:dyDescent="0.3">
      <c r="B691" s="13">
        <v>1526</v>
      </c>
    </row>
    <row r="692" spans="2:2" x14ac:dyDescent="0.3">
      <c r="B692" s="13">
        <v>1527.5</v>
      </c>
    </row>
    <row r="693" spans="2:2" x14ac:dyDescent="0.3">
      <c r="B693" s="13">
        <v>1529</v>
      </c>
    </row>
    <row r="694" spans="2:2" x14ac:dyDescent="0.3">
      <c r="B694" s="13">
        <v>1533.3333333333333</v>
      </c>
    </row>
    <row r="695" spans="2:2" x14ac:dyDescent="0.3">
      <c r="B695" s="13">
        <v>1535</v>
      </c>
    </row>
    <row r="696" spans="2:2" x14ac:dyDescent="0.3">
      <c r="B696" s="13">
        <v>1537</v>
      </c>
    </row>
    <row r="697" spans="2:2" x14ac:dyDescent="0.3">
      <c r="B697" s="13">
        <v>1537</v>
      </c>
    </row>
    <row r="698" spans="2:2" x14ac:dyDescent="0.3">
      <c r="B698" s="13">
        <v>1537.5</v>
      </c>
    </row>
    <row r="699" spans="2:2" x14ac:dyDescent="0.3">
      <c r="B699" s="13">
        <v>1540</v>
      </c>
    </row>
    <row r="700" spans="2:2" x14ac:dyDescent="0.3">
      <c r="B700" s="13">
        <v>1540</v>
      </c>
    </row>
    <row r="701" spans="2:2" x14ac:dyDescent="0.3">
      <c r="B701" s="13">
        <v>1541</v>
      </c>
    </row>
    <row r="702" spans="2:2" x14ac:dyDescent="0.3">
      <c r="B702" s="13">
        <v>1545</v>
      </c>
    </row>
    <row r="703" spans="2:2" x14ac:dyDescent="0.3">
      <c r="B703" s="13">
        <v>1550</v>
      </c>
    </row>
    <row r="704" spans="2:2" x14ac:dyDescent="0.3">
      <c r="B704" s="13">
        <v>1550</v>
      </c>
    </row>
    <row r="705" spans="2:2" x14ac:dyDescent="0.3">
      <c r="B705" s="13">
        <v>1561</v>
      </c>
    </row>
    <row r="706" spans="2:2" x14ac:dyDescent="0.3">
      <c r="B706" s="13">
        <v>1561</v>
      </c>
    </row>
    <row r="707" spans="2:2" x14ac:dyDescent="0.3">
      <c r="B707" s="13">
        <v>1564.6666666666667</v>
      </c>
    </row>
    <row r="708" spans="2:2" x14ac:dyDescent="0.3">
      <c r="B708" s="13">
        <v>1573.5</v>
      </c>
    </row>
    <row r="709" spans="2:2" x14ac:dyDescent="0.3">
      <c r="B709" s="13">
        <v>1580</v>
      </c>
    </row>
    <row r="710" spans="2:2" x14ac:dyDescent="0.3">
      <c r="B710" s="13">
        <v>1585</v>
      </c>
    </row>
    <row r="711" spans="2:2" x14ac:dyDescent="0.3">
      <c r="B711" s="13">
        <v>1588</v>
      </c>
    </row>
    <row r="712" spans="2:2" x14ac:dyDescent="0.3">
      <c r="B712" s="13">
        <v>1590</v>
      </c>
    </row>
    <row r="713" spans="2:2" x14ac:dyDescent="0.3">
      <c r="B713" s="13">
        <v>1591</v>
      </c>
    </row>
    <row r="714" spans="2:2" x14ac:dyDescent="0.3">
      <c r="B714" s="13">
        <v>1593</v>
      </c>
    </row>
    <row r="715" spans="2:2" x14ac:dyDescent="0.3">
      <c r="B715" s="13">
        <v>1593</v>
      </c>
    </row>
    <row r="716" spans="2:2" x14ac:dyDescent="0.3">
      <c r="B716" s="13">
        <v>1595</v>
      </c>
    </row>
    <row r="717" spans="2:2" x14ac:dyDescent="0.3">
      <c r="B717" s="13">
        <v>1600</v>
      </c>
    </row>
    <row r="718" spans="2:2" x14ac:dyDescent="0.3">
      <c r="B718" s="13">
        <v>1600</v>
      </c>
    </row>
    <row r="719" spans="2:2" x14ac:dyDescent="0.3">
      <c r="B719" s="13">
        <v>1600</v>
      </c>
    </row>
    <row r="720" spans="2:2" x14ac:dyDescent="0.3">
      <c r="B720" s="13">
        <v>1600</v>
      </c>
    </row>
    <row r="721" spans="2:2" x14ac:dyDescent="0.3">
      <c r="B721" s="13">
        <v>1600</v>
      </c>
    </row>
    <row r="722" spans="2:2" x14ac:dyDescent="0.3">
      <c r="B722" s="13">
        <v>1603</v>
      </c>
    </row>
    <row r="723" spans="2:2" x14ac:dyDescent="0.3">
      <c r="B723" s="13">
        <v>1605</v>
      </c>
    </row>
    <row r="724" spans="2:2" x14ac:dyDescent="0.3">
      <c r="B724" s="13">
        <v>1606</v>
      </c>
    </row>
    <row r="725" spans="2:2" x14ac:dyDescent="0.3">
      <c r="B725" s="13">
        <v>1614.6666666666667</v>
      </c>
    </row>
    <row r="726" spans="2:2" x14ac:dyDescent="0.3">
      <c r="B726" s="13">
        <v>1620</v>
      </c>
    </row>
    <row r="727" spans="2:2" x14ac:dyDescent="0.3">
      <c r="B727" s="13">
        <v>1620</v>
      </c>
    </row>
    <row r="728" spans="2:2" x14ac:dyDescent="0.3">
      <c r="B728" s="13">
        <v>1620.5</v>
      </c>
    </row>
    <row r="729" spans="2:2" x14ac:dyDescent="0.3">
      <c r="B729" s="13">
        <v>1625</v>
      </c>
    </row>
    <row r="730" spans="2:2" x14ac:dyDescent="0.3">
      <c r="B730" s="13">
        <v>1629.6666666666667</v>
      </c>
    </row>
    <row r="731" spans="2:2" x14ac:dyDescent="0.3">
      <c r="B731" s="13">
        <v>1642.5</v>
      </c>
    </row>
    <row r="732" spans="2:2" x14ac:dyDescent="0.3">
      <c r="B732" s="13">
        <v>1644.5</v>
      </c>
    </row>
    <row r="733" spans="2:2" x14ac:dyDescent="0.3">
      <c r="B733" s="13">
        <v>1645</v>
      </c>
    </row>
    <row r="734" spans="2:2" x14ac:dyDescent="0.3">
      <c r="B734" s="13">
        <v>1647.5</v>
      </c>
    </row>
    <row r="735" spans="2:2" x14ac:dyDescent="0.3">
      <c r="B735" s="13">
        <v>1649</v>
      </c>
    </row>
    <row r="736" spans="2:2" x14ac:dyDescent="0.3">
      <c r="B736" s="13">
        <v>1650</v>
      </c>
    </row>
    <row r="737" spans="2:2" x14ac:dyDescent="0.3">
      <c r="B737" s="13">
        <v>1650</v>
      </c>
    </row>
    <row r="738" spans="2:2" x14ac:dyDescent="0.3">
      <c r="B738" s="13">
        <v>1650</v>
      </c>
    </row>
    <row r="739" spans="2:2" x14ac:dyDescent="0.3">
      <c r="B739" s="13">
        <v>1652</v>
      </c>
    </row>
    <row r="740" spans="2:2" x14ac:dyDescent="0.3">
      <c r="B740" s="13">
        <v>1657.5</v>
      </c>
    </row>
    <row r="741" spans="2:2" x14ac:dyDescent="0.3">
      <c r="B741" s="13">
        <v>1665</v>
      </c>
    </row>
    <row r="742" spans="2:2" x14ac:dyDescent="0.3">
      <c r="B742" s="13">
        <v>1666.6666666666667</v>
      </c>
    </row>
    <row r="743" spans="2:2" x14ac:dyDescent="0.3">
      <c r="B743" s="13">
        <v>1670</v>
      </c>
    </row>
    <row r="744" spans="2:2" x14ac:dyDescent="0.3">
      <c r="B744" s="13">
        <v>1674</v>
      </c>
    </row>
    <row r="745" spans="2:2" x14ac:dyDescent="0.3">
      <c r="B745" s="13">
        <v>1681</v>
      </c>
    </row>
    <row r="746" spans="2:2" x14ac:dyDescent="0.3">
      <c r="B746" s="13">
        <v>1681.5</v>
      </c>
    </row>
    <row r="747" spans="2:2" x14ac:dyDescent="0.3">
      <c r="B747" s="13">
        <v>1682.5</v>
      </c>
    </row>
    <row r="748" spans="2:2" x14ac:dyDescent="0.3">
      <c r="B748" s="13">
        <v>1687</v>
      </c>
    </row>
    <row r="749" spans="2:2" x14ac:dyDescent="0.3">
      <c r="B749" s="13">
        <v>1687.5</v>
      </c>
    </row>
    <row r="750" spans="2:2" x14ac:dyDescent="0.3">
      <c r="B750" s="13">
        <v>1687.5</v>
      </c>
    </row>
    <row r="751" spans="2:2" x14ac:dyDescent="0.3">
      <c r="B751" s="13">
        <v>1689</v>
      </c>
    </row>
    <row r="752" spans="2:2" x14ac:dyDescent="0.3">
      <c r="B752" s="13">
        <v>1695</v>
      </c>
    </row>
    <row r="753" spans="2:2" x14ac:dyDescent="0.3">
      <c r="B753" s="13">
        <v>1699.5</v>
      </c>
    </row>
    <row r="754" spans="2:2" x14ac:dyDescent="0.3">
      <c r="B754" s="13">
        <v>1700</v>
      </c>
    </row>
    <row r="755" spans="2:2" x14ac:dyDescent="0.3">
      <c r="B755" s="13">
        <v>1700</v>
      </c>
    </row>
    <row r="756" spans="2:2" x14ac:dyDescent="0.3">
      <c r="B756" s="13">
        <v>1700.3333333333333</v>
      </c>
    </row>
    <row r="757" spans="2:2" x14ac:dyDescent="0.3">
      <c r="B757" s="13">
        <v>1702.5</v>
      </c>
    </row>
    <row r="758" spans="2:2" x14ac:dyDescent="0.3">
      <c r="B758" s="13">
        <v>1704</v>
      </c>
    </row>
    <row r="759" spans="2:2" x14ac:dyDescent="0.3">
      <c r="B759" s="13">
        <v>1710</v>
      </c>
    </row>
    <row r="760" spans="2:2" x14ac:dyDescent="0.3">
      <c r="B760" s="13">
        <v>1711</v>
      </c>
    </row>
    <row r="761" spans="2:2" x14ac:dyDescent="0.3">
      <c r="B761" s="13">
        <v>1715.3333333333333</v>
      </c>
    </row>
    <row r="762" spans="2:2" x14ac:dyDescent="0.3">
      <c r="B762" s="13">
        <v>1716</v>
      </c>
    </row>
    <row r="763" spans="2:2" x14ac:dyDescent="0.3">
      <c r="B763" s="13">
        <v>1716</v>
      </c>
    </row>
    <row r="764" spans="2:2" x14ac:dyDescent="0.3">
      <c r="B764" s="13">
        <v>1721</v>
      </c>
    </row>
    <row r="765" spans="2:2" x14ac:dyDescent="0.3">
      <c r="B765" s="13">
        <v>1726.6666666666667</v>
      </c>
    </row>
    <row r="766" spans="2:2" x14ac:dyDescent="0.3">
      <c r="B766" s="13">
        <v>1730</v>
      </c>
    </row>
    <row r="767" spans="2:2" x14ac:dyDescent="0.3">
      <c r="B767" s="13">
        <v>1733</v>
      </c>
    </row>
    <row r="768" spans="2:2" x14ac:dyDescent="0.3">
      <c r="B768" s="13">
        <v>1737</v>
      </c>
    </row>
    <row r="769" spans="2:2" x14ac:dyDescent="0.3">
      <c r="B769" s="13">
        <v>1744</v>
      </c>
    </row>
    <row r="770" spans="2:2" x14ac:dyDescent="0.3">
      <c r="B770" s="13">
        <v>1744</v>
      </c>
    </row>
    <row r="771" spans="2:2" x14ac:dyDescent="0.3">
      <c r="B771" s="13">
        <v>1745</v>
      </c>
    </row>
    <row r="772" spans="2:2" x14ac:dyDescent="0.3">
      <c r="B772" s="13">
        <v>1745</v>
      </c>
    </row>
    <row r="773" spans="2:2" x14ac:dyDescent="0.3">
      <c r="B773" s="13">
        <v>1748</v>
      </c>
    </row>
    <row r="774" spans="2:2" x14ac:dyDescent="0.3">
      <c r="B774" s="13">
        <v>1750</v>
      </c>
    </row>
    <row r="775" spans="2:2" x14ac:dyDescent="0.3">
      <c r="B775" s="13">
        <v>1754</v>
      </c>
    </row>
    <row r="776" spans="2:2" x14ac:dyDescent="0.3">
      <c r="B776" s="13">
        <v>1757.5</v>
      </c>
    </row>
    <row r="777" spans="2:2" x14ac:dyDescent="0.3">
      <c r="B777" s="13">
        <v>1759</v>
      </c>
    </row>
    <row r="778" spans="2:2" x14ac:dyDescent="0.3">
      <c r="B778" s="13">
        <v>1766.6666666666667</v>
      </c>
    </row>
    <row r="779" spans="2:2" x14ac:dyDescent="0.3">
      <c r="B779" s="13">
        <v>1775</v>
      </c>
    </row>
    <row r="780" spans="2:2" x14ac:dyDescent="0.3">
      <c r="B780" s="13">
        <v>1776.5</v>
      </c>
    </row>
    <row r="781" spans="2:2" x14ac:dyDescent="0.3">
      <c r="B781" s="13">
        <v>1785</v>
      </c>
    </row>
    <row r="782" spans="2:2" x14ac:dyDescent="0.3">
      <c r="B782" s="13">
        <v>1785</v>
      </c>
    </row>
    <row r="783" spans="2:2" x14ac:dyDescent="0.3">
      <c r="B783" s="13">
        <v>1785.5</v>
      </c>
    </row>
    <row r="784" spans="2:2" x14ac:dyDescent="0.3">
      <c r="B784" s="13">
        <v>1788.5</v>
      </c>
    </row>
    <row r="785" spans="2:2" x14ac:dyDescent="0.3">
      <c r="B785" s="13">
        <v>1795</v>
      </c>
    </row>
    <row r="786" spans="2:2" x14ac:dyDescent="0.3">
      <c r="B786" s="13">
        <v>1799</v>
      </c>
    </row>
    <row r="787" spans="2:2" x14ac:dyDescent="0.3">
      <c r="B787" s="13">
        <v>1799</v>
      </c>
    </row>
    <row r="788" spans="2:2" x14ac:dyDescent="0.3">
      <c r="B788" s="13">
        <v>1800</v>
      </c>
    </row>
    <row r="789" spans="2:2" x14ac:dyDescent="0.3">
      <c r="B789" s="13">
        <v>1800</v>
      </c>
    </row>
    <row r="790" spans="2:2" x14ac:dyDescent="0.3">
      <c r="B790" s="13">
        <v>1800</v>
      </c>
    </row>
    <row r="791" spans="2:2" x14ac:dyDescent="0.3">
      <c r="B791" s="13">
        <v>1800</v>
      </c>
    </row>
    <row r="792" spans="2:2" x14ac:dyDescent="0.3">
      <c r="B792" s="13">
        <v>1800</v>
      </c>
    </row>
    <row r="793" spans="2:2" x14ac:dyDescent="0.3">
      <c r="B793" s="13">
        <v>1806</v>
      </c>
    </row>
    <row r="794" spans="2:2" x14ac:dyDescent="0.3">
      <c r="B794" s="13">
        <v>1808</v>
      </c>
    </row>
    <row r="795" spans="2:2" x14ac:dyDescent="0.3">
      <c r="B795" s="13">
        <v>1811</v>
      </c>
    </row>
    <row r="796" spans="2:2" x14ac:dyDescent="0.3">
      <c r="B796" s="13">
        <v>1815</v>
      </c>
    </row>
    <row r="797" spans="2:2" x14ac:dyDescent="0.3">
      <c r="B797" s="13">
        <v>1817</v>
      </c>
    </row>
    <row r="798" spans="2:2" x14ac:dyDescent="0.3">
      <c r="B798" s="13">
        <v>1820.5</v>
      </c>
    </row>
    <row r="799" spans="2:2" x14ac:dyDescent="0.3">
      <c r="B799" s="13">
        <v>1825</v>
      </c>
    </row>
    <row r="800" spans="2:2" x14ac:dyDescent="0.3">
      <c r="B800" s="13">
        <v>1825</v>
      </c>
    </row>
    <row r="801" spans="2:2" x14ac:dyDescent="0.3">
      <c r="B801" s="13">
        <v>1825</v>
      </c>
    </row>
    <row r="802" spans="2:2" x14ac:dyDescent="0.3">
      <c r="B802" s="13">
        <v>1839</v>
      </c>
    </row>
    <row r="803" spans="2:2" x14ac:dyDescent="0.3">
      <c r="B803" s="13">
        <v>1840</v>
      </c>
    </row>
    <row r="804" spans="2:2" x14ac:dyDescent="0.3">
      <c r="B804" s="13">
        <v>1849</v>
      </c>
    </row>
    <row r="805" spans="2:2" x14ac:dyDescent="0.3">
      <c r="B805" s="13">
        <v>1851</v>
      </c>
    </row>
    <row r="806" spans="2:2" x14ac:dyDescent="0.3">
      <c r="B806" s="13">
        <v>1851</v>
      </c>
    </row>
    <row r="807" spans="2:2" x14ac:dyDescent="0.3">
      <c r="B807" s="13">
        <v>1852.5</v>
      </c>
    </row>
    <row r="808" spans="2:2" x14ac:dyDescent="0.3">
      <c r="B808" s="13">
        <v>1854</v>
      </c>
    </row>
    <row r="809" spans="2:2" x14ac:dyDescent="0.3">
      <c r="B809" s="13">
        <v>1859.6666666666667</v>
      </c>
    </row>
    <row r="810" spans="2:2" x14ac:dyDescent="0.3">
      <c r="B810" s="13">
        <v>1860</v>
      </c>
    </row>
    <row r="811" spans="2:2" x14ac:dyDescent="0.3">
      <c r="B811" s="13">
        <v>1865</v>
      </c>
    </row>
    <row r="812" spans="2:2" x14ac:dyDescent="0.3">
      <c r="B812" s="13">
        <v>1865</v>
      </c>
    </row>
    <row r="813" spans="2:2" x14ac:dyDescent="0.3">
      <c r="B813" s="13">
        <v>1870</v>
      </c>
    </row>
    <row r="814" spans="2:2" x14ac:dyDescent="0.3">
      <c r="B814" s="13">
        <v>1872</v>
      </c>
    </row>
    <row r="815" spans="2:2" x14ac:dyDescent="0.3">
      <c r="B815" s="13">
        <v>1874</v>
      </c>
    </row>
    <row r="816" spans="2:2" x14ac:dyDescent="0.3">
      <c r="B816" s="13">
        <v>1880</v>
      </c>
    </row>
    <row r="817" spans="2:2" x14ac:dyDescent="0.3">
      <c r="B817" s="13">
        <v>1882</v>
      </c>
    </row>
    <row r="818" spans="2:2" x14ac:dyDescent="0.3">
      <c r="B818" s="13">
        <v>1887</v>
      </c>
    </row>
    <row r="819" spans="2:2" x14ac:dyDescent="0.3">
      <c r="B819" s="13">
        <v>1890</v>
      </c>
    </row>
    <row r="820" spans="2:2" x14ac:dyDescent="0.3">
      <c r="B820" s="13">
        <v>1895</v>
      </c>
    </row>
    <row r="821" spans="2:2" x14ac:dyDescent="0.3">
      <c r="B821" s="13">
        <v>1897</v>
      </c>
    </row>
    <row r="822" spans="2:2" x14ac:dyDescent="0.3">
      <c r="B822" s="13">
        <v>1899</v>
      </c>
    </row>
    <row r="823" spans="2:2" x14ac:dyDescent="0.3">
      <c r="B823" s="13">
        <v>1899.5</v>
      </c>
    </row>
    <row r="824" spans="2:2" x14ac:dyDescent="0.3">
      <c r="B824" s="13">
        <v>1900</v>
      </c>
    </row>
    <row r="825" spans="2:2" x14ac:dyDescent="0.3">
      <c r="B825" s="13">
        <v>1904</v>
      </c>
    </row>
    <row r="826" spans="2:2" x14ac:dyDescent="0.3">
      <c r="B826" s="13">
        <v>1915</v>
      </c>
    </row>
    <row r="827" spans="2:2" x14ac:dyDescent="0.3">
      <c r="B827" s="13">
        <v>1917</v>
      </c>
    </row>
    <row r="828" spans="2:2" x14ac:dyDescent="0.3">
      <c r="B828" s="13">
        <v>1921</v>
      </c>
    </row>
    <row r="829" spans="2:2" x14ac:dyDescent="0.3">
      <c r="B829" s="13">
        <v>1923</v>
      </c>
    </row>
    <row r="830" spans="2:2" x14ac:dyDescent="0.3">
      <c r="B830" s="13">
        <v>1924</v>
      </c>
    </row>
    <row r="831" spans="2:2" x14ac:dyDescent="0.3">
      <c r="B831" s="13">
        <v>1924</v>
      </c>
    </row>
    <row r="832" spans="2:2" x14ac:dyDescent="0.3">
      <c r="B832" s="13">
        <v>1925</v>
      </c>
    </row>
    <row r="833" spans="2:2" x14ac:dyDescent="0.3">
      <c r="B833" s="13">
        <v>1926</v>
      </c>
    </row>
    <row r="834" spans="2:2" x14ac:dyDescent="0.3">
      <c r="B834" s="13">
        <v>1927.5</v>
      </c>
    </row>
    <row r="835" spans="2:2" x14ac:dyDescent="0.3">
      <c r="B835" s="13">
        <v>1932</v>
      </c>
    </row>
    <row r="836" spans="2:2" x14ac:dyDescent="0.3">
      <c r="B836" s="13">
        <v>1936</v>
      </c>
    </row>
    <row r="837" spans="2:2" x14ac:dyDescent="0.3">
      <c r="B837" s="13">
        <v>1950</v>
      </c>
    </row>
    <row r="838" spans="2:2" x14ac:dyDescent="0.3">
      <c r="B838" s="13">
        <v>1960</v>
      </c>
    </row>
    <row r="839" spans="2:2" x14ac:dyDescent="0.3">
      <c r="B839" s="13">
        <v>1961</v>
      </c>
    </row>
    <row r="840" spans="2:2" x14ac:dyDescent="0.3">
      <c r="B840" s="13">
        <v>1961</v>
      </c>
    </row>
    <row r="841" spans="2:2" x14ac:dyDescent="0.3">
      <c r="B841" s="13">
        <v>1965</v>
      </c>
    </row>
    <row r="842" spans="2:2" x14ac:dyDescent="0.3">
      <c r="B842" s="13">
        <v>1977</v>
      </c>
    </row>
    <row r="843" spans="2:2" x14ac:dyDescent="0.3">
      <c r="B843" s="13">
        <v>1995</v>
      </c>
    </row>
    <row r="844" spans="2:2" x14ac:dyDescent="0.3">
      <c r="B844" s="13">
        <v>1996</v>
      </c>
    </row>
    <row r="845" spans="2:2" x14ac:dyDescent="0.3">
      <c r="B845" s="13">
        <v>1997</v>
      </c>
    </row>
    <row r="846" spans="2:2" x14ac:dyDescent="0.3">
      <c r="B846" s="13">
        <v>1997.5</v>
      </c>
    </row>
    <row r="847" spans="2:2" x14ac:dyDescent="0.3">
      <c r="B847" s="13">
        <v>2000</v>
      </c>
    </row>
    <row r="848" spans="2:2" x14ac:dyDescent="0.3">
      <c r="B848" s="13">
        <v>2000</v>
      </c>
    </row>
    <row r="849" spans="2:2" x14ac:dyDescent="0.3">
      <c r="B849" s="13">
        <v>2000</v>
      </c>
    </row>
    <row r="850" spans="2:2" x14ac:dyDescent="0.3">
      <c r="B850" s="13">
        <v>2000</v>
      </c>
    </row>
    <row r="851" spans="2:2" x14ac:dyDescent="0.3">
      <c r="B851" s="13">
        <v>2000</v>
      </c>
    </row>
    <row r="852" spans="2:2" x14ac:dyDescent="0.3">
      <c r="B852" s="13">
        <v>2008.3333333333333</v>
      </c>
    </row>
    <row r="853" spans="2:2" x14ac:dyDescent="0.3">
      <c r="B853" s="13">
        <v>2012.5</v>
      </c>
    </row>
    <row r="854" spans="2:2" x14ac:dyDescent="0.3">
      <c r="B854" s="13">
        <v>2015</v>
      </c>
    </row>
    <row r="855" spans="2:2" x14ac:dyDescent="0.3">
      <c r="B855" s="13">
        <v>2019</v>
      </c>
    </row>
    <row r="856" spans="2:2" x14ac:dyDescent="0.3">
      <c r="B856" s="13">
        <v>2023.5</v>
      </c>
    </row>
    <row r="857" spans="2:2" x14ac:dyDescent="0.3">
      <c r="B857" s="13">
        <v>2025</v>
      </c>
    </row>
    <row r="858" spans="2:2" x14ac:dyDescent="0.3">
      <c r="B858" s="13">
        <v>2035</v>
      </c>
    </row>
    <row r="859" spans="2:2" x14ac:dyDescent="0.3">
      <c r="B859" s="13">
        <v>2036</v>
      </c>
    </row>
    <row r="860" spans="2:2" x14ac:dyDescent="0.3">
      <c r="B860" s="13">
        <v>2047.5</v>
      </c>
    </row>
    <row r="861" spans="2:2" x14ac:dyDescent="0.3">
      <c r="B861" s="13">
        <v>2047.5</v>
      </c>
    </row>
    <row r="862" spans="2:2" x14ac:dyDescent="0.3">
      <c r="B862" s="13">
        <v>2050</v>
      </c>
    </row>
    <row r="863" spans="2:2" x14ac:dyDescent="0.3">
      <c r="B863" s="13">
        <v>2056.6666666666665</v>
      </c>
    </row>
    <row r="864" spans="2:2" x14ac:dyDescent="0.3">
      <c r="B864" s="13">
        <v>2057</v>
      </c>
    </row>
    <row r="865" spans="2:2" x14ac:dyDescent="0.3">
      <c r="B865" s="13">
        <v>2073</v>
      </c>
    </row>
    <row r="866" spans="2:2" x14ac:dyDescent="0.3">
      <c r="B866" s="13">
        <v>2075</v>
      </c>
    </row>
    <row r="867" spans="2:2" x14ac:dyDescent="0.3">
      <c r="B867" s="13">
        <v>2082</v>
      </c>
    </row>
    <row r="868" spans="2:2" x14ac:dyDescent="0.3">
      <c r="B868" s="13">
        <v>2084</v>
      </c>
    </row>
    <row r="869" spans="2:2" x14ac:dyDescent="0.3">
      <c r="B869" s="13">
        <v>2094</v>
      </c>
    </row>
    <row r="870" spans="2:2" x14ac:dyDescent="0.3">
      <c r="B870" s="13">
        <v>2103</v>
      </c>
    </row>
    <row r="871" spans="2:2" x14ac:dyDescent="0.3">
      <c r="B871" s="13">
        <v>2114</v>
      </c>
    </row>
    <row r="872" spans="2:2" x14ac:dyDescent="0.3">
      <c r="B872" s="13">
        <v>2128</v>
      </c>
    </row>
    <row r="873" spans="2:2" x14ac:dyDescent="0.3">
      <c r="B873" s="13">
        <v>2132.5</v>
      </c>
    </row>
    <row r="874" spans="2:2" x14ac:dyDescent="0.3">
      <c r="B874" s="13">
        <v>2144</v>
      </c>
    </row>
    <row r="875" spans="2:2" x14ac:dyDescent="0.3">
      <c r="B875" s="13">
        <v>2147.5</v>
      </c>
    </row>
    <row r="876" spans="2:2" x14ac:dyDescent="0.3">
      <c r="B876" s="13">
        <v>2150</v>
      </c>
    </row>
    <row r="877" spans="2:2" x14ac:dyDescent="0.3">
      <c r="B877" s="13">
        <v>2150</v>
      </c>
    </row>
    <row r="878" spans="2:2" x14ac:dyDescent="0.3">
      <c r="B878" s="13">
        <v>2150</v>
      </c>
    </row>
    <row r="879" spans="2:2" x14ac:dyDescent="0.3">
      <c r="B879" s="13">
        <v>2150</v>
      </c>
    </row>
    <row r="880" spans="2:2" x14ac:dyDescent="0.3">
      <c r="B880" s="13">
        <v>2150</v>
      </c>
    </row>
    <row r="881" spans="2:2" x14ac:dyDescent="0.3">
      <c r="B881" s="13">
        <v>2179.5</v>
      </c>
    </row>
    <row r="882" spans="2:2" x14ac:dyDescent="0.3">
      <c r="B882" s="13">
        <v>2180</v>
      </c>
    </row>
    <row r="883" spans="2:2" x14ac:dyDescent="0.3">
      <c r="B883" s="13">
        <v>2195</v>
      </c>
    </row>
    <row r="884" spans="2:2" x14ac:dyDescent="0.3">
      <c r="B884" s="13">
        <v>2200</v>
      </c>
    </row>
    <row r="885" spans="2:2" x14ac:dyDescent="0.3">
      <c r="B885" s="13">
        <v>2203</v>
      </c>
    </row>
    <row r="886" spans="2:2" x14ac:dyDescent="0.3">
      <c r="B886" s="13">
        <v>2205</v>
      </c>
    </row>
    <row r="887" spans="2:2" x14ac:dyDescent="0.3">
      <c r="B887" s="13">
        <v>2205.6666666666665</v>
      </c>
    </row>
    <row r="888" spans="2:2" x14ac:dyDescent="0.3">
      <c r="B888" s="13">
        <v>2210</v>
      </c>
    </row>
    <row r="889" spans="2:2" x14ac:dyDescent="0.3">
      <c r="B889" s="13">
        <v>2212</v>
      </c>
    </row>
    <row r="890" spans="2:2" x14ac:dyDescent="0.3">
      <c r="B890" s="13">
        <v>2236.6666666666665</v>
      </c>
    </row>
    <row r="891" spans="2:2" x14ac:dyDescent="0.3">
      <c r="B891" s="13">
        <v>2238</v>
      </c>
    </row>
    <row r="892" spans="2:2" x14ac:dyDescent="0.3">
      <c r="B892" s="13">
        <v>2248</v>
      </c>
    </row>
    <row r="893" spans="2:2" x14ac:dyDescent="0.3">
      <c r="B893" s="13">
        <v>2250</v>
      </c>
    </row>
    <row r="894" spans="2:2" x14ac:dyDescent="0.3">
      <c r="B894" s="13">
        <v>2250</v>
      </c>
    </row>
    <row r="895" spans="2:2" x14ac:dyDescent="0.3">
      <c r="B895" s="13">
        <v>2260</v>
      </c>
    </row>
    <row r="896" spans="2:2" x14ac:dyDescent="0.3">
      <c r="B896" s="13">
        <v>2272</v>
      </c>
    </row>
    <row r="897" spans="2:2" x14ac:dyDescent="0.3">
      <c r="B897" s="13">
        <v>2291.6666666666665</v>
      </c>
    </row>
    <row r="898" spans="2:2" x14ac:dyDescent="0.3">
      <c r="B898" s="13">
        <v>2295</v>
      </c>
    </row>
    <row r="899" spans="2:2" x14ac:dyDescent="0.3">
      <c r="B899" s="13">
        <v>2297.5</v>
      </c>
    </row>
    <row r="900" spans="2:2" x14ac:dyDescent="0.3">
      <c r="B900" s="13">
        <v>2299</v>
      </c>
    </row>
    <row r="901" spans="2:2" x14ac:dyDescent="0.3">
      <c r="B901" s="13">
        <v>2303.3333333333335</v>
      </c>
    </row>
    <row r="902" spans="2:2" x14ac:dyDescent="0.3">
      <c r="B902" s="13">
        <v>2308</v>
      </c>
    </row>
    <row r="903" spans="2:2" x14ac:dyDescent="0.3">
      <c r="B903" s="13">
        <v>2313</v>
      </c>
    </row>
    <row r="904" spans="2:2" x14ac:dyDescent="0.3">
      <c r="B904" s="13">
        <v>2328</v>
      </c>
    </row>
    <row r="905" spans="2:2" x14ac:dyDescent="0.3">
      <c r="B905" s="13">
        <v>2333.3333333333335</v>
      </c>
    </row>
    <row r="906" spans="2:2" x14ac:dyDescent="0.3">
      <c r="B906" s="13">
        <v>2350</v>
      </c>
    </row>
    <row r="907" spans="2:2" x14ac:dyDescent="0.3">
      <c r="B907" s="13">
        <v>2360</v>
      </c>
    </row>
    <row r="908" spans="2:2" x14ac:dyDescent="0.3">
      <c r="B908" s="13">
        <v>2364</v>
      </c>
    </row>
    <row r="909" spans="2:2" x14ac:dyDescent="0.3">
      <c r="B909" s="13">
        <v>2385</v>
      </c>
    </row>
    <row r="910" spans="2:2" x14ac:dyDescent="0.3">
      <c r="B910" s="13">
        <v>2396.3333333333335</v>
      </c>
    </row>
    <row r="911" spans="2:2" x14ac:dyDescent="0.3">
      <c r="B911" s="13">
        <v>2397.5</v>
      </c>
    </row>
    <row r="912" spans="2:2" x14ac:dyDescent="0.3">
      <c r="B912" s="13">
        <v>2400</v>
      </c>
    </row>
    <row r="913" spans="2:2" x14ac:dyDescent="0.3">
      <c r="B913" s="13">
        <v>2400</v>
      </c>
    </row>
    <row r="914" spans="2:2" x14ac:dyDescent="0.3">
      <c r="B914" s="13">
        <v>2423</v>
      </c>
    </row>
    <row r="915" spans="2:2" x14ac:dyDescent="0.3">
      <c r="B915" s="13">
        <v>2430.5</v>
      </c>
    </row>
    <row r="916" spans="2:2" x14ac:dyDescent="0.3">
      <c r="B916" s="13">
        <v>2479</v>
      </c>
    </row>
    <row r="917" spans="2:2" x14ac:dyDescent="0.3">
      <c r="B917" s="13">
        <v>2497.5</v>
      </c>
    </row>
    <row r="918" spans="2:2" x14ac:dyDescent="0.3">
      <c r="B918" s="13">
        <v>2505</v>
      </c>
    </row>
    <row r="919" spans="2:2" x14ac:dyDescent="0.3">
      <c r="B919" s="13">
        <v>2508.3333333333335</v>
      </c>
    </row>
    <row r="920" spans="2:2" x14ac:dyDescent="0.3">
      <c r="B920" s="13">
        <v>2509</v>
      </c>
    </row>
    <row r="921" spans="2:2" x14ac:dyDescent="0.3">
      <c r="B921" s="13">
        <v>2519</v>
      </c>
    </row>
    <row r="922" spans="2:2" x14ac:dyDescent="0.3">
      <c r="B922" s="13">
        <v>2549</v>
      </c>
    </row>
    <row r="923" spans="2:2" x14ac:dyDescent="0.3">
      <c r="B923" s="13">
        <v>2550</v>
      </c>
    </row>
    <row r="924" spans="2:2" x14ac:dyDescent="0.3">
      <c r="B924" s="13">
        <v>2550</v>
      </c>
    </row>
    <row r="925" spans="2:2" x14ac:dyDescent="0.3">
      <c r="B925" s="13">
        <v>2555</v>
      </c>
    </row>
    <row r="926" spans="2:2" x14ac:dyDescent="0.3">
      <c r="B926" s="13">
        <v>2562</v>
      </c>
    </row>
    <row r="927" spans="2:2" x14ac:dyDescent="0.3">
      <c r="B927" s="13">
        <v>2595</v>
      </c>
    </row>
    <row r="928" spans="2:2" x14ac:dyDescent="0.3">
      <c r="B928" s="13">
        <v>2605</v>
      </c>
    </row>
    <row r="929" spans="2:2" x14ac:dyDescent="0.3">
      <c r="B929" s="13">
        <v>2605</v>
      </c>
    </row>
    <row r="930" spans="2:2" x14ac:dyDescent="0.3">
      <c r="B930" s="13">
        <v>2613</v>
      </c>
    </row>
    <row r="931" spans="2:2" x14ac:dyDescent="0.3">
      <c r="B931" s="13">
        <v>2625</v>
      </c>
    </row>
    <row r="932" spans="2:2" x14ac:dyDescent="0.3">
      <c r="B932" s="13">
        <v>2635</v>
      </c>
    </row>
    <row r="933" spans="2:2" x14ac:dyDescent="0.3">
      <c r="B933" s="13">
        <v>2646</v>
      </c>
    </row>
    <row r="934" spans="2:2" x14ac:dyDescent="0.3">
      <c r="B934" s="13">
        <v>2690</v>
      </c>
    </row>
    <row r="935" spans="2:2" x14ac:dyDescent="0.3">
      <c r="B935" s="13">
        <v>2695</v>
      </c>
    </row>
    <row r="936" spans="2:2" x14ac:dyDescent="0.3">
      <c r="B936" s="13">
        <v>2700</v>
      </c>
    </row>
    <row r="937" spans="2:2" x14ac:dyDescent="0.3">
      <c r="B937" s="13">
        <v>2718</v>
      </c>
    </row>
    <row r="938" spans="2:2" x14ac:dyDescent="0.3">
      <c r="B938" s="13">
        <v>2750</v>
      </c>
    </row>
    <row r="939" spans="2:2" x14ac:dyDescent="0.3">
      <c r="B939" s="13">
        <v>2814.3333333333335</v>
      </c>
    </row>
    <row r="940" spans="2:2" x14ac:dyDescent="0.3">
      <c r="B940" s="13">
        <v>2830.3333333333335</v>
      </c>
    </row>
    <row r="941" spans="2:2" x14ac:dyDescent="0.3">
      <c r="B941" s="13">
        <v>2842.5</v>
      </c>
    </row>
    <row r="942" spans="2:2" x14ac:dyDescent="0.3">
      <c r="B942" s="13">
        <v>2861</v>
      </c>
    </row>
    <row r="943" spans="2:2" x14ac:dyDescent="0.3">
      <c r="B943" s="13">
        <v>2866.6666666666665</v>
      </c>
    </row>
    <row r="944" spans="2:2" x14ac:dyDescent="0.3">
      <c r="B944" s="13">
        <v>2900</v>
      </c>
    </row>
    <row r="945" spans="2:2" x14ac:dyDescent="0.3">
      <c r="B945" s="13">
        <v>2900</v>
      </c>
    </row>
    <row r="946" spans="2:2" x14ac:dyDescent="0.3">
      <c r="B946" s="13">
        <v>2917</v>
      </c>
    </row>
    <row r="947" spans="2:2" x14ac:dyDescent="0.3">
      <c r="B947" s="13">
        <v>2947.5</v>
      </c>
    </row>
    <row r="948" spans="2:2" x14ac:dyDescent="0.3">
      <c r="B948" s="13">
        <v>2950</v>
      </c>
    </row>
    <row r="949" spans="2:2" x14ac:dyDescent="0.3">
      <c r="B949" s="13">
        <v>2950</v>
      </c>
    </row>
    <row r="950" spans="2:2" x14ac:dyDescent="0.3">
      <c r="B950" s="13">
        <v>2961</v>
      </c>
    </row>
    <row r="951" spans="2:2" x14ac:dyDescent="0.3">
      <c r="B951" s="13">
        <v>3000</v>
      </c>
    </row>
    <row r="952" spans="2:2" x14ac:dyDescent="0.3">
      <c r="B952" s="13">
        <v>3000</v>
      </c>
    </row>
    <row r="953" spans="2:2" x14ac:dyDescent="0.3">
      <c r="B953" s="13">
        <v>3003</v>
      </c>
    </row>
    <row r="954" spans="2:2" x14ac:dyDescent="0.3">
      <c r="B954" s="13">
        <v>3010</v>
      </c>
    </row>
    <row r="955" spans="2:2" x14ac:dyDescent="0.3">
      <c r="B955" s="13">
        <v>3017</v>
      </c>
    </row>
    <row r="956" spans="2:2" x14ac:dyDescent="0.3">
      <c r="B956" s="13">
        <v>3050</v>
      </c>
    </row>
    <row r="957" spans="2:2" x14ac:dyDescent="0.3">
      <c r="B957" s="13">
        <v>3061</v>
      </c>
    </row>
    <row r="958" spans="2:2" x14ac:dyDescent="0.3">
      <c r="B958" s="13">
        <v>3070.5</v>
      </c>
    </row>
    <row r="959" spans="2:2" x14ac:dyDescent="0.3">
      <c r="B959" s="13">
        <v>3100</v>
      </c>
    </row>
    <row r="960" spans="2:2" x14ac:dyDescent="0.3">
      <c r="B960" s="13">
        <v>3102.5</v>
      </c>
    </row>
    <row r="961" spans="2:2" x14ac:dyDescent="0.3">
      <c r="B961" s="13">
        <v>3121.3333333333335</v>
      </c>
    </row>
    <row r="962" spans="2:2" x14ac:dyDescent="0.3">
      <c r="B962" s="13">
        <v>3151</v>
      </c>
    </row>
    <row r="963" spans="2:2" x14ac:dyDescent="0.3">
      <c r="B963" s="13">
        <v>3156.5</v>
      </c>
    </row>
    <row r="964" spans="2:2" x14ac:dyDescent="0.3">
      <c r="B964" s="13">
        <v>3166.6666666666665</v>
      </c>
    </row>
    <row r="965" spans="2:2" x14ac:dyDescent="0.3">
      <c r="B965" s="13">
        <v>3168.3333333333335</v>
      </c>
    </row>
    <row r="966" spans="2:2" x14ac:dyDescent="0.3">
      <c r="B966" s="13">
        <v>3204</v>
      </c>
    </row>
    <row r="967" spans="2:2" x14ac:dyDescent="0.3">
      <c r="B967" s="13">
        <v>3225</v>
      </c>
    </row>
    <row r="968" spans="2:2" x14ac:dyDescent="0.3">
      <c r="B968" s="13">
        <v>3247.5</v>
      </c>
    </row>
    <row r="969" spans="2:2" x14ac:dyDescent="0.3">
      <c r="B969" s="13">
        <v>3249.5</v>
      </c>
    </row>
    <row r="970" spans="2:2" x14ac:dyDescent="0.3">
      <c r="B970" s="13">
        <v>3262.5</v>
      </c>
    </row>
    <row r="971" spans="2:2" x14ac:dyDescent="0.3">
      <c r="B971" s="13">
        <v>3287.5</v>
      </c>
    </row>
    <row r="972" spans="2:2" x14ac:dyDescent="0.3">
      <c r="B972" s="13">
        <v>3295</v>
      </c>
    </row>
    <row r="973" spans="2:2" x14ac:dyDescent="0.3">
      <c r="B973" s="13">
        <v>3295</v>
      </c>
    </row>
    <row r="974" spans="2:2" x14ac:dyDescent="0.3">
      <c r="B974" s="13">
        <v>3299.6666666666665</v>
      </c>
    </row>
    <row r="975" spans="2:2" x14ac:dyDescent="0.3">
      <c r="B975" s="13">
        <v>3300</v>
      </c>
    </row>
    <row r="976" spans="2:2" x14ac:dyDescent="0.3">
      <c r="B976" s="13">
        <v>3318.5</v>
      </c>
    </row>
    <row r="977" spans="2:2" x14ac:dyDescent="0.3">
      <c r="B977" s="13">
        <v>3322.5</v>
      </c>
    </row>
    <row r="978" spans="2:2" x14ac:dyDescent="0.3">
      <c r="B978" s="13">
        <v>3347.5</v>
      </c>
    </row>
    <row r="979" spans="2:2" x14ac:dyDescent="0.3">
      <c r="B979" s="13">
        <v>3395</v>
      </c>
    </row>
    <row r="980" spans="2:2" x14ac:dyDescent="0.3">
      <c r="B980" s="13">
        <v>3395</v>
      </c>
    </row>
    <row r="981" spans="2:2" x14ac:dyDescent="0.3">
      <c r="B981" s="13">
        <v>3400</v>
      </c>
    </row>
    <row r="982" spans="2:2" x14ac:dyDescent="0.3">
      <c r="B982" s="13">
        <v>3451.3333333333335</v>
      </c>
    </row>
    <row r="983" spans="2:2" x14ac:dyDescent="0.3">
      <c r="B983" s="13">
        <v>3523</v>
      </c>
    </row>
    <row r="984" spans="2:2" x14ac:dyDescent="0.3">
      <c r="B984" s="13">
        <v>3582.6666666666665</v>
      </c>
    </row>
    <row r="985" spans="2:2" x14ac:dyDescent="0.3">
      <c r="B985" s="13">
        <v>3600</v>
      </c>
    </row>
    <row r="986" spans="2:2" x14ac:dyDescent="0.3">
      <c r="B986" s="13">
        <v>3600</v>
      </c>
    </row>
    <row r="987" spans="2:2" x14ac:dyDescent="0.3">
      <c r="B987" s="13">
        <v>3600</v>
      </c>
    </row>
    <row r="988" spans="2:2" x14ac:dyDescent="0.3">
      <c r="B988" s="13">
        <v>3608</v>
      </c>
    </row>
    <row r="989" spans="2:2" x14ac:dyDescent="0.3">
      <c r="B989" s="13">
        <v>3689</v>
      </c>
    </row>
    <row r="990" spans="2:2" x14ac:dyDescent="0.3">
      <c r="B990" s="13">
        <v>3695</v>
      </c>
    </row>
    <row r="991" spans="2:2" x14ac:dyDescent="0.3">
      <c r="B991" s="13">
        <v>3695</v>
      </c>
    </row>
    <row r="992" spans="2:2" x14ac:dyDescent="0.3">
      <c r="B992" s="13">
        <v>3697.5</v>
      </c>
    </row>
    <row r="993" spans="2:2" x14ac:dyDescent="0.3">
      <c r="B993" s="13">
        <v>3711</v>
      </c>
    </row>
    <row r="994" spans="2:2" x14ac:dyDescent="0.3">
      <c r="B994" s="13">
        <v>3717.5</v>
      </c>
    </row>
    <row r="995" spans="2:2" x14ac:dyDescent="0.3">
      <c r="B995" s="13">
        <v>3727.5</v>
      </c>
    </row>
    <row r="996" spans="2:2" x14ac:dyDescent="0.3">
      <c r="B996" s="13">
        <v>3730</v>
      </c>
    </row>
    <row r="997" spans="2:2" x14ac:dyDescent="0.3">
      <c r="B997" s="13">
        <v>3750</v>
      </c>
    </row>
    <row r="998" spans="2:2" x14ac:dyDescent="0.3">
      <c r="B998" s="13">
        <v>3800</v>
      </c>
    </row>
    <row r="999" spans="2:2" x14ac:dyDescent="0.3">
      <c r="B999" s="13">
        <v>3857</v>
      </c>
    </row>
    <row r="1000" spans="2:2" x14ac:dyDescent="0.3">
      <c r="B1000" s="13">
        <v>3881</v>
      </c>
    </row>
    <row r="1001" spans="2:2" x14ac:dyDescent="0.3">
      <c r="B1001" s="13">
        <v>3894.5</v>
      </c>
    </row>
    <row r="1002" spans="2:2" x14ac:dyDescent="0.3">
      <c r="B1002" s="13">
        <v>3900</v>
      </c>
    </row>
    <row r="1003" spans="2:2" x14ac:dyDescent="0.3">
      <c r="B1003" s="13">
        <v>3900</v>
      </c>
    </row>
    <row r="1004" spans="2:2" x14ac:dyDescent="0.3">
      <c r="B1004" s="13">
        <v>3930</v>
      </c>
    </row>
    <row r="1005" spans="2:2" x14ac:dyDescent="0.3">
      <c r="B1005" s="13">
        <v>3995</v>
      </c>
    </row>
    <row r="1006" spans="2:2" x14ac:dyDescent="0.3">
      <c r="B1006" s="13">
        <v>3995</v>
      </c>
    </row>
    <row r="1007" spans="2:2" x14ac:dyDescent="0.3">
      <c r="B1007" s="13">
        <v>4000</v>
      </c>
    </row>
    <row r="1008" spans="2:2" x14ac:dyDescent="0.3">
      <c r="B1008" s="13">
        <v>4005</v>
      </c>
    </row>
    <row r="1009" spans="2:2" x14ac:dyDescent="0.3">
      <c r="B1009" s="13">
        <v>4013</v>
      </c>
    </row>
    <row r="1010" spans="2:2" x14ac:dyDescent="0.3">
      <c r="B1010" s="13">
        <v>4047.5</v>
      </c>
    </row>
    <row r="1011" spans="2:2" x14ac:dyDescent="0.3">
      <c r="B1011" s="13">
        <v>4050</v>
      </c>
    </row>
    <row r="1012" spans="2:2" x14ac:dyDescent="0.3">
      <c r="B1012" s="13">
        <v>4080</v>
      </c>
    </row>
    <row r="1013" spans="2:2" x14ac:dyDescent="0.3">
      <c r="B1013" s="13">
        <v>4125</v>
      </c>
    </row>
    <row r="1014" spans="2:2" x14ac:dyDescent="0.3">
      <c r="B1014" s="13">
        <v>4150</v>
      </c>
    </row>
    <row r="1015" spans="2:2" x14ac:dyDescent="0.3">
      <c r="B1015" s="13">
        <v>4150</v>
      </c>
    </row>
    <row r="1016" spans="2:2" x14ac:dyDescent="0.3">
      <c r="B1016" s="13">
        <v>4200</v>
      </c>
    </row>
    <row r="1017" spans="2:2" x14ac:dyDescent="0.3">
      <c r="B1017" s="13">
        <v>4217</v>
      </c>
    </row>
    <row r="1018" spans="2:2" x14ac:dyDescent="0.3">
      <c r="B1018" s="13">
        <v>4219</v>
      </c>
    </row>
    <row r="1019" spans="2:2" x14ac:dyDescent="0.3">
      <c r="B1019" s="13">
        <v>4220</v>
      </c>
    </row>
    <row r="1020" spans="2:2" x14ac:dyDescent="0.3">
      <c r="B1020" s="13">
        <v>4295</v>
      </c>
    </row>
    <row r="1021" spans="2:2" x14ac:dyDescent="0.3">
      <c r="B1021" s="13">
        <v>4335</v>
      </c>
    </row>
    <row r="1022" spans="2:2" x14ac:dyDescent="0.3">
      <c r="B1022" s="13">
        <v>4340.5</v>
      </c>
    </row>
    <row r="1023" spans="2:2" x14ac:dyDescent="0.3">
      <c r="B1023" s="13">
        <v>4350</v>
      </c>
    </row>
    <row r="1024" spans="2:2" x14ac:dyDescent="0.3">
      <c r="B1024" s="13">
        <v>4411.666666666667</v>
      </c>
    </row>
    <row r="1025" spans="2:2" x14ac:dyDescent="0.3">
      <c r="B1025" s="13">
        <v>4450</v>
      </c>
    </row>
    <row r="1026" spans="2:2" x14ac:dyDescent="0.3">
      <c r="B1026" s="13">
        <v>4495</v>
      </c>
    </row>
    <row r="1027" spans="2:2" x14ac:dyDescent="0.3">
      <c r="B1027" s="13">
        <v>4497.5</v>
      </c>
    </row>
    <row r="1028" spans="2:2" x14ac:dyDescent="0.3">
      <c r="B1028" s="13">
        <v>4497.5</v>
      </c>
    </row>
    <row r="1029" spans="2:2" x14ac:dyDescent="0.3">
      <c r="B1029" s="13">
        <v>4605</v>
      </c>
    </row>
    <row r="1030" spans="2:2" x14ac:dyDescent="0.3">
      <c r="B1030" s="13">
        <v>4705</v>
      </c>
    </row>
    <row r="1031" spans="2:2" x14ac:dyDescent="0.3">
      <c r="B1031" s="13">
        <v>4747</v>
      </c>
    </row>
    <row r="1032" spans="2:2" x14ac:dyDescent="0.3">
      <c r="B1032" s="13">
        <v>4750</v>
      </c>
    </row>
    <row r="1033" spans="2:2" x14ac:dyDescent="0.3">
      <c r="B1033" s="13">
        <v>4800</v>
      </c>
    </row>
    <row r="1034" spans="2:2" x14ac:dyDescent="0.3">
      <c r="B1034" s="13">
        <v>4850</v>
      </c>
    </row>
    <row r="1035" spans="2:2" x14ac:dyDescent="0.3">
      <c r="B1035" s="13">
        <v>4875</v>
      </c>
    </row>
    <row r="1036" spans="2:2" x14ac:dyDescent="0.3">
      <c r="B1036" s="13">
        <v>4882.666666666667</v>
      </c>
    </row>
    <row r="1037" spans="2:2" x14ac:dyDescent="0.3">
      <c r="B1037" s="13">
        <v>4995</v>
      </c>
    </row>
    <row r="1038" spans="2:2" x14ac:dyDescent="0.3">
      <c r="B1038" s="13">
        <v>5025</v>
      </c>
    </row>
    <row r="1039" spans="2:2" x14ac:dyDescent="0.3">
      <c r="B1039" s="13">
        <v>5300</v>
      </c>
    </row>
    <row r="1040" spans="2:2" x14ac:dyDescent="0.3">
      <c r="B1040" s="13">
        <v>5380</v>
      </c>
    </row>
    <row r="1041" spans="2:2" x14ac:dyDescent="0.3">
      <c r="B1041" s="13">
        <v>5435</v>
      </c>
    </row>
    <row r="1042" spans="2:2" x14ac:dyDescent="0.3">
      <c r="B1042" s="13">
        <v>5750</v>
      </c>
    </row>
    <row r="1043" spans="2:2" x14ac:dyDescent="0.3">
      <c r="B1043" s="13">
        <v>5812.5</v>
      </c>
    </row>
    <row r="1044" spans="2:2" x14ac:dyDescent="0.3">
      <c r="B1044" s="13">
        <v>5928</v>
      </c>
    </row>
    <row r="1045" spans="2:2" x14ac:dyDescent="0.3">
      <c r="B1045" s="13">
        <v>5999</v>
      </c>
    </row>
    <row r="1046" spans="2:2" x14ac:dyDescent="0.3">
      <c r="B1046" s="13">
        <v>6000</v>
      </c>
    </row>
    <row r="1047" spans="2:2" x14ac:dyDescent="0.3">
      <c r="B1047" s="13">
        <v>6000</v>
      </c>
    </row>
    <row r="1048" spans="2:2" x14ac:dyDescent="0.3">
      <c r="B1048" s="13">
        <v>6523.333333333333</v>
      </c>
    </row>
    <row r="1049" spans="2:2" x14ac:dyDescent="0.3">
      <c r="B1049" s="13">
        <v>6825</v>
      </c>
    </row>
    <row r="1050" spans="2:2" x14ac:dyDescent="0.3">
      <c r="B1050" s="13">
        <v>7000</v>
      </c>
    </row>
    <row r="1051" spans="2:2" x14ac:dyDescent="0.3">
      <c r="B1051" s="13">
        <v>7180</v>
      </c>
    </row>
    <row r="1052" spans="2:2" x14ac:dyDescent="0.3">
      <c r="B1052" s="13">
        <v>7250</v>
      </c>
    </row>
    <row r="1053" spans="2:2" x14ac:dyDescent="0.3">
      <c r="B1053" s="13">
        <v>7350</v>
      </c>
    </row>
    <row r="1054" spans="2:2" x14ac:dyDescent="0.3">
      <c r="B1054" s="13">
        <v>7495</v>
      </c>
    </row>
    <row r="1055" spans="2:2" x14ac:dyDescent="0.3">
      <c r="B1055" s="13">
        <v>7671.666666666667</v>
      </c>
    </row>
    <row r="1056" spans="2:2" x14ac:dyDescent="0.3">
      <c r="B1056" s="13">
        <v>8000</v>
      </c>
    </row>
    <row r="1057" spans="2:2" x14ac:dyDescent="0.3">
      <c r="B1057" s="13">
        <v>8010</v>
      </c>
    </row>
    <row r="1058" spans="2:2" x14ac:dyDescent="0.3">
      <c r="B1058" s="13">
        <v>8333.3333333333339</v>
      </c>
    </row>
    <row r="1059" spans="2:2" x14ac:dyDescent="0.3">
      <c r="B1059" s="13">
        <v>8350</v>
      </c>
    </row>
    <row r="1060" spans="2:2" x14ac:dyDescent="0.3">
      <c r="B1060" s="13">
        <v>10400</v>
      </c>
    </row>
    <row r="1061" spans="2:2" x14ac:dyDescent="0.3">
      <c r="B1061" s="13">
        <v>10625</v>
      </c>
    </row>
    <row r="1062" spans="2:2" x14ac:dyDescent="0.3">
      <c r="B1062" s="13">
        <v>12500</v>
      </c>
    </row>
    <row r="1063" spans="2:2" x14ac:dyDescent="0.3">
      <c r="B1063" s="13">
        <v>17500</v>
      </c>
    </row>
    <row r="1064" spans="2:2" x14ac:dyDescent="0.3">
      <c r="B1064" s="13">
        <v>25000</v>
      </c>
    </row>
    <row r="1065" spans="2:2" x14ac:dyDescent="0.3">
      <c r="B1065" s="13">
        <v>67708</v>
      </c>
    </row>
  </sheetData>
  <sortState xmlns:xlrd2="http://schemas.microsoft.com/office/spreadsheetml/2017/richdata2" ref="B6:B1065">
    <sortCondition ref="B6:B1065"/>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30A2C-905A-4F47-8188-D2F08322B6E5}">
  <dimension ref="B1:N274414"/>
  <sheetViews>
    <sheetView workbookViewId="0">
      <selection activeCell="AA9" sqref="AA9"/>
    </sheetView>
  </sheetViews>
  <sheetFormatPr defaultRowHeight="14.4" x14ac:dyDescent="0.3"/>
  <cols>
    <col min="1" max="1" width="2" customWidth="1"/>
    <col min="2" max="2" width="69.6640625" bestFit="1" customWidth="1"/>
  </cols>
  <sheetData>
    <row r="1" spans="2:2" ht="17.399999999999999" x14ac:dyDescent="0.3">
      <c r="B1" s="6" t="s">
        <v>76</v>
      </c>
    </row>
    <row r="5" spans="2:2" ht="15.6" x14ac:dyDescent="0.3">
      <c r="B5" s="5" t="s">
        <v>69</v>
      </c>
    </row>
    <row r="6" spans="2:2" x14ac:dyDescent="0.3">
      <c r="B6" s="3">
        <v>199.83333333333334</v>
      </c>
    </row>
    <row r="7" spans="2:2" x14ac:dyDescent="0.3">
      <c r="B7" s="3">
        <v>200</v>
      </c>
    </row>
    <row r="8" spans="2:2" x14ac:dyDescent="0.3">
      <c r="B8" s="3">
        <v>210</v>
      </c>
    </row>
    <row r="9" spans="2:2" x14ac:dyDescent="0.3">
      <c r="B9" s="3">
        <v>218.75</v>
      </c>
    </row>
    <row r="10" spans="2:2" x14ac:dyDescent="0.3">
      <c r="B10" s="3">
        <v>246.25</v>
      </c>
    </row>
    <row r="11" spans="2:2" x14ac:dyDescent="0.3">
      <c r="B11" s="3">
        <v>250</v>
      </c>
    </row>
    <row r="12" spans="2:2" x14ac:dyDescent="0.3">
      <c r="B12" s="3">
        <v>259.8</v>
      </c>
    </row>
    <row r="13" spans="2:2" x14ac:dyDescent="0.3">
      <c r="B13" s="3">
        <v>262.2</v>
      </c>
    </row>
    <row r="14" spans="2:2" x14ac:dyDescent="0.3">
      <c r="B14" s="3">
        <v>277</v>
      </c>
    </row>
    <row r="15" spans="2:2" x14ac:dyDescent="0.3">
      <c r="B15" s="3">
        <v>290</v>
      </c>
    </row>
    <row r="16" spans="2:2" x14ac:dyDescent="0.3">
      <c r="B16" s="3">
        <v>296.5</v>
      </c>
    </row>
    <row r="17" spans="2:14" x14ac:dyDescent="0.3">
      <c r="B17" s="3">
        <v>306.5</v>
      </c>
    </row>
    <row r="18" spans="2:14" x14ac:dyDescent="0.3">
      <c r="B18" s="3">
        <v>320</v>
      </c>
    </row>
    <row r="19" spans="2:14" x14ac:dyDescent="0.3">
      <c r="B19" s="3">
        <v>324.5</v>
      </c>
    </row>
    <row r="20" spans="2:14" x14ac:dyDescent="0.3">
      <c r="B20" s="3">
        <v>341.8</v>
      </c>
    </row>
    <row r="21" spans="2:14" x14ac:dyDescent="0.3">
      <c r="B21" s="3">
        <v>385</v>
      </c>
    </row>
    <row r="22" spans="2:14" x14ac:dyDescent="0.3">
      <c r="B22" s="3">
        <v>385</v>
      </c>
    </row>
    <row r="23" spans="2:14" x14ac:dyDescent="0.3">
      <c r="B23" s="3">
        <v>388.75</v>
      </c>
      <c r="E23" t="s">
        <v>77</v>
      </c>
      <c r="F23">
        <f>SKEW(B6:B271)</f>
        <v>1.4984356095079108</v>
      </c>
      <c r="M23" t="s">
        <v>77</v>
      </c>
      <c r="N23">
        <f>SKEW('Austin, TX'!$B$6:$B$265)</f>
        <v>0.38372035479034422</v>
      </c>
    </row>
    <row r="24" spans="2:14" x14ac:dyDescent="0.3">
      <c r="B24" s="3">
        <v>396.25</v>
      </c>
    </row>
    <row r="25" spans="2:14" x14ac:dyDescent="0.3">
      <c r="B25" s="3">
        <v>399.5</v>
      </c>
    </row>
    <row r="26" spans="2:14" x14ac:dyDescent="0.3">
      <c r="B26" s="3">
        <v>405</v>
      </c>
    </row>
    <row r="27" spans="2:14" x14ac:dyDescent="0.3">
      <c r="B27" s="3">
        <v>408.75</v>
      </c>
    </row>
    <row r="28" spans="2:14" x14ac:dyDescent="0.3">
      <c r="B28" s="3">
        <v>414</v>
      </c>
    </row>
    <row r="29" spans="2:14" x14ac:dyDescent="0.3">
      <c r="B29" s="3">
        <v>415</v>
      </c>
    </row>
    <row r="30" spans="2:14" x14ac:dyDescent="0.3">
      <c r="B30" s="3">
        <v>424</v>
      </c>
    </row>
    <row r="31" spans="2:14" x14ac:dyDescent="0.3">
      <c r="B31" s="3">
        <v>432.66666666666669</v>
      </c>
    </row>
    <row r="32" spans="2:14" x14ac:dyDescent="0.3">
      <c r="B32" s="3">
        <v>459.5</v>
      </c>
    </row>
    <row r="33" spans="2:2" x14ac:dyDescent="0.3">
      <c r="B33" s="3">
        <v>460</v>
      </c>
    </row>
    <row r="34" spans="2:2" x14ac:dyDescent="0.3">
      <c r="B34" s="3">
        <v>466.66666666666669</v>
      </c>
    </row>
    <row r="35" spans="2:2" x14ac:dyDescent="0.3">
      <c r="B35" s="3">
        <v>475</v>
      </c>
    </row>
    <row r="36" spans="2:2" x14ac:dyDescent="0.3">
      <c r="B36" s="3">
        <v>494.5</v>
      </c>
    </row>
    <row r="37" spans="2:2" x14ac:dyDescent="0.3">
      <c r="B37" s="3">
        <v>505</v>
      </c>
    </row>
    <row r="38" spans="2:2" x14ac:dyDescent="0.3">
      <c r="B38" s="3">
        <v>509.75</v>
      </c>
    </row>
    <row r="39" spans="2:2" x14ac:dyDescent="0.3">
      <c r="B39" s="3">
        <v>520</v>
      </c>
    </row>
    <row r="40" spans="2:2" x14ac:dyDescent="0.3">
      <c r="B40" s="3">
        <v>520</v>
      </c>
    </row>
    <row r="41" spans="2:2" x14ac:dyDescent="0.3">
      <c r="B41" s="3">
        <v>533.33333333333337</v>
      </c>
    </row>
    <row r="42" spans="2:2" x14ac:dyDescent="0.3">
      <c r="B42" s="3">
        <v>538</v>
      </c>
    </row>
    <row r="43" spans="2:2" x14ac:dyDescent="0.3">
      <c r="B43" s="3">
        <v>543.75</v>
      </c>
    </row>
    <row r="44" spans="2:2" x14ac:dyDescent="0.3">
      <c r="B44" s="3">
        <v>550</v>
      </c>
    </row>
    <row r="45" spans="2:2" x14ac:dyDescent="0.3">
      <c r="B45" s="3">
        <v>560</v>
      </c>
    </row>
    <row r="46" spans="2:2" x14ac:dyDescent="0.3">
      <c r="B46" s="3">
        <v>570</v>
      </c>
    </row>
    <row r="47" spans="2:2" x14ac:dyDescent="0.3">
      <c r="B47" s="3">
        <v>588</v>
      </c>
    </row>
    <row r="48" spans="2:2" x14ac:dyDescent="0.3">
      <c r="B48" s="3">
        <v>590</v>
      </c>
    </row>
    <row r="49" spans="2:2" x14ac:dyDescent="0.3">
      <c r="B49" s="3">
        <v>619.66666666666663</v>
      </c>
    </row>
    <row r="50" spans="2:2" x14ac:dyDescent="0.3">
      <c r="B50" s="3">
        <v>637.5</v>
      </c>
    </row>
    <row r="51" spans="2:2" x14ac:dyDescent="0.3">
      <c r="B51" s="3">
        <v>651.66666666666663</v>
      </c>
    </row>
    <row r="52" spans="2:2" x14ac:dyDescent="0.3">
      <c r="B52" s="3">
        <v>666.33333333333337</v>
      </c>
    </row>
    <row r="53" spans="2:2" x14ac:dyDescent="0.3">
      <c r="B53" s="3">
        <v>666.33333333333337</v>
      </c>
    </row>
    <row r="54" spans="2:2" x14ac:dyDescent="0.3">
      <c r="B54" s="3">
        <v>669.66666666666663</v>
      </c>
    </row>
    <row r="55" spans="2:2" x14ac:dyDescent="0.3">
      <c r="B55" s="3">
        <v>693</v>
      </c>
    </row>
    <row r="56" spans="2:2" x14ac:dyDescent="0.3">
      <c r="B56" s="3">
        <v>704.66666666666663</v>
      </c>
    </row>
    <row r="57" spans="2:2" x14ac:dyDescent="0.3">
      <c r="B57" s="3">
        <v>710</v>
      </c>
    </row>
    <row r="58" spans="2:2" x14ac:dyDescent="0.3">
      <c r="B58" s="3">
        <v>717</v>
      </c>
    </row>
    <row r="59" spans="2:2" x14ac:dyDescent="0.3">
      <c r="B59" s="3">
        <v>725</v>
      </c>
    </row>
    <row r="60" spans="2:2" x14ac:dyDescent="0.3">
      <c r="B60" s="3">
        <v>725</v>
      </c>
    </row>
    <row r="61" spans="2:2" x14ac:dyDescent="0.3">
      <c r="B61" s="3">
        <v>725</v>
      </c>
    </row>
    <row r="62" spans="2:2" x14ac:dyDescent="0.3">
      <c r="B62" s="3">
        <v>744.5</v>
      </c>
    </row>
    <row r="63" spans="2:2" x14ac:dyDescent="0.3">
      <c r="B63" s="3">
        <v>764.5</v>
      </c>
    </row>
    <row r="64" spans="2:2" x14ac:dyDescent="0.3">
      <c r="B64" s="3">
        <v>765</v>
      </c>
    </row>
    <row r="65" spans="2:2" x14ac:dyDescent="0.3">
      <c r="B65" s="3">
        <v>779</v>
      </c>
    </row>
    <row r="66" spans="2:2" x14ac:dyDescent="0.3">
      <c r="B66" s="3">
        <v>795</v>
      </c>
    </row>
    <row r="67" spans="2:2" x14ac:dyDescent="0.3">
      <c r="B67" s="3">
        <v>800</v>
      </c>
    </row>
    <row r="68" spans="2:2" x14ac:dyDescent="0.3">
      <c r="B68" s="3">
        <v>800</v>
      </c>
    </row>
    <row r="69" spans="2:2" x14ac:dyDescent="0.3">
      <c r="B69" s="3">
        <v>809</v>
      </c>
    </row>
    <row r="70" spans="2:2" x14ac:dyDescent="0.3">
      <c r="B70" s="3">
        <v>828.66666666666663</v>
      </c>
    </row>
    <row r="71" spans="2:2" x14ac:dyDescent="0.3">
      <c r="B71" s="3">
        <v>834</v>
      </c>
    </row>
    <row r="72" spans="2:2" x14ac:dyDescent="0.3">
      <c r="B72" s="3">
        <v>834.5</v>
      </c>
    </row>
    <row r="73" spans="2:2" x14ac:dyDescent="0.3">
      <c r="B73" s="3">
        <v>837.5</v>
      </c>
    </row>
    <row r="74" spans="2:2" x14ac:dyDescent="0.3">
      <c r="B74" s="3">
        <v>874.5</v>
      </c>
    </row>
    <row r="75" spans="2:2" x14ac:dyDescent="0.3">
      <c r="B75" s="3">
        <v>875</v>
      </c>
    </row>
    <row r="76" spans="2:2" x14ac:dyDescent="0.3">
      <c r="B76" s="3">
        <v>882.66666666666663</v>
      </c>
    </row>
    <row r="77" spans="2:2" x14ac:dyDescent="0.3">
      <c r="B77" s="3">
        <v>897.5</v>
      </c>
    </row>
    <row r="78" spans="2:2" x14ac:dyDescent="0.3">
      <c r="B78" s="3">
        <v>900</v>
      </c>
    </row>
    <row r="79" spans="2:2" x14ac:dyDescent="0.3">
      <c r="B79" s="3">
        <v>910.5</v>
      </c>
    </row>
    <row r="80" spans="2:2" x14ac:dyDescent="0.3">
      <c r="B80" s="3">
        <v>915</v>
      </c>
    </row>
    <row r="81" spans="2:2" x14ac:dyDescent="0.3">
      <c r="B81" s="3">
        <v>919</v>
      </c>
    </row>
    <row r="82" spans="2:2" x14ac:dyDescent="0.3">
      <c r="B82" s="3">
        <v>925</v>
      </c>
    </row>
    <row r="83" spans="2:2" x14ac:dyDescent="0.3">
      <c r="B83" s="3">
        <v>935</v>
      </c>
    </row>
    <row r="84" spans="2:2" x14ac:dyDescent="0.3">
      <c r="B84" s="3">
        <v>943.33333333333337</v>
      </c>
    </row>
    <row r="85" spans="2:2" x14ac:dyDescent="0.3">
      <c r="B85" s="3">
        <v>943.5</v>
      </c>
    </row>
    <row r="86" spans="2:2" x14ac:dyDescent="0.3">
      <c r="B86" s="3">
        <v>958.33333333333337</v>
      </c>
    </row>
    <row r="87" spans="2:2" x14ac:dyDescent="0.3">
      <c r="B87" s="3">
        <v>963.33333333333337</v>
      </c>
    </row>
    <row r="88" spans="2:2" x14ac:dyDescent="0.3">
      <c r="B88" s="3">
        <v>983.33333333333337</v>
      </c>
    </row>
    <row r="89" spans="2:2" x14ac:dyDescent="0.3">
      <c r="B89" s="3">
        <v>985</v>
      </c>
    </row>
    <row r="90" spans="2:2" x14ac:dyDescent="0.3">
      <c r="B90" s="3">
        <v>994.5</v>
      </c>
    </row>
    <row r="91" spans="2:2" x14ac:dyDescent="0.3">
      <c r="B91" s="3">
        <v>1007</v>
      </c>
    </row>
    <row r="92" spans="2:2" x14ac:dyDescent="0.3">
      <c r="B92" s="3">
        <v>1019</v>
      </c>
    </row>
    <row r="93" spans="2:2" x14ac:dyDescent="0.3">
      <c r="B93" s="3">
        <v>1033</v>
      </c>
    </row>
    <row r="94" spans="2:2" x14ac:dyDescent="0.3">
      <c r="B94" s="3">
        <v>1035</v>
      </c>
    </row>
    <row r="95" spans="2:2" x14ac:dyDescent="0.3">
      <c r="B95" s="3">
        <v>1039</v>
      </c>
    </row>
    <row r="96" spans="2:2" x14ac:dyDescent="0.3">
      <c r="B96" s="3">
        <v>1039</v>
      </c>
    </row>
    <row r="97" spans="2:2" x14ac:dyDescent="0.3">
      <c r="B97" s="3">
        <v>1041.6666666666667</v>
      </c>
    </row>
    <row r="98" spans="2:2" x14ac:dyDescent="0.3">
      <c r="B98" s="3">
        <v>1043</v>
      </c>
    </row>
    <row r="99" spans="2:2" x14ac:dyDescent="0.3">
      <c r="B99" s="3">
        <v>1046.5</v>
      </c>
    </row>
    <row r="100" spans="2:2" x14ac:dyDescent="0.3">
      <c r="B100" s="3">
        <v>1079</v>
      </c>
    </row>
    <row r="101" spans="2:2" x14ac:dyDescent="0.3">
      <c r="B101" s="3">
        <v>1079</v>
      </c>
    </row>
    <row r="102" spans="2:2" x14ac:dyDescent="0.3">
      <c r="B102" s="3">
        <v>1087.5</v>
      </c>
    </row>
    <row r="103" spans="2:2" x14ac:dyDescent="0.3">
      <c r="B103" s="3">
        <v>1095</v>
      </c>
    </row>
    <row r="104" spans="2:2" x14ac:dyDescent="0.3">
      <c r="B104" s="3">
        <v>1099</v>
      </c>
    </row>
    <row r="105" spans="2:2" x14ac:dyDescent="0.3">
      <c r="B105" s="3">
        <v>1100</v>
      </c>
    </row>
    <row r="106" spans="2:2" x14ac:dyDescent="0.3">
      <c r="B106" s="3">
        <v>1100</v>
      </c>
    </row>
    <row r="107" spans="2:2" x14ac:dyDescent="0.3">
      <c r="B107" s="3">
        <v>1119</v>
      </c>
    </row>
    <row r="108" spans="2:2" x14ac:dyDescent="0.3">
      <c r="B108" s="3">
        <v>1125</v>
      </c>
    </row>
    <row r="109" spans="2:2" x14ac:dyDescent="0.3">
      <c r="B109" s="3">
        <v>1142.5</v>
      </c>
    </row>
    <row r="110" spans="2:2" x14ac:dyDescent="0.3">
      <c r="B110" s="3">
        <v>1149</v>
      </c>
    </row>
    <row r="111" spans="2:2" x14ac:dyDescent="0.3">
      <c r="B111" s="3">
        <v>1151.5</v>
      </c>
    </row>
    <row r="112" spans="2:2" x14ac:dyDescent="0.3">
      <c r="B112" s="3">
        <v>1175</v>
      </c>
    </row>
    <row r="113" spans="2:2" x14ac:dyDescent="0.3">
      <c r="B113" s="3">
        <v>1180</v>
      </c>
    </row>
    <row r="114" spans="2:2" x14ac:dyDescent="0.3">
      <c r="B114" s="3">
        <v>1189</v>
      </c>
    </row>
    <row r="115" spans="2:2" x14ac:dyDescent="0.3">
      <c r="B115" s="3">
        <v>1194</v>
      </c>
    </row>
    <row r="116" spans="2:2" x14ac:dyDescent="0.3">
      <c r="B116" s="3">
        <v>1200</v>
      </c>
    </row>
    <row r="117" spans="2:2" x14ac:dyDescent="0.3">
      <c r="B117" s="3">
        <v>1204</v>
      </c>
    </row>
    <row r="118" spans="2:2" x14ac:dyDescent="0.3">
      <c r="B118" s="3">
        <v>1209</v>
      </c>
    </row>
    <row r="119" spans="2:2" x14ac:dyDescent="0.3">
      <c r="B119" s="3">
        <v>1209</v>
      </c>
    </row>
    <row r="120" spans="2:2" x14ac:dyDescent="0.3">
      <c r="B120" s="3">
        <v>1216</v>
      </c>
    </row>
    <row r="121" spans="2:2" x14ac:dyDescent="0.3">
      <c r="B121" s="3">
        <v>1219</v>
      </c>
    </row>
    <row r="122" spans="2:2" x14ac:dyDescent="0.3">
      <c r="B122" s="3">
        <v>1220</v>
      </c>
    </row>
    <row r="123" spans="2:2" x14ac:dyDescent="0.3">
      <c r="B123" s="3">
        <v>1222</v>
      </c>
    </row>
    <row r="124" spans="2:2" x14ac:dyDescent="0.3">
      <c r="B124" s="3">
        <v>1267.5</v>
      </c>
    </row>
    <row r="125" spans="2:2" x14ac:dyDescent="0.3">
      <c r="B125" s="3">
        <v>1270</v>
      </c>
    </row>
    <row r="126" spans="2:2" x14ac:dyDescent="0.3">
      <c r="B126" s="3">
        <v>1282</v>
      </c>
    </row>
    <row r="127" spans="2:2" x14ac:dyDescent="0.3">
      <c r="B127" s="3">
        <v>1282.5</v>
      </c>
    </row>
    <row r="128" spans="2:2" x14ac:dyDescent="0.3">
      <c r="B128" s="3">
        <v>1295</v>
      </c>
    </row>
    <row r="129" spans="2:2" x14ac:dyDescent="0.3">
      <c r="B129" s="3">
        <v>1300</v>
      </c>
    </row>
    <row r="130" spans="2:2" x14ac:dyDescent="0.3">
      <c r="B130" s="3">
        <v>1304</v>
      </c>
    </row>
    <row r="131" spans="2:2" x14ac:dyDescent="0.3">
      <c r="B131" s="3">
        <v>1311</v>
      </c>
    </row>
    <row r="132" spans="2:2" x14ac:dyDescent="0.3">
      <c r="B132" s="3">
        <v>1312</v>
      </c>
    </row>
    <row r="133" spans="2:2" x14ac:dyDescent="0.3">
      <c r="B133" s="3">
        <v>1326</v>
      </c>
    </row>
    <row r="134" spans="2:2" x14ac:dyDescent="0.3">
      <c r="B134" s="3">
        <v>1353.5</v>
      </c>
    </row>
    <row r="135" spans="2:2" x14ac:dyDescent="0.3">
      <c r="B135" s="3">
        <v>1363</v>
      </c>
    </row>
    <row r="136" spans="2:2" x14ac:dyDescent="0.3">
      <c r="B136" s="3">
        <v>1375</v>
      </c>
    </row>
    <row r="137" spans="2:2" x14ac:dyDescent="0.3">
      <c r="B137" s="3">
        <v>1377</v>
      </c>
    </row>
    <row r="138" spans="2:2" x14ac:dyDescent="0.3">
      <c r="B138" s="3">
        <v>1379</v>
      </c>
    </row>
    <row r="139" spans="2:2" x14ac:dyDescent="0.3">
      <c r="B139" s="3">
        <v>1380</v>
      </c>
    </row>
    <row r="140" spans="2:2" x14ac:dyDescent="0.3">
      <c r="B140" s="3">
        <v>1385</v>
      </c>
    </row>
    <row r="141" spans="2:2" x14ac:dyDescent="0.3">
      <c r="B141" s="3">
        <v>1385</v>
      </c>
    </row>
    <row r="142" spans="2:2" x14ac:dyDescent="0.3">
      <c r="B142" s="3">
        <v>1390</v>
      </c>
    </row>
    <row r="143" spans="2:2" x14ac:dyDescent="0.3">
      <c r="B143" s="3">
        <v>1397</v>
      </c>
    </row>
    <row r="144" spans="2:2" x14ac:dyDescent="0.3">
      <c r="B144" s="3">
        <v>1425</v>
      </c>
    </row>
    <row r="145" spans="2:2" x14ac:dyDescent="0.3">
      <c r="B145" s="3">
        <v>1425</v>
      </c>
    </row>
    <row r="146" spans="2:2" x14ac:dyDescent="0.3">
      <c r="B146" s="3">
        <v>1428</v>
      </c>
    </row>
    <row r="147" spans="2:2" x14ac:dyDescent="0.3">
      <c r="B147" s="3">
        <v>1436</v>
      </c>
    </row>
    <row r="148" spans="2:2" x14ac:dyDescent="0.3">
      <c r="B148" s="3">
        <v>1455</v>
      </c>
    </row>
    <row r="149" spans="2:2" x14ac:dyDescent="0.3">
      <c r="B149" s="3">
        <v>1465</v>
      </c>
    </row>
    <row r="150" spans="2:2" x14ac:dyDescent="0.3">
      <c r="B150" s="3">
        <v>1467.5</v>
      </c>
    </row>
    <row r="151" spans="2:2" x14ac:dyDescent="0.3">
      <c r="B151" s="3">
        <v>1469.3333333333333</v>
      </c>
    </row>
    <row r="152" spans="2:2" x14ac:dyDescent="0.3">
      <c r="B152" s="3">
        <v>1474</v>
      </c>
    </row>
    <row r="153" spans="2:2" x14ac:dyDescent="0.3">
      <c r="B153" s="3">
        <v>1490</v>
      </c>
    </row>
    <row r="154" spans="2:2" x14ac:dyDescent="0.3">
      <c r="B154" s="3">
        <v>1490</v>
      </c>
    </row>
    <row r="155" spans="2:2" x14ac:dyDescent="0.3">
      <c r="B155" s="3">
        <v>1504</v>
      </c>
    </row>
    <row r="156" spans="2:2" x14ac:dyDescent="0.3">
      <c r="B156" s="3">
        <v>1505</v>
      </c>
    </row>
    <row r="157" spans="2:2" x14ac:dyDescent="0.3">
      <c r="B157" s="3">
        <v>1510</v>
      </c>
    </row>
    <row r="158" spans="2:2" x14ac:dyDescent="0.3">
      <c r="B158" s="3">
        <v>1525</v>
      </c>
    </row>
    <row r="159" spans="2:2" x14ac:dyDescent="0.3">
      <c r="B159" s="3">
        <v>1535</v>
      </c>
    </row>
    <row r="160" spans="2:2" x14ac:dyDescent="0.3">
      <c r="B160" s="3">
        <v>1537.5</v>
      </c>
    </row>
    <row r="161" spans="2:2" x14ac:dyDescent="0.3">
      <c r="B161" s="3">
        <v>1540</v>
      </c>
    </row>
    <row r="162" spans="2:2" x14ac:dyDescent="0.3">
      <c r="B162" s="3">
        <v>1550</v>
      </c>
    </row>
    <row r="163" spans="2:2" x14ac:dyDescent="0.3">
      <c r="B163" s="3">
        <v>1561</v>
      </c>
    </row>
    <row r="164" spans="2:2" x14ac:dyDescent="0.3">
      <c r="B164" s="3">
        <v>1561</v>
      </c>
    </row>
    <row r="165" spans="2:2" x14ac:dyDescent="0.3">
      <c r="B165" s="3">
        <v>1573.5</v>
      </c>
    </row>
    <row r="166" spans="2:2" x14ac:dyDescent="0.3">
      <c r="B166" s="3">
        <v>1591</v>
      </c>
    </row>
    <row r="167" spans="2:2" x14ac:dyDescent="0.3">
      <c r="B167" s="3">
        <v>1593</v>
      </c>
    </row>
    <row r="168" spans="2:2" x14ac:dyDescent="0.3">
      <c r="B168" s="3">
        <v>1593</v>
      </c>
    </row>
    <row r="169" spans="2:2" x14ac:dyDescent="0.3">
      <c r="B169" s="3">
        <v>1595</v>
      </c>
    </row>
    <row r="170" spans="2:2" x14ac:dyDescent="0.3">
      <c r="B170" s="3">
        <v>1600</v>
      </c>
    </row>
    <row r="171" spans="2:2" x14ac:dyDescent="0.3">
      <c r="B171" s="3">
        <v>1600</v>
      </c>
    </row>
    <row r="172" spans="2:2" x14ac:dyDescent="0.3">
      <c r="B172" s="3">
        <v>1603</v>
      </c>
    </row>
    <row r="173" spans="2:2" x14ac:dyDescent="0.3">
      <c r="B173" s="3">
        <v>1605</v>
      </c>
    </row>
    <row r="174" spans="2:2" x14ac:dyDescent="0.3">
      <c r="B174" s="3">
        <v>1606</v>
      </c>
    </row>
    <row r="175" spans="2:2" x14ac:dyDescent="0.3">
      <c r="B175" s="3">
        <v>1620.5</v>
      </c>
    </row>
    <row r="176" spans="2:2" x14ac:dyDescent="0.3">
      <c r="B176" s="3">
        <v>1644.5</v>
      </c>
    </row>
    <row r="177" spans="2:2" x14ac:dyDescent="0.3">
      <c r="B177" s="3">
        <v>1649</v>
      </c>
    </row>
    <row r="178" spans="2:2" x14ac:dyDescent="0.3">
      <c r="B178" s="3">
        <v>1665</v>
      </c>
    </row>
    <row r="179" spans="2:2" x14ac:dyDescent="0.3">
      <c r="B179" s="3">
        <v>1670</v>
      </c>
    </row>
    <row r="180" spans="2:2" x14ac:dyDescent="0.3">
      <c r="B180" s="3">
        <v>1682.5</v>
      </c>
    </row>
    <row r="181" spans="2:2" x14ac:dyDescent="0.3">
      <c r="B181" s="3">
        <v>1700</v>
      </c>
    </row>
    <row r="182" spans="2:2" x14ac:dyDescent="0.3">
      <c r="B182" s="3">
        <v>1700.3333333333333</v>
      </c>
    </row>
    <row r="183" spans="2:2" x14ac:dyDescent="0.3">
      <c r="B183" s="3">
        <v>1704</v>
      </c>
    </row>
    <row r="184" spans="2:2" x14ac:dyDescent="0.3">
      <c r="B184" s="3">
        <v>1715.3333333333333</v>
      </c>
    </row>
    <row r="185" spans="2:2" x14ac:dyDescent="0.3">
      <c r="B185" s="3">
        <v>1716</v>
      </c>
    </row>
    <row r="186" spans="2:2" x14ac:dyDescent="0.3">
      <c r="B186" s="3">
        <v>1716</v>
      </c>
    </row>
    <row r="187" spans="2:2" x14ac:dyDescent="0.3">
      <c r="B187" s="3">
        <v>1721</v>
      </c>
    </row>
    <row r="188" spans="2:2" x14ac:dyDescent="0.3">
      <c r="B188" s="3">
        <v>1737</v>
      </c>
    </row>
    <row r="189" spans="2:2" x14ac:dyDescent="0.3">
      <c r="B189" s="3">
        <v>1744</v>
      </c>
    </row>
    <row r="190" spans="2:2" x14ac:dyDescent="0.3">
      <c r="B190" s="3">
        <v>1744</v>
      </c>
    </row>
    <row r="191" spans="2:2" x14ac:dyDescent="0.3">
      <c r="B191" s="3">
        <v>1745</v>
      </c>
    </row>
    <row r="192" spans="2:2" x14ac:dyDescent="0.3">
      <c r="B192" s="3">
        <v>1748</v>
      </c>
    </row>
    <row r="193" spans="2:2" x14ac:dyDescent="0.3">
      <c r="B193" s="3">
        <v>1754</v>
      </c>
    </row>
    <row r="194" spans="2:2" x14ac:dyDescent="0.3">
      <c r="B194" s="3">
        <v>1759</v>
      </c>
    </row>
    <row r="195" spans="2:2" x14ac:dyDescent="0.3">
      <c r="B195" s="3">
        <v>1785</v>
      </c>
    </row>
    <row r="196" spans="2:2" x14ac:dyDescent="0.3">
      <c r="B196" s="3">
        <v>1785</v>
      </c>
    </row>
    <row r="197" spans="2:2" x14ac:dyDescent="0.3">
      <c r="B197" s="3">
        <v>1785.5</v>
      </c>
    </row>
    <row r="198" spans="2:2" x14ac:dyDescent="0.3">
      <c r="B198" s="3">
        <v>1800</v>
      </c>
    </row>
    <row r="199" spans="2:2" x14ac:dyDescent="0.3">
      <c r="B199" s="3">
        <v>1800</v>
      </c>
    </row>
    <row r="200" spans="2:2" x14ac:dyDescent="0.3">
      <c r="B200" s="3">
        <v>1806</v>
      </c>
    </row>
    <row r="201" spans="2:2" x14ac:dyDescent="0.3">
      <c r="B201" s="3">
        <v>1817</v>
      </c>
    </row>
    <row r="202" spans="2:2" x14ac:dyDescent="0.3">
      <c r="B202" s="3">
        <v>1825</v>
      </c>
    </row>
    <row r="203" spans="2:2" x14ac:dyDescent="0.3">
      <c r="B203" s="3">
        <v>1839</v>
      </c>
    </row>
    <row r="204" spans="2:2" x14ac:dyDescent="0.3">
      <c r="B204" s="3">
        <v>1840</v>
      </c>
    </row>
    <row r="205" spans="2:2" x14ac:dyDescent="0.3">
      <c r="B205" s="3">
        <v>1849</v>
      </c>
    </row>
    <row r="206" spans="2:2" x14ac:dyDescent="0.3">
      <c r="B206" s="3">
        <v>1854</v>
      </c>
    </row>
    <row r="207" spans="2:2" x14ac:dyDescent="0.3">
      <c r="B207" s="3">
        <v>1860</v>
      </c>
    </row>
    <row r="208" spans="2:2" x14ac:dyDescent="0.3">
      <c r="B208" s="3">
        <v>1865</v>
      </c>
    </row>
    <row r="209" spans="2:2" x14ac:dyDescent="0.3">
      <c r="B209" s="3">
        <v>1872</v>
      </c>
    </row>
    <row r="210" spans="2:2" x14ac:dyDescent="0.3">
      <c r="B210" s="3">
        <v>1880</v>
      </c>
    </row>
    <row r="211" spans="2:2" x14ac:dyDescent="0.3">
      <c r="B211" s="3">
        <v>1887</v>
      </c>
    </row>
    <row r="212" spans="2:2" x14ac:dyDescent="0.3">
      <c r="B212" s="3">
        <v>1899</v>
      </c>
    </row>
    <row r="213" spans="2:2" x14ac:dyDescent="0.3">
      <c r="B213" s="3">
        <v>1899.5</v>
      </c>
    </row>
    <row r="214" spans="2:2" x14ac:dyDescent="0.3">
      <c r="B214" s="3">
        <v>1904</v>
      </c>
    </row>
    <row r="215" spans="2:2" x14ac:dyDescent="0.3">
      <c r="B215" s="3">
        <v>1915</v>
      </c>
    </row>
    <row r="216" spans="2:2" x14ac:dyDescent="0.3">
      <c r="B216" s="3">
        <v>1921</v>
      </c>
    </row>
    <row r="217" spans="2:2" x14ac:dyDescent="0.3">
      <c r="B217" s="3">
        <v>1923</v>
      </c>
    </row>
    <row r="218" spans="2:2" x14ac:dyDescent="0.3">
      <c r="B218" s="3">
        <v>1924</v>
      </c>
    </row>
    <row r="219" spans="2:2" x14ac:dyDescent="0.3">
      <c r="B219" s="3">
        <v>1926</v>
      </c>
    </row>
    <row r="220" spans="2:2" x14ac:dyDescent="0.3">
      <c r="B220" s="3">
        <v>1927.5</v>
      </c>
    </row>
    <row r="221" spans="2:2" x14ac:dyDescent="0.3">
      <c r="B221" s="3">
        <v>1936</v>
      </c>
    </row>
    <row r="222" spans="2:2" x14ac:dyDescent="0.3">
      <c r="B222" s="3">
        <v>1961</v>
      </c>
    </row>
    <row r="223" spans="2:2" x14ac:dyDescent="0.3">
      <c r="B223" s="3">
        <v>1961</v>
      </c>
    </row>
    <row r="224" spans="2:2" x14ac:dyDescent="0.3">
      <c r="B224" s="3">
        <v>1977</v>
      </c>
    </row>
    <row r="225" spans="2:2" x14ac:dyDescent="0.3">
      <c r="B225" s="3">
        <v>1996</v>
      </c>
    </row>
    <row r="226" spans="2:2" x14ac:dyDescent="0.3">
      <c r="B226" s="3">
        <v>2000</v>
      </c>
    </row>
    <row r="227" spans="2:2" x14ac:dyDescent="0.3">
      <c r="B227" s="3">
        <v>2023.5</v>
      </c>
    </row>
    <row r="228" spans="2:2" x14ac:dyDescent="0.3">
      <c r="B228" s="3">
        <v>2025</v>
      </c>
    </row>
    <row r="229" spans="2:2" x14ac:dyDescent="0.3">
      <c r="B229" s="3">
        <v>2036</v>
      </c>
    </row>
    <row r="230" spans="2:2" x14ac:dyDescent="0.3">
      <c r="B230" s="3">
        <v>2103</v>
      </c>
    </row>
    <row r="231" spans="2:2" x14ac:dyDescent="0.3">
      <c r="B231" s="3">
        <v>2128</v>
      </c>
    </row>
    <row r="232" spans="2:2" x14ac:dyDescent="0.3">
      <c r="B232" s="3">
        <v>2203</v>
      </c>
    </row>
    <row r="233" spans="2:2" x14ac:dyDescent="0.3">
      <c r="B233" s="3">
        <v>2210</v>
      </c>
    </row>
    <row r="234" spans="2:2" x14ac:dyDescent="0.3">
      <c r="B234" s="3">
        <v>2272</v>
      </c>
    </row>
    <row r="235" spans="2:2" x14ac:dyDescent="0.3">
      <c r="B235" s="3">
        <v>2295</v>
      </c>
    </row>
    <row r="236" spans="2:2" x14ac:dyDescent="0.3">
      <c r="B236" s="3">
        <v>2299</v>
      </c>
    </row>
    <row r="237" spans="2:2" x14ac:dyDescent="0.3">
      <c r="B237" s="3">
        <v>2308</v>
      </c>
    </row>
    <row r="238" spans="2:2" x14ac:dyDescent="0.3">
      <c r="B238" s="3">
        <v>2313</v>
      </c>
    </row>
    <row r="239" spans="2:2" x14ac:dyDescent="0.3">
      <c r="B239" s="3">
        <v>2328</v>
      </c>
    </row>
    <row r="240" spans="2:2" x14ac:dyDescent="0.3">
      <c r="B240" s="3">
        <v>2364</v>
      </c>
    </row>
    <row r="241" spans="2:2" x14ac:dyDescent="0.3">
      <c r="B241" s="3">
        <v>2385</v>
      </c>
    </row>
    <row r="242" spans="2:2" x14ac:dyDescent="0.3">
      <c r="B242" s="3">
        <v>2396.3333333333335</v>
      </c>
    </row>
    <row r="243" spans="2:2" x14ac:dyDescent="0.3">
      <c r="B243" s="3">
        <v>2423</v>
      </c>
    </row>
    <row r="244" spans="2:2" x14ac:dyDescent="0.3">
      <c r="B244" s="3">
        <v>2430.5</v>
      </c>
    </row>
    <row r="245" spans="2:2" x14ac:dyDescent="0.3">
      <c r="B245" s="3">
        <v>2479</v>
      </c>
    </row>
    <row r="246" spans="2:2" x14ac:dyDescent="0.3">
      <c r="B246" s="3">
        <v>2497.5</v>
      </c>
    </row>
    <row r="247" spans="2:2" x14ac:dyDescent="0.3">
      <c r="B247" s="3">
        <v>2505</v>
      </c>
    </row>
    <row r="248" spans="2:2" x14ac:dyDescent="0.3">
      <c r="B248" s="3">
        <v>2509</v>
      </c>
    </row>
    <row r="249" spans="2:2" x14ac:dyDescent="0.3">
      <c r="B249" s="3">
        <v>2519</v>
      </c>
    </row>
    <row r="250" spans="2:2" x14ac:dyDescent="0.3">
      <c r="B250" s="3">
        <v>2549</v>
      </c>
    </row>
    <row r="251" spans="2:2" x14ac:dyDescent="0.3">
      <c r="B251" s="3">
        <v>2550</v>
      </c>
    </row>
    <row r="252" spans="2:2" x14ac:dyDescent="0.3">
      <c r="B252" s="3">
        <v>2555</v>
      </c>
    </row>
    <row r="253" spans="2:2" x14ac:dyDescent="0.3">
      <c r="B253" s="3">
        <v>2605</v>
      </c>
    </row>
    <row r="254" spans="2:2" x14ac:dyDescent="0.3">
      <c r="B254" s="3">
        <v>2635</v>
      </c>
    </row>
    <row r="255" spans="2:2" x14ac:dyDescent="0.3">
      <c r="B255" s="3">
        <v>2646</v>
      </c>
    </row>
    <row r="256" spans="2:2" x14ac:dyDescent="0.3">
      <c r="B256" s="3">
        <v>2690</v>
      </c>
    </row>
    <row r="257" spans="2:2" x14ac:dyDescent="0.3">
      <c r="B257" s="3">
        <v>2718</v>
      </c>
    </row>
    <row r="258" spans="2:2" x14ac:dyDescent="0.3">
      <c r="B258" s="3">
        <v>2842.5</v>
      </c>
    </row>
    <row r="259" spans="2:2" x14ac:dyDescent="0.3">
      <c r="B259" s="3">
        <v>2861</v>
      </c>
    </row>
    <row r="260" spans="2:2" x14ac:dyDescent="0.3">
      <c r="B260" s="3">
        <v>2917</v>
      </c>
    </row>
    <row r="261" spans="2:2" x14ac:dyDescent="0.3">
      <c r="B261" s="3">
        <v>3017</v>
      </c>
    </row>
    <row r="262" spans="2:2" x14ac:dyDescent="0.3">
      <c r="B262" s="3">
        <v>3070.5</v>
      </c>
    </row>
    <row r="263" spans="2:2" x14ac:dyDescent="0.3">
      <c r="B263" s="3">
        <v>3156.5</v>
      </c>
    </row>
    <row r="264" spans="2:2" x14ac:dyDescent="0.3">
      <c r="B264" s="3">
        <v>3249.5</v>
      </c>
    </row>
    <row r="265" spans="2:2" x14ac:dyDescent="0.3">
      <c r="B265" s="26">
        <v>3318.5</v>
      </c>
    </row>
    <row r="266" spans="2:2" x14ac:dyDescent="0.3">
      <c r="B266" s="26">
        <v>3608</v>
      </c>
    </row>
    <row r="267" spans="2:2" x14ac:dyDescent="0.3">
      <c r="B267" s="26">
        <v>3894.5</v>
      </c>
    </row>
    <row r="268" spans="2:2" x14ac:dyDescent="0.3">
      <c r="B268" s="26">
        <v>4080</v>
      </c>
    </row>
    <row r="269" spans="2:2" x14ac:dyDescent="0.3">
      <c r="B269" s="26">
        <v>4340.5</v>
      </c>
    </row>
    <row r="270" spans="2:2" x14ac:dyDescent="0.3">
      <c r="B270" s="26">
        <v>4411.666666666667</v>
      </c>
    </row>
    <row r="271" spans="2:2" x14ac:dyDescent="0.3">
      <c r="B271" s="26">
        <v>6523.333333333333</v>
      </c>
    </row>
    <row r="274414" spans="4:4" ht="15.6" x14ac:dyDescent="0.3">
      <c r="D274414" s="5"/>
    </row>
  </sheetData>
  <sortState xmlns:xlrd2="http://schemas.microsoft.com/office/spreadsheetml/2017/richdata2" ref="B6:B271">
    <sortCondition ref="B6:B271"/>
  </sortState>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4B3FA-01BB-4BDA-B91D-C74D28A269EE}">
  <dimension ref="B1:N329"/>
  <sheetViews>
    <sheetView topLeftCell="A25" workbookViewId="0">
      <selection activeCell="G35" sqref="G35:G37"/>
    </sheetView>
  </sheetViews>
  <sheetFormatPr defaultRowHeight="14.4" x14ac:dyDescent="0.3"/>
  <cols>
    <col min="1" max="1" width="2" customWidth="1"/>
    <col min="2" max="2" width="76.6640625" bestFit="1" customWidth="1"/>
    <col min="6" max="6" width="37.6640625" bestFit="1" customWidth="1"/>
  </cols>
  <sheetData>
    <row r="1" spans="2:2" ht="17.399999999999999" x14ac:dyDescent="0.3">
      <c r="B1" s="6" t="s">
        <v>78</v>
      </c>
    </row>
    <row r="5" spans="2:2" ht="15.6" x14ac:dyDescent="0.3">
      <c r="B5" s="5" t="s">
        <v>69</v>
      </c>
    </row>
    <row r="6" spans="2:2" x14ac:dyDescent="0.3">
      <c r="B6" s="2">
        <v>173.75</v>
      </c>
    </row>
    <row r="7" spans="2:2" x14ac:dyDescent="0.3">
      <c r="B7" s="2">
        <v>228.75</v>
      </c>
    </row>
    <row r="8" spans="2:2" x14ac:dyDescent="0.3">
      <c r="B8" s="2">
        <v>253.75</v>
      </c>
    </row>
    <row r="9" spans="2:2" x14ac:dyDescent="0.3">
      <c r="B9" s="2">
        <v>270</v>
      </c>
    </row>
    <row r="10" spans="2:2" x14ac:dyDescent="0.3">
      <c r="B10" s="2">
        <v>273.75</v>
      </c>
    </row>
    <row r="11" spans="2:2" x14ac:dyDescent="0.3">
      <c r="B11" s="2">
        <v>277.5</v>
      </c>
    </row>
    <row r="12" spans="2:2" x14ac:dyDescent="0.3">
      <c r="B12" s="2">
        <v>334.75</v>
      </c>
    </row>
    <row r="13" spans="2:2" x14ac:dyDescent="0.3">
      <c r="B13" s="2">
        <v>367.5</v>
      </c>
    </row>
    <row r="14" spans="2:2" x14ac:dyDescent="0.3">
      <c r="B14" s="2">
        <v>412.5</v>
      </c>
    </row>
    <row r="15" spans="2:2" x14ac:dyDescent="0.3">
      <c r="B15" s="2">
        <v>415</v>
      </c>
    </row>
    <row r="16" spans="2:2" x14ac:dyDescent="0.3">
      <c r="B16" s="2">
        <v>419.75</v>
      </c>
    </row>
    <row r="17" spans="2:14" x14ac:dyDescent="0.3">
      <c r="B17" s="2">
        <v>450</v>
      </c>
    </row>
    <row r="18" spans="2:14" x14ac:dyDescent="0.3">
      <c r="B18" s="2">
        <v>550</v>
      </c>
    </row>
    <row r="19" spans="2:14" x14ac:dyDescent="0.3">
      <c r="B19" s="2">
        <v>550</v>
      </c>
    </row>
    <row r="20" spans="2:14" x14ac:dyDescent="0.3">
      <c r="B20" s="2">
        <v>560</v>
      </c>
    </row>
    <row r="21" spans="2:14" x14ac:dyDescent="0.3">
      <c r="B21" s="2">
        <v>560</v>
      </c>
    </row>
    <row r="22" spans="2:14" x14ac:dyDescent="0.3">
      <c r="B22" s="2">
        <v>562.5</v>
      </c>
    </row>
    <row r="23" spans="2:14" x14ac:dyDescent="0.3">
      <c r="B23" s="2">
        <v>566.66666666666663</v>
      </c>
    </row>
    <row r="24" spans="2:14" x14ac:dyDescent="0.3">
      <c r="B24" s="2">
        <v>570</v>
      </c>
    </row>
    <row r="25" spans="2:14" x14ac:dyDescent="0.3">
      <c r="B25" s="2">
        <v>575</v>
      </c>
    </row>
    <row r="26" spans="2:14" x14ac:dyDescent="0.3">
      <c r="B26" s="2">
        <v>590</v>
      </c>
    </row>
    <row r="27" spans="2:14" x14ac:dyDescent="0.3">
      <c r="B27" s="2">
        <v>590</v>
      </c>
    </row>
    <row r="28" spans="2:14" x14ac:dyDescent="0.3">
      <c r="B28" s="2">
        <v>600</v>
      </c>
    </row>
    <row r="29" spans="2:14" x14ac:dyDescent="0.3">
      <c r="B29" s="2">
        <v>600</v>
      </c>
    </row>
    <row r="30" spans="2:14" x14ac:dyDescent="0.3">
      <c r="B30" s="2">
        <v>600</v>
      </c>
      <c r="F30" t="s">
        <v>77</v>
      </c>
      <c r="G30">
        <f>SKEW(B6:B329)</f>
        <v>2.0690506310846679</v>
      </c>
      <c r="M30" t="s">
        <v>77</v>
      </c>
      <c r="N30">
        <f>SKEW(B6:B319)</f>
        <v>0.16600629556898672</v>
      </c>
    </row>
    <row r="31" spans="2:14" x14ac:dyDescent="0.3">
      <c r="B31" s="2">
        <v>616.33333333333337</v>
      </c>
      <c r="N31" s="39" t="s">
        <v>79</v>
      </c>
    </row>
    <row r="32" spans="2:14" x14ac:dyDescent="0.3">
      <c r="B32" s="2">
        <v>619.5</v>
      </c>
    </row>
    <row r="33" spans="2:7" ht="17.399999999999999" x14ac:dyDescent="0.3">
      <c r="B33" s="2">
        <v>625</v>
      </c>
      <c r="F33" s="36" t="s">
        <v>97</v>
      </c>
      <c r="G33" s="32"/>
    </row>
    <row r="34" spans="2:7" ht="15.6" x14ac:dyDescent="0.3">
      <c r="B34" s="2">
        <v>625</v>
      </c>
      <c r="F34" s="24"/>
      <c r="G34" s="24"/>
    </row>
    <row r="35" spans="2:7" ht="15.6" x14ac:dyDescent="0.3">
      <c r="B35" s="2">
        <v>625</v>
      </c>
      <c r="F35" s="37" t="s">
        <v>11</v>
      </c>
      <c r="G35" s="38">
        <f>AVERAGE(B6:B329)</f>
        <v>1147.7348251028804</v>
      </c>
    </row>
    <row r="36" spans="2:7" ht="15.6" x14ac:dyDescent="0.3">
      <c r="B36" s="2">
        <v>629</v>
      </c>
      <c r="F36" s="37" t="s">
        <v>45</v>
      </c>
      <c r="G36" s="37">
        <f>_xlfn.STDEV.S(B6:B329)</f>
        <v>509.55127145609436</v>
      </c>
    </row>
    <row r="37" spans="2:7" ht="15.6" x14ac:dyDescent="0.3">
      <c r="B37" s="2">
        <v>632</v>
      </c>
      <c r="F37" s="37" t="s">
        <v>46</v>
      </c>
      <c r="G37" s="37">
        <f>COUNT(B6:B329)</f>
        <v>324</v>
      </c>
    </row>
    <row r="38" spans="2:7" x14ac:dyDescent="0.3">
      <c r="B38" s="2">
        <v>637.5</v>
      </c>
    </row>
    <row r="39" spans="2:7" x14ac:dyDescent="0.3">
      <c r="B39" s="2">
        <v>644.5</v>
      </c>
    </row>
    <row r="40" spans="2:7" x14ac:dyDescent="0.3">
      <c r="B40" s="2">
        <v>645</v>
      </c>
    </row>
    <row r="41" spans="2:7" x14ac:dyDescent="0.3">
      <c r="B41" s="2">
        <v>650</v>
      </c>
    </row>
    <row r="42" spans="2:7" x14ac:dyDescent="0.3">
      <c r="B42" s="2">
        <v>650</v>
      </c>
    </row>
    <row r="43" spans="2:7" x14ac:dyDescent="0.3">
      <c r="B43" s="2">
        <v>659.5</v>
      </c>
    </row>
    <row r="44" spans="2:7" x14ac:dyDescent="0.3">
      <c r="B44" s="2">
        <v>662.5</v>
      </c>
    </row>
    <row r="45" spans="2:7" x14ac:dyDescent="0.3">
      <c r="B45" s="2">
        <v>667.5</v>
      </c>
    </row>
    <row r="46" spans="2:7" x14ac:dyDescent="0.3">
      <c r="B46" s="2">
        <v>675</v>
      </c>
    </row>
    <row r="47" spans="2:7" x14ac:dyDescent="0.3">
      <c r="B47" s="2">
        <v>675</v>
      </c>
    </row>
    <row r="48" spans="2:7" x14ac:dyDescent="0.3">
      <c r="B48" s="2">
        <v>687.5</v>
      </c>
    </row>
    <row r="49" spans="2:2" x14ac:dyDescent="0.3">
      <c r="B49" s="2">
        <v>687.5</v>
      </c>
    </row>
    <row r="50" spans="2:2" x14ac:dyDescent="0.3">
      <c r="B50" s="2">
        <v>691.25</v>
      </c>
    </row>
    <row r="51" spans="2:2" x14ac:dyDescent="0.3">
      <c r="B51" s="2">
        <v>695</v>
      </c>
    </row>
    <row r="52" spans="2:2" x14ac:dyDescent="0.3">
      <c r="B52" s="2">
        <v>695</v>
      </c>
    </row>
    <row r="53" spans="2:2" x14ac:dyDescent="0.3">
      <c r="B53" s="2">
        <v>697.5</v>
      </c>
    </row>
    <row r="54" spans="2:2" x14ac:dyDescent="0.3">
      <c r="B54" s="2">
        <v>699</v>
      </c>
    </row>
    <row r="55" spans="2:2" x14ac:dyDescent="0.3">
      <c r="B55" s="2">
        <v>700</v>
      </c>
    </row>
    <row r="56" spans="2:2" x14ac:dyDescent="0.3">
      <c r="B56" s="2">
        <v>700</v>
      </c>
    </row>
    <row r="57" spans="2:2" x14ac:dyDescent="0.3">
      <c r="B57" s="2">
        <v>700</v>
      </c>
    </row>
    <row r="58" spans="2:2" x14ac:dyDescent="0.3">
      <c r="B58" s="2">
        <v>712.5</v>
      </c>
    </row>
    <row r="59" spans="2:2" x14ac:dyDescent="0.3">
      <c r="B59" s="2">
        <v>720</v>
      </c>
    </row>
    <row r="60" spans="2:2" x14ac:dyDescent="0.3">
      <c r="B60" s="2">
        <v>725</v>
      </c>
    </row>
    <row r="61" spans="2:2" x14ac:dyDescent="0.3">
      <c r="B61" s="2">
        <v>725</v>
      </c>
    </row>
    <row r="62" spans="2:2" x14ac:dyDescent="0.3">
      <c r="B62" s="2">
        <v>730</v>
      </c>
    </row>
    <row r="63" spans="2:2" x14ac:dyDescent="0.3">
      <c r="B63" s="2">
        <v>730</v>
      </c>
    </row>
    <row r="64" spans="2:2" x14ac:dyDescent="0.3">
      <c r="B64" s="2">
        <v>731.66666666666663</v>
      </c>
    </row>
    <row r="65" spans="2:2" x14ac:dyDescent="0.3">
      <c r="B65" s="2">
        <v>735</v>
      </c>
    </row>
    <row r="66" spans="2:2" x14ac:dyDescent="0.3">
      <c r="B66" s="2">
        <v>740</v>
      </c>
    </row>
    <row r="67" spans="2:2" x14ac:dyDescent="0.3">
      <c r="B67" s="2">
        <v>745</v>
      </c>
    </row>
    <row r="68" spans="2:2" x14ac:dyDescent="0.3">
      <c r="B68" s="2">
        <v>749.5</v>
      </c>
    </row>
    <row r="69" spans="2:2" x14ac:dyDescent="0.3">
      <c r="B69" s="2">
        <v>750</v>
      </c>
    </row>
    <row r="70" spans="2:2" x14ac:dyDescent="0.3">
      <c r="B70" s="2">
        <v>767.5</v>
      </c>
    </row>
    <row r="71" spans="2:2" x14ac:dyDescent="0.3">
      <c r="B71" s="2">
        <v>775</v>
      </c>
    </row>
    <row r="72" spans="2:2" x14ac:dyDescent="0.3">
      <c r="B72" s="2">
        <v>785</v>
      </c>
    </row>
    <row r="73" spans="2:2" x14ac:dyDescent="0.3">
      <c r="B73" s="2">
        <v>787.5</v>
      </c>
    </row>
    <row r="74" spans="2:2" x14ac:dyDescent="0.3">
      <c r="B74" s="2">
        <v>795</v>
      </c>
    </row>
    <row r="75" spans="2:2" x14ac:dyDescent="0.3">
      <c r="B75" s="2">
        <v>795</v>
      </c>
    </row>
    <row r="76" spans="2:2" x14ac:dyDescent="0.3">
      <c r="B76" s="2">
        <v>795</v>
      </c>
    </row>
    <row r="77" spans="2:2" x14ac:dyDescent="0.3">
      <c r="B77" s="2">
        <v>795</v>
      </c>
    </row>
    <row r="78" spans="2:2" x14ac:dyDescent="0.3">
      <c r="B78" s="2">
        <v>799</v>
      </c>
    </row>
    <row r="79" spans="2:2" x14ac:dyDescent="0.3">
      <c r="B79" s="2">
        <v>800</v>
      </c>
    </row>
    <row r="80" spans="2:2" x14ac:dyDescent="0.3">
      <c r="B80" s="2">
        <v>800</v>
      </c>
    </row>
    <row r="81" spans="2:2" x14ac:dyDescent="0.3">
      <c r="B81" s="2">
        <v>800</v>
      </c>
    </row>
    <row r="82" spans="2:2" x14ac:dyDescent="0.3">
      <c r="B82" s="2">
        <v>800</v>
      </c>
    </row>
    <row r="83" spans="2:2" x14ac:dyDescent="0.3">
      <c r="B83" s="2">
        <v>800</v>
      </c>
    </row>
    <row r="84" spans="2:2" x14ac:dyDescent="0.3">
      <c r="B84" s="2">
        <v>800</v>
      </c>
    </row>
    <row r="85" spans="2:2" x14ac:dyDescent="0.3">
      <c r="B85" s="2">
        <v>825</v>
      </c>
    </row>
    <row r="86" spans="2:2" x14ac:dyDescent="0.3">
      <c r="B86" s="2">
        <v>830</v>
      </c>
    </row>
    <row r="87" spans="2:2" x14ac:dyDescent="0.3">
      <c r="B87" s="2">
        <v>830</v>
      </c>
    </row>
    <row r="88" spans="2:2" x14ac:dyDescent="0.3">
      <c r="B88" s="2">
        <v>830</v>
      </c>
    </row>
    <row r="89" spans="2:2" x14ac:dyDescent="0.3">
      <c r="B89" s="2">
        <v>843</v>
      </c>
    </row>
    <row r="90" spans="2:2" x14ac:dyDescent="0.3">
      <c r="B90" s="2">
        <v>845</v>
      </c>
    </row>
    <row r="91" spans="2:2" x14ac:dyDescent="0.3">
      <c r="B91" s="2">
        <v>847.5</v>
      </c>
    </row>
    <row r="92" spans="2:2" x14ac:dyDescent="0.3">
      <c r="B92" s="2">
        <v>850</v>
      </c>
    </row>
    <row r="93" spans="2:2" x14ac:dyDescent="0.3">
      <c r="B93" s="2">
        <v>850</v>
      </c>
    </row>
    <row r="94" spans="2:2" x14ac:dyDescent="0.3">
      <c r="B94" s="2">
        <v>850</v>
      </c>
    </row>
    <row r="95" spans="2:2" x14ac:dyDescent="0.3">
      <c r="B95" s="2">
        <v>850</v>
      </c>
    </row>
    <row r="96" spans="2:2" x14ac:dyDescent="0.3">
      <c r="B96" s="2">
        <v>868</v>
      </c>
    </row>
    <row r="97" spans="2:2" x14ac:dyDescent="0.3">
      <c r="B97" s="2">
        <v>871</v>
      </c>
    </row>
    <row r="98" spans="2:2" x14ac:dyDescent="0.3">
      <c r="B98" s="2">
        <v>875</v>
      </c>
    </row>
    <row r="99" spans="2:2" x14ac:dyDescent="0.3">
      <c r="B99" s="2">
        <v>875</v>
      </c>
    </row>
    <row r="100" spans="2:2" x14ac:dyDescent="0.3">
      <c r="B100" s="2">
        <v>879</v>
      </c>
    </row>
    <row r="101" spans="2:2" x14ac:dyDescent="0.3">
      <c r="B101" s="2">
        <v>880</v>
      </c>
    </row>
    <row r="102" spans="2:2" x14ac:dyDescent="0.3">
      <c r="B102" s="2">
        <v>890</v>
      </c>
    </row>
    <row r="103" spans="2:2" x14ac:dyDescent="0.3">
      <c r="B103" s="2">
        <v>895</v>
      </c>
    </row>
    <row r="104" spans="2:2" x14ac:dyDescent="0.3">
      <c r="B104" s="2">
        <v>895</v>
      </c>
    </row>
    <row r="105" spans="2:2" x14ac:dyDescent="0.3">
      <c r="B105" s="2">
        <v>899</v>
      </c>
    </row>
    <row r="106" spans="2:2" x14ac:dyDescent="0.3">
      <c r="B106" s="2">
        <v>899.5</v>
      </c>
    </row>
    <row r="107" spans="2:2" x14ac:dyDescent="0.3">
      <c r="B107" s="2">
        <v>899.66666666666663</v>
      </c>
    </row>
    <row r="108" spans="2:2" x14ac:dyDescent="0.3">
      <c r="B108" s="2">
        <v>900</v>
      </c>
    </row>
    <row r="109" spans="2:2" x14ac:dyDescent="0.3">
      <c r="B109" s="2">
        <v>900</v>
      </c>
    </row>
    <row r="110" spans="2:2" x14ac:dyDescent="0.3">
      <c r="B110" s="2">
        <v>900</v>
      </c>
    </row>
    <row r="111" spans="2:2" x14ac:dyDescent="0.3">
      <c r="B111" s="2">
        <v>901</v>
      </c>
    </row>
    <row r="112" spans="2:2" x14ac:dyDescent="0.3">
      <c r="B112" s="2">
        <v>905</v>
      </c>
    </row>
    <row r="113" spans="2:2" x14ac:dyDescent="0.3">
      <c r="B113" s="2">
        <v>920</v>
      </c>
    </row>
    <row r="114" spans="2:2" x14ac:dyDescent="0.3">
      <c r="B114" s="2">
        <v>925</v>
      </c>
    </row>
    <row r="115" spans="2:2" x14ac:dyDescent="0.3">
      <c r="B115" s="2">
        <v>925</v>
      </c>
    </row>
    <row r="116" spans="2:2" x14ac:dyDescent="0.3">
      <c r="B116" s="2">
        <v>949</v>
      </c>
    </row>
    <row r="117" spans="2:2" x14ac:dyDescent="0.3">
      <c r="B117" s="2">
        <v>949</v>
      </c>
    </row>
    <row r="118" spans="2:2" x14ac:dyDescent="0.3">
      <c r="B118" s="2">
        <v>950</v>
      </c>
    </row>
    <row r="119" spans="2:2" x14ac:dyDescent="0.3">
      <c r="B119" s="2">
        <v>950</v>
      </c>
    </row>
    <row r="120" spans="2:2" x14ac:dyDescent="0.3">
      <c r="B120" s="2">
        <v>950</v>
      </c>
    </row>
    <row r="121" spans="2:2" x14ac:dyDescent="0.3">
      <c r="B121" s="2">
        <v>950</v>
      </c>
    </row>
    <row r="122" spans="2:2" x14ac:dyDescent="0.3">
      <c r="B122" s="2">
        <v>957</v>
      </c>
    </row>
    <row r="123" spans="2:2" x14ac:dyDescent="0.3">
      <c r="B123" s="2">
        <v>960</v>
      </c>
    </row>
    <row r="124" spans="2:2" x14ac:dyDescent="0.3">
      <c r="B124" s="2">
        <v>975</v>
      </c>
    </row>
    <row r="125" spans="2:2" x14ac:dyDescent="0.3">
      <c r="B125" s="2">
        <v>975</v>
      </c>
    </row>
    <row r="126" spans="2:2" x14ac:dyDescent="0.3">
      <c r="B126" s="2">
        <v>975</v>
      </c>
    </row>
    <row r="127" spans="2:2" x14ac:dyDescent="0.3">
      <c r="B127" s="2">
        <v>975</v>
      </c>
    </row>
    <row r="128" spans="2:2" x14ac:dyDescent="0.3">
      <c r="B128" s="2">
        <v>990</v>
      </c>
    </row>
    <row r="129" spans="2:2" x14ac:dyDescent="0.3">
      <c r="B129" s="2">
        <v>991</v>
      </c>
    </row>
    <row r="130" spans="2:2" x14ac:dyDescent="0.3">
      <c r="B130" s="2">
        <v>993</v>
      </c>
    </row>
    <row r="131" spans="2:2" x14ac:dyDescent="0.3">
      <c r="B131" s="2">
        <v>995</v>
      </c>
    </row>
    <row r="132" spans="2:2" x14ac:dyDescent="0.3">
      <c r="B132" s="2">
        <v>995</v>
      </c>
    </row>
    <row r="133" spans="2:2" x14ac:dyDescent="0.3">
      <c r="B133" s="2">
        <v>995</v>
      </c>
    </row>
    <row r="134" spans="2:2" x14ac:dyDescent="0.3">
      <c r="B134" s="2">
        <v>995</v>
      </c>
    </row>
    <row r="135" spans="2:2" x14ac:dyDescent="0.3">
      <c r="B135" s="2">
        <v>997.5</v>
      </c>
    </row>
    <row r="136" spans="2:2" x14ac:dyDescent="0.3">
      <c r="B136" s="2">
        <v>997.5</v>
      </c>
    </row>
    <row r="137" spans="2:2" x14ac:dyDescent="0.3">
      <c r="B137" s="2">
        <v>997.5</v>
      </c>
    </row>
    <row r="138" spans="2:2" x14ac:dyDescent="0.3">
      <c r="B138" s="2">
        <v>999</v>
      </c>
    </row>
    <row r="139" spans="2:2" x14ac:dyDescent="0.3">
      <c r="B139" s="2">
        <v>1000</v>
      </c>
    </row>
    <row r="140" spans="2:2" x14ac:dyDescent="0.3">
      <c r="B140" s="2">
        <v>1000</v>
      </c>
    </row>
    <row r="141" spans="2:2" x14ac:dyDescent="0.3">
      <c r="B141" s="2">
        <v>1000</v>
      </c>
    </row>
    <row r="142" spans="2:2" x14ac:dyDescent="0.3">
      <c r="B142" s="2">
        <v>1007</v>
      </c>
    </row>
    <row r="143" spans="2:2" x14ac:dyDescent="0.3">
      <c r="B143" s="2">
        <v>1021</v>
      </c>
    </row>
    <row r="144" spans="2:2" x14ac:dyDescent="0.3">
      <c r="B144" s="2">
        <v>1025</v>
      </c>
    </row>
    <row r="145" spans="2:2" x14ac:dyDescent="0.3">
      <c r="B145" s="2">
        <v>1027.3333333333333</v>
      </c>
    </row>
    <row r="146" spans="2:2" x14ac:dyDescent="0.3">
      <c r="B146" s="2">
        <v>1029</v>
      </c>
    </row>
    <row r="147" spans="2:2" x14ac:dyDescent="0.3">
      <c r="B147" s="2">
        <v>1035</v>
      </c>
    </row>
    <row r="148" spans="2:2" x14ac:dyDescent="0.3">
      <c r="B148" s="2">
        <v>1035</v>
      </c>
    </row>
    <row r="149" spans="2:2" x14ac:dyDescent="0.3">
      <c r="B149" s="2">
        <v>1042.5</v>
      </c>
    </row>
    <row r="150" spans="2:2" x14ac:dyDescent="0.3">
      <c r="B150" s="2">
        <v>1049.5</v>
      </c>
    </row>
    <row r="151" spans="2:2" x14ac:dyDescent="0.3">
      <c r="B151" s="2">
        <v>1049.5</v>
      </c>
    </row>
    <row r="152" spans="2:2" x14ac:dyDescent="0.3">
      <c r="B152" s="2">
        <v>1050</v>
      </c>
    </row>
    <row r="153" spans="2:2" x14ac:dyDescent="0.3">
      <c r="B153" s="2">
        <v>1050</v>
      </c>
    </row>
    <row r="154" spans="2:2" x14ac:dyDescent="0.3">
      <c r="B154" s="2">
        <v>1050</v>
      </c>
    </row>
    <row r="155" spans="2:2" x14ac:dyDescent="0.3">
      <c r="B155" s="2">
        <v>1055.5</v>
      </c>
    </row>
    <row r="156" spans="2:2" x14ac:dyDescent="0.3">
      <c r="B156" s="2">
        <v>1060</v>
      </c>
    </row>
    <row r="157" spans="2:2" x14ac:dyDescent="0.3">
      <c r="B157" s="2">
        <v>1070</v>
      </c>
    </row>
    <row r="158" spans="2:2" x14ac:dyDescent="0.3">
      <c r="B158" s="2">
        <v>1072.5</v>
      </c>
    </row>
    <row r="159" spans="2:2" x14ac:dyDescent="0.3">
      <c r="B159" s="2">
        <v>1072.5</v>
      </c>
    </row>
    <row r="160" spans="2:2" x14ac:dyDescent="0.3">
      <c r="B160" s="2">
        <v>1075</v>
      </c>
    </row>
    <row r="161" spans="2:2" x14ac:dyDescent="0.3">
      <c r="B161" s="2">
        <v>1075</v>
      </c>
    </row>
    <row r="162" spans="2:2" x14ac:dyDescent="0.3">
      <c r="B162" s="2">
        <v>1081.5</v>
      </c>
    </row>
    <row r="163" spans="2:2" x14ac:dyDescent="0.3">
      <c r="B163" s="2">
        <v>1086</v>
      </c>
    </row>
    <row r="164" spans="2:2" x14ac:dyDescent="0.3">
      <c r="B164" s="2">
        <v>1087.5</v>
      </c>
    </row>
    <row r="165" spans="2:2" x14ac:dyDescent="0.3">
      <c r="B165" s="2">
        <v>1089</v>
      </c>
    </row>
    <row r="166" spans="2:2" x14ac:dyDescent="0.3">
      <c r="B166" s="2">
        <v>1090</v>
      </c>
    </row>
    <row r="167" spans="2:2" x14ac:dyDescent="0.3">
      <c r="B167" s="2">
        <v>1095</v>
      </c>
    </row>
    <row r="168" spans="2:2" x14ac:dyDescent="0.3">
      <c r="B168" s="2">
        <v>1095</v>
      </c>
    </row>
    <row r="169" spans="2:2" x14ac:dyDescent="0.3">
      <c r="B169" s="2">
        <v>1097.5</v>
      </c>
    </row>
    <row r="170" spans="2:2" x14ac:dyDescent="0.3">
      <c r="B170" s="2">
        <v>1099.5</v>
      </c>
    </row>
    <row r="171" spans="2:2" x14ac:dyDescent="0.3">
      <c r="B171" s="2">
        <v>1100</v>
      </c>
    </row>
    <row r="172" spans="2:2" x14ac:dyDescent="0.3">
      <c r="B172" s="2">
        <v>1105</v>
      </c>
    </row>
    <row r="173" spans="2:2" x14ac:dyDescent="0.3">
      <c r="B173" s="2">
        <v>1112</v>
      </c>
    </row>
    <row r="174" spans="2:2" x14ac:dyDescent="0.3">
      <c r="B174" s="2">
        <v>1115</v>
      </c>
    </row>
    <row r="175" spans="2:2" x14ac:dyDescent="0.3">
      <c r="B175" s="2">
        <v>1116</v>
      </c>
    </row>
    <row r="176" spans="2:2" x14ac:dyDescent="0.3">
      <c r="B176" s="2">
        <v>1125</v>
      </c>
    </row>
    <row r="177" spans="2:2" x14ac:dyDescent="0.3">
      <c r="B177" s="2">
        <v>1125</v>
      </c>
    </row>
    <row r="178" spans="2:2" x14ac:dyDescent="0.3">
      <c r="B178" s="2">
        <v>1125</v>
      </c>
    </row>
    <row r="179" spans="2:2" x14ac:dyDescent="0.3">
      <c r="B179" s="2">
        <v>1126</v>
      </c>
    </row>
    <row r="180" spans="2:2" x14ac:dyDescent="0.3">
      <c r="B180" s="2">
        <v>1127</v>
      </c>
    </row>
    <row r="181" spans="2:2" x14ac:dyDescent="0.3">
      <c r="B181" s="2">
        <v>1129</v>
      </c>
    </row>
    <row r="182" spans="2:2" x14ac:dyDescent="0.3">
      <c r="B182" s="2">
        <v>1137</v>
      </c>
    </row>
    <row r="183" spans="2:2" x14ac:dyDescent="0.3">
      <c r="B183" s="2">
        <v>1140</v>
      </c>
    </row>
    <row r="184" spans="2:2" x14ac:dyDescent="0.3">
      <c r="B184" s="2">
        <v>1140.5</v>
      </c>
    </row>
    <row r="185" spans="2:2" x14ac:dyDescent="0.3">
      <c r="B185" s="2">
        <v>1142.5</v>
      </c>
    </row>
    <row r="186" spans="2:2" x14ac:dyDescent="0.3">
      <c r="B186" s="2">
        <v>1145</v>
      </c>
    </row>
    <row r="187" spans="2:2" x14ac:dyDescent="0.3">
      <c r="B187" s="2">
        <v>1155</v>
      </c>
    </row>
    <row r="188" spans="2:2" x14ac:dyDescent="0.3">
      <c r="B188" s="2">
        <v>1160</v>
      </c>
    </row>
    <row r="189" spans="2:2" x14ac:dyDescent="0.3">
      <c r="B189" s="2">
        <v>1162.5</v>
      </c>
    </row>
    <row r="190" spans="2:2" x14ac:dyDescent="0.3">
      <c r="B190" s="2">
        <v>1165</v>
      </c>
    </row>
    <row r="191" spans="2:2" x14ac:dyDescent="0.3">
      <c r="B191" s="2">
        <v>1170</v>
      </c>
    </row>
    <row r="192" spans="2:2" x14ac:dyDescent="0.3">
      <c r="B192" s="2">
        <v>1174.5</v>
      </c>
    </row>
    <row r="193" spans="2:2" x14ac:dyDescent="0.3">
      <c r="B193" s="2">
        <v>1175</v>
      </c>
    </row>
    <row r="194" spans="2:2" x14ac:dyDescent="0.3">
      <c r="B194" s="2">
        <v>1185</v>
      </c>
    </row>
    <row r="195" spans="2:2" x14ac:dyDescent="0.3">
      <c r="B195" s="2">
        <v>1185</v>
      </c>
    </row>
    <row r="196" spans="2:2" x14ac:dyDescent="0.3">
      <c r="B196" s="2">
        <v>1189</v>
      </c>
    </row>
    <row r="197" spans="2:2" x14ac:dyDescent="0.3">
      <c r="B197" s="2">
        <v>1190</v>
      </c>
    </row>
    <row r="198" spans="2:2" x14ac:dyDescent="0.3">
      <c r="B198" s="2">
        <v>1195</v>
      </c>
    </row>
    <row r="199" spans="2:2" x14ac:dyDescent="0.3">
      <c r="B199" s="2">
        <v>1195</v>
      </c>
    </row>
    <row r="200" spans="2:2" x14ac:dyDescent="0.3">
      <c r="B200" s="2">
        <v>1195</v>
      </c>
    </row>
    <row r="201" spans="2:2" x14ac:dyDescent="0.3">
      <c r="B201" s="2">
        <v>1199</v>
      </c>
    </row>
    <row r="202" spans="2:2" x14ac:dyDescent="0.3">
      <c r="B202" s="2">
        <v>1199.3333333333333</v>
      </c>
    </row>
    <row r="203" spans="2:2" x14ac:dyDescent="0.3">
      <c r="B203" s="2">
        <v>1200</v>
      </c>
    </row>
    <row r="204" spans="2:2" x14ac:dyDescent="0.3">
      <c r="B204" s="2">
        <v>1205</v>
      </c>
    </row>
    <row r="205" spans="2:2" x14ac:dyDescent="0.3">
      <c r="B205" s="2">
        <v>1205</v>
      </c>
    </row>
    <row r="206" spans="2:2" x14ac:dyDescent="0.3">
      <c r="B206" s="2">
        <v>1210</v>
      </c>
    </row>
    <row r="207" spans="2:2" x14ac:dyDescent="0.3">
      <c r="B207" s="2">
        <v>1223</v>
      </c>
    </row>
    <row r="208" spans="2:2" x14ac:dyDescent="0.3">
      <c r="B208" s="2">
        <v>1229.5</v>
      </c>
    </row>
    <row r="209" spans="2:2" x14ac:dyDescent="0.3">
      <c r="B209" s="2">
        <v>1230</v>
      </c>
    </row>
    <row r="210" spans="2:2" x14ac:dyDescent="0.3">
      <c r="B210" s="2">
        <v>1236</v>
      </c>
    </row>
    <row r="211" spans="2:2" x14ac:dyDescent="0.3">
      <c r="B211" s="2">
        <v>1241</v>
      </c>
    </row>
    <row r="212" spans="2:2" x14ac:dyDescent="0.3">
      <c r="B212" s="2">
        <v>1245</v>
      </c>
    </row>
    <row r="213" spans="2:2" x14ac:dyDescent="0.3">
      <c r="B213" s="2">
        <v>1245</v>
      </c>
    </row>
    <row r="214" spans="2:2" x14ac:dyDescent="0.3">
      <c r="B214" s="2">
        <v>1250</v>
      </c>
    </row>
    <row r="215" spans="2:2" x14ac:dyDescent="0.3">
      <c r="B215" s="2">
        <v>1250</v>
      </c>
    </row>
    <row r="216" spans="2:2" x14ac:dyDescent="0.3">
      <c r="B216" s="2">
        <v>1250</v>
      </c>
    </row>
    <row r="217" spans="2:2" x14ac:dyDescent="0.3">
      <c r="B217" s="2">
        <v>1250</v>
      </c>
    </row>
    <row r="218" spans="2:2" x14ac:dyDescent="0.3">
      <c r="B218" s="2">
        <v>1250</v>
      </c>
    </row>
    <row r="219" spans="2:2" x14ac:dyDescent="0.3">
      <c r="B219" s="2">
        <v>1250</v>
      </c>
    </row>
    <row r="220" spans="2:2" x14ac:dyDescent="0.3">
      <c r="B220" s="2">
        <v>1250</v>
      </c>
    </row>
    <row r="221" spans="2:2" x14ac:dyDescent="0.3">
      <c r="B221" s="2">
        <v>1265</v>
      </c>
    </row>
    <row r="222" spans="2:2" x14ac:dyDescent="0.3">
      <c r="B222" s="2">
        <v>1266.6666666666667</v>
      </c>
    </row>
    <row r="223" spans="2:2" x14ac:dyDescent="0.3">
      <c r="B223" s="2">
        <v>1269</v>
      </c>
    </row>
    <row r="224" spans="2:2" x14ac:dyDescent="0.3">
      <c r="B224" s="2">
        <v>1270</v>
      </c>
    </row>
    <row r="225" spans="2:2" x14ac:dyDescent="0.3">
      <c r="B225" s="2">
        <v>1270</v>
      </c>
    </row>
    <row r="226" spans="2:2" x14ac:dyDescent="0.3">
      <c r="B226" s="2">
        <v>1285</v>
      </c>
    </row>
    <row r="227" spans="2:2" x14ac:dyDescent="0.3">
      <c r="B227" s="2">
        <v>1291</v>
      </c>
    </row>
    <row r="228" spans="2:2" x14ac:dyDescent="0.3">
      <c r="B228" s="2">
        <v>1292</v>
      </c>
    </row>
    <row r="229" spans="2:2" x14ac:dyDescent="0.3">
      <c r="B229" s="2">
        <v>1295</v>
      </c>
    </row>
    <row r="230" spans="2:2" x14ac:dyDescent="0.3">
      <c r="B230" s="2">
        <v>1295</v>
      </c>
    </row>
    <row r="231" spans="2:2" x14ac:dyDescent="0.3">
      <c r="B231" s="2">
        <v>1299</v>
      </c>
    </row>
    <row r="232" spans="2:2" x14ac:dyDescent="0.3">
      <c r="B232" s="2">
        <v>1300</v>
      </c>
    </row>
    <row r="233" spans="2:2" x14ac:dyDescent="0.3">
      <c r="B233" s="2">
        <v>1300</v>
      </c>
    </row>
    <row r="234" spans="2:2" x14ac:dyDescent="0.3">
      <c r="B234" s="2">
        <v>1307</v>
      </c>
    </row>
    <row r="235" spans="2:2" x14ac:dyDescent="0.3">
      <c r="B235" s="2">
        <v>1312.5</v>
      </c>
    </row>
    <row r="236" spans="2:2" x14ac:dyDescent="0.3">
      <c r="B236" s="2">
        <v>1315</v>
      </c>
    </row>
    <row r="237" spans="2:2" x14ac:dyDescent="0.3">
      <c r="B237" s="2">
        <v>1320</v>
      </c>
    </row>
    <row r="238" spans="2:2" x14ac:dyDescent="0.3">
      <c r="B238" s="2">
        <v>1322</v>
      </c>
    </row>
    <row r="239" spans="2:2" x14ac:dyDescent="0.3">
      <c r="B239" s="2">
        <v>1325</v>
      </c>
    </row>
    <row r="240" spans="2:2" x14ac:dyDescent="0.3">
      <c r="B240" s="2">
        <v>1330</v>
      </c>
    </row>
    <row r="241" spans="2:2" x14ac:dyDescent="0.3">
      <c r="B241" s="2">
        <v>1331</v>
      </c>
    </row>
    <row r="242" spans="2:2" x14ac:dyDescent="0.3">
      <c r="B242" s="2">
        <v>1337.5</v>
      </c>
    </row>
    <row r="243" spans="2:2" x14ac:dyDescent="0.3">
      <c r="B243" s="2">
        <v>1339</v>
      </c>
    </row>
    <row r="244" spans="2:2" x14ac:dyDescent="0.3">
      <c r="B244" s="2">
        <v>1339</v>
      </c>
    </row>
    <row r="245" spans="2:2" x14ac:dyDescent="0.3">
      <c r="B245" s="2">
        <v>1344</v>
      </c>
    </row>
    <row r="246" spans="2:2" x14ac:dyDescent="0.3">
      <c r="B246" s="2">
        <v>1346</v>
      </c>
    </row>
    <row r="247" spans="2:2" x14ac:dyDescent="0.3">
      <c r="B247" s="2">
        <v>1347</v>
      </c>
    </row>
    <row r="248" spans="2:2" x14ac:dyDescent="0.3">
      <c r="B248" s="2">
        <v>1349</v>
      </c>
    </row>
    <row r="249" spans="2:2" x14ac:dyDescent="0.3">
      <c r="B249" s="2">
        <v>1350</v>
      </c>
    </row>
    <row r="250" spans="2:2" x14ac:dyDescent="0.3">
      <c r="B250" s="2">
        <v>1350</v>
      </c>
    </row>
    <row r="251" spans="2:2" x14ac:dyDescent="0.3">
      <c r="B251" s="2">
        <v>1354</v>
      </c>
    </row>
    <row r="252" spans="2:2" x14ac:dyDescent="0.3">
      <c r="B252" s="2">
        <v>1355</v>
      </c>
    </row>
    <row r="253" spans="2:2" x14ac:dyDescent="0.3">
      <c r="B253" s="2">
        <v>1357</v>
      </c>
    </row>
    <row r="254" spans="2:2" x14ac:dyDescent="0.3">
      <c r="B254" s="2">
        <v>1360</v>
      </c>
    </row>
    <row r="255" spans="2:2" x14ac:dyDescent="0.3">
      <c r="B255" s="2">
        <v>1360</v>
      </c>
    </row>
    <row r="256" spans="2:2" x14ac:dyDescent="0.3">
      <c r="B256" s="2">
        <v>1370</v>
      </c>
    </row>
    <row r="257" spans="2:2" x14ac:dyDescent="0.3">
      <c r="B257" s="2">
        <v>1373</v>
      </c>
    </row>
    <row r="258" spans="2:2" x14ac:dyDescent="0.3">
      <c r="B258" s="2">
        <v>1375</v>
      </c>
    </row>
    <row r="259" spans="2:2" x14ac:dyDescent="0.3">
      <c r="B259" s="2">
        <v>1375</v>
      </c>
    </row>
    <row r="260" spans="2:2" x14ac:dyDescent="0.3">
      <c r="B260" s="2">
        <v>1375</v>
      </c>
    </row>
    <row r="261" spans="2:2" x14ac:dyDescent="0.3">
      <c r="B261" s="2">
        <v>1395</v>
      </c>
    </row>
    <row r="262" spans="2:2" x14ac:dyDescent="0.3">
      <c r="B262" s="2">
        <v>1395</v>
      </c>
    </row>
    <row r="263" spans="2:2" x14ac:dyDescent="0.3">
      <c r="B263" s="2">
        <v>1412.5</v>
      </c>
    </row>
    <row r="264" spans="2:2" x14ac:dyDescent="0.3">
      <c r="B264" s="2">
        <v>1415</v>
      </c>
    </row>
    <row r="265" spans="2:2" x14ac:dyDescent="0.3">
      <c r="B265" s="2">
        <v>1420</v>
      </c>
    </row>
    <row r="266" spans="2:2" x14ac:dyDescent="0.3">
      <c r="B266" s="2">
        <v>1421</v>
      </c>
    </row>
    <row r="267" spans="2:2" x14ac:dyDescent="0.3">
      <c r="B267" s="2">
        <v>1430</v>
      </c>
    </row>
    <row r="268" spans="2:2" x14ac:dyDescent="0.3">
      <c r="B268" s="2">
        <v>1432</v>
      </c>
    </row>
    <row r="269" spans="2:2" x14ac:dyDescent="0.3">
      <c r="B269" s="2">
        <v>1445</v>
      </c>
    </row>
    <row r="270" spans="2:2" x14ac:dyDescent="0.3">
      <c r="B270" s="2">
        <v>1450</v>
      </c>
    </row>
    <row r="271" spans="2:2" x14ac:dyDescent="0.3">
      <c r="B271" s="2">
        <v>1461</v>
      </c>
    </row>
    <row r="272" spans="2:2" x14ac:dyDescent="0.3">
      <c r="B272" s="2">
        <v>1473.5</v>
      </c>
    </row>
    <row r="273" spans="2:2" x14ac:dyDescent="0.3">
      <c r="B273" s="2">
        <v>1475</v>
      </c>
    </row>
    <row r="274" spans="2:2" x14ac:dyDescent="0.3">
      <c r="B274" s="2">
        <v>1479</v>
      </c>
    </row>
    <row r="275" spans="2:2" x14ac:dyDescent="0.3">
      <c r="B275" s="2">
        <v>1480</v>
      </c>
    </row>
    <row r="276" spans="2:2" x14ac:dyDescent="0.3">
      <c r="B276" s="2">
        <v>1480</v>
      </c>
    </row>
    <row r="277" spans="2:2" x14ac:dyDescent="0.3">
      <c r="B277" s="2">
        <v>1485</v>
      </c>
    </row>
    <row r="278" spans="2:2" x14ac:dyDescent="0.3">
      <c r="B278" s="2">
        <v>1495</v>
      </c>
    </row>
    <row r="279" spans="2:2" x14ac:dyDescent="0.3">
      <c r="B279" s="2">
        <v>1507</v>
      </c>
    </row>
    <row r="280" spans="2:2" x14ac:dyDescent="0.3">
      <c r="B280" s="2">
        <v>1512</v>
      </c>
    </row>
    <row r="281" spans="2:2" x14ac:dyDescent="0.3">
      <c r="B281" s="2">
        <v>1514</v>
      </c>
    </row>
    <row r="282" spans="2:2" x14ac:dyDescent="0.3">
      <c r="B282" s="2">
        <v>1515</v>
      </c>
    </row>
    <row r="283" spans="2:2" x14ac:dyDescent="0.3">
      <c r="B283" s="2">
        <v>1518.3333333333333</v>
      </c>
    </row>
    <row r="284" spans="2:2" x14ac:dyDescent="0.3">
      <c r="B284" s="2">
        <v>1520</v>
      </c>
    </row>
    <row r="285" spans="2:2" x14ac:dyDescent="0.3">
      <c r="B285" s="2">
        <v>1525</v>
      </c>
    </row>
    <row r="286" spans="2:2" x14ac:dyDescent="0.3">
      <c r="B286" s="2">
        <v>1526</v>
      </c>
    </row>
    <row r="287" spans="2:2" x14ac:dyDescent="0.3">
      <c r="B287" s="2">
        <v>1527.5</v>
      </c>
    </row>
    <row r="288" spans="2:2" x14ac:dyDescent="0.3">
      <c r="B288" s="2">
        <v>1545</v>
      </c>
    </row>
    <row r="289" spans="2:2" x14ac:dyDescent="0.3">
      <c r="B289" s="2">
        <v>1550</v>
      </c>
    </row>
    <row r="290" spans="2:2" x14ac:dyDescent="0.3">
      <c r="B290" s="2">
        <v>1580</v>
      </c>
    </row>
    <row r="291" spans="2:2" x14ac:dyDescent="0.3">
      <c r="B291" s="2">
        <v>1588</v>
      </c>
    </row>
    <row r="292" spans="2:2" x14ac:dyDescent="0.3">
      <c r="B292" s="2">
        <v>1590</v>
      </c>
    </row>
    <row r="293" spans="2:2" x14ac:dyDescent="0.3">
      <c r="B293" s="2">
        <v>1600</v>
      </c>
    </row>
    <row r="294" spans="2:2" x14ac:dyDescent="0.3">
      <c r="B294" s="2">
        <v>1600</v>
      </c>
    </row>
    <row r="295" spans="2:2" x14ac:dyDescent="0.3">
      <c r="B295" s="2">
        <v>1620</v>
      </c>
    </row>
    <row r="296" spans="2:2" x14ac:dyDescent="0.3">
      <c r="B296" s="2">
        <v>1625</v>
      </c>
    </row>
    <row r="297" spans="2:2" x14ac:dyDescent="0.3">
      <c r="B297" s="2">
        <v>1645</v>
      </c>
    </row>
    <row r="298" spans="2:2" x14ac:dyDescent="0.3">
      <c r="B298" s="2">
        <v>1647.5</v>
      </c>
    </row>
    <row r="299" spans="2:2" x14ac:dyDescent="0.3">
      <c r="B299" s="2">
        <v>1650</v>
      </c>
    </row>
    <row r="300" spans="2:2" x14ac:dyDescent="0.3">
      <c r="B300" s="2">
        <v>1650</v>
      </c>
    </row>
    <row r="301" spans="2:2" x14ac:dyDescent="0.3">
      <c r="B301" s="2">
        <v>1650</v>
      </c>
    </row>
    <row r="302" spans="2:2" x14ac:dyDescent="0.3">
      <c r="B302" s="2">
        <v>1652</v>
      </c>
    </row>
    <row r="303" spans="2:2" x14ac:dyDescent="0.3">
      <c r="B303" s="2">
        <v>1695</v>
      </c>
    </row>
    <row r="304" spans="2:2" x14ac:dyDescent="0.3">
      <c r="B304" s="2">
        <v>1700</v>
      </c>
    </row>
    <row r="305" spans="2:2" x14ac:dyDescent="0.3">
      <c r="B305" s="2">
        <v>1702.5</v>
      </c>
    </row>
    <row r="306" spans="2:2" x14ac:dyDescent="0.3">
      <c r="B306" s="2">
        <v>1711</v>
      </c>
    </row>
    <row r="307" spans="2:2" x14ac:dyDescent="0.3">
      <c r="B307" s="2">
        <v>1757.5</v>
      </c>
    </row>
    <row r="308" spans="2:2" x14ac:dyDescent="0.3">
      <c r="B308" s="2">
        <v>1788.5</v>
      </c>
    </row>
    <row r="309" spans="2:2" x14ac:dyDescent="0.3">
      <c r="B309" s="2">
        <v>1800</v>
      </c>
    </row>
    <row r="310" spans="2:2" x14ac:dyDescent="0.3">
      <c r="B310" s="2">
        <v>1808</v>
      </c>
    </row>
    <row r="311" spans="2:2" x14ac:dyDescent="0.3">
      <c r="B311" s="2">
        <v>1852.5</v>
      </c>
    </row>
    <row r="312" spans="2:2" x14ac:dyDescent="0.3">
      <c r="B312" s="2">
        <v>1870</v>
      </c>
    </row>
    <row r="313" spans="2:2" x14ac:dyDescent="0.3">
      <c r="B313" s="2">
        <v>1895</v>
      </c>
    </row>
    <row r="314" spans="2:2" x14ac:dyDescent="0.3">
      <c r="B314" s="2">
        <v>1917</v>
      </c>
    </row>
    <row r="315" spans="2:2" x14ac:dyDescent="0.3">
      <c r="B315" s="2">
        <v>1997</v>
      </c>
    </row>
    <row r="316" spans="2:2" x14ac:dyDescent="0.3">
      <c r="B316" s="2">
        <v>2008.3333333333333</v>
      </c>
    </row>
    <row r="317" spans="2:2" x14ac:dyDescent="0.3">
      <c r="B317" s="2">
        <v>2019</v>
      </c>
    </row>
    <row r="318" spans="2:2" x14ac:dyDescent="0.3">
      <c r="B318" s="2">
        <v>2047.5</v>
      </c>
    </row>
    <row r="319" spans="2:2" x14ac:dyDescent="0.3">
      <c r="B319" s="2">
        <v>2094</v>
      </c>
    </row>
    <row r="320" spans="2:2" x14ac:dyDescent="0.3">
      <c r="B320" s="28">
        <v>2179.5</v>
      </c>
    </row>
    <row r="321" spans="2:2" x14ac:dyDescent="0.3">
      <c r="B321" s="28">
        <v>2297.5</v>
      </c>
    </row>
    <row r="322" spans="2:2" x14ac:dyDescent="0.3">
      <c r="B322" s="28">
        <v>2303.3333333333335</v>
      </c>
    </row>
    <row r="323" spans="2:2" x14ac:dyDescent="0.3">
      <c r="B323" s="28">
        <v>3121.3333333333335</v>
      </c>
    </row>
    <row r="324" spans="2:2" x14ac:dyDescent="0.3">
      <c r="B324" s="28">
        <v>3151</v>
      </c>
    </row>
    <row r="325" spans="2:2" x14ac:dyDescent="0.3">
      <c r="B325" s="28">
        <v>3166.6666666666665</v>
      </c>
    </row>
    <row r="326" spans="2:2" x14ac:dyDescent="0.3">
      <c r="B326" s="28">
        <v>3322.5</v>
      </c>
    </row>
    <row r="327" spans="2:2" x14ac:dyDescent="0.3">
      <c r="B327" s="28">
        <v>3582.6666666666665</v>
      </c>
    </row>
    <row r="328" spans="2:2" x14ac:dyDescent="0.3">
      <c r="B328" s="28">
        <v>3717.5</v>
      </c>
    </row>
    <row r="329" spans="2:2" x14ac:dyDescent="0.3">
      <c r="B329" s="28">
        <v>4005</v>
      </c>
    </row>
  </sheetData>
  <sortState xmlns:xlrd2="http://schemas.microsoft.com/office/spreadsheetml/2017/richdata2" ref="B6:B329">
    <sortCondition ref="B6:B329"/>
  </sortState>
  <hyperlinks>
    <hyperlink ref="N31" r:id="rId1" display="https://github.com/tnguyen7s/Data-Science-Projects/blob/main/House-Prices-In-USA/main/rents.csv" xr:uid="{252B85CB-52F0-47B0-9922-44D9AC7A9A8D}"/>
  </hyperlink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2E4AF-A983-456A-8645-4EC00C944414}">
  <dimension ref="B1:Q179"/>
  <sheetViews>
    <sheetView topLeftCell="A53" workbookViewId="0">
      <selection activeCell="E63" sqref="E63:F67"/>
    </sheetView>
  </sheetViews>
  <sheetFormatPr defaultRowHeight="14.4" x14ac:dyDescent="0.3"/>
  <cols>
    <col min="1" max="1" width="2" customWidth="1"/>
    <col min="2" max="2" width="77.88671875" bestFit="1" customWidth="1"/>
    <col min="3" max="3" width="15.5546875" bestFit="1" customWidth="1"/>
    <col min="5" max="5" width="40.44140625" bestFit="1" customWidth="1"/>
  </cols>
  <sheetData>
    <row r="1" spans="2:13" ht="17.399999999999999" x14ac:dyDescent="0.3">
      <c r="B1" s="6" t="s">
        <v>80</v>
      </c>
    </row>
    <row r="5" spans="2:13" ht="15.6" x14ac:dyDescent="0.3">
      <c r="B5" s="5" t="s">
        <v>69</v>
      </c>
      <c r="C5" s="5" t="s">
        <v>81</v>
      </c>
    </row>
    <row r="6" spans="2:13" x14ac:dyDescent="0.3">
      <c r="B6" s="3">
        <v>749.75</v>
      </c>
      <c r="C6" s="20">
        <v>2823.2222222222217</v>
      </c>
      <c r="G6" t="s">
        <v>82</v>
      </c>
      <c r="J6" t="s">
        <v>83</v>
      </c>
    </row>
    <row r="7" spans="2:13" x14ac:dyDescent="0.3">
      <c r="B7" s="3">
        <v>791.66666666666663</v>
      </c>
      <c r="C7" s="20">
        <v>3291.6027777777776</v>
      </c>
    </row>
    <row r="8" spans="2:13" x14ac:dyDescent="0.3">
      <c r="B8" s="3">
        <v>850</v>
      </c>
      <c r="C8" s="20">
        <v>4141.7388888888891</v>
      </c>
      <c r="G8" s="12"/>
      <c r="H8" s="12">
        <f>C6</f>
        <v>2823.2222222222217</v>
      </c>
      <c r="J8" t="s">
        <v>84</v>
      </c>
      <c r="K8">
        <f>COUNT(C7:C35)</f>
        <v>29</v>
      </c>
      <c r="L8">
        <f>2*K8</f>
        <v>58</v>
      </c>
    </row>
    <row r="9" spans="2:13" x14ac:dyDescent="0.3">
      <c r="B9" s="3">
        <v>898.75</v>
      </c>
      <c r="C9" s="20">
        <v>3519.6944444444448</v>
      </c>
      <c r="G9" t="s">
        <v>85</v>
      </c>
      <c r="H9" t="e" vm="1">
        <f>[1]!SHAPIRO(C7:C35)</f>
        <v>#VALUE!</v>
      </c>
      <c r="J9" t="s">
        <v>11</v>
      </c>
      <c r="K9">
        <f>AVERAGE(C7:C35)</f>
        <v>3534.8363026819925</v>
      </c>
    </row>
    <row r="10" spans="2:13" x14ac:dyDescent="0.3">
      <c r="B10" s="3">
        <v>987.5</v>
      </c>
      <c r="C10" s="20">
        <v>3238.0277777777778</v>
      </c>
      <c r="G10" t="s">
        <v>86</v>
      </c>
      <c r="H10" t="e" vm="1">
        <f>[1]!SWTEST(C7:C35)</f>
        <v>#VALUE!</v>
      </c>
      <c r="J10" t="s">
        <v>87</v>
      </c>
      <c r="K10">
        <f>_xlfn.STDEV.S(C7:C35)</f>
        <v>363.959411418684</v>
      </c>
    </row>
    <row r="11" spans="2:13" x14ac:dyDescent="0.3">
      <c r="B11" s="3">
        <v>998.33333333333337</v>
      </c>
      <c r="C11" s="20">
        <v>3120.2388888888891</v>
      </c>
      <c r="G11" t="s">
        <v>88</v>
      </c>
      <c r="H11">
        <v>0.05</v>
      </c>
    </row>
    <row r="12" spans="2:13" x14ac:dyDescent="0.3">
      <c r="B12" s="3">
        <v>1000</v>
      </c>
      <c r="C12" s="20">
        <v>3842.7722222222224</v>
      </c>
      <c r="G12" s="11" t="s">
        <v>89</v>
      </c>
      <c r="H12" s="19" t="s">
        <v>90</v>
      </c>
      <c r="J12" t="s">
        <v>91</v>
      </c>
      <c r="K12" t="s">
        <v>92</v>
      </c>
      <c r="L12" t="s">
        <v>93</v>
      </c>
      <c r="M12" t="s">
        <v>94</v>
      </c>
    </row>
    <row r="13" spans="2:13" x14ac:dyDescent="0.3">
      <c r="B13" s="3">
        <v>1099.5</v>
      </c>
      <c r="C13" s="20">
        <v>3611.8472222222222</v>
      </c>
      <c r="J13">
        <v>1</v>
      </c>
      <c r="K13" t="e" vm="1">
        <f t="array" ref="K13:K41">[1]!QSORT(C7:C35)</f>
        <v>#VALUE!</v>
      </c>
      <c r="L13">
        <f>_xlfn.NORM.S.INV(J13/L$8)</f>
        <v>-2.1143807715275607</v>
      </c>
      <c r="M13" t="e" vm="2">
        <f>STANDARDIZE(K13,K$9,K$10)</f>
        <v>#VALUE!</v>
      </c>
    </row>
    <row r="14" spans="2:13" x14ac:dyDescent="0.3">
      <c r="B14" s="3">
        <v>1150</v>
      </c>
      <c r="C14" s="20">
        <v>3830.7277777777772</v>
      </c>
      <c r="G14" t="s">
        <v>95</v>
      </c>
      <c r="J14">
        <f>J13+2</f>
        <v>3</v>
      </c>
      <c r="K14" t="e" vm="1">
        <v>#VALUE!</v>
      </c>
      <c r="L14">
        <f t="shared" ref="L14:L41" si="0">_xlfn.NORM.S.INV(J14/L$8)</f>
        <v>-1.6283614067169063</v>
      </c>
      <c r="M14" t="e" vm="2">
        <f t="shared" ref="M14:M41" si="1">STANDARDIZE(K14,K$9,K$10)</f>
        <v>#VALUE!</v>
      </c>
    </row>
    <row r="15" spans="2:13" x14ac:dyDescent="0.3">
      <c r="B15" s="3">
        <v>1165</v>
      </c>
      <c r="C15" s="20">
        <v>3289.3888888888891</v>
      </c>
      <c r="J15">
        <f t="shared" ref="J15:J41" si="2">J14+2</f>
        <v>5</v>
      </c>
      <c r="K15" t="e" vm="1">
        <v>#VALUE!</v>
      </c>
      <c r="L15">
        <f t="shared" si="0"/>
        <v>-1.3644887481703289</v>
      </c>
      <c r="M15" t="e" vm="2">
        <f t="shared" si="1"/>
        <v>#VALUE!</v>
      </c>
    </row>
    <row r="16" spans="2:13" x14ac:dyDescent="0.3">
      <c r="B16" s="3">
        <v>1165</v>
      </c>
      <c r="C16" s="20">
        <v>3398.8138888888884</v>
      </c>
      <c r="G16" s="15" t="s">
        <v>96</v>
      </c>
      <c r="H16" s="15" t="e" vm="1">
        <f>[1]!DAGOSTINO(C7:C35)</f>
        <v>#VALUE!</v>
      </c>
      <c r="J16">
        <f t="shared" si="2"/>
        <v>7</v>
      </c>
      <c r="K16" t="e" vm="1">
        <v>#VALUE!</v>
      </c>
      <c r="L16">
        <f t="shared" si="0"/>
        <v>-1.1715461713027622</v>
      </c>
      <c r="M16" t="e" vm="2">
        <f t="shared" si="1"/>
        <v>#VALUE!</v>
      </c>
    </row>
    <row r="17" spans="2:13" x14ac:dyDescent="0.3">
      <c r="B17" s="3">
        <v>1200</v>
      </c>
      <c r="C17" s="20">
        <v>2793.1777777777779</v>
      </c>
      <c r="G17" t="s">
        <v>86</v>
      </c>
      <c r="H17" t="e" vm="1">
        <f>[1]!DPTEST(C7:C35)</f>
        <v>#VALUE!</v>
      </c>
      <c r="J17">
        <f t="shared" si="2"/>
        <v>9</v>
      </c>
      <c r="K17" t="e" vm="1">
        <v>#VALUE!</v>
      </c>
      <c r="L17">
        <f t="shared" si="0"/>
        <v>-1.014498745784099</v>
      </c>
      <c r="M17" t="e" vm="2">
        <f t="shared" si="1"/>
        <v>#VALUE!</v>
      </c>
    </row>
    <row r="18" spans="2:13" x14ac:dyDescent="0.3">
      <c r="B18" s="3">
        <v>1212.5</v>
      </c>
      <c r="C18" s="20">
        <v>3281.7027777777776</v>
      </c>
      <c r="G18" t="s">
        <v>88</v>
      </c>
      <c r="H18">
        <v>0.05</v>
      </c>
      <c r="J18">
        <f t="shared" si="2"/>
        <v>11</v>
      </c>
      <c r="K18" t="e" vm="1">
        <v>#VALUE!</v>
      </c>
      <c r="L18">
        <f t="shared" si="0"/>
        <v>-0.8791677184445702</v>
      </c>
      <c r="M18" t="e" vm="2">
        <f t="shared" si="1"/>
        <v>#VALUE!</v>
      </c>
    </row>
    <row r="19" spans="2:13" x14ac:dyDescent="0.3">
      <c r="B19" s="3">
        <v>1250</v>
      </c>
      <c r="C19" s="20">
        <v>3733.047222222222</v>
      </c>
      <c r="G19" s="11" t="s">
        <v>89</v>
      </c>
      <c r="H19" s="14" t="e" vm="2">
        <f>IF(H17&lt;H18,"no","yes")</f>
        <v>#VALUE!</v>
      </c>
      <c r="J19">
        <f t="shared" si="2"/>
        <v>13</v>
      </c>
      <c r="K19" t="e" vm="1">
        <v>#VALUE!</v>
      </c>
      <c r="L19">
        <f t="shared" si="0"/>
        <v>-0.75829255699115117</v>
      </c>
      <c r="M19" t="e" vm="2">
        <f t="shared" si="1"/>
        <v>#VALUE!</v>
      </c>
    </row>
    <row r="20" spans="2:13" x14ac:dyDescent="0.3">
      <c r="B20" s="3">
        <v>1250</v>
      </c>
      <c r="C20" s="20">
        <v>3831.9777777777781</v>
      </c>
      <c r="J20">
        <f t="shared" si="2"/>
        <v>15</v>
      </c>
      <c r="K20" t="e" vm="1">
        <v>#VALUE!</v>
      </c>
      <c r="L20">
        <f t="shared" si="0"/>
        <v>-0.64760358292497777</v>
      </c>
      <c r="M20" t="e" vm="2">
        <f t="shared" si="1"/>
        <v>#VALUE!</v>
      </c>
    </row>
    <row r="21" spans="2:13" x14ac:dyDescent="0.3">
      <c r="B21" s="3">
        <v>1308</v>
      </c>
      <c r="C21" s="20">
        <v>3549.6166666666668</v>
      </c>
      <c r="J21">
        <f t="shared" si="2"/>
        <v>17</v>
      </c>
      <c r="K21" t="e" vm="1">
        <v>#VALUE!</v>
      </c>
      <c r="L21">
        <f t="shared" si="0"/>
        <v>-0.54434091493561076</v>
      </c>
      <c r="M21" t="e" vm="2">
        <f t="shared" si="1"/>
        <v>#VALUE!</v>
      </c>
    </row>
    <row r="22" spans="2:13" x14ac:dyDescent="0.3">
      <c r="B22" s="3">
        <v>1312.5</v>
      </c>
      <c r="C22" s="20">
        <v>3405.2666666666669</v>
      </c>
      <c r="J22">
        <f t="shared" si="2"/>
        <v>19</v>
      </c>
      <c r="K22" t="e" vm="1">
        <v>#VALUE!</v>
      </c>
      <c r="L22">
        <f t="shared" si="0"/>
        <v>-0.44658820450617887</v>
      </c>
      <c r="M22" t="e" vm="2">
        <f t="shared" si="1"/>
        <v>#VALUE!</v>
      </c>
    </row>
    <row r="23" spans="2:13" x14ac:dyDescent="0.3">
      <c r="B23" s="3">
        <v>1350</v>
      </c>
      <c r="C23" s="20">
        <v>3156.3333333333335</v>
      </c>
      <c r="J23">
        <f t="shared" si="2"/>
        <v>21</v>
      </c>
      <c r="K23" t="e" vm="1">
        <v>#VALUE!</v>
      </c>
      <c r="L23">
        <f t="shared" si="0"/>
        <v>-0.35293398612691645</v>
      </c>
      <c r="M23" t="e" vm="2">
        <f t="shared" si="1"/>
        <v>#VALUE!</v>
      </c>
    </row>
    <row r="24" spans="2:13" x14ac:dyDescent="0.3">
      <c r="B24" s="3">
        <v>1350</v>
      </c>
      <c r="C24" s="20">
        <v>3398.8138888888884</v>
      </c>
      <c r="J24">
        <f t="shared" si="2"/>
        <v>23</v>
      </c>
      <c r="K24" t="e" vm="1">
        <v>#VALUE!</v>
      </c>
      <c r="L24">
        <f t="shared" si="0"/>
        <v>-0.26228276539162171</v>
      </c>
      <c r="M24" t="e" vm="2">
        <f t="shared" si="1"/>
        <v>#VALUE!</v>
      </c>
    </row>
    <row r="25" spans="2:13" x14ac:dyDescent="0.3">
      <c r="B25" s="3">
        <v>1375</v>
      </c>
      <c r="C25" s="20">
        <v>3045.8333333333335</v>
      </c>
      <c r="J25">
        <f t="shared" si="2"/>
        <v>25</v>
      </c>
      <c r="K25" t="e" vm="1">
        <v>#VALUE!</v>
      </c>
      <c r="L25">
        <f t="shared" si="0"/>
        <v>-0.17374106191177294</v>
      </c>
      <c r="M25" t="e" vm="2">
        <f t="shared" si="1"/>
        <v>#VALUE!</v>
      </c>
    </row>
    <row r="26" spans="2:13" x14ac:dyDescent="0.3">
      <c r="B26" s="3">
        <v>1400</v>
      </c>
      <c r="C26" s="20">
        <v>3352.3916666666669</v>
      </c>
      <c r="J26">
        <f t="shared" si="2"/>
        <v>27</v>
      </c>
      <c r="K26" t="e" vm="1">
        <v>#VALUE!</v>
      </c>
      <c r="L26">
        <f t="shared" si="0"/>
        <v>-8.6543367915016003E-2</v>
      </c>
      <c r="M26" t="e" vm="2">
        <f t="shared" si="1"/>
        <v>#VALUE!</v>
      </c>
    </row>
    <row r="27" spans="2:13" x14ac:dyDescent="0.3">
      <c r="B27" s="3">
        <v>1400</v>
      </c>
      <c r="C27" s="20">
        <v>3449.0333333333333</v>
      </c>
      <c r="J27">
        <f t="shared" si="2"/>
        <v>29</v>
      </c>
      <c r="K27" t="e" vm="1">
        <v>#VALUE!</v>
      </c>
      <c r="L27">
        <f t="shared" si="0"/>
        <v>0</v>
      </c>
      <c r="M27" t="e" vm="2">
        <f t="shared" si="1"/>
        <v>#VALUE!</v>
      </c>
    </row>
    <row r="28" spans="2:13" x14ac:dyDescent="0.3">
      <c r="B28" s="3">
        <v>1416.6666666666667</v>
      </c>
      <c r="C28" s="20">
        <v>4261.3694444444445</v>
      </c>
      <c r="J28">
        <f t="shared" si="2"/>
        <v>31</v>
      </c>
      <c r="K28" t="e" vm="1">
        <v>#VALUE!</v>
      </c>
      <c r="L28">
        <f t="shared" si="0"/>
        <v>8.6543367915015865E-2</v>
      </c>
      <c r="M28" t="e" vm="2">
        <f t="shared" si="1"/>
        <v>#VALUE!</v>
      </c>
    </row>
    <row r="29" spans="2:13" x14ac:dyDescent="0.3">
      <c r="B29" s="3">
        <v>1433.3333333333333</v>
      </c>
      <c r="C29" s="20">
        <v>3790.37222222222</v>
      </c>
      <c r="J29">
        <f t="shared" si="2"/>
        <v>33</v>
      </c>
      <c r="K29" t="e" vm="1">
        <v>#VALUE!</v>
      </c>
      <c r="L29">
        <f t="shared" si="0"/>
        <v>0.17374106191177294</v>
      </c>
      <c r="M29" t="e" vm="2">
        <f t="shared" si="1"/>
        <v>#VALUE!</v>
      </c>
    </row>
    <row r="30" spans="2:13" x14ac:dyDescent="0.3">
      <c r="B30" s="3">
        <v>1433.3333333333333</v>
      </c>
      <c r="C30" s="20">
        <v>3695.5166666666669</v>
      </c>
      <c r="J30">
        <f t="shared" si="2"/>
        <v>35</v>
      </c>
      <c r="K30" t="e" vm="1">
        <v>#VALUE!</v>
      </c>
      <c r="L30">
        <f t="shared" si="0"/>
        <v>0.26228276539162171</v>
      </c>
      <c r="M30" t="e" vm="2">
        <f t="shared" si="1"/>
        <v>#VALUE!</v>
      </c>
    </row>
    <row r="31" spans="2:13" x14ac:dyDescent="0.3">
      <c r="B31" s="3">
        <v>1450</v>
      </c>
      <c r="C31" s="20">
        <v>3251.327777777778</v>
      </c>
      <c r="J31">
        <f t="shared" si="2"/>
        <v>37</v>
      </c>
      <c r="K31" t="e" vm="1">
        <v>#VALUE!</v>
      </c>
      <c r="L31">
        <f t="shared" si="0"/>
        <v>0.35293398612691662</v>
      </c>
      <c r="M31" t="e" vm="2">
        <f t="shared" si="1"/>
        <v>#VALUE!</v>
      </c>
    </row>
    <row r="32" spans="2:13" x14ac:dyDescent="0.3">
      <c r="B32" s="3">
        <v>1533.3333333333333</v>
      </c>
      <c r="C32" s="20">
        <v>3607.3333333333335</v>
      </c>
      <c r="J32">
        <f t="shared" si="2"/>
        <v>39</v>
      </c>
      <c r="K32" t="e" vm="1">
        <v>#VALUE!</v>
      </c>
      <c r="L32">
        <f t="shared" si="0"/>
        <v>0.44658820450617887</v>
      </c>
      <c r="M32" t="e" vm="2">
        <f t="shared" si="1"/>
        <v>#VALUE!</v>
      </c>
    </row>
    <row r="33" spans="2:13" x14ac:dyDescent="0.3">
      <c r="B33" s="3">
        <v>1540</v>
      </c>
      <c r="C33" s="20">
        <v>3824.2388888888891</v>
      </c>
      <c r="J33">
        <f t="shared" si="2"/>
        <v>41</v>
      </c>
      <c r="K33" t="e" vm="1">
        <v>#VALUE!</v>
      </c>
      <c r="L33">
        <f t="shared" si="0"/>
        <v>0.54434091493561032</v>
      </c>
      <c r="M33" t="e" vm="2">
        <f t="shared" si="1"/>
        <v>#VALUE!</v>
      </c>
    </row>
    <row r="34" spans="2:13" x14ac:dyDescent="0.3">
      <c r="B34" s="3">
        <v>1687.5</v>
      </c>
      <c r="C34" s="20">
        <v>4399.2333333333336</v>
      </c>
      <c r="J34">
        <f t="shared" si="2"/>
        <v>43</v>
      </c>
      <c r="K34" t="e" vm="1">
        <v>#VALUE!</v>
      </c>
      <c r="L34">
        <f t="shared" si="0"/>
        <v>0.64760358292497799</v>
      </c>
      <c r="M34" t="e" vm="2">
        <f t="shared" si="1"/>
        <v>#VALUE!</v>
      </c>
    </row>
    <row r="35" spans="2:13" x14ac:dyDescent="0.3">
      <c r="B35" s="3">
        <v>1687.5</v>
      </c>
      <c r="C35" s="20">
        <v>3398.8138888888884</v>
      </c>
      <c r="J35">
        <f t="shared" si="2"/>
        <v>45</v>
      </c>
      <c r="K35" t="e" vm="1">
        <v>#VALUE!</v>
      </c>
      <c r="L35">
        <f t="shared" si="0"/>
        <v>0.75829255699115117</v>
      </c>
      <c r="M35" t="e" vm="2">
        <f t="shared" si="1"/>
        <v>#VALUE!</v>
      </c>
    </row>
    <row r="36" spans="2:13" x14ac:dyDescent="0.3">
      <c r="B36" s="3">
        <v>1750</v>
      </c>
      <c r="J36">
        <f t="shared" si="2"/>
        <v>47</v>
      </c>
      <c r="K36" t="e" vm="1">
        <v>#VALUE!</v>
      </c>
      <c r="L36">
        <f t="shared" si="0"/>
        <v>0.87916771844456865</v>
      </c>
      <c r="M36" t="e" vm="2">
        <f t="shared" si="1"/>
        <v>#VALUE!</v>
      </c>
    </row>
    <row r="37" spans="2:13" x14ac:dyDescent="0.3">
      <c r="B37" s="3">
        <v>1766.6666666666667</v>
      </c>
      <c r="J37">
        <f t="shared" si="2"/>
        <v>49</v>
      </c>
      <c r="K37" t="e" vm="1">
        <v>#VALUE!</v>
      </c>
      <c r="L37">
        <f t="shared" si="0"/>
        <v>1.014498745784099</v>
      </c>
      <c r="M37" t="e" vm="2">
        <f t="shared" si="1"/>
        <v>#VALUE!</v>
      </c>
    </row>
    <row r="38" spans="2:13" x14ac:dyDescent="0.3">
      <c r="B38" s="3">
        <v>1775</v>
      </c>
      <c r="J38">
        <f t="shared" si="2"/>
        <v>51</v>
      </c>
      <c r="K38" t="e" vm="1">
        <v>#VALUE!</v>
      </c>
      <c r="L38">
        <f t="shared" si="0"/>
        <v>1.1715461713027622</v>
      </c>
      <c r="M38" t="e" vm="2">
        <f t="shared" si="1"/>
        <v>#VALUE!</v>
      </c>
    </row>
    <row r="39" spans="2:13" x14ac:dyDescent="0.3">
      <c r="B39" s="3">
        <v>1800</v>
      </c>
      <c r="J39">
        <f t="shared" si="2"/>
        <v>53</v>
      </c>
      <c r="K39" t="e" vm="1">
        <v>#VALUE!</v>
      </c>
      <c r="L39">
        <f t="shared" si="0"/>
        <v>1.3644887481703283</v>
      </c>
      <c r="M39" t="e" vm="2">
        <f t="shared" si="1"/>
        <v>#VALUE!</v>
      </c>
    </row>
    <row r="40" spans="2:13" x14ac:dyDescent="0.3">
      <c r="B40" s="3">
        <v>1825</v>
      </c>
      <c r="J40">
        <f t="shared" si="2"/>
        <v>55</v>
      </c>
      <c r="K40" t="e" vm="1">
        <v>#VALUE!</v>
      </c>
      <c r="L40">
        <f t="shared" si="0"/>
        <v>1.6283614067169063</v>
      </c>
      <c r="M40" t="e" vm="2">
        <f t="shared" si="1"/>
        <v>#VALUE!</v>
      </c>
    </row>
    <row r="41" spans="2:13" x14ac:dyDescent="0.3">
      <c r="B41" s="3">
        <v>1865</v>
      </c>
      <c r="J41">
        <f t="shared" si="2"/>
        <v>57</v>
      </c>
      <c r="K41" t="e" vm="1">
        <v>#VALUE!</v>
      </c>
      <c r="L41">
        <f t="shared" si="0"/>
        <v>2.1143807715275598</v>
      </c>
      <c r="M41" t="e" vm="2">
        <f t="shared" si="1"/>
        <v>#VALUE!</v>
      </c>
    </row>
    <row r="42" spans="2:13" x14ac:dyDescent="0.3">
      <c r="B42" s="3">
        <v>1900</v>
      </c>
    </row>
    <row r="43" spans="2:13" x14ac:dyDescent="0.3">
      <c r="B43" s="3">
        <v>1995</v>
      </c>
    </row>
    <row r="44" spans="2:13" x14ac:dyDescent="0.3">
      <c r="B44" s="3">
        <v>1997.5</v>
      </c>
    </row>
    <row r="45" spans="2:13" x14ac:dyDescent="0.3">
      <c r="B45" s="3">
        <v>2000</v>
      </c>
    </row>
    <row r="46" spans="2:13" x14ac:dyDescent="0.3">
      <c r="B46" s="3">
        <v>2000</v>
      </c>
    </row>
    <row r="47" spans="2:13" x14ac:dyDescent="0.3">
      <c r="B47" s="3">
        <v>2000</v>
      </c>
    </row>
    <row r="48" spans="2:13" x14ac:dyDescent="0.3">
      <c r="B48" s="3">
        <v>2000</v>
      </c>
    </row>
    <row r="49" spans="2:17" x14ac:dyDescent="0.3">
      <c r="B49" s="3">
        <v>2050</v>
      </c>
    </row>
    <row r="50" spans="2:17" x14ac:dyDescent="0.3">
      <c r="B50" s="3">
        <v>2056.6666666666665</v>
      </c>
    </row>
    <row r="51" spans="2:17" x14ac:dyDescent="0.3">
      <c r="B51" s="3">
        <v>2147.5</v>
      </c>
    </row>
    <row r="52" spans="2:17" x14ac:dyDescent="0.3">
      <c r="B52" s="3">
        <v>2150</v>
      </c>
    </row>
    <row r="53" spans="2:17" x14ac:dyDescent="0.3">
      <c r="B53" s="3">
        <v>2150</v>
      </c>
    </row>
    <row r="54" spans="2:17" x14ac:dyDescent="0.3">
      <c r="B54" s="3">
        <v>2150</v>
      </c>
    </row>
    <row r="55" spans="2:17" x14ac:dyDescent="0.3">
      <c r="B55" s="3">
        <v>2180</v>
      </c>
    </row>
    <row r="56" spans="2:17" x14ac:dyDescent="0.3">
      <c r="B56" s="3">
        <v>2195</v>
      </c>
    </row>
    <row r="57" spans="2:17" x14ac:dyDescent="0.3">
      <c r="B57" s="3">
        <v>2200</v>
      </c>
    </row>
    <row r="58" spans="2:17" x14ac:dyDescent="0.3">
      <c r="B58" s="3">
        <v>2205.6666666666665</v>
      </c>
    </row>
    <row r="59" spans="2:17" x14ac:dyDescent="0.3">
      <c r="B59" s="3">
        <v>2236.6666666666665</v>
      </c>
    </row>
    <row r="60" spans="2:17" x14ac:dyDescent="0.3">
      <c r="B60" s="3">
        <v>2248</v>
      </c>
    </row>
    <row r="61" spans="2:17" x14ac:dyDescent="0.3">
      <c r="B61" s="3">
        <v>2250</v>
      </c>
      <c r="E61" t="s">
        <v>77</v>
      </c>
      <c r="F61">
        <f>SKEW(B6:B179)</f>
        <v>9.0670392780501583</v>
      </c>
      <c r="P61" t="s">
        <v>77</v>
      </c>
      <c r="Q61">
        <f>SKEW(B6:B162)</f>
        <v>0.31243726247232334</v>
      </c>
    </row>
    <row r="62" spans="2:17" x14ac:dyDescent="0.3">
      <c r="B62" s="3">
        <v>2250</v>
      </c>
    </row>
    <row r="63" spans="2:17" ht="17.399999999999999" x14ac:dyDescent="0.3">
      <c r="B63" s="3">
        <v>2291.6666666666665</v>
      </c>
      <c r="E63" s="36" t="s">
        <v>97</v>
      </c>
      <c r="F63" s="32"/>
    </row>
    <row r="64" spans="2:17" ht="15.6" x14ac:dyDescent="0.3">
      <c r="B64" s="3">
        <v>2333.3333333333335</v>
      </c>
      <c r="E64" s="24"/>
      <c r="F64" s="24"/>
    </row>
    <row r="65" spans="2:6" ht="15.6" x14ac:dyDescent="0.3">
      <c r="B65" s="3">
        <v>2350</v>
      </c>
      <c r="E65" s="37" t="s">
        <v>11</v>
      </c>
      <c r="F65" s="38">
        <f>AVERAGE(B6:B162)</f>
        <v>2989.0169851380042</v>
      </c>
    </row>
    <row r="66" spans="2:6" ht="15.6" x14ac:dyDescent="0.3">
      <c r="B66" s="3">
        <v>2397.5</v>
      </c>
      <c r="E66" s="37" t="s">
        <v>45</v>
      </c>
      <c r="F66" s="37">
        <f>_xlfn.STDEV.S(B6:B162)</f>
        <v>1304.1165901932256</v>
      </c>
    </row>
    <row r="67" spans="2:6" ht="15.6" x14ac:dyDescent="0.3">
      <c r="B67" s="3">
        <v>2400</v>
      </c>
      <c r="E67" s="37" t="s">
        <v>46</v>
      </c>
      <c r="F67" s="37">
        <f>COUNT(B6:B162)</f>
        <v>157</v>
      </c>
    </row>
    <row r="68" spans="2:6" x14ac:dyDescent="0.3">
      <c r="B68" s="3">
        <v>2400</v>
      </c>
    </row>
    <row r="69" spans="2:6" x14ac:dyDescent="0.3">
      <c r="B69" s="3">
        <v>2508.3333333333335</v>
      </c>
    </row>
    <row r="70" spans="2:6" x14ac:dyDescent="0.3">
      <c r="B70" s="3">
        <v>2550</v>
      </c>
    </row>
    <row r="71" spans="2:6" x14ac:dyDescent="0.3">
      <c r="B71" s="3">
        <v>2595</v>
      </c>
    </row>
    <row r="72" spans="2:6" x14ac:dyDescent="0.3">
      <c r="B72" s="3">
        <v>2613</v>
      </c>
    </row>
    <row r="73" spans="2:6" x14ac:dyDescent="0.3">
      <c r="B73" s="3">
        <v>2625</v>
      </c>
    </row>
    <row r="74" spans="2:6" x14ac:dyDescent="0.3">
      <c r="B74" s="3">
        <v>2695</v>
      </c>
    </row>
    <row r="75" spans="2:6" x14ac:dyDescent="0.3">
      <c r="B75" s="3">
        <v>2700</v>
      </c>
    </row>
    <row r="76" spans="2:6" x14ac:dyDescent="0.3">
      <c r="B76" s="3">
        <v>2750</v>
      </c>
    </row>
    <row r="77" spans="2:6" x14ac:dyDescent="0.3">
      <c r="B77" s="3">
        <v>2814.3333333333335</v>
      </c>
    </row>
    <row r="78" spans="2:6" x14ac:dyDescent="0.3">
      <c r="B78" s="3">
        <v>2830.3333333333335</v>
      </c>
    </row>
    <row r="79" spans="2:6" x14ac:dyDescent="0.3">
      <c r="B79" s="3">
        <v>2866.6666666666665</v>
      </c>
    </row>
    <row r="80" spans="2:6" x14ac:dyDescent="0.3">
      <c r="B80" s="3">
        <v>2900</v>
      </c>
    </row>
    <row r="81" spans="2:2" x14ac:dyDescent="0.3">
      <c r="B81" s="3">
        <v>2900</v>
      </c>
    </row>
    <row r="82" spans="2:2" x14ac:dyDescent="0.3">
      <c r="B82" s="3">
        <v>2947.5</v>
      </c>
    </row>
    <row r="83" spans="2:2" x14ac:dyDescent="0.3">
      <c r="B83" s="3">
        <v>2950</v>
      </c>
    </row>
    <row r="84" spans="2:2" x14ac:dyDescent="0.3">
      <c r="B84" s="3">
        <v>2950</v>
      </c>
    </row>
    <row r="85" spans="2:2" x14ac:dyDescent="0.3">
      <c r="B85" s="3">
        <v>2961</v>
      </c>
    </row>
    <row r="86" spans="2:2" x14ac:dyDescent="0.3">
      <c r="B86" s="3">
        <v>3000</v>
      </c>
    </row>
    <row r="87" spans="2:2" x14ac:dyDescent="0.3">
      <c r="B87" s="3">
        <v>3003</v>
      </c>
    </row>
    <row r="88" spans="2:2" x14ac:dyDescent="0.3">
      <c r="B88" s="3">
        <v>3010</v>
      </c>
    </row>
    <row r="89" spans="2:2" x14ac:dyDescent="0.3">
      <c r="B89" s="3">
        <v>3050</v>
      </c>
    </row>
    <row r="90" spans="2:2" x14ac:dyDescent="0.3">
      <c r="B90" s="3">
        <v>3061</v>
      </c>
    </row>
    <row r="91" spans="2:2" x14ac:dyDescent="0.3">
      <c r="B91" s="3">
        <v>3100</v>
      </c>
    </row>
    <row r="92" spans="2:2" x14ac:dyDescent="0.3">
      <c r="B92" s="3">
        <v>3102.5</v>
      </c>
    </row>
    <row r="93" spans="2:2" x14ac:dyDescent="0.3">
      <c r="B93" s="3">
        <v>3204</v>
      </c>
    </row>
    <row r="94" spans="2:2" x14ac:dyDescent="0.3">
      <c r="B94" s="3">
        <v>3225</v>
      </c>
    </row>
    <row r="95" spans="2:2" x14ac:dyDescent="0.3">
      <c r="B95" s="3">
        <v>3247.5</v>
      </c>
    </row>
    <row r="96" spans="2:2" x14ac:dyDescent="0.3">
      <c r="B96" s="3">
        <v>3262.5</v>
      </c>
    </row>
    <row r="97" spans="2:2" x14ac:dyDescent="0.3">
      <c r="B97" s="3">
        <v>3287.5</v>
      </c>
    </row>
    <row r="98" spans="2:2" x14ac:dyDescent="0.3">
      <c r="B98" s="3">
        <v>3295</v>
      </c>
    </row>
    <row r="99" spans="2:2" x14ac:dyDescent="0.3">
      <c r="B99" s="3">
        <v>3295</v>
      </c>
    </row>
    <row r="100" spans="2:2" x14ac:dyDescent="0.3">
      <c r="B100" s="3">
        <v>3299.6666666666665</v>
      </c>
    </row>
    <row r="101" spans="2:2" x14ac:dyDescent="0.3">
      <c r="B101" s="3">
        <v>3300</v>
      </c>
    </row>
    <row r="102" spans="2:2" x14ac:dyDescent="0.3">
      <c r="B102" s="3">
        <v>3347.5</v>
      </c>
    </row>
    <row r="103" spans="2:2" x14ac:dyDescent="0.3">
      <c r="B103" s="3">
        <v>3395</v>
      </c>
    </row>
    <row r="104" spans="2:2" x14ac:dyDescent="0.3">
      <c r="B104" s="3">
        <v>3395</v>
      </c>
    </row>
    <row r="105" spans="2:2" x14ac:dyDescent="0.3">
      <c r="B105" s="3">
        <v>3400</v>
      </c>
    </row>
    <row r="106" spans="2:2" x14ac:dyDescent="0.3">
      <c r="B106" s="3">
        <v>3451.3333333333335</v>
      </c>
    </row>
    <row r="107" spans="2:2" x14ac:dyDescent="0.3">
      <c r="B107" s="3">
        <v>3523</v>
      </c>
    </row>
    <row r="108" spans="2:2" x14ac:dyDescent="0.3">
      <c r="B108" s="3">
        <v>3600</v>
      </c>
    </row>
    <row r="109" spans="2:2" x14ac:dyDescent="0.3">
      <c r="B109" s="3">
        <v>3600</v>
      </c>
    </row>
    <row r="110" spans="2:2" x14ac:dyDescent="0.3">
      <c r="B110" s="3">
        <v>3600</v>
      </c>
    </row>
    <row r="111" spans="2:2" x14ac:dyDescent="0.3">
      <c r="B111" s="3">
        <v>3689</v>
      </c>
    </row>
    <row r="112" spans="2:2" x14ac:dyDescent="0.3">
      <c r="B112" s="3">
        <v>3695</v>
      </c>
    </row>
    <row r="113" spans="2:2" x14ac:dyDescent="0.3">
      <c r="B113" s="3">
        <v>3695</v>
      </c>
    </row>
    <row r="114" spans="2:2" x14ac:dyDescent="0.3">
      <c r="B114" s="3">
        <v>3697.5</v>
      </c>
    </row>
    <row r="115" spans="2:2" x14ac:dyDescent="0.3">
      <c r="B115" s="3">
        <v>3711</v>
      </c>
    </row>
    <row r="116" spans="2:2" x14ac:dyDescent="0.3">
      <c r="B116" s="3">
        <v>3727.5</v>
      </c>
    </row>
    <row r="117" spans="2:2" x14ac:dyDescent="0.3">
      <c r="B117" s="3">
        <v>3730</v>
      </c>
    </row>
    <row r="118" spans="2:2" x14ac:dyDescent="0.3">
      <c r="B118" s="3">
        <v>3750</v>
      </c>
    </row>
    <row r="119" spans="2:2" x14ac:dyDescent="0.3">
      <c r="B119" s="3">
        <v>3857</v>
      </c>
    </row>
    <row r="120" spans="2:2" x14ac:dyDescent="0.3">
      <c r="B120" s="3">
        <v>3881</v>
      </c>
    </row>
    <row r="121" spans="2:2" x14ac:dyDescent="0.3">
      <c r="B121" s="3">
        <v>3900</v>
      </c>
    </row>
    <row r="122" spans="2:2" x14ac:dyDescent="0.3">
      <c r="B122" s="3">
        <v>3900</v>
      </c>
    </row>
    <row r="123" spans="2:2" x14ac:dyDescent="0.3">
      <c r="B123" s="3">
        <v>3930</v>
      </c>
    </row>
    <row r="124" spans="2:2" x14ac:dyDescent="0.3">
      <c r="B124" s="3">
        <v>3995</v>
      </c>
    </row>
    <row r="125" spans="2:2" x14ac:dyDescent="0.3">
      <c r="B125" s="3">
        <v>3995</v>
      </c>
    </row>
    <row r="126" spans="2:2" x14ac:dyDescent="0.3">
      <c r="B126" s="3">
        <v>4000</v>
      </c>
    </row>
    <row r="127" spans="2:2" x14ac:dyDescent="0.3">
      <c r="B127" s="3">
        <v>4013</v>
      </c>
    </row>
    <row r="128" spans="2:2" x14ac:dyDescent="0.3">
      <c r="B128" s="3">
        <v>4047.5</v>
      </c>
    </row>
    <row r="129" spans="2:2" x14ac:dyDescent="0.3">
      <c r="B129" s="3">
        <v>4050</v>
      </c>
    </row>
    <row r="130" spans="2:2" x14ac:dyDescent="0.3">
      <c r="B130" s="3">
        <v>4125</v>
      </c>
    </row>
    <row r="131" spans="2:2" x14ac:dyDescent="0.3">
      <c r="B131" s="3">
        <v>4150</v>
      </c>
    </row>
    <row r="132" spans="2:2" x14ac:dyDescent="0.3">
      <c r="B132" s="3">
        <v>4150</v>
      </c>
    </row>
    <row r="133" spans="2:2" x14ac:dyDescent="0.3">
      <c r="B133" s="3">
        <v>4200</v>
      </c>
    </row>
    <row r="134" spans="2:2" x14ac:dyDescent="0.3">
      <c r="B134" s="3">
        <v>4217</v>
      </c>
    </row>
    <row r="135" spans="2:2" x14ac:dyDescent="0.3">
      <c r="B135" s="3">
        <v>4219</v>
      </c>
    </row>
    <row r="136" spans="2:2" x14ac:dyDescent="0.3">
      <c r="B136" s="3">
        <v>4220</v>
      </c>
    </row>
    <row r="137" spans="2:2" x14ac:dyDescent="0.3">
      <c r="B137" s="3">
        <v>4295</v>
      </c>
    </row>
    <row r="138" spans="2:2" x14ac:dyDescent="0.3">
      <c r="B138" s="3">
        <v>4335</v>
      </c>
    </row>
    <row r="139" spans="2:2" x14ac:dyDescent="0.3">
      <c r="B139" s="3">
        <v>4350</v>
      </c>
    </row>
    <row r="140" spans="2:2" x14ac:dyDescent="0.3">
      <c r="B140" s="3">
        <v>4450</v>
      </c>
    </row>
    <row r="141" spans="2:2" x14ac:dyDescent="0.3">
      <c r="B141" s="3">
        <v>4495</v>
      </c>
    </row>
    <row r="142" spans="2:2" x14ac:dyDescent="0.3">
      <c r="B142" s="3">
        <v>4497.5</v>
      </c>
    </row>
    <row r="143" spans="2:2" x14ac:dyDescent="0.3">
      <c r="B143" s="3">
        <v>4497.5</v>
      </c>
    </row>
    <row r="144" spans="2:2" x14ac:dyDescent="0.3">
      <c r="B144" s="3">
        <v>4605</v>
      </c>
    </row>
    <row r="145" spans="2:2" x14ac:dyDescent="0.3">
      <c r="B145" s="3">
        <v>4705</v>
      </c>
    </row>
    <row r="146" spans="2:2" x14ac:dyDescent="0.3">
      <c r="B146" s="3">
        <v>4747</v>
      </c>
    </row>
    <row r="147" spans="2:2" x14ac:dyDescent="0.3">
      <c r="B147" s="3">
        <v>4750</v>
      </c>
    </row>
    <row r="148" spans="2:2" x14ac:dyDescent="0.3">
      <c r="B148" s="3">
        <v>4800</v>
      </c>
    </row>
    <row r="149" spans="2:2" x14ac:dyDescent="0.3">
      <c r="B149" s="3">
        <v>4850</v>
      </c>
    </row>
    <row r="150" spans="2:2" x14ac:dyDescent="0.3">
      <c r="B150" s="3">
        <v>4875</v>
      </c>
    </row>
    <row r="151" spans="2:2" x14ac:dyDescent="0.3">
      <c r="B151" s="3">
        <v>4882.666666666667</v>
      </c>
    </row>
    <row r="152" spans="2:2" x14ac:dyDescent="0.3">
      <c r="B152" s="3">
        <v>4995</v>
      </c>
    </row>
    <row r="153" spans="2:2" x14ac:dyDescent="0.3">
      <c r="B153" s="3">
        <v>5025</v>
      </c>
    </row>
    <row r="154" spans="2:2" x14ac:dyDescent="0.3">
      <c r="B154" s="3">
        <v>5300</v>
      </c>
    </row>
    <row r="155" spans="2:2" x14ac:dyDescent="0.3">
      <c r="B155" s="3">
        <v>5380</v>
      </c>
    </row>
    <row r="156" spans="2:2" x14ac:dyDescent="0.3">
      <c r="B156" s="3">
        <v>5435</v>
      </c>
    </row>
    <row r="157" spans="2:2" x14ac:dyDescent="0.3">
      <c r="B157" s="3">
        <v>5750</v>
      </c>
    </row>
    <row r="158" spans="2:2" x14ac:dyDescent="0.3">
      <c r="B158" s="3">
        <v>5812.5</v>
      </c>
    </row>
    <row r="159" spans="2:2" x14ac:dyDescent="0.3">
      <c r="B159" s="3">
        <v>5928</v>
      </c>
    </row>
    <row r="160" spans="2:2" x14ac:dyDescent="0.3">
      <c r="B160" s="3">
        <v>5999</v>
      </c>
    </row>
    <row r="161" spans="2:3" x14ac:dyDescent="0.3">
      <c r="B161" s="3">
        <v>6000</v>
      </c>
    </row>
    <row r="162" spans="2:3" x14ac:dyDescent="0.3">
      <c r="B162" s="3">
        <v>6000</v>
      </c>
    </row>
    <row r="163" spans="2:3" x14ac:dyDescent="0.3">
      <c r="B163" s="26">
        <v>6825</v>
      </c>
      <c r="C163" s="27"/>
    </row>
    <row r="164" spans="2:3" x14ac:dyDescent="0.3">
      <c r="B164" s="26">
        <v>7000</v>
      </c>
      <c r="C164" s="27"/>
    </row>
    <row r="165" spans="2:3" x14ac:dyDescent="0.3">
      <c r="B165" s="26">
        <v>7180</v>
      </c>
      <c r="C165" s="27"/>
    </row>
    <row r="166" spans="2:3" x14ac:dyDescent="0.3">
      <c r="B166" s="26">
        <v>7250</v>
      </c>
      <c r="C166" s="27"/>
    </row>
    <row r="167" spans="2:3" x14ac:dyDescent="0.3">
      <c r="B167" s="26">
        <v>7350</v>
      </c>
      <c r="C167" s="27"/>
    </row>
    <row r="168" spans="2:3" x14ac:dyDescent="0.3">
      <c r="B168" s="26">
        <v>7495</v>
      </c>
      <c r="C168" s="27"/>
    </row>
    <row r="169" spans="2:3" x14ac:dyDescent="0.3">
      <c r="B169" s="26">
        <v>7671.666666666667</v>
      </c>
      <c r="C169" s="27"/>
    </row>
    <row r="170" spans="2:3" x14ac:dyDescent="0.3">
      <c r="B170" s="26">
        <v>8000</v>
      </c>
      <c r="C170" s="27"/>
    </row>
    <row r="171" spans="2:3" x14ac:dyDescent="0.3">
      <c r="B171" s="26">
        <v>8010</v>
      </c>
      <c r="C171" s="27"/>
    </row>
    <row r="172" spans="2:3" x14ac:dyDescent="0.3">
      <c r="B172" s="26">
        <v>8333.3333333333339</v>
      </c>
      <c r="C172" s="27"/>
    </row>
    <row r="173" spans="2:3" x14ac:dyDescent="0.3">
      <c r="B173" s="26">
        <v>8350</v>
      </c>
      <c r="C173" s="27"/>
    </row>
    <row r="174" spans="2:3" x14ac:dyDescent="0.3">
      <c r="B174" s="26">
        <v>10400</v>
      </c>
      <c r="C174" s="27"/>
    </row>
    <row r="175" spans="2:3" x14ac:dyDescent="0.3">
      <c r="B175" s="26">
        <v>10625</v>
      </c>
      <c r="C175" s="27"/>
    </row>
    <row r="176" spans="2:3" x14ac:dyDescent="0.3">
      <c r="B176" s="26">
        <v>12500</v>
      </c>
      <c r="C176" s="27"/>
    </row>
    <row r="177" spans="2:3" x14ac:dyDescent="0.3">
      <c r="B177" s="26">
        <v>17500</v>
      </c>
      <c r="C177" s="27"/>
    </row>
    <row r="178" spans="2:3" x14ac:dyDescent="0.3">
      <c r="B178" s="26">
        <v>25000</v>
      </c>
      <c r="C178" s="27"/>
    </row>
    <row r="179" spans="2:3" x14ac:dyDescent="0.3">
      <c r="B179" s="26">
        <v>67708</v>
      </c>
      <c r="C179" s="27"/>
    </row>
  </sheetData>
  <sortState xmlns:xlrd2="http://schemas.microsoft.com/office/spreadsheetml/2017/richdata2" ref="B6:B179">
    <sortCondition ref="B6:B179"/>
  </sortState>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13EDC-D12D-4B53-AE23-4E7217958AC7}">
  <dimension ref="B1:N152"/>
  <sheetViews>
    <sheetView topLeftCell="A21" workbookViewId="0">
      <selection activeCell="F36" sqref="F36:F38"/>
    </sheetView>
  </sheetViews>
  <sheetFormatPr defaultRowHeight="14.4" x14ac:dyDescent="0.3"/>
  <cols>
    <col min="1" max="1" width="2" customWidth="1"/>
    <col min="2" max="2" width="76.88671875" bestFit="1" customWidth="1"/>
    <col min="5" max="5" width="37.6640625" bestFit="1" customWidth="1"/>
  </cols>
  <sheetData>
    <row r="1" spans="2:2" ht="17.399999999999999" x14ac:dyDescent="0.3">
      <c r="B1" s="6" t="s">
        <v>98</v>
      </c>
    </row>
    <row r="5" spans="2:2" ht="15.6" x14ac:dyDescent="0.3">
      <c r="B5" s="5" t="s">
        <v>69</v>
      </c>
    </row>
    <row r="6" spans="2:2" x14ac:dyDescent="0.3">
      <c r="B6" s="3">
        <v>308.33333333333331</v>
      </c>
    </row>
    <row r="7" spans="2:2" x14ac:dyDescent="0.3">
      <c r="B7" s="3">
        <v>316.66666666666669</v>
      </c>
    </row>
    <row r="8" spans="2:2" x14ac:dyDescent="0.3">
      <c r="B8" s="3">
        <v>320</v>
      </c>
    </row>
    <row r="9" spans="2:2" x14ac:dyDescent="0.3">
      <c r="B9" s="3">
        <v>325</v>
      </c>
    </row>
    <row r="10" spans="2:2" x14ac:dyDescent="0.3">
      <c r="B10" s="3">
        <v>329.75</v>
      </c>
    </row>
    <row r="11" spans="2:2" x14ac:dyDescent="0.3">
      <c r="B11" s="3">
        <v>343.33333333333331</v>
      </c>
    </row>
    <row r="12" spans="2:2" x14ac:dyDescent="0.3">
      <c r="B12" s="3">
        <v>380</v>
      </c>
    </row>
    <row r="13" spans="2:2" x14ac:dyDescent="0.3">
      <c r="B13" s="3">
        <v>391</v>
      </c>
    </row>
    <row r="14" spans="2:2" x14ac:dyDescent="0.3">
      <c r="B14" s="3">
        <v>402</v>
      </c>
    </row>
    <row r="15" spans="2:2" x14ac:dyDescent="0.3">
      <c r="B15" s="3">
        <v>404.5</v>
      </c>
    </row>
    <row r="16" spans="2:2" x14ac:dyDescent="0.3">
      <c r="B16" s="3">
        <v>406.66666666666669</v>
      </c>
    </row>
    <row r="17" spans="2:14" x14ac:dyDescent="0.3">
      <c r="B17" s="3">
        <v>424.5</v>
      </c>
    </row>
    <row r="18" spans="2:14" x14ac:dyDescent="0.3">
      <c r="B18" s="3">
        <v>425</v>
      </c>
    </row>
    <row r="19" spans="2:14" x14ac:dyDescent="0.3">
      <c r="B19" s="3">
        <v>455</v>
      </c>
    </row>
    <row r="20" spans="2:14" x14ac:dyDescent="0.3">
      <c r="B20" s="3">
        <v>462.5</v>
      </c>
    </row>
    <row r="21" spans="2:14" x14ac:dyDescent="0.3">
      <c r="B21" s="3">
        <v>470</v>
      </c>
    </row>
    <row r="22" spans="2:14" x14ac:dyDescent="0.3">
      <c r="B22" s="3">
        <v>475</v>
      </c>
    </row>
    <row r="23" spans="2:14" x14ac:dyDescent="0.3">
      <c r="B23" s="3">
        <v>512.5</v>
      </c>
    </row>
    <row r="24" spans="2:14" x14ac:dyDescent="0.3">
      <c r="B24" s="3">
        <v>515</v>
      </c>
    </row>
    <row r="25" spans="2:14" x14ac:dyDescent="0.3">
      <c r="B25" s="3">
        <v>525</v>
      </c>
    </row>
    <row r="26" spans="2:14" x14ac:dyDescent="0.3">
      <c r="B26" s="3">
        <v>550</v>
      </c>
    </row>
    <row r="27" spans="2:14" x14ac:dyDescent="0.3">
      <c r="B27" s="3">
        <v>557.5</v>
      </c>
    </row>
    <row r="28" spans="2:14" x14ac:dyDescent="0.3">
      <c r="B28" s="3">
        <v>565</v>
      </c>
    </row>
    <row r="29" spans="2:14" x14ac:dyDescent="0.3">
      <c r="B29" s="3">
        <v>599.66666666666663</v>
      </c>
    </row>
    <row r="30" spans="2:14" x14ac:dyDescent="0.3">
      <c r="B30" s="3">
        <v>599.75</v>
      </c>
    </row>
    <row r="31" spans="2:14" x14ac:dyDescent="0.3">
      <c r="B31" s="3">
        <v>600</v>
      </c>
      <c r="E31" t="s">
        <v>77</v>
      </c>
      <c r="F31">
        <f>SKEW(B6:B152)</f>
        <v>1.4550605941575416</v>
      </c>
      <c r="M31" t="s">
        <v>99</v>
      </c>
      <c r="N31">
        <f>SKEW(B6:B149)</f>
        <v>0.57770921796430308</v>
      </c>
    </row>
    <row r="32" spans="2:14" x14ac:dyDescent="0.3">
      <c r="B32" s="3">
        <v>600</v>
      </c>
    </row>
    <row r="33" spans="2:6" x14ac:dyDescent="0.3">
      <c r="B33" s="3">
        <v>610</v>
      </c>
    </row>
    <row r="34" spans="2:6" ht="17.399999999999999" x14ac:dyDescent="0.3">
      <c r="B34" s="3">
        <v>620</v>
      </c>
      <c r="E34" s="36" t="s">
        <v>97</v>
      </c>
      <c r="F34" s="32"/>
    </row>
    <row r="35" spans="2:6" ht="15.6" x14ac:dyDescent="0.3">
      <c r="B35" s="3">
        <v>626.66666666666663</v>
      </c>
      <c r="E35" s="24"/>
      <c r="F35" s="24"/>
    </row>
    <row r="36" spans="2:6" ht="15.6" x14ac:dyDescent="0.3">
      <c r="B36" s="3">
        <v>630</v>
      </c>
      <c r="E36" s="37" t="s">
        <v>11</v>
      </c>
      <c r="F36" s="38">
        <f>AVERAGE(B6:B152)</f>
        <v>1063.952380952381</v>
      </c>
    </row>
    <row r="37" spans="2:6" ht="15.6" x14ac:dyDescent="0.3">
      <c r="B37" s="3">
        <v>635</v>
      </c>
      <c r="E37" s="37" t="s">
        <v>45</v>
      </c>
      <c r="F37" s="37">
        <f>_xlfn.STDEV.S(B6:B152)</f>
        <v>552.0871663518185</v>
      </c>
    </row>
    <row r="38" spans="2:6" ht="15.6" x14ac:dyDescent="0.3">
      <c r="B38" s="3">
        <v>639</v>
      </c>
      <c r="E38" s="37" t="s">
        <v>46</v>
      </c>
      <c r="F38" s="37">
        <f>COUNT(B6:B152)</f>
        <v>147</v>
      </c>
    </row>
    <row r="39" spans="2:6" x14ac:dyDescent="0.3">
      <c r="B39" s="3">
        <v>650</v>
      </c>
    </row>
    <row r="40" spans="2:6" x14ac:dyDescent="0.3">
      <c r="B40" s="3">
        <v>650</v>
      </c>
    </row>
    <row r="41" spans="2:6" x14ac:dyDescent="0.3">
      <c r="B41" s="3">
        <v>655</v>
      </c>
    </row>
    <row r="42" spans="2:6" x14ac:dyDescent="0.3">
      <c r="B42" s="3">
        <v>657</v>
      </c>
    </row>
    <row r="43" spans="2:6" x14ac:dyDescent="0.3">
      <c r="B43" s="3">
        <v>660</v>
      </c>
    </row>
    <row r="44" spans="2:6" x14ac:dyDescent="0.3">
      <c r="B44" s="3">
        <v>662</v>
      </c>
    </row>
    <row r="45" spans="2:6" x14ac:dyDescent="0.3">
      <c r="B45" s="3">
        <v>685</v>
      </c>
    </row>
    <row r="46" spans="2:6" x14ac:dyDescent="0.3">
      <c r="B46" s="3">
        <v>685</v>
      </c>
    </row>
    <row r="47" spans="2:6" x14ac:dyDescent="0.3">
      <c r="B47" s="3">
        <v>687.5</v>
      </c>
    </row>
    <row r="48" spans="2:6" x14ac:dyDescent="0.3">
      <c r="B48" s="3">
        <v>690</v>
      </c>
    </row>
    <row r="49" spans="2:2" x14ac:dyDescent="0.3">
      <c r="B49" s="3">
        <v>700</v>
      </c>
    </row>
    <row r="50" spans="2:2" x14ac:dyDescent="0.3">
      <c r="B50" s="3">
        <v>700</v>
      </c>
    </row>
    <row r="51" spans="2:2" x14ac:dyDescent="0.3">
      <c r="B51" s="3">
        <v>705</v>
      </c>
    </row>
    <row r="52" spans="2:2" x14ac:dyDescent="0.3">
      <c r="B52" s="3">
        <v>710</v>
      </c>
    </row>
    <row r="53" spans="2:2" x14ac:dyDescent="0.3">
      <c r="B53" s="3">
        <v>725</v>
      </c>
    </row>
    <row r="54" spans="2:2" x14ac:dyDescent="0.3">
      <c r="B54" s="3">
        <v>749</v>
      </c>
    </row>
    <row r="55" spans="2:2" x14ac:dyDescent="0.3">
      <c r="B55" s="3">
        <v>750</v>
      </c>
    </row>
    <row r="56" spans="2:2" x14ac:dyDescent="0.3">
      <c r="B56" s="3">
        <v>750</v>
      </c>
    </row>
    <row r="57" spans="2:2" x14ac:dyDescent="0.3">
      <c r="B57" s="3">
        <v>750</v>
      </c>
    </row>
    <row r="58" spans="2:2" x14ac:dyDescent="0.3">
      <c r="B58" s="3">
        <v>750</v>
      </c>
    </row>
    <row r="59" spans="2:2" x14ac:dyDescent="0.3">
      <c r="B59" s="3">
        <v>778</v>
      </c>
    </row>
    <row r="60" spans="2:2" x14ac:dyDescent="0.3">
      <c r="B60" s="3">
        <v>790</v>
      </c>
    </row>
    <row r="61" spans="2:2" x14ac:dyDescent="0.3">
      <c r="B61" s="3">
        <v>800</v>
      </c>
    </row>
    <row r="62" spans="2:2" x14ac:dyDescent="0.3">
      <c r="B62" s="3">
        <v>803</v>
      </c>
    </row>
    <row r="63" spans="2:2" x14ac:dyDescent="0.3">
      <c r="B63" s="3">
        <v>803</v>
      </c>
    </row>
    <row r="64" spans="2:2" x14ac:dyDescent="0.3">
      <c r="B64" s="3">
        <v>810</v>
      </c>
    </row>
    <row r="65" spans="2:2" x14ac:dyDescent="0.3">
      <c r="B65" s="3">
        <v>812.5</v>
      </c>
    </row>
    <row r="66" spans="2:2" x14ac:dyDescent="0.3">
      <c r="B66" s="3">
        <v>833.33333333333337</v>
      </c>
    </row>
    <row r="67" spans="2:2" x14ac:dyDescent="0.3">
      <c r="B67" s="3">
        <v>840</v>
      </c>
    </row>
    <row r="68" spans="2:2" x14ac:dyDescent="0.3">
      <c r="B68" s="3">
        <v>850</v>
      </c>
    </row>
    <row r="69" spans="2:2" x14ac:dyDescent="0.3">
      <c r="B69" s="3">
        <v>850</v>
      </c>
    </row>
    <row r="70" spans="2:2" x14ac:dyDescent="0.3">
      <c r="B70" s="3">
        <v>903.66666666666663</v>
      </c>
    </row>
    <row r="71" spans="2:2" x14ac:dyDescent="0.3">
      <c r="B71" s="3">
        <v>920</v>
      </c>
    </row>
    <row r="72" spans="2:2" x14ac:dyDescent="0.3">
      <c r="B72" s="3">
        <v>924</v>
      </c>
    </row>
    <row r="73" spans="2:2" x14ac:dyDescent="0.3">
      <c r="B73" s="3">
        <v>925</v>
      </c>
    </row>
    <row r="74" spans="2:2" x14ac:dyDescent="0.3">
      <c r="B74" s="3">
        <v>925</v>
      </c>
    </row>
    <row r="75" spans="2:2" x14ac:dyDescent="0.3">
      <c r="B75" s="3">
        <v>945.66666666666663</v>
      </c>
    </row>
    <row r="76" spans="2:2" x14ac:dyDescent="0.3">
      <c r="B76" s="3">
        <v>950</v>
      </c>
    </row>
    <row r="77" spans="2:2" x14ac:dyDescent="0.3">
      <c r="B77" s="3">
        <v>950</v>
      </c>
    </row>
    <row r="78" spans="2:2" x14ac:dyDescent="0.3">
      <c r="B78" s="3">
        <v>950</v>
      </c>
    </row>
    <row r="79" spans="2:2" x14ac:dyDescent="0.3">
      <c r="B79" s="3">
        <v>950</v>
      </c>
    </row>
    <row r="80" spans="2:2" x14ac:dyDescent="0.3">
      <c r="B80" s="3">
        <v>965.66666666666663</v>
      </c>
    </row>
    <row r="81" spans="2:2" x14ac:dyDescent="0.3">
      <c r="B81" s="3">
        <v>977.5</v>
      </c>
    </row>
    <row r="82" spans="2:2" x14ac:dyDescent="0.3">
      <c r="B82" s="3">
        <v>985</v>
      </c>
    </row>
    <row r="83" spans="2:2" x14ac:dyDescent="0.3">
      <c r="B83" s="3">
        <v>998.33333333333337</v>
      </c>
    </row>
    <row r="84" spans="2:2" x14ac:dyDescent="0.3">
      <c r="B84" s="3">
        <v>1000</v>
      </c>
    </row>
    <row r="85" spans="2:2" x14ac:dyDescent="0.3">
      <c r="B85" s="3">
        <v>1007.5</v>
      </c>
    </row>
    <row r="86" spans="2:2" x14ac:dyDescent="0.3">
      <c r="B86" s="3">
        <v>1012.5</v>
      </c>
    </row>
    <row r="87" spans="2:2" x14ac:dyDescent="0.3">
      <c r="B87" s="3">
        <v>1015</v>
      </c>
    </row>
    <row r="88" spans="2:2" x14ac:dyDescent="0.3">
      <c r="B88" s="3">
        <v>1050</v>
      </c>
    </row>
    <row r="89" spans="2:2" x14ac:dyDescent="0.3">
      <c r="B89" s="3">
        <v>1052.5</v>
      </c>
    </row>
    <row r="90" spans="2:2" x14ac:dyDescent="0.3">
      <c r="B90" s="3">
        <v>1055</v>
      </c>
    </row>
    <row r="91" spans="2:2" x14ac:dyDescent="0.3">
      <c r="B91" s="3">
        <v>1060</v>
      </c>
    </row>
    <row r="92" spans="2:2" x14ac:dyDescent="0.3">
      <c r="B92" s="3">
        <v>1062</v>
      </c>
    </row>
    <row r="93" spans="2:2" x14ac:dyDescent="0.3">
      <c r="B93" s="3">
        <v>1074</v>
      </c>
    </row>
    <row r="94" spans="2:2" x14ac:dyDescent="0.3">
      <c r="B94" s="3">
        <v>1080</v>
      </c>
    </row>
    <row r="95" spans="2:2" x14ac:dyDescent="0.3">
      <c r="B95" s="3">
        <v>1095</v>
      </c>
    </row>
    <row r="96" spans="2:2" x14ac:dyDescent="0.3">
      <c r="B96" s="3">
        <v>1112</v>
      </c>
    </row>
    <row r="97" spans="2:2" x14ac:dyDescent="0.3">
      <c r="B97" s="3">
        <v>1137</v>
      </c>
    </row>
    <row r="98" spans="2:2" x14ac:dyDescent="0.3">
      <c r="B98" s="3">
        <v>1147</v>
      </c>
    </row>
    <row r="99" spans="2:2" x14ac:dyDescent="0.3">
      <c r="B99" s="3">
        <v>1162.5</v>
      </c>
    </row>
    <row r="100" spans="2:2" x14ac:dyDescent="0.3">
      <c r="B100" s="3">
        <v>1164.5</v>
      </c>
    </row>
    <row r="101" spans="2:2" x14ac:dyDescent="0.3">
      <c r="B101" s="3">
        <v>1170</v>
      </c>
    </row>
    <row r="102" spans="2:2" x14ac:dyDescent="0.3">
      <c r="B102" s="3">
        <v>1187.5</v>
      </c>
    </row>
    <row r="103" spans="2:2" x14ac:dyDescent="0.3">
      <c r="B103" s="3">
        <v>1220</v>
      </c>
    </row>
    <row r="104" spans="2:2" x14ac:dyDescent="0.3">
      <c r="B104" s="3">
        <v>1237.5</v>
      </c>
    </row>
    <row r="105" spans="2:2" x14ac:dyDescent="0.3">
      <c r="B105" s="3">
        <v>1275</v>
      </c>
    </row>
    <row r="106" spans="2:2" x14ac:dyDescent="0.3">
      <c r="B106" s="3">
        <v>1294</v>
      </c>
    </row>
    <row r="107" spans="2:2" x14ac:dyDescent="0.3">
      <c r="B107" s="3">
        <v>1300</v>
      </c>
    </row>
    <row r="108" spans="2:2" x14ac:dyDescent="0.3">
      <c r="B108" s="3">
        <v>1300</v>
      </c>
    </row>
    <row r="109" spans="2:2" x14ac:dyDescent="0.3">
      <c r="B109" s="3">
        <v>1304</v>
      </c>
    </row>
    <row r="110" spans="2:2" x14ac:dyDescent="0.3">
      <c r="B110" s="3">
        <v>1305</v>
      </c>
    </row>
    <row r="111" spans="2:2" x14ac:dyDescent="0.3">
      <c r="B111" s="3">
        <v>1307</v>
      </c>
    </row>
    <row r="112" spans="2:2" x14ac:dyDescent="0.3">
      <c r="B112" s="3">
        <v>1325</v>
      </c>
    </row>
    <row r="113" spans="2:2" x14ac:dyDescent="0.3">
      <c r="B113" s="3">
        <v>1332</v>
      </c>
    </row>
    <row r="114" spans="2:2" x14ac:dyDescent="0.3">
      <c r="B114" s="3">
        <v>1349</v>
      </c>
    </row>
    <row r="115" spans="2:2" x14ac:dyDescent="0.3">
      <c r="B115" s="3">
        <v>1350</v>
      </c>
    </row>
    <row r="116" spans="2:2" x14ac:dyDescent="0.3">
      <c r="B116" s="3">
        <v>1370</v>
      </c>
    </row>
    <row r="117" spans="2:2" x14ac:dyDescent="0.3">
      <c r="B117" s="3">
        <v>1372.5</v>
      </c>
    </row>
    <row r="118" spans="2:2" x14ac:dyDescent="0.3">
      <c r="B118" s="3">
        <v>1375</v>
      </c>
    </row>
    <row r="119" spans="2:2" x14ac:dyDescent="0.3">
      <c r="B119" s="3">
        <v>1385</v>
      </c>
    </row>
    <row r="120" spans="2:2" x14ac:dyDescent="0.3">
      <c r="B120" s="3">
        <v>1386</v>
      </c>
    </row>
    <row r="121" spans="2:2" x14ac:dyDescent="0.3">
      <c r="B121" s="3">
        <v>1399</v>
      </c>
    </row>
    <row r="122" spans="2:2" x14ac:dyDescent="0.3">
      <c r="B122" s="3">
        <v>1400</v>
      </c>
    </row>
    <row r="123" spans="2:2" x14ac:dyDescent="0.3">
      <c r="B123" s="3">
        <v>1415</v>
      </c>
    </row>
    <row r="124" spans="2:2" x14ac:dyDescent="0.3">
      <c r="B124" s="3">
        <v>1426.6666666666667</v>
      </c>
    </row>
    <row r="125" spans="2:2" x14ac:dyDescent="0.3">
      <c r="B125" s="3">
        <v>1500</v>
      </c>
    </row>
    <row r="126" spans="2:2" x14ac:dyDescent="0.3">
      <c r="B126" s="3">
        <v>1500</v>
      </c>
    </row>
    <row r="127" spans="2:2" x14ac:dyDescent="0.3">
      <c r="B127" s="3">
        <v>1512</v>
      </c>
    </row>
    <row r="128" spans="2:2" x14ac:dyDescent="0.3">
      <c r="B128" s="3">
        <v>1525</v>
      </c>
    </row>
    <row r="129" spans="2:2" x14ac:dyDescent="0.3">
      <c r="B129" s="3">
        <v>1600</v>
      </c>
    </row>
    <row r="130" spans="2:2" x14ac:dyDescent="0.3">
      <c r="B130" s="3">
        <v>1620</v>
      </c>
    </row>
    <row r="131" spans="2:2" x14ac:dyDescent="0.3">
      <c r="B131" s="3">
        <v>1629.6666666666667</v>
      </c>
    </row>
    <row r="132" spans="2:2" x14ac:dyDescent="0.3">
      <c r="B132" s="3">
        <v>1666.6666666666667</v>
      </c>
    </row>
    <row r="133" spans="2:2" x14ac:dyDescent="0.3">
      <c r="B133" s="3">
        <v>1674</v>
      </c>
    </row>
    <row r="134" spans="2:2" x14ac:dyDescent="0.3">
      <c r="B134" s="3">
        <v>1681.5</v>
      </c>
    </row>
    <row r="135" spans="2:2" x14ac:dyDescent="0.3">
      <c r="B135" s="3">
        <v>1699.5</v>
      </c>
    </row>
    <row r="136" spans="2:2" x14ac:dyDescent="0.3">
      <c r="B136" s="3">
        <v>1710</v>
      </c>
    </row>
    <row r="137" spans="2:2" x14ac:dyDescent="0.3">
      <c r="B137" s="3">
        <v>1799</v>
      </c>
    </row>
    <row r="138" spans="2:2" x14ac:dyDescent="0.3">
      <c r="B138" s="3">
        <v>1799</v>
      </c>
    </row>
    <row r="139" spans="2:2" x14ac:dyDescent="0.3">
      <c r="B139" s="3">
        <v>1800</v>
      </c>
    </row>
    <row r="140" spans="2:2" x14ac:dyDescent="0.3">
      <c r="B140" s="3">
        <v>1815</v>
      </c>
    </row>
    <row r="141" spans="2:2" x14ac:dyDescent="0.3">
      <c r="B141" s="3">
        <v>1851</v>
      </c>
    </row>
    <row r="142" spans="2:2" x14ac:dyDescent="0.3">
      <c r="B142" s="3">
        <v>1851</v>
      </c>
    </row>
    <row r="143" spans="2:2" x14ac:dyDescent="0.3">
      <c r="B143" s="3">
        <v>1932</v>
      </c>
    </row>
    <row r="144" spans="2:2" x14ac:dyDescent="0.3">
      <c r="B144" s="3">
        <v>2012.5</v>
      </c>
    </row>
    <row r="145" spans="2:2" x14ac:dyDescent="0.3">
      <c r="B145" s="3">
        <v>2047.5</v>
      </c>
    </row>
    <row r="146" spans="2:2" x14ac:dyDescent="0.3">
      <c r="B146" s="3">
        <v>2075</v>
      </c>
    </row>
    <row r="147" spans="2:2" x14ac:dyDescent="0.3">
      <c r="B147" s="29">
        <v>2132.5</v>
      </c>
    </row>
    <row r="148" spans="2:2" x14ac:dyDescent="0.3">
      <c r="B148" s="29">
        <v>2150</v>
      </c>
    </row>
    <row r="149" spans="2:2" x14ac:dyDescent="0.3">
      <c r="B149" s="26">
        <v>2150</v>
      </c>
    </row>
    <row r="150" spans="2:2" x14ac:dyDescent="0.3">
      <c r="B150" s="26">
        <v>2562</v>
      </c>
    </row>
    <row r="151" spans="2:2" x14ac:dyDescent="0.3">
      <c r="B151" s="26">
        <v>3000</v>
      </c>
    </row>
    <row r="152" spans="2:2" x14ac:dyDescent="0.3">
      <c r="B152" s="26">
        <v>3800</v>
      </c>
    </row>
  </sheetData>
  <sortState xmlns:xlrd2="http://schemas.microsoft.com/office/spreadsheetml/2017/richdata2" ref="B6:B152">
    <sortCondition ref="B6:B152"/>
  </sortState>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F5A62-C916-4489-B76A-470CEDF913C3}">
  <dimension ref="B1:G154"/>
  <sheetViews>
    <sheetView topLeftCell="A7" zoomScale="85" zoomScaleNormal="85" workbookViewId="0">
      <selection activeCell="K17" sqref="K17"/>
    </sheetView>
  </sheetViews>
  <sheetFormatPr defaultColWidth="9.109375" defaultRowHeight="13.8" x14ac:dyDescent="0.25"/>
  <cols>
    <col min="1" max="1" width="2" style="32" customWidth="1"/>
    <col min="2" max="2" width="68.6640625" style="32" bestFit="1" customWidth="1"/>
    <col min="3" max="4" width="9.109375" style="32"/>
    <col min="5" max="5" width="30.109375" style="32" bestFit="1" customWidth="1"/>
    <col min="6" max="6" width="12.88671875" style="32" bestFit="1" customWidth="1"/>
    <col min="7" max="7" width="12.44140625" style="32" bestFit="1" customWidth="1"/>
    <col min="8" max="16384" width="9.109375" style="32"/>
  </cols>
  <sheetData>
    <row r="1" spans="2:2" ht="17.399999999999999" x14ac:dyDescent="0.3">
      <c r="B1" s="31" t="s">
        <v>100</v>
      </c>
    </row>
    <row r="5" spans="2:2" ht="15" x14ac:dyDescent="0.25">
      <c r="B5" s="33" t="s">
        <v>69</v>
      </c>
    </row>
    <row r="6" spans="2:2" x14ac:dyDescent="0.25">
      <c r="B6" s="34">
        <v>174.75</v>
      </c>
    </row>
    <row r="7" spans="2:2" x14ac:dyDescent="0.25">
      <c r="B7" s="34">
        <v>189</v>
      </c>
    </row>
    <row r="8" spans="2:2" x14ac:dyDescent="0.25">
      <c r="B8" s="34">
        <v>189.8</v>
      </c>
    </row>
    <row r="9" spans="2:2" x14ac:dyDescent="0.25">
      <c r="B9" s="34">
        <v>203.75</v>
      </c>
    </row>
    <row r="10" spans="2:2" x14ac:dyDescent="0.25">
      <c r="B10" s="34">
        <v>216.33333333333334</v>
      </c>
    </row>
    <row r="11" spans="2:2" x14ac:dyDescent="0.25">
      <c r="B11" s="34">
        <v>222.5</v>
      </c>
    </row>
    <row r="12" spans="2:2" x14ac:dyDescent="0.25">
      <c r="B12" s="34">
        <v>224.75</v>
      </c>
    </row>
    <row r="13" spans="2:2" x14ac:dyDescent="0.25">
      <c r="B13" s="34">
        <v>232.25</v>
      </c>
    </row>
    <row r="14" spans="2:2" x14ac:dyDescent="0.25">
      <c r="B14" s="34">
        <v>257.5</v>
      </c>
    </row>
    <row r="15" spans="2:2" x14ac:dyDescent="0.25">
      <c r="B15" s="34">
        <v>258.75</v>
      </c>
    </row>
    <row r="16" spans="2:2" x14ac:dyDescent="0.25">
      <c r="B16" s="34">
        <v>265</v>
      </c>
    </row>
    <row r="17" spans="2:7" x14ac:dyDescent="0.25">
      <c r="B17" s="34">
        <v>266.66666666666669</v>
      </c>
    </row>
    <row r="18" spans="2:7" x14ac:dyDescent="0.25">
      <c r="B18" s="34">
        <v>281.25</v>
      </c>
    </row>
    <row r="19" spans="2:7" x14ac:dyDescent="0.25">
      <c r="B19" s="34">
        <v>283</v>
      </c>
    </row>
    <row r="20" spans="2:7" x14ac:dyDescent="0.25">
      <c r="B20" s="34">
        <v>307</v>
      </c>
    </row>
    <row r="21" spans="2:7" x14ac:dyDescent="0.25">
      <c r="B21" s="34">
        <v>349.5</v>
      </c>
    </row>
    <row r="22" spans="2:7" x14ac:dyDescent="0.25">
      <c r="B22" s="34">
        <v>387.33333333333331</v>
      </c>
      <c r="F22" s="32">
        <f>SKEW(B6:B154)</f>
        <v>0.38897364776046195</v>
      </c>
    </row>
    <row r="23" spans="2:7" x14ac:dyDescent="0.25">
      <c r="B23" s="34">
        <v>399.75</v>
      </c>
    </row>
    <row r="24" spans="2:7" x14ac:dyDescent="0.25">
      <c r="B24" s="34">
        <v>410</v>
      </c>
    </row>
    <row r="25" spans="2:7" x14ac:dyDescent="0.25">
      <c r="B25" s="34">
        <v>492.5</v>
      </c>
    </row>
    <row r="26" spans="2:7" x14ac:dyDescent="0.25">
      <c r="B26" s="34">
        <v>500</v>
      </c>
    </row>
    <row r="27" spans="2:7" ht="17.399999999999999" x14ac:dyDescent="0.3">
      <c r="B27" s="34">
        <v>506.66666666666669</v>
      </c>
      <c r="E27" s="36" t="s">
        <v>97</v>
      </c>
    </row>
    <row r="28" spans="2:7" ht="15" x14ac:dyDescent="0.25">
      <c r="B28" s="34">
        <v>537.66666666666663</v>
      </c>
      <c r="E28" s="24"/>
      <c r="F28" s="24"/>
      <c r="G28" s="24"/>
    </row>
    <row r="29" spans="2:7" ht="15" x14ac:dyDescent="0.25">
      <c r="B29" s="34">
        <v>548.5</v>
      </c>
      <c r="E29" s="37" t="s">
        <v>11</v>
      </c>
      <c r="F29" s="38">
        <f>AVERAGE(B6:B153)</f>
        <v>1149.2261261261262</v>
      </c>
      <c r="G29" s="24"/>
    </row>
    <row r="30" spans="2:7" ht="15" x14ac:dyDescent="0.25">
      <c r="B30" s="34">
        <v>566.66666666666663</v>
      </c>
      <c r="E30" s="37" t="s">
        <v>45</v>
      </c>
      <c r="F30" s="37">
        <f>_xlfn.STDEV.S(B6:B153)</f>
        <v>590.809913790736</v>
      </c>
      <c r="G30" s="24"/>
    </row>
    <row r="31" spans="2:7" ht="15" x14ac:dyDescent="0.25">
      <c r="B31" s="34">
        <v>568.75</v>
      </c>
      <c r="E31" s="37" t="s">
        <v>46</v>
      </c>
      <c r="F31" s="37">
        <f>COUNT(B6:B153)</f>
        <v>148</v>
      </c>
      <c r="G31" s="24"/>
    </row>
    <row r="32" spans="2:7" x14ac:dyDescent="0.25">
      <c r="B32" s="34">
        <v>570</v>
      </c>
    </row>
    <row r="33" spans="2:2" x14ac:dyDescent="0.25">
      <c r="B33" s="34">
        <v>583.33333333333337</v>
      </c>
    </row>
    <row r="34" spans="2:2" x14ac:dyDescent="0.25">
      <c r="B34" s="34">
        <v>595</v>
      </c>
    </row>
    <row r="35" spans="2:2" x14ac:dyDescent="0.25">
      <c r="B35" s="34">
        <v>600</v>
      </c>
    </row>
    <row r="36" spans="2:2" x14ac:dyDescent="0.25">
      <c r="B36" s="34">
        <v>600</v>
      </c>
    </row>
    <row r="37" spans="2:2" x14ac:dyDescent="0.25">
      <c r="B37" s="34">
        <v>633.33333333333337</v>
      </c>
    </row>
    <row r="38" spans="2:2" x14ac:dyDescent="0.25">
      <c r="B38" s="34">
        <v>637.5</v>
      </c>
    </row>
    <row r="39" spans="2:2" x14ac:dyDescent="0.25">
      <c r="B39" s="34">
        <v>660</v>
      </c>
    </row>
    <row r="40" spans="2:2" x14ac:dyDescent="0.25">
      <c r="B40" s="34">
        <v>687</v>
      </c>
    </row>
    <row r="41" spans="2:2" x14ac:dyDescent="0.25">
      <c r="B41" s="34">
        <v>689.5</v>
      </c>
    </row>
    <row r="42" spans="2:2" x14ac:dyDescent="0.25">
      <c r="B42" s="34">
        <v>700</v>
      </c>
    </row>
    <row r="43" spans="2:2" x14ac:dyDescent="0.25">
      <c r="B43" s="34">
        <v>711.66666666666663</v>
      </c>
    </row>
    <row r="44" spans="2:2" x14ac:dyDescent="0.25">
      <c r="B44" s="34">
        <v>712.5</v>
      </c>
    </row>
    <row r="45" spans="2:2" x14ac:dyDescent="0.25">
      <c r="B45" s="34">
        <v>738.66666666666663</v>
      </c>
    </row>
    <row r="46" spans="2:2" x14ac:dyDescent="0.25">
      <c r="B46" s="34">
        <v>768.5</v>
      </c>
    </row>
    <row r="47" spans="2:2" x14ac:dyDescent="0.25">
      <c r="B47" s="34">
        <v>769</v>
      </c>
    </row>
    <row r="48" spans="2:2" x14ac:dyDescent="0.25">
      <c r="B48" s="34">
        <v>770</v>
      </c>
    </row>
    <row r="49" spans="2:2" x14ac:dyDescent="0.25">
      <c r="B49" s="34">
        <v>790</v>
      </c>
    </row>
    <row r="50" spans="2:2" x14ac:dyDescent="0.25">
      <c r="B50" s="34">
        <v>791</v>
      </c>
    </row>
    <row r="51" spans="2:2" x14ac:dyDescent="0.25">
      <c r="B51" s="34">
        <v>800</v>
      </c>
    </row>
    <row r="52" spans="2:2" x14ac:dyDescent="0.25">
      <c r="B52" s="34">
        <v>805</v>
      </c>
    </row>
    <row r="53" spans="2:2" x14ac:dyDescent="0.25">
      <c r="B53" s="34">
        <v>812.5</v>
      </c>
    </row>
    <row r="54" spans="2:2" x14ac:dyDescent="0.25">
      <c r="B54" s="34">
        <v>824.66666666666663</v>
      </c>
    </row>
    <row r="55" spans="2:2" x14ac:dyDescent="0.25">
      <c r="B55" s="34">
        <v>825</v>
      </c>
    </row>
    <row r="56" spans="2:2" x14ac:dyDescent="0.25">
      <c r="B56" s="34">
        <v>825</v>
      </c>
    </row>
    <row r="57" spans="2:2" x14ac:dyDescent="0.25">
      <c r="B57" s="34">
        <v>825</v>
      </c>
    </row>
    <row r="58" spans="2:2" x14ac:dyDescent="0.25">
      <c r="B58" s="34">
        <v>835</v>
      </c>
    </row>
    <row r="59" spans="2:2" x14ac:dyDescent="0.25">
      <c r="B59" s="34">
        <v>862.5</v>
      </c>
    </row>
    <row r="60" spans="2:2" x14ac:dyDescent="0.25">
      <c r="B60" s="34">
        <v>865</v>
      </c>
    </row>
    <row r="61" spans="2:2" x14ac:dyDescent="0.25">
      <c r="B61" s="34">
        <v>868</v>
      </c>
    </row>
    <row r="62" spans="2:2" x14ac:dyDescent="0.25">
      <c r="B62" s="34">
        <v>875</v>
      </c>
    </row>
    <row r="63" spans="2:2" x14ac:dyDescent="0.25">
      <c r="B63" s="34">
        <v>889</v>
      </c>
    </row>
    <row r="64" spans="2:2" x14ac:dyDescent="0.25">
      <c r="B64" s="34">
        <v>895</v>
      </c>
    </row>
    <row r="65" spans="2:2" x14ac:dyDescent="0.25">
      <c r="B65" s="34">
        <v>896</v>
      </c>
    </row>
    <row r="66" spans="2:2" x14ac:dyDescent="0.25">
      <c r="B66" s="34">
        <v>902.5</v>
      </c>
    </row>
    <row r="67" spans="2:2" x14ac:dyDescent="0.25">
      <c r="B67" s="34">
        <v>919</v>
      </c>
    </row>
    <row r="68" spans="2:2" x14ac:dyDescent="0.25">
      <c r="B68" s="34">
        <v>947.33333333333337</v>
      </c>
    </row>
    <row r="69" spans="2:2" x14ac:dyDescent="0.25">
      <c r="B69" s="34">
        <v>973.33333333333337</v>
      </c>
    </row>
    <row r="70" spans="2:2" x14ac:dyDescent="0.25">
      <c r="B70" s="34">
        <v>981</v>
      </c>
    </row>
    <row r="71" spans="2:2" x14ac:dyDescent="0.25">
      <c r="B71" s="34">
        <v>987.5</v>
      </c>
    </row>
    <row r="72" spans="2:2" x14ac:dyDescent="0.25">
      <c r="B72" s="34">
        <v>997.5</v>
      </c>
    </row>
    <row r="73" spans="2:2" x14ac:dyDescent="0.25">
      <c r="B73" s="34">
        <v>1014.6666666666666</v>
      </c>
    </row>
    <row r="74" spans="2:2" x14ac:dyDescent="0.25">
      <c r="B74" s="34">
        <v>1024</v>
      </c>
    </row>
    <row r="75" spans="2:2" x14ac:dyDescent="0.25">
      <c r="B75" s="34">
        <v>1025</v>
      </c>
    </row>
    <row r="76" spans="2:2" x14ac:dyDescent="0.25">
      <c r="B76" s="34">
        <v>1027</v>
      </c>
    </row>
    <row r="77" spans="2:2" x14ac:dyDescent="0.25">
      <c r="B77" s="34">
        <v>1040.6666666666667</v>
      </c>
    </row>
    <row r="78" spans="2:2" x14ac:dyDescent="0.25">
      <c r="B78" s="34">
        <v>1045.6666666666667</v>
      </c>
    </row>
    <row r="79" spans="2:2" x14ac:dyDescent="0.25">
      <c r="B79" s="34">
        <v>1050</v>
      </c>
    </row>
    <row r="80" spans="2:2" x14ac:dyDescent="0.25">
      <c r="B80" s="34">
        <v>1050.6666666666667</v>
      </c>
    </row>
    <row r="81" spans="2:2" x14ac:dyDescent="0.25">
      <c r="B81" s="34">
        <v>1075</v>
      </c>
    </row>
    <row r="82" spans="2:2" x14ac:dyDescent="0.25">
      <c r="B82" s="34">
        <v>1075</v>
      </c>
    </row>
    <row r="83" spans="2:2" x14ac:dyDescent="0.25">
      <c r="B83" s="34">
        <v>1079</v>
      </c>
    </row>
    <row r="84" spans="2:2" x14ac:dyDescent="0.25">
      <c r="B84" s="34">
        <v>1142.5</v>
      </c>
    </row>
    <row r="85" spans="2:2" x14ac:dyDescent="0.25">
      <c r="B85" s="34">
        <v>1150</v>
      </c>
    </row>
    <row r="86" spans="2:2" x14ac:dyDescent="0.25">
      <c r="B86" s="34">
        <v>1153</v>
      </c>
    </row>
    <row r="87" spans="2:2" x14ac:dyDescent="0.25">
      <c r="B87" s="34">
        <v>1163</v>
      </c>
    </row>
    <row r="88" spans="2:2" x14ac:dyDescent="0.25">
      <c r="B88" s="34">
        <v>1185</v>
      </c>
    </row>
    <row r="89" spans="2:2" x14ac:dyDescent="0.25">
      <c r="B89" s="34">
        <v>1210</v>
      </c>
    </row>
    <row r="90" spans="2:2" x14ac:dyDescent="0.25">
      <c r="B90" s="34">
        <v>1225</v>
      </c>
    </row>
    <row r="91" spans="2:2" x14ac:dyDescent="0.25">
      <c r="B91" s="34">
        <v>1230</v>
      </c>
    </row>
    <row r="92" spans="2:2" x14ac:dyDescent="0.25">
      <c r="B92" s="34">
        <v>1230.6666666666667</v>
      </c>
    </row>
    <row r="93" spans="2:2" x14ac:dyDescent="0.25">
      <c r="B93" s="34">
        <v>1263.3333333333333</v>
      </c>
    </row>
    <row r="94" spans="2:2" x14ac:dyDescent="0.25">
      <c r="B94" s="34">
        <v>1285</v>
      </c>
    </row>
    <row r="95" spans="2:2" x14ac:dyDescent="0.25">
      <c r="B95" s="34">
        <v>1287.5</v>
      </c>
    </row>
    <row r="96" spans="2:2" x14ac:dyDescent="0.25">
      <c r="B96" s="34">
        <v>1299</v>
      </c>
    </row>
    <row r="97" spans="2:2" x14ac:dyDescent="0.25">
      <c r="B97" s="34">
        <v>1323</v>
      </c>
    </row>
    <row r="98" spans="2:2" x14ac:dyDescent="0.25">
      <c r="B98" s="34">
        <v>1332</v>
      </c>
    </row>
    <row r="99" spans="2:2" x14ac:dyDescent="0.25">
      <c r="B99" s="34">
        <v>1335</v>
      </c>
    </row>
    <row r="100" spans="2:2" x14ac:dyDescent="0.25">
      <c r="B100" s="34">
        <v>1339</v>
      </c>
    </row>
    <row r="101" spans="2:2" x14ac:dyDescent="0.25">
      <c r="B101" s="34">
        <v>1358</v>
      </c>
    </row>
    <row r="102" spans="2:2" x14ac:dyDescent="0.25">
      <c r="B102" s="34">
        <v>1361</v>
      </c>
    </row>
    <row r="103" spans="2:2" x14ac:dyDescent="0.25">
      <c r="B103" s="34">
        <v>1363</v>
      </c>
    </row>
    <row r="104" spans="2:2" x14ac:dyDescent="0.25">
      <c r="B104" s="34">
        <v>1365</v>
      </c>
    </row>
    <row r="105" spans="2:2" x14ac:dyDescent="0.25">
      <c r="B105" s="34">
        <v>1438</v>
      </c>
    </row>
    <row r="106" spans="2:2" x14ac:dyDescent="0.25">
      <c r="B106" s="34">
        <v>1443.6666666666667</v>
      </c>
    </row>
    <row r="107" spans="2:2" x14ac:dyDescent="0.25">
      <c r="B107" s="34">
        <v>1487</v>
      </c>
    </row>
    <row r="108" spans="2:2" x14ac:dyDescent="0.25">
      <c r="B108" s="34">
        <v>1514</v>
      </c>
    </row>
    <row r="109" spans="2:2" x14ac:dyDescent="0.25">
      <c r="B109" s="34">
        <v>1529</v>
      </c>
    </row>
    <row r="110" spans="2:2" x14ac:dyDescent="0.25">
      <c r="B110" s="34">
        <v>1537</v>
      </c>
    </row>
    <row r="111" spans="2:2" x14ac:dyDescent="0.25">
      <c r="B111" s="34">
        <v>1537</v>
      </c>
    </row>
    <row r="112" spans="2:2" x14ac:dyDescent="0.25">
      <c r="B112" s="34">
        <v>1541</v>
      </c>
    </row>
    <row r="113" spans="2:2" x14ac:dyDescent="0.25">
      <c r="B113" s="34">
        <v>1564.6666666666667</v>
      </c>
    </row>
    <row r="114" spans="2:2" x14ac:dyDescent="0.25">
      <c r="B114" s="34">
        <v>1585</v>
      </c>
    </row>
    <row r="115" spans="2:2" x14ac:dyDescent="0.25">
      <c r="B115" s="34">
        <v>1614.6666666666667</v>
      </c>
    </row>
    <row r="116" spans="2:2" x14ac:dyDescent="0.25">
      <c r="B116" s="34">
        <v>1642.5</v>
      </c>
    </row>
    <row r="117" spans="2:2" x14ac:dyDescent="0.25">
      <c r="B117" s="34">
        <v>1657.5</v>
      </c>
    </row>
    <row r="118" spans="2:2" x14ac:dyDescent="0.25">
      <c r="B118" s="34">
        <v>1681</v>
      </c>
    </row>
    <row r="119" spans="2:2" x14ac:dyDescent="0.25">
      <c r="B119" s="34">
        <v>1687</v>
      </c>
    </row>
    <row r="120" spans="2:2" x14ac:dyDescent="0.25">
      <c r="B120" s="34">
        <v>1689</v>
      </c>
    </row>
    <row r="121" spans="2:2" x14ac:dyDescent="0.25">
      <c r="B121" s="34">
        <v>1726.6666666666667</v>
      </c>
    </row>
    <row r="122" spans="2:2" x14ac:dyDescent="0.25">
      <c r="B122" s="34">
        <v>1730</v>
      </c>
    </row>
    <row r="123" spans="2:2" x14ac:dyDescent="0.25">
      <c r="B123" s="34">
        <v>1733</v>
      </c>
    </row>
    <row r="124" spans="2:2" x14ac:dyDescent="0.25">
      <c r="B124" s="34">
        <v>1745</v>
      </c>
    </row>
    <row r="125" spans="2:2" x14ac:dyDescent="0.25">
      <c r="B125" s="34">
        <v>1776.5</v>
      </c>
    </row>
    <row r="126" spans="2:2" x14ac:dyDescent="0.25">
      <c r="B126" s="34">
        <v>1795</v>
      </c>
    </row>
    <row r="127" spans="2:2" x14ac:dyDescent="0.25">
      <c r="B127" s="34">
        <v>1811</v>
      </c>
    </row>
    <row r="128" spans="2:2" x14ac:dyDescent="0.25">
      <c r="B128" s="34">
        <v>1820.5</v>
      </c>
    </row>
    <row r="129" spans="2:2" x14ac:dyDescent="0.25">
      <c r="B129" s="34">
        <v>1825</v>
      </c>
    </row>
    <row r="130" spans="2:2" x14ac:dyDescent="0.25">
      <c r="B130" s="34">
        <v>1859.6666666666667</v>
      </c>
    </row>
    <row r="131" spans="2:2" x14ac:dyDescent="0.25">
      <c r="B131" s="34">
        <v>1874</v>
      </c>
    </row>
    <row r="132" spans="2:2" x14ac:dyDescent="0.25">
      <c r="B132" s="34">
        <v>1882</v>
      </c>
    </row>
    <row r="133" spans="2:2" x14ac:dyDescent="0.25">
      <c r="B133" s="34">
        <v>1890</v>
      </c>
    </row>
    <row r="134" spans="2:2" x14ac:dyDescent="0.25">
      <c r="B134" s="34">
        <v>1897</v>
      </c>
    </row>
    <row r="135" spans="2:2" x14ac:dyDescent="0.25">
      <c r="B135" s="34">
        <v>1924</v>
      </c>
    </row>
    <row r="136" spans="2:2" x14ac:dyDescent="0.25">
      <c r="B136" s="34">
        <v>1925</v>
      </c>
    </row>
    <row r="137" spans="2:2" x14ac:dyDescent="0.25">
      <c r="B137" s="34">
        <v>1950</v>
      </c>
    </row>
    <row r="138" spans="2:2" x14ac:dyDescent="0.25">
      <c r="B138" s="34">
        <v>1960</v>
      </c>
    </row>
    <row r="139" spans="2:2" x14ac:dyDescent="0.25">
      <c r="B139" s="34">
        <v>1965</v>
      </c>
    </row>
    <row r="140" spans="2:2" x14ac:dyDescent="0.25">
      <c r="B140" s="34">
        <v>2015</v>
      </c>
    </row>
    <row r="141" spans="2:2" x14ac:dyDescent="0.25">
      <c r="B141" s="34">
        <v>2035</v>
      </c>
    </row>
    <row r="142" spans="2:2" x14ac:dyDescent="0.25">
      <c r="B142" s="34">
        <v>2057</v>
      </c>
    </row>
    <row r="143" spans="2:2" x14ac:dyDescent="0.25">
      <c r="B143" s="34">
        <v>2073</v>
      </c>
    </row>
    <row r="144" spans="2:2" x14ac:dyDescent="0.25">
      <c r="B144" s="34">
        <v>2082</v>
      </c>
    </row>
    <row r="145" spans="2:2" x14ac:dyDescent="0.25">
      <c r="B145" s="34">
        <v>2084</v>
      </c>
    </row>
    <row r="146" spans="2:2" x14ac:dyDescent="0.25">
      <c r="B146" s="34">
        <v>2114</v>
      </c>
    </row>
    <row r="147" spans="2:2" x14ac:dyDescent="0.25">
      <c r="B147" s="34">
        <v>2144</v>
      </c>
    </row>
    <row r="148" spans="2:2" x14ac:dyDescent="0.25">
      <c r="B148" s="34">
        <v>2205</v>
      </c>
    </row>
    <row r="149" spans="2:2" x14ac:dyDescent="0.25">
      <c r="B149" s="34">
        <v>2212</v>
      </c>
    </row>
    <row r="150" spans="2:2" x14ac:dyDescent="0.25">
      <c r="B150" s="34">
        <v>2238</v>
      </c>
    </row>
    <row r="151" spans="2:2" x14ac:dyDescent="0.25">
      <c r="B151" s="34">
        <v>2260</v>
      </c>
    </row>
    <row r="152" spans="2:2" x14ac:dyDescent="0.25">
      <c r="B152" s="34">
        <v>2360</v>
      </c>
    </row>
    <row r="153" spans="2:2" x14ac:dyDescent="0.25">
      <c r="B153" s="34">
        <v>2605</v>
      </c>
    </row>
    <row r="154" spans="2:2" x14ac:dyDescent="0.25">
      <c r="B154" s="35">
        <v>3168.3333333333335</v>
      </c>
    </row>
  </sheetData>
  <sortState xmlns:xlrd2="http://schemas.microsoft.com/office/spreadsheetml/2017/richdata2" ref="B6:B154">
    <sortCondition ref="B6:B154"/>
  </sortState>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A4D60A391729B4BB7A636977131080D" ma:contentTypeVersion="14" ma:contentTypeDescription="Create a new document." ma:contentTypeScope="" ma:versionID="0752fe290e2a708f584d2c5e052a5c93">
  <xsd:schema xmlns:xsd="http://www.w3.org/2001/XMLSchema" xmlns:xs="http://www.w3.org/2001/XMLSchema" xmlns:p="http://schemas.microsoft.com/office/2006/metadata/properties" xmlns:ns3="983fb127-89f2-43e8-803f-551786bb8eb8" xmlns:ns4="66c75b64-c4bd-44bc-96bb-34a1569bd552" targetNamespace="http://schemas.microsoft.com/office/2006/metadata/properties" ma:root="true" ma:fieldsID="51a7a630f69e8c6dabfc3807277211ac" ns3:_="" ns4:_="">
    <xsd:import namespace="983fb127-89f2-43e8-803f-551786bb8eb8"/>
    <xsd:import namespace="66c75b64-c4bd-44bc-96bb-34a1569bd552"/>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4:SharedWithUsers" minOccurs="0"/>
                <xsd:element ref="ns4:SharedWithDetails" minOccurs="0"/>
                <xsd:element ref="ns4:SharingHintHash" minOccurs="0"/>
                <xsd:element ref="ns3:MediaLengthInSecond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3fb127-89f2-43e8-803f-551786bb8e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6c75b64-c4bd-44bc-96bb-34a1569bd55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9E016EB-4F21-4608-8452-BAA62D44BBAB}">
  <ds:schemaRefs>
    <ds:schemaRef ds:uri="http://schemas.microsoft.com/sharepoint/v3/contenttype/forms"/>
  </ds:schemaRefs>
</ds:datastoreItem>
</file>

<file path=customXml/itemProps2.xml><?xml version="1.0" encoding="utf-8"?>
<ds:datastoreItem xmlns:ds="http://schemas.openxmlformats.org/officeDocument/2006/customXml" ds:itemID="{8C7A3A69-25EC-4E85-941A-955C06E6ED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3fb127-89f2-43e8-803f-551786bb8eb8"/>
    <ds:schemaRef ds:uri="66c75b64-c4bd-44bc-96bb-34a1569bd55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AD94D14-4DCE-498E-970E-C197817ED6A8}">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Analysis</vt:lpstr>
      <vt:lpstr>Conclusion</vt:lpstr>
      <vt:lpstr>Table 1</vt:lpstr>
      <vt:lpstr>Price Per Bed</vt:lpstr>
      <vt:lpstr>Austin, TX</vt:lpstr>
      <vt:lpstr>Minneapolis, MN</vt:lpstr>
      <vt:lpstr>New York, NY</vt:lpstr>
      <vt:lpstr>Saint Louis, MO</vt:lpstr>
      <vt:lpstr>Tampa, FL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Tuyen</dc:creator>
  <cp:keywords/>
  <dc:description/>
  <cp:lastModifiedBy>Tuyen</cp:lastModifiedBy>
  <cp:revision/>
  <dcterms:created xsi:type="dcterms:W3CDTF">2022-05-30T14:17:39Z</dcterms:created>
  <dcterms:modified xsi:type="dcterms:W3CDTF">2022-06-12T02:26:06Z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0x0101007A4D60A391729B4BB7A636977131080D</vt:lpwstr>
  </property>
</Properties>
</file>