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urthy\Learning\Great Lakes\05 Advanced Stats\regressiondata\"/>
    </mc:Choice>
  </mc:AlternateContent>
  <bookViews>
    <workbookView xWindow="0" yWindow="0" windowWidth="23040" windowHeight="9384"/>
  </bookViews>
  <sheets>
    <sheet name="Sheet2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M20" i="1"/>
  <c r="M18" i="1"/>
  <c r="M16" i="1"/>
  <c r="M4" i="1"/>
  <c r="M5" i="1"/>
  <c r="M6" i="1"/>
  <c r="M7" i="1"/>
  <c r="M8" i="1"/>
  <c r="M9" i="1"/>
  <c r="M10" i="1"/>
  <c r="M11" i="1"/>
  <c r="M12" i="1"/>
  <c r="M3" i="1"/>
  <c r="M14" i="1" s="1"/>
  <c r="L14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K14" i="1" s="1"/>
  <c r="C14" i="1"/>
  <c r="B14" i="1"/>
  <c r="C13" i="1"/>
  <c r="E7" i="1" s="1"/>
  <c r="G7" i="1" s="1"/>
  <c r="B13" i="1"/>
  <c r="D6" i="1" s="1"/>
  <c r="J6" i="1" l="1"/>
  <c r="F6" i="1"/>
  <c r="D9" i="1"/>
  <c r="D12" i="1"/>
  <c r="D8" i="1"/>
  <c r="D4" i="1"/>
  <c r="E3" i="1"/>
  <c r="G3" i="1" s="1"/>
  <c r="G14" i="1" s="1"/>
  <c r="G16" i="1" s="1"/>
  <c r="E9" i="1"/>
  <c r="G9" i="1" s="1"/>
  <c r="E5" i="1"/>
  <c r="G5" i="1" s="1"/>
  <c r="D3" i="1"/>
  <c r="E10" i="1"/>
  <c r="G10" i="1" s="1"/>
  <c r="D11" i="1"/>
  <c r="D7" i="1"/>
  <c r="E12" i="1"/>
  <c r="G12" i="1" s="1"/>
  <c r="E8" i="1"/>
  <c r="G8" i="1" s="1"/>
  <c r="E4" i="1"/>
  <c r="G4" i="1" s="1"/>
  <c r="D5" i="1"/>
  <c r="E6" i="1"/>
  <c r="G6" i="1" s="1"/>
  <c r="D10" i="1"/>
  <c r="E11" i="1"/>
  <c r="G11" i="1" s="1"/>
  <c r="J9" i="1" l="1"/>
  <c r="F9" i="1"/>
  <c r="I9" i="1"/>
  <c r="J3" i="1"/>
  <c r="F3" i="1"/>
  <c r="I3" i="1"/>
  <c r="F4" i="1"/>
  <c r="I4" i="1"/>
  <c r="J4" i="1"/>
  <c r="F5" i="1"/>
  <c r="J5" i="1"/>
  <c r="I5" i="1"/>
  <c r="I7" i="1"/>
  <c r="J7" i="1"/>
  <c r="F7" i="1"/>
  <c r="F8" i="1"/>
  <c r="I8" i="1"/>
  <c r="J8" i="1"/>
  <c r="I6" i="1"/>
  <c r="J10" i="1"/>
  <c r="I10" i="1"/>
  <c r="F10" i="1"/>
  <c r="I11" i="1"/>
  <c r="J11" i="1"/>
  <c r="F11" i="1"/>
  <c r="F12" i="1"/>
  <c r="I12" i="1"/>
  <c r="J12" i="1"/>
  <c r="J14" i="1" l="1"/>
  <c r="I14" i="1"/>
  <c r="C18" i="1" s="1"/>
  <c r="C20" i="1" s="1"/>
  <c r="C22" i="1" s="1"/>
  <c r="F14" i="1"/>
</calcChain>
</file>

<file path=xl/comments1.xml><?xml version="1.0" encoding="utf-8"?>
<comments xmlns="http://schemas.openxmlformats.org/spreadsheetml/2006/main">
  <authors>
    <author>saanvi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SST</t>
        </r>
      </text>
    </comment>
  </commentList>
</comments>
</file>

<file path=xl/sharedStrings.xml><?xml version="1.0" encoding="utf-8"?>
<sst xmlns="http://schemas.openxmlformats.org/spreadsheetml/2006/main" count="28" uniqueCount="26">
  <si>
    <t>Height</t>
  </si>
  <si>
    <t>Weight</t>
  </si>
  <si>
    <t>x</t>
  </si>
  <si>
    <t>y</t>
  </si>
  <si>
    <t>Mean</t>
  </si>
  <si>
    <t>Sum</t>
  </si>
  <si>
    <t>x bar</t>
  </si>
  <si>
    <t>y bar</t>
  </si>
  <si>
    <t>Xi-(Xbar)^2</t>
  </si>
  <si>
    <t>b1=(Xi-x(bar)*Yi-y(bar))/Xi-x(bar)^2</t>
  </si>
  <si>
    <t>Xi-Xbar * Yi-Ybar</t>
  </si>
  <si>
    <t>b0=ybar-b1xbar</t>
  </si>
  <si>
    <t>Y=mx+c</t>
  </si>
  <si>
    <t>Weight = (6.138 * height)+266.53</t>
  </si>
  <si>
    <t>Yi-y(bar)</t>
  </si>
  <si>
    <t>Xi-x(bar)</t>
  </si>
  <si>
    <t>Sum of Squres</t>
  </si>
  <si>
    <t>Yi(hat)</t>
  </si>
  <si>
    <t>(Yi(hat) - Y(bar))^2</t>
  </si>
  <si>
    <t>(Y - Yi(hat))^2</t>
  </si>
  <si>
    <t>Deg. Of Freedom (8)</t>
  </si>
  <si>
    <t>R</t>
  </si>
  <si>
    <t xml:space="preserve">Sum of Squares Regression </t>
  </si>
  <si>
    <t>Sum of Squares Error</t>
  </si>
  <si>
    <t>MSE</t>
  </si>
  <si>
    <t>F Stastic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</si>
</sst>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rgb="FFFA7D00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2" borderId="1" xfId="1"/>
    <xf numFmtId="0" fontId="0" fillId="0" borderId="0" xfId="0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tabSelected="1" zoomScale="110" zoomScaleNormal="110" workbookViewId="0"/>
  </sheetViews>
  <sheetFormatPr defaultRowHeight="14.4" x14ac:dyDescent="0.3"/>
  <cols>
    <col min="8" max="8" width="11.109375" bestFit="1" customWidth="1"/>
    <col min="9" max="9" width="14.5546875" bestFit="1" customWidth="1"/>
    <col min="10" max="10" width="14.5546875" customWidth="1"/>
    <col min="11" max="11" width="17.33203125" bestFit="1" customWidth="1"/>
    <col min="12" max="12" width="23.88671875" bestFit="1" customWidth="1"/>
    <col min="13" max="13" width="18.88671875" bestFit="1" customWidth="1"/>
  </cols>
  <sheetData>
    <row r="1" spans="1:13" x14ac:dyDescent="0.3">
      <c r="B1" s="1" t="s">
        <v>2</v>
      </c>
      <c r="C1" s="1" t="s">
        <v>3</v>
      </c>
      <c r="D1" s="1"/>
      <c r="F1" s="5" t="s">
        <v>16</v>
      </c>
      <c r="G1" s="5"/>
      <c r="L1" t="s">
        <v>22</v>
      </c>
      <c r="M1" t="s">
        <v>23</v>
      </c>
    </row>
    <row r="2" spans="1:13" s="2" customFormat="1" x14ac:dyDescent="0.3">
      <c r="B2" s="1" t="s">
        <v>0</v>
      </c>
      <c r="C2" s="1" t="s">
        <v>1</v>
      </c>
      <c r="D2" s="1" t="s">
        <v>15</v>
      </c>
      <c r="E2" s="1" t="s">
        <v>14</v>
      </c>
      <c r="F2" s="1" t="s">
        <v>6</v>
      </c>
      <c r="G2" s="1" t="s">
        <v>7</v>
      </c>
      <c r="H2" s="1"/>
      <c r="I2" s="1" t="s">
        <v>10</v>
      </c>
      <c r="J2" s="1" t="s">
        <v>8</v>
      </c>
      <c r="K2" s="1" t="s">
        <v>17</v>
      </c>
      <c r="L2" s="1" t="s">
        <v>18</v>
      </c>
      <c r="M2" s="1" t="s">
        <v>19</v>
      </c>
    </row>
    <row r="3" spans="1:13" ht="15" x14ac:dyDescent="0.3">
      <c r="B3" s="3">
        <v>63</v>
      </c>
      <c r="C3" s="1">
        <v>127</v>
      </c>
      <c r="D3" s="1">
        <f>B3-$B$13</f>
        <v>-6.2999999999999972</v>
      </c>
      <c r="E3">
        <f t="shared" ref="E3:E12" si="0">C3-$C$13</f>
        <v>-31.800000000000011</v>
      </c>
      <c r="F3" s="1">
        <f>D3*D3</f>
        <v>39.689999999999962</v>
      </c>
      <c r="G3">
        <f>E3*E3</f>
        <v>1011.2400000000007</v>
      </c>
      <c r="I3">
        <f t="shared" ref="I3:I12" si="1">D3*E3</f>
        <v>200.33999999999997</v>
      </c>
      <c r="J3">
        <f>D3^2</f>
        <v>39.689999999999962</v>
      </c>
      <c r="K3">
        <f>$C$20+$C$18*B3</f>
        <v>120.1332367849385</v>
      </c>
      <c r="L3">
        <f>(K3-$C$13)^2</f>
        <v>1495.1185775296337</v>
      </c>
      <c r="M3">
        <f>(C3-K3)^2</f>
        <v>47.152437051721698</v>
      </c>
    </row>
    <row r="4" spans="1:13" ht="15" x14ac:dyDescent="0.3">
      <c r="B4" s="3">
        <v>64</v>
      </c>
      <c r="C4" s="1">
        <v>121</v>
      </c>
      <c r="D4" s="1">
        <f t="shared" ref="D4:D12" si="2">B4-$B$13</f>
        <v>-5.2999999999999972</v>
      </c>
      <c r="E4">
        <f t="shared" si="0"/>
        <v>-37.800000000000011</v>
      </c>
      <c r="F4" s="1">
        <f t="shared" ref="F4:F12" si="3">D4*D4</f>
        <v>28.089999999999971</v>
      </c>
      <c r="G4">
        <f t="shared" ref="G4:G12" si="4">E4*E4</f>
        <v>1428.8400000000008</v>
      </c>
      <c r="I4">
        <f t="shared" si="1"/>
        <v>200.33999999999995</v>
      </c>
      <c r="J4">
        <f t="shared" ref="J4:J12" si="5">D4^2</f>
        <v>28.089999999999971</v>
      </c>
      <c r="K4">
        <f t="shared" ref="K4:K12" si="6">$C$20+$C$18*B4</f>
        <v>126.27081824764667</v>
      </c>
      <c r="L4">
        <f t="shared" ref="L4:L12" si="7">(K4-$C$13)^2</f>
        <v>1058.1476654776375</v>
      </c>
      <c r="M4">
        <f t="shared" ref="M4:M12" si="8">(C4-K4)^2</f>
        <v>27.781524999725146</v>
      </c>
    </row>
    <row r="5" spans="1:13" ht="15" x14ac:dyDescent="0.3">
      <c r="B5" s="3">
        <v>66</v>
      </c>
      <c r="C5" s="1">
        <v>142</v>
      </c>
      <c r="D5" s="1">
        <f t="shared" si="2"/>
        <v>-3.2999999999999972</v>
      </c>
      <c r="E5">
        <f t="shared" si="0"/>
        <v>-16.800000000000011</v>
      </c>
      <c r="F5" s="1">
        <f t="shared" si="3"/>
        <v>10.889999999999981</v>
      </c>
      <c r="G5">
        <f t="shared" si="4"/>
        <v>282.24000000000041</v>
      </c>
      <c r="I5">
        <f t="shared" si="1"/>
        <v>55.439999999999991</v>
      </c>
      <c r="J5">
        <f t="shared" si="5"/>
        <v>10.889999999999981</v>
      </c>
      <c r="K5">
        <f t="shared" si="6"/>
        <v>138.54598117306301</v>
      </c>
      <c r="L5">
        <f t="shared" si="7"/>
        <v>410.22527864191841</v>
      </c>
      <c r="M5">
        <f t="shared" si="8"/>
        <v>11.930246056835164</v>
      </c>
    </row>
    <row r="6" spans="1:13" ht="15" x14ac:dyDescent="0.3">
      <c r="B6" s="3">
        <v>69</v>
      </c>
      <c r="C6" s="1">
        <v>157</v>
      </c>
      <c r="D6" s="1">
        <f t="shared" si="2"/>
        <v>-0.29999999999999716</v>
      </c>
      <c r="E6">
        <f t="shared" si="0"/>
        <v>-1.8000000000000114</v>
      </c>
      <c r="F6" s="1">
        <f t="shared" si="3"/>
        <v>8.999999999999829E-2</v>
      </c>
      <c r="G6">
        <f t="shared" si="4"/>
        <v>3.2400000000000411</v>
      </c>
      <c r="I6">
        <f t="shared" si="1"/>
        <v>0.53999999999999826</v>
      </c>
      <c r="J6">
        <f t="shared" si="5"/>
        <v>8.999999999999829E-2</v>
      </c>
      <c r="K6">
        <f t="shared" si="6"/>
        <v>156.95872556118758</v>
      </c>
      <c r="L6">
        <f t="shared" si="7"/>
        <v>3.390291559024043</v>
      </c>
      <c r="M6">
        <f t="shared" si="8"/>
        <v>1.7035792992804032E-3</v>
      </c>
    </row>
    <row r="7" spans="1:13" ht="15" x14ac:dyDescent="0.3">
      <c r="B7" s="3">
        <v>69</v>
      </c>
      <c r="C7" s="1">
        <v>162</v>
      </c>
      <c r="D7" s="1">
        <f t="shared" si="2"/>
        <v>-0.29999999999999716</v>
      </c>
      <c r="E7">
        <f t="shared" si="0"/>
        <v>3.1999999999999886</v>
      </c>
      <c r="F7" s="1">
        <f t="shared" si="3"/>
        <v>8.999999999999829E-2</v>
      </c>
      <c r="G7">
        <f t="shared" si="4"/>
        <v>10.239999999999927</v>
      </c>
      <c r="I7">
        <f t="shared" si="1"/>
        <v>-0.95999999999998753</v>
      </c>
      <c r="J7">
        <f t="shared" si="5"/>
        <v>8.999999999999829E-2</v>
      </c>
      <c r="K7">
        <f t="shared" si="6"/>
        <v>156.95872556118758</v>
      </c>
      <c r="L7">
        <f t="shared" si="7"/>
        <v>3.390291559024043</v>
      </c>
      <c r="M7">
        <f t="shared" si="8"/>
        <v>25.414447967423506</v>
      </c>
    </row>
    <row r="8" spans="1:13" ht="15" x14ac:dyDescent="0.3">
      <c r="B8" s="3">
        <v>71</v>
      </c>
      <c r="C8" s="1">
        <v>156</v>
      </c>
      <c r="D8" s="1">
        <f t="shared" si="2"/>
        <v>1.7000000000000028</v>
      </c>
      <c r="E8">
        <f t="shared" si="0"/>
        <v>-2.8000000000000114</v>
      </c>
      <c r="F8" s="1">
        <f t="shared" si="3"/>
        <v>2.8900000000000095</v>
      </c>
      <c r="G8">
        <f t="shared" si="4"/>
        <v>7.8400000000000638</v>
      </c>
      <c r="I8">
        <f t="shared" si="1"/>
        <v>-4.7600000000000273</v>
      </c>
      <c r="J8">
        <f t="shared" si="5"/>
        <v>2.8900000000000095</v>
      </c>
      <c r="K8">
        <f t="shared" si="6"/>
        <v>169.23388848660397</v>
      </c>
      <c r="L8">
        <f t="shared" si="7"/>
        <v>108.86602895088672</v>
      </c>
      <c r="M8">
        <f t="shared" si="8"/>
        <v>175.13580447586921</v>
      </c>
    </row>
    <row r="9" spans="1:13" ht="15" x14ac:dyDescent="0.3">
      <c r="B9" s="3">
        <v>71</v>
      </c>
      <c r="C9" s="1">
        <v>169</v>
      </c>
      <c r="D9" s="1">
        <f t="shared" si="2"/>
        <v>1.7000000000000028</v>
      </c>
      <c r="E9">
        <f t="shared" si="0"/>
        <v>10.199999999999989</v>
      </c>
      <c r="F9" s="1">
        <f t="shared" si="3"/>
        <v>2.8900000000000095</v>
      </c>
      <c r="G9">
        <f t="shared" si="4"/>
        <v>104.03999999999976</v>
      </c>
      <c r="I9">
        <f t="shared" si="1"/>
        <v>17.340000000000011</v>
      </c>
      <c r="J9">
        <f t="shared" si="5"/>
        <v>2.8900000000000095</v>
      </c>
      <c r="K9">
        <f t="shared" si="6"/>
        <v>169.23388848660397</v>
      </c>
      <c r="L9">
        <f t="shared" si="7"/>
        <v>108.86602895088672</v>
      </c>
      <c r="M9">
        <f t="shared" si="8"/>
        <v>5.4703824165897058E-2</v>
      </c>
    </row>
    <row r="10" spans="1:13" ht="15" x14ac:dyDescent="0.3">
      <c r="B10" s="3">
        <v>72</v>
      </c>
      <c r="C10" s="1">
        <v>165</v>
      </c>
      <c r="D10" s="1">
        <f t="shared" si="2"/>
        <v>2.7000000000000028</v>
      </c>
      <c r="E10">
        <f t="shared" si="0"/>
        <v>6.1999999999999886</v>
      </c>
      <c r="F10" s="1">
        <f t="shared" si="3"/>
        <v>7.2900000000000151</v>
      </c>
      <c r="G10">
        <f t="shared" si="4"/>
        <v>38.439999999999856</v>
      </c>
      <c r="I10">
        <f t="shared" si="1"/>
        <v>16.739999999999988</v>
      </c>
      <c r="J10">
        <f t="shared" si="5"/>
        <v>7.2900000000000151</v>
      </c>
      <c r="K10">
        <f t="shared" si="6"/>
        <v>175.37146994931214</v>
      </c>
      <c r="L10">
        <f t="shared" si="7"/>
        <v>274.613616280955</v>
      </c>
      <c r="M10">
        <f t="shared" si="8"/>
        <v>107.56738890948482</v>
      </c>
    </row>
    <row r="11" spans="1:13" ht="15" x14ac:dyDescent="0.3">
      <c r="B11" s="3">
        <v>73</v>
      </c>
      <c r="C11" s="1">
        <v>181</v>
      </c>
      <c r="D11" s="1">
        <f t="shared" si="2"/>
        <v>3.7000000000000028</v>
      </c>
      <c r="E11">
        <f t="shared" si="0"/>
        <v>22.199999999999989</v>
      </c>
      <c r="F11" s="1">
        <f t="shared" si="3"/>
        <v>13.690000000000021</v>
      </c>
      <c r="G11">
        <f t="shared" si="4"/>
        <v>492.83999999999952</v>
      </c>
      <c r="I11">
        <f t="shared" si="1"/>
        <v>82.140000000000015</v>
      </c>
      <c r="J11">
        <f t="shared" si="5"/>
        <v>13.690000000000021</v>
      </c>
      <c r="K11">
        <f t="shared" si="6"/>
        <v>181.50905141202031</v>
      </c>
      <c r="L11">
        <f t="shared" si="7"/>
        <v>515.70101603378123</v>
      </c>
      <c r="M11">
        <f t="shared" si="8"/>
        <v>0.25913334007987393</v>
      </c>
    </row>
    <row r="12" spans="1:13" ht="15" x14ac:dyDescent="0.3">
      <c r="B12" s="3">
        <v>75</v>
      </c>
      <c r="C12" s="1">
        <v>208</v>
      </c>
      <c r="D12" s="1">
        <f t="shared" si="2"/>
        <v>5.7000000000000028</v>
      </c>
      <c r="E12">
        <f t="shared" si="0"/>
        <v>49.199999999999989</v>
      </c>
      <c r="F12" s="1">
        <f t="shared" si="3"/>
        <v>32.49000000000003</v>
      </c>
      <c r="G12">
        <f t="shared" si="4"/>
        <v>2420.639999999999</v>
      </c>
      <c r="I12">
        <f t="shared" si="1"/>
        <v>280.44000000000005</v>
      </c>
      <c r="J12">
        <f t="shared" si="5"/>
        <v>32.49000000000003</v>
      </c>
      <c r="K12">
        <f t="shared" si="6"/>
        <v>193.78421433743665</v>
      </c>
      <c r="L12">
        <f t="shared" si="7"/>
        <v>1223.8952528077073</v>
      </c>
      <c r="M12">
        <f t="shared" si="8"/>
        <v>202.08856200394166</v>
      </c>
    </row>
    <row r="13" spans="1:13" x14ac:dyDescent="0.3">
      <c r="A13" t="s">
        <v>4</v>
      </c>
      <c r="B13">
        <f>AVERAGE(B3:B12)</f>
        <v>69.3</v>
      </c>
      <c r="C13">
        <f>AVERAGE(C3:C12)</f>
        <v>158.80000000000001</v>
      </c>
    </row>
    <row r="14" spans="1:13" x14ac:dyDescent="0.3">
      <c r="A14" t="s">
        <v>5</v>
      </c>
      <c r="B14">
        <f>SUM(B3:B12)</f>
        <v>693</v>
      </c>
      <c r="C14">
        <f>SUM(C3:C12)</f>
        <v>1588</v>
      </c>
      <c r="F14">
        <f>SUM(F3:F12)</f>
        <v>138.10000000000002</v>
      </c>
      <c r="G14">
        <f t="shared" ref="G14" si="9">SUM(G3:G12)</f>
        <v>5799.6</v>
      </c>
      <c r="I14" s="4">
        <f>SUM(I3:I12)</f>
        <v>847.6</v>
      </c>
      <c r="J14" s="4">
        <f>SUM(J3:J12)</f>
        <v>138.10000000000002</v>
      </c>
      <c r="K14" s="4">
        <f>SUM(K3:K12)</f>
        <v>1588.0000000000002</v>
      </c>
      <c r="L14" s="4">
        <f>SUM(L3:L12)</f>
        <v>5202.2140477914554</v>
      </c>
      <c r="M14" s="4">
        <f>SUM(M3:M12)</f>
        <v>597.3859522085462</v>
      </c>
    </row>
    <row r="16" spans="1:13" x14ac:dyDescent="0.3">
      <c r="G16">
        <f>G14/9</f>
        <v>644.40000000000009</v>
      </c>
      <c r="L16" t="s">
        <v>20</v>
      </c>
      <c r="M16" s="4">
        <f>M14/8</f>
        <v>74.673244026068275</v>
      </c>
    </row>
    <row r="18" spans="3:15" x14ac:dyDescent="0.3">
      <c r="C18">
        <f>I14/J14</f>
        <v>6.1375814627081819</v>
      </c>
      <c r="D18" t="s">
        <v>9</v>
      </c>
      <c r="I18" t="s">
        <v>25</v>
      </c>
      <c r="J18" s="4">
        <f>J14/2</f>
        <v>69.050000000000011</v>
      </c>
      <c r="L18" t="s">
        <v>21</v>
      </c>
      <c r="M18" s="4">
        <f>SQRT(L14/G14)</f>
        <v>0.94709836778544565</v>
      </c>
      <c r="N18">
        <v>1</v>
      </c>
      <c r="O18">
        <v>-1</v>
      </c>
    </row>
    <row r="20" spans="3:15" x14ac:dyDescent="0.3">
      <c r="C20">
        <f>C13-B13*C18</f>
        <v>-266.53439536567697</v>
      </c>
      <c r="D20" t="s">
        <v>11</v>
      </c>
      <c r="L20" t="s">
        <v>24</v>
      </c>
      <c r="M20" s="4">
        <f>SQRT(M16)</f>
        <v>8.6413681802170821</v>
      </c>
    </row>
    <row r="22" spans="3:15" x14ac:dyDescent="0.3">
      <c r="C22">
        <f>C20/C18</f>
        <v>-43.426616328456809</v>
      </c>
    </row>
    <row r="24" spans="3:15" x14ac:dyDescent="0.3">
      <c r="D24" t="s">
        <v>13</v>
      </c>
    </row>
    <row r="25" spans="3:15" x14ac:dyDescent="0.3">
      <c r="D25" t="s">
        <v>12</v>
      </c>
    </row>
  </sheetData>
  <mergeCells count="1">
    <mergeCell ref="F1:G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5" sqref="B15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ht="15" x14ac:dyDescent="0.3">
      <c r="A2" s="3">
        <v>63</v>
      </c>
      <c r="B2" s="1">
        <v>127</v>
      </c>
    </row>
    <row r="3" spans="1:2" ht="15" x14ac:dyDescent="0.3">
      <c r="A3" s="3">
        <v>64</v>
      </c>
      <c r="B3" s="1">
        <v>121</v>
      </c>
    </row>
    <row r="4" spans="1:2" ht="15" x14ac:dyDescent="0.3">
      <c r="A4" s="3">
        <v>66</v>
      </c>
      <c r="B4" s="1">
        <v>142</v>
      </c>
    </row>
    <row r="5" spans="1:2" ht="15" x14ac:dyDescent="0.3">
      <c r="A5" s="3">
        <v>69</v>
      </c>
      <c r="B5" s="1">
        <v>157</v>
      </c>
    </row>
    <row r="6" spans="1:2" ht="15" x14ac:dyDescent="0.3">
      <c r="A6" s="3">
        <v>69</v>
      </c>
      <c r="B6" s="1">
        <v>162</v>
      </c>
    </row>
    <row r="7" spans="1:2" ht="15" x14ac:dyDescent="0.3">
      <c r="A7" s="3">
        <v>71</v>
      </c>
      <c r="B7" s="1">
        <v>156</v>
      </c>
    </row>
    <row r="8" spans="1:2" ht="15" x14ac:dyDescent="0.3">
      <c r="A8" s="3">
        <v>71</v>
      </c>
      <c r="B8" s="1">
        <v>169</v>
      </c>
    </row>
    <row r="9" spans="1:2" ht="15" x14ac:dyDescent="0.3">
      <c r="A9" s="3">
        <v>72</v>
      </c>
      <c r="B9" s="1">
        <v>165</v>
      </c>
    </row>
    <row r="10" spans="1:2" ht="15" x14ac:dyDescent="0.3">
      <c r="A10" s="3">
        <v>73</v>
      </c>
      <c r="B10" s="1">
        <v>181</v>
      </c>
    </row>
    <row r="11" spans="1:2" ht="15" x14ac:dyDescent="0.3">
      <c r="A11" s="3">
        <v>75</v>
      </c>
      <c r="B11" s="1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saanvi</cp:lastModifiedBy>
  <dcterms:created xsi:type="dcterms:W3CDTF">2017-10-25T02:50:47Z</dcterms:created>
  <dcterms:modified xsi:type="dcterms:W3CDTF">2017-11-14T03:36:36Z</dcterms:modified>
</cp:coreProperties>
</file>