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2_b\배수빈\20151201\"/>
    </mc:Choice>
  </mc:AlternateContent>
  <bookViews>
    <workbookView xWindow="0" yWindow="0" windowWidth="19200" windowHeight="115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4" l="1"/>
  <c r="B14" i="4"/>
  <c r="D26" i="3"/>
  <c r="F20" i="3"/>
  <c r="D25" i="3"/>
  <c r="F19" i="3"/>
  <c r="D23" i="3"/>
  <c r="D22" i="3"/>
  <c r="B11" i="3"/>
  <c r="B9" i="3"/>
  <c r="C4" i="3" s="1"/>
  <c r="D4" i="3" s="1"/>
  <c r="B12" i="3"/>
  <c r="B13" i="2"/>
  <c r="F11" i="1"/>
  <c r="B12" i="2"/>
  <c r="B11" i="2"/>
  <c r="B10" i="2"/>
  <c r="F10" i="1"/>
  <c r="M11" i="1"/>
  <c r="M10" i="1"/>
  <c r="M9" i="1"/>
  <c r="M8" i="1"/>
  <c r="M7" i="1"/>
  <c r="J13" i="1"/>
  <c r="J14" i="1"/>
  <c r="J15" i="1"/>
  <c r="B9" i="1"/>
  <c r="B8" i="1"/>
  <c r="C6" i="3" l="1"/>
  <c r="D6" i="3" s="1"/>
  <c r="C7" i="3"/>
  <c r="D7" i="3" s="1"/>
  <c r="C5" i="3"/>
  <c r="D5" i="3" s="1"/>
  <c r="C3" i="3"/>
  <c r="D3" i="3" s="1"/>
</calcChain>
</file>

<file path=xl/sharedStrings.xml><?xml version="1.0" encoding="utf-8"?>
<sst xmlns="http://schemas.openxmlformats.org/spreadsheetml/2006/main" count="76" uniqueCount="59">
  <si>
    <t>평균</t>
    <phoneticPr fontId="1" type="noConversion"/>
  </si>
  <si>
    <t>중앙값</t>
    <phoneticPr fontId="1" type="noConversion"/>
  </si>
  <si>
    <t>20분위수</t>
    <phoneticPr fontId="1" type="noConversion"/>
  </si>
  <si>
    <t>25분위수</t>
    <phoneticPr fontId="1" type="noConversion"/>
  </si>
  <si>
    <t>65분위수</t>
    <phoneticPr fontId="1" type="noConversion"/>
  </si>
  <si>
    <t>75분위수</t>
    <phoneticPr fontId="1" type="noConversion"/>
  </si>
  <si>
    <t>최빈수</t>
    <phoneticPr fontId="1" type="noConversion"/>
  </si>
  <si>
    <t>4분위수</t>
    <phoneticPr fontId="1" type="noConversion"/>
  </si>
  <si>
    <t>QUARTILE.EXC</t>
    <phoneticPr fontId="1" type="noConversion"/>
  </si>
  <si>
    <t>8분위수</t>
    <phoneticPr fontId="1" type="noConversion"/>
  </si>
  <si>
    <t>범위</t>
    <phoneticPr fontId="1" type="noConversion"/>
  </si>
  <si>
    <t>최댓값-최소값</t>
    <phoneticPr fontId="1" type="noConversion"/>
  </si>
  <si>
    <t>?</t>
    <phoneticPr fontId="1" type="noConversion"/>
  </si>
  <si>
    <t>분산</t>
    <phoneticPr fontId="1" type="noConversion"/>
  </si>
  <si>
    <t>(평균은 중심으로 얼마나 퍼져있는지)작으면 평균중심</t>
    <phoneticPr fontId="1" type="noConversion"/>
  </si>
  <si>
    <t>표준편차</t>
    <phoneticPr fontId="1" type="noConversion"/>
  </si>
  <si>
    <t>변이계수</t>
    <phoneticPr fontId="1" type="noConversion"/>
  </si>
  <si>
    <t>표준편차/평균*100</t>
    <phoneticPr fontId="1" type="noConversion"/>
  </si>
  <si>
    <t>PERCENTILE.EXC</t>
    <phoneticPr fontId="1" type="noConversion"/>
  </si>
  <si>
    <t>도시</t>
    <phoneticPr fontId="1" type="noConversion"/>
  </si>
  <si>
    <t>보스턴</t>
    <phoneticPr fontId="1" type="noConversion"/>
  </si>
  <si>
    <t>애틀란타</t>
    <phoneticPr fontId="1" type="noConversion"/>
  </si>
  <si>
    <t>마이애미</t>
    <phoneticPr fontId="1" type="noConversion"/>
  </si>
  <si>
    <t>뉴욕</t>
    <phoneticPr fontId="1" type="noConversion"/>
  </si>
  <si>
    <t>올랜도</t>
    <phoneticPr fontId="1" type="noConversion"/>
  </si>
  <si>
    <t>피츠버그</t>
    <phoneticPr fontId="1" type="noConversion"/>
  </si>
  <si>
    <t>위싱턴</t>
    <phoneticPr fontId="1" type="noConversion"/>
  </si>
  <si>
    <t>렌트비</t>
    <phoneticPr fontId="1" type="noConversion"/>
  </si>
  <si>
    <t>분산 표준편차 크면 변동성이 크다</t>
    <phoneticPr fontId="1" type="noConversion"/>
  </si>
  <si>
    <t>왜도</t>
    <phoneticPr fontId="1" type="noConversion"/>
  </si>
  <si>
    <t>SKEW</t>
    <phoneticPr fontId="1" type="noConversion"/>
  </si>
  <si>
    <t>강좌의 학생수</t>
    <phoneticPr fontId="1" type="noConversion"/>
  </si>
  <si>
    <t>편차</t>
    <phoneticPr fontId="1" type="noConversion"/>
  </si>
  <si>
    <t>원래값-평균</t>
    <phoneticPr fontId="1" type="noConversion"/>
  </si>
  <si>
    <t>z-값(편차/표준편차)</t>
    <phoneticPr fontId="1" type="noConversion"/>
  </si>
  <si>
    <t>학생수 32의 z값은 -1.5이다</t>
    <phoneticPr fontId="1" type="noConversion"/>
  </si>
  <si>
    <t>평균보다 표준편차의 1.5배 밑에 존재한다.</t>
    <phoneticPr fontId="1" type="noConversion"/>
  </si>
  <si>
    <t>8*-1.5=-12 평균보다 12점 낮다</t>
    <phoneticPr fontId="1" type="noConversion"/>
  </si>
  <si>
    <t>학생 100명의 중간고사 점수에 대해서 평균70점, 표준편차 5점이라고 하자</t>
    <phoneticPr fontId="1" type="noConversion"/>
  </si>
  <si>
    <t>얼마나 많은 학생이 점수가 60~80점 사이에 있는가?</t>
    <phoneticPr fontId="1" type="noConversion"/>
  </si>
  <si>
    <t>얼마나 많은 학생이 점수가 58~82점 사이에 있는가?</t>
    <phoneticPr fontId="1" type="noConversion"/>
  </si>
  <si>
    <t>60점 z값</t>
    <phoneticPr fontId="1" type="noConversion"/>
  </si>
  <si>
    <t>80점</t>
    <phoneticPr fontId="1" type="noConversion"/>
  </si>
  <si>
    <t>60~80</t>
    <phoneticPr fontId="1" type="noConversion"/>
  </si>
  <si>
    <t>(1-1/z제곱)</t>
    <phoneticPr fontId="1" type="noConversion"/>
  </si>
  <si>
    <t>75%정도 있다</t>
    <phoneticPr fontId="1" type="noConversion"/>
  </si>
  <si>
    <t>체비셰프의 정리</t>
    <phoneticPr fontId="1" type="noConversion"/>
  </si>
  <si>
    <t>주</t>
    <phoneticPr fontId="1" type="noConversion"/>
  </si>
  <si>
    <t>광고횟수</t>
    <phoneticPr fontId="1" type="noConversion"/>
  </si>
  <si>
    <t>매출액</t>
    <phoneticPr fontId="1" type="noConversion"/>
  </si>
  <si>
    <t>공분산</t>
    <phoneticPr fontId="1" type="noConversion"/>
  </si>
  <si>
    <t>상관계수</t>
    <phoneticPr fontId="1" type="noConversion"/>
  </si>
  <si>
    <t>x</t>
    <phoneticPr fontId="1" type="noConversion"/>
  </si>
  <si>
    <t>y</t>
    <phoneticPr fontId="1" type="noConversion"/>
  </si>
  <si>
    <t>a. 산포도를 그리시오</t>
    <phoneticPr fontId="1" type="noConversion"/>
  </si>
  <si>
    <t>b.산포도를 보면 두변수의 관계가 어떻게 보이는가?</t>
    <phoneticPr fontId="1" type="noConversion"/>
  </si>
  <si>
    <t>그리고 의미를 설명하라</t>
    <phoneticPr fontId="1" type="noConversion"/>
  </si>
  <si>
    <t>c.표본공분산과 상관계수를 구하시오</t>
    <phoneticPr fontId="1" type="noConversion"/>
  </si>
  <si>
    <t>음의 상관관계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</si>
</sst>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Sheet5!$A$3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Sheet5!$B$2:$F$2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3</c:v>
                </c:pt>
                <c:pt idx="4">
                  <c:v>16</c:v>
                </c:pt>
              </c:numCache>
            </c:numRef>
          </c:xVal>
          <c:yVal>
            <c:numRef>
              <c:f>Sheet5!$B$3:$F$3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40</c:v>
                </c:pt>
                <c:pt idx="3">
                  <c:v>60</c:v>
                </c:pt>
                <c:pt idx="4">
                  <c:v>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38320"/>
        <c:axId val="225441680"/>
      </c:scatterChart>
      <c:valAx>
        <c:axId val="22543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5441680"/>
        <c:crosses val="autoZero"/>
        <c:crossBetween val="midCat"/>
      </c:valAx>
      <c:valAx>
        <c:axId val="2254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543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123825</xdr:rowOff>
    </xdr:from>
    <xdr:to>
      <xdr:col>6</xdr:col>
      <xdr:colOff>457200</xdr:colOff>
      <xdr:row>24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C26" sqref="C26"/>
    </sheetView>
  </sheetViews>
  <sheetFormatPr defaultRowHeight="16.5" x14ac:dyDescent="0.3"/>
  <sheetData>
    <row r="1" spans="1:13" ht="17.25" thickBot="1" x14ac:dyDescent="0.35"/>
    <row r="2" spans="1:13" x14ac:dyDescent="0.3">
      <c r="B2" s="1">
        <v>10</v>
      </c>
      <c r="F2" s="1">
        <v>27</v>
      </c>
      <c r="J2" s="1">
        <v>53</v>
      </c>
      <c r="M2" s="1">
        <v>10</v>
      </c>
    </row>
    <row r="3" spans="1:13" x14ac:dyDescent="0.3">
      <c r="B3" s="2">
        <v>20</v>
      </c>
      <c r="F3" s="2">
        <v>25</v>
      </c>
      <c r="J3" s="2">
        <v>55</v>
      </c>
      <c r="M3" s="2">
        <v>20</v>
      </c>
    </row>
    <row r="4" spans="1:13" x14ac:dyDescent="0.3">
      <c r="B4" s="2">
        <v>21</v>
      </c>
      <c r="F4" s="2">
        <v>20</v>
      </c>
      <c r="J4" s="2">
        <v>70</v>
      </c>
      <c r="M4" s="2">
        <v>12</v>
      </c>
    </row>
    <row r="5" spans="1:13" x14ac:dyDescent="0.3">
      <c r="B5" s="2">
        <v>17</v>
      </c>
      <c r="F5" s="2">
        <v>15</v>
      </c>
      <c r="J5" s="2">
        <v>58</v>
      </c>
      <c r="M5" s="2">
        <v>17</v>
      </c>
    </row>
    <row r="6" spans="1:13" ht="17.25" thickBot="1" x14ac:dyDescent="0.35">
      <c r="B6" s="2">
        <v>16</v>
      </c>
      <c r="F6" s="2">
        <v>30</v>
      </c>
      <c r="J6" s="2">
        <v>64</v>
      </c>
      <c r="M6" s="3">
        <v>16</v>
      </c>
    </row>
    <row r="7" spans="1:13" x14ac:dyDescent="0.3">
      <c r="B7" s="2">
        <v>12</v>
      </c>
      <c r="D7" s="5"/>
      <c r="F7" s="2">
        <v>34</v>
      </c>
      <c r="J7" s="2">
        <v>57</v>
      </c>
      <c r="L7" s="4" t="s">
        <v>0</v>
      </c>
      <c r="M7" s="6">
        <f>AVERAGE(M2:M6)</f>
        <v>15</v>
      </c>
    </row>
    <row r="8" spans="1:13" x14ac:dyDescent="0.3">
      <c r="A8" s="4" t="s">
        <v>0</v>
      </c>
      <c r="B8" s="4">
        <f>AVERAGE(B2:B7)</f>
        <v>16</v>
      </c>
      <c r="F8" s="2">
        <v>28</v>
      </c>
      <c r="J8" s="2">
        <v>53</v>
      </c>
      <c r="L8" s="4" t="s">
        <v>13</v>
      </c>
      <c r="M8" s="4">
        <f>VAR(M2:M6)</f>
        <v>16</v>
      </c>
    </row>
    <row r="9" spans="1:13" x14ac:dyDescent="0.3">
      <c r="A9" s="4" t="s">
        <v>1</v>
      </c>
      <c r="B9" s="4">
        <f>MEDIAN(B2:B7)</f>
        <v>16.5</v>
      </c>
      <c r="F9" s="2">
        <v>25</v>
      </c>
      <c r="J9" s="2">
        <v>69</v>
      </c>
      <c r="L9" s="4" t="s">
        <v>15</v>
      </c>
      <c r="M9" s="4">
        <f>STDEV(M2:M6)</f>
        <v>4</v>
      </c>
    </row>
    <row r="10" spans="1:13" x14ac:dyDescent="0.3">
      <c r="E10" s="4" t="s">
        <v>2</v>
      </c>
      <c r="F10" s="4" t="e">
        <f>_xlfn.PERCENTILE.EXC(F2:F9,1)</f>
        <v>#NUM!</v>
      </c>
      <c r="G10" t="s">
        <v>12</v>
      </c>
      <c r="J10" s="2">
        <v>57</v>
      </c>
      <c r="L10" s="7" t="s">
        <v>10</v>
      </c>
      <c r="M10">
        <f>MAX(M2:M6)-MIN(M2:M6)</f>
        <v>10</v>
      </c>
    </row>
    <row r="11" spans="1:13" x14ac:dyDescent="0.3">
      <c r="E11" s="4" t="s">
        <v>3</v>
      </c>
      <c r="F11" s="4">
        <f>_xlfn.QUARTILE.EXC(F2:F9,1)</f>
        <v>21.25</v>
      </c>
      <c r="G11" t="s">
        <v>12</v>
      </c>
      <c r="J11" s="2">
        <v>68</v>
      </c>
      <c r="L11" s="7" t="s">
        <v>16</v>
      </c>
      <c r="M11">
        <f>M9/M7*100</f>
        <v>26.666666666666668</v>
      </c>
    </row>
    <row r="12" spans="1:13" x14ac:dyDescent="0.3">
      <c r="E12" s="4" t="s">
        <v>4</v>
      </c>
      <c r="F12" s="4"/>
      <c r="G12" t="s">
        <v>12</v>
      </c>
      <c r="J12" s="2">
        <v>53</v>
      </c>
    </row>
    <row r="13" spans="1:13" x14ac:dyDescent="0.3">
      <c r="E13" s="4" t="s">
        <v>5</v>
      </c>
      <c r="F13" s="4"/>
      <c r="G13" t="s">
        <v>12</v>
      </c>
      <c r="I13" s="4" t="s">
        <v>0</v>
      </c>
      <c r="J13" s="4">
        <f>AVERAGE(J2:J12)</f>
        <v>59.727272727272727</v>
      </c>
    </row>
    <row r="14" spans="1:13" x14ac:dyDescent="0.3">
      <c r="I14" s="4" t="s">
        <v>1</v>
      </c>
      <c r="J14" s="4">
        <f>MEDIAN(J2:J12)</f>
        <v>57</v>
      </c>
    </row>
    <row r="15" spans="1:13" x14ac:dyDescent="0.3">
      <c r="I15" s="4" t="s">
        <v>6</v>
      </c>
      <c r="J15" s="4">
        <f>MODE(J2:J12)</f>
        <v>53</v>
      </c>
      <c r="M15" s="5"/>
    </row>
    <row r="20" spans="1:2" x14ac:dyDescent="0.3">
      <c r="A20" t="s">
        <v>9</v>
      </c>
      <c r="B20" t="s">
        <v>18</v>
      </c>
    </row>
    <row r="21" spans="1:2" x14ac:dyDescent="0.3">
      <c r="A21" t="s">
        <v>7</v>
      </c>
      <c r="B21" t="s">
        <v>8</v>
      </c>
    </row>
    <row r="22" spans="1:2" x14ac:dyDescent="0.3">
      <c r="A22" t="s">
        <v>10</v>
      </c>
      <c r="B22" t="s">
        <v>11</v>
      </c>
    </row>
    <row r="23" spans="1:2" x14ac:dyDescent="0.3">
      <c r="A23" t="s">
        <v>13</v>
      </c>
      <c r="B23" t="s">
        <v>14</v>
      </c>
    </row>
    <row r="24" spans="1:2" x14ac:dyDescent="0.3">
      <c r="A24" t="s">
        <v>16</v>
      </c>
      <c r="B24" t="s">
        <v>17</v>
      </c>
    </row>
    <row r="26" spans="1:2" x14ac:dyDescent="0.3">
      <c r="A26" t="s">
        <v>28</v>
      </c>
    </row>
    <row r="27" spans="1:2" x14ac:dyDescent="0.3">
      <c r="A27" t="s">
        <v>29</v>
      </c>
      <c r="B27" t="s">
        <v>30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1" sqref="B11"/>
    </sheetView>
  </sheetViews>
  <sheetFormatPr defaultRowHeight="16.5" x14ac:dyDescent="0.3"/>
  <sheetData>
    <row r="1" spans="1:2" x14ac:dyDescent="0.3">
      <c r="A1" t="s">
        <v>19</v>
      </c>
      <c r="B1" t="s">
        <v>27</v>
      </c>
    </row>
    <row r="2" spans="1:2" x14ac:dyDescent="0.3">
      <c r="A2" t="s">
        <v>20</v>
      </c>
      <c r="B2">
        <v>43</v>
      </c>
    </row>
    <row r="3" spans="1:2" x14ac:dyDescent="0.3">
      <c r="A3" t="s">
        <v>21</v>
      </c>
      <c r="B3">
        <v>35</v>
      </c>
    </row>
    <row r="4" spans="1:2" x14ac:dyDescent="0.3">
      <c r="A4" t="s">
        <v>22</v>
      </c>
      <c r="B4">
        <v>34</v>
      </c>
    </row>
    <row r="5" spans="1:2" x14ac:dyDescent="0.3">
      <c r="A5" t="s">
        <v>23</v>
      </c>
      <c r="B5">
        <v>58</v>
      </c>
    </row>
    <row r="6" spans="1:2" x14ac:dyDescent="0.3">
      <c r="A6" t="s">
        <v>24</v>
      </c>
      <c r="B6">
        <v>30</v>
      </c>
    </row>
    <row r="7" spans="1:2" x14ac:dyDescent="0.3">
      <c r="A7" t="s">
        <v>25</v>
      </c>
      <c r="B7">
        <v>30</v>
      </c>
    </row>
    <row r="8" spans="1:2" x14ac:dyDescent="0.3">
      <c r="A8" t="s">
        <v>26</v>
      </c>
      <c r="B8">
        <v>36</v>
      </c>
    </row>
    <row r="10" spans="1:2" x14ac:dyDescent="0.3">
      <c r="A10" t="s">
        <v>0</v>
      </c>
      <c r="B10">
        <f>AVERAGE(B2:B8)</f>
        <v>38</v>
      </c>
    </row>
    <row r="11" spans="1:2" x14ac:dyDescent="0.3">
      <c r="A11" t="s">
        <v>13</v>
      </c>
      <c r="B11">
        <f>VAR(B2:B8)</f>
        <v>97</v>
      </c>
    </row>
    <row r="12" spans="1:2" x14ac:dyDescent="0.3">
      <c r="A12" t="s">
        <v>15</v>
      </c>
      <c r="B12">
        <f>STDEV(B2:B8)</f>
        <v>9.8488578017961039</v>
      </c>
    </row>
    <row r="13" spans="1:2" x14ac:dyDescent="0.3">
      <c r="A13" t="s">
        <v>29</v>
      </c>
      <c r="B13">
        <f>SKEW(B2:B8)</f>
        <v>1.7101779016446463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B9" sqref="B9"/>
    </sheetView>
  </sheetViews>
  <sheetFormatPr defaultRowHeight="16.5" x14ac:dyDescent="0.3"/>
  <cols>
    <col min="2" max="2" width="13.75" bestFit="1" customWidth="1"/>
  </cols>
  <sheetData>
    <row r="2" spans="1:4" x14ac:dyDescent="0.3">
      <c r="B2" t="s">
        <v>31</v>
      </c>
      <c r="C2" t="s">
        <v>32</v>
      </c>
      <c r="D2" t="s">
        <v>34</v>
      </c>
    </row>
    <row r="3" spans="1:4" x14ac:dyDescent="0.3">
      <c r="B3">
        <v>46</v>
      </c>
      <c r="C3">
        <f>B3-$B$9</f>
        <v>2</v>
      </c>
      <c r="D3">
        <f>C3/$B$12</f>
        <v>0.25</v>
      </c>
    </row>
    <row r="4" spans="1:4" x14ac:dyDescent="0.3">
      <c r="B4">
        <v>54</v>
      </c>
      <c r="C4">
        <f>B4-$B$9</f>
        <v>10</v>
      </c>
      <c r="D4">
        <f t="shared" ref="D4:D7" si="0">C4/$B$12</f>
        <v>1.25</v>
      </c>
    </row>
    <row r="5" spans="1:4" x14ac:dyDescent="0.3">
      <c r="B5">
        <v>42</v>
      </c>
      <c r="C5">
        <f>B5-$B$9</f>
        <v>-2</v>
      </c>
      <c r="D5">
        <f t="shared" si="0"/>
        <v>-0.25</v>
      </c>
    </row>
    <row r="6" spans="1:4" x14ac:dyDescent="0.3">
      <c r="B6">
        <v>46</v>
      </c>
      <c r="C6">
        <f>B6-$B$9</f>
        <v>2</v>
      </c>
      <c r="D6">
        <f t="shared" si="0"/>
        <v>0.25</v>
      </c>
    </row>
    <row r="7" spans="1:4" x14ac:dyDescent="0.3">
      <c r="B7">
        <v>32</v>
      </c>
      <c r="C7">
        <f>B7-$B$9</f>
        <v>-12</v>
      </c>
      <c r="D7">
        <f t="shared" si="0"/>
        <v>-1.5</v>
      </c>
    </row>
    <row r="9" spans="1:4" x14ac:dyDescent="0.3">
      <c r="A9" t="s">
        <v>0</v>
      </c>
      <c r="B9">
        <f>AVERAGE(B3:B7)</f>
        <v>44</v>
      </c>
    </row>
    <row r="10" spans="1:4" x14ac:dyDescent="0.3">
      <c r="A10" t="s">
        <v>32</v>
      </c>
      <c r="B10" t="s">
        <v>33</v>
      </c>
    </row>
    <row r="11" spans="1:4" x14ac:dyDescent="0.3">
      <c r="A11" t="s">
        <v>13</v>
      </c>
      <c r="B11">
        <f>VAR(B3:B7)</f>
        <v>64</v>
      </c>
    </row>
    <row r="12" spans="1:4" x14ac:dyDescent="0.3">
      <c r="A12" t="s">
        <v>15</v>
      </c>
      <c r="B12">
        <f>STDEV(B3:B7)</f>
        <v>8</v>
      </c>
    </row>
    <row r="14" spans="1:4" x14ac:dyDescent="0.3">
      <c r="A14" t="s">
        <v>35</v>
      </c>
    </row>
    <row r="15" spans="1:4" x14ac:dyDescent="0.3">
      <c r="A15" t="s">
        <v>36</v>
      </c>
    </row>
    <row r="16" spans="1:4" x14ac:dyDescent="0.3">
      <c r="B16" t="s">
        <v>37</v>
      </c>
    </row>
    <row r="18" spans="1:10" x14ac:dyDescent="0.3">
      <c r="A18" t="s">
        <v>38</v>
      </c>
      <c r="H18" t="s">
        <v>46</v>
      </c>
      <c r="J18" t="s">
        <v>44</v>
      </c>
    </row>
    <row r="19" spans="1:10" x14ac:dyDescent="0.3">
      <c r="A19" t="s">
        <v>39</v>
      </c>
      <c r="F19">
        <f>(1-1/4)</f>
        <v>0.75</v>
      </c>
      <c r="H19" t="s">
        <v>45</v>
      </c>
    </row>
    <row r="20" spans="1:10" x14ac:dyDescent="0.3">
      <c r="A20" t="s">
        <v>40</v>
      </c>
      <c r="F20">
        <f>1-1/5.76</f>
        <v>0.82638888888888884</v>
      </c>
    </row>
    <row r="22" spans="1:10" x14ac:dyDescent="0.3">
      <c r="A22" t="s">
        <v>43</v>
      </c>
      <c r="C22" t="s">
        <v>41</v>
      </c>
      <c r="D22">
        <f>(60-70)/5</f>
        <v>-2</v>
      </c>
    </row>
    <row r="23" spans="1:10" x14ac:dyDescent="0.3">
      <c r="C23" t="s">
        <v>42</v>
      </c>
      <c r="D23">
        <f>(80-70)/5</f>
        <v>2</v>
      </c>
    </row>
    <row r="25" spans="1:10" x14ac:dyDescent="0.3">
      <c r="C25">
        <v>58</v>
      </c>
      <c r="D25">
        <f>(58-70)/5</f>
        <v>-2.4</v>
      </c>
    </row>
    <row r="26" spans="1:10" x14ac:dyDescent="0.3">
      <c r="C26">
        <v>82</v>
      </c>
      <c r="D26">
        <f>(82-70)/5</f>
        <v>2.4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4" sqref="B14"/>
    </sheetView>
  </sheetViews>
  <sheetFormatPr defaultRowHeight="16.5" x14ac:dyDescent="0.3"/>
  <sheetData>
    <row r="1" spans="1:3" x14ac:dyDescent="0.3">
      <c r="A1" t="s">
        <v>47</v>
      </c>
      <c r="B1" t="s">
        <v>48</v>
      </c>
      <c r="C1" t="s">
        <v>49</v>
      </c>
    </row>
    <row r="2" spans="1:3" x14ac:dyDescent="0.3">
      <c r="A2">
        <v>1</v>
      </c>
      <c r="B2">
        <v>2</v>
      </c>
      <c r="C2">
        <v>50</v>
      </c>
    </row>
    <row r="3" spans="1:3" x14ac:dyDescent="0.3">
      <c r="A3">
        <v>2</v>
      </c>
      <c r="B3">
        <v>5</v>
      </c>
      <c r="C3">
        <v>57</v>
      </c>
    </row>
    <row r="4" spans="1:3" x14ac:dyDescent="0.3">
      <c r="A4">
        <v>3</v>
      </c>
      <c r="B4">
        <v>1</v>
      </c>
      <c r="C4">
        <v>41</v>
      </c>
    </row>
    <row r="5" spans="1:3" x14ac:dyDescent="0.3">
      <c r="A5">
        <v>4</v>
      </c>
      <c r="B5">
        <v>3</v>
      </c>
      <c r="C5">
        <v>54</v>
      </c>
    </row>
    <row r="6" spans="1:3" x14ac:dyDescent="0.3">
      <c r="A6">
        <v>5</v>
      </c>
      <c r="B6">
        <v>4</v>
      </c>
      <c r="C6">
        <v>54</v>
      </c>
    </row>
    <row r="7" spans="1:3" x14ac:dyDescent="0.3">
      <c r="A7">
        <v>6</v>
      </c>
      <c r="B7">
        <v>1</v>
      </c>
      <c r="C7">
        <v>38</v>
      </c>
    </row>
    <row r="8" spans="1:3" x14ac:dyDescent="0.3">
      <c r="A8">
        <v>7</v>
      </c>
      <c r="B8">
        <v>5</v>
      </c>
      <c r="C8">
        <v>63</v>
      </c>
    </row>
    <row r="9" spans="1:3" x14ac:dyDescent="0.3">
      <c r="A9">
        <v>8</v>
      </c>
      <c r="B9">
        <v>3</v>
      </c>
      <c r="C9">
        <v>48</v>
      </c>
    </row>
    <row r="10" spans="1:3" x14ac:dyDescent="0.3">
      <c r="A10">
        <v>9</v>
      </c>
      <c r="B10">
        <v>4</v>
      </c>
      <c r="C10">
        <v>59</v>
      </c>
    </row>
    <row r="11" spans="1:3" x14ac:dyDescent="0.3">
      <c r="A11">
        <v>10</v>
      </c>
      <c r="B11">
        <v>2</v>
      </c>
      <c r="C11">
        <v>46</v>
      </c>
    </row>
    <row r="14" spans="1:3" x14ac:dyDescent="0.3">
      <c r="A14" t="s">
        <v>50</v>
      </c>
      <c r="B14">
        <f>_xlfn.COVARIANCE.S(B2:B11,C2:C11)</f>
        <v>11</v>
      </c>
    </row>
    <row r="15" spans="1:3" x14ac:dyDescent="0.3">
      <c r="A15" t="s">
        <v>51</v>
      </c>
      <c r="B15">
        <f>CORREL(B2:B11,C2:C11)</f>
        <v>0.93049058074117896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E8" sqref="E8"/>
    </sheetView>
  </sheetViews>
  <sheetFormatPr defaultRowHeight="16.5" x14ac:dyDescent="0.3"/>
  <sheetData>
    <row r="2" spans="1:7" x14ac:dyDescent="0.3">
      <c r="A2" t="s">
        <v>52</v>
      </c>
      <c r="B2">
        <v>4</v>
      </c>
      <c r="C2">
        <v>6</v>
      </c>
      <c r="D2">
        <v>11</v>
      </c>
      <c r="E2">
        <v>3</v>
      </c>
      <c r="F2">
        <v>16</v>
      </c>
    </row>
    <row r="3" spans="1:7" x14ac:dyDescent="0.3">
      <c r="A3" t="s">
        <v>53</v>
      </c>
      <c r="B3">
        <v>50</v>
      </c>
      <c r="C3">
        <v>50</v>
      </c>
      <c r="D3">
        <v>40</v>
      </c>
      <c r="E3">
        <v>60</v>
      </c>
      <c r="F3">
        <v>30</v>
      </c>
    </row>
    <row r="5" spans="1:7" x14ac:dyDescent="0.3">
      <c r="A5" t="s">
        <v>54</v>
      </c>
    </row>
    <row r="6" spans="1:7" x14ac:dyDescent="0.3">
      <c r="A6" t="s">
        <v>55</v>
      </c>
      <c r="G6" t="s">
        <v>58</v>
      </c>
    </row>
    <row r="7" spans="1:7" x14ac:dyDescent="0.3">
      <c r="A7" t="s">
        <v>57</v>
      </c>
    </row>
    <row r="8" spans="1:7" x14ac:dyDescent="0.3">
      <c r="A8" t="s">
        <v>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2015-12-01T00:30:13Z</dcterms:created>
  <dcterms:modified xsi:type="dcterms:W3CDTF">2015-12-01T03:02:54Z</dcterms:modified>
</cp:coreProperties>
</file>