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conductzero\docs\"/>
    </mc:Choice>
  </mc:AlternateContent>
  <bookViews>
    <workbookView xWindow="0" yWindow="0" windowWidth="28800" windowHeight="11730"/>
  </bookViews>
  <sheets>
    <sheet name="편향" sheetId="2" r:id="rId1"/>
    <sheet name="균형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Q36" i="1"/>
  <c r="Q34" i="1"/>
  <c r="K35" i="1"/>
  <c r="K36" i="1"/>
  <c r="K34" i="1"/>
  <c r="P36" i="1"/>
  <c r="P35" i="1"/>
  <c r="P34" i="1"/>
  <c r="J35" i="1"/>
  <c r="J36" i="1"/>
  <c r="J34" i="1"/>
  <c r="I36" i="1" l="1"/>
  <c r="I35" i="1"/>
  <c r="I34" i="1"/>
  <c r="O36" i="1"/>
  <c r="O35" i="1"/>
  <c r="O34" i="1"/>
  <c r="F30" i="1" l="1"/>
  <c r="G30" i="1"/>
  <c r="H30" i="1"/>
  <c r="F31" i="1"/>
  <c r="G31" i="1"/>
  <c r="H31" i="1"/>
  <c r="F32" i="1"/>
  <c r="G32" i="1"/>
  <c r="H32" i="1"/>
  <c r="E31" i="1"/>
  <c r="E32" i="1"/>
  <c r="E30" i="1"/>
  <c r="N28" i="2" l="1"/>
  <c r="O28" i="2" s="1"/>
  <c r="K28" i="2"/>
  <c r="L28" i="2" s="1"/>
  <c r="J28" i="2"/>
  <c r="I28" i="2"/>
  <c r="M28" i="2" s="1"/>
  <c r="O27" i="2"/>
  <c r="N27" i="2"/>
  <c r="L27" i="2"/>
  <c r="K27" i="2"/>
  <c r="J27" i="2"/>
  <c r="I27" i="2"/>
  <c r="M27" i="2" s="1"/>
  <c r="N26" i="2"/>
  <c r="O26" i="2" s="1"/>
  <c r="M26" i="2"/>
  <c r="K26" i="2"/>
  <c r="J26" i="2"/>
  <c r="L26" i="2" s="1"/>
  <c r="I26" i="2"/>
  <c r="N25" i="2"/>
  <c r="O25" i="2" s="1"/>
  <c r="K25" i="2"/>
  <c r="J25" i="2"/>
  <c r="I25" i="2"/>
  <c r="M25" i="2" s="1"/>
  <c r="N24" i="2"/>
  <c r="O24" i="2" s="1"/>
  <c r="K24" i="2"/>
  <c r="L24" i="2" s="1"/>
  <c r="J24" i="2"/>
  <c r="I24" i="2"/>
  <c r="M24" i="2" s="1"/>
  <c r="N23" i="2"/>
  <c r="O23" i="2" s="1"/>
  <c r="M23" i="2"/>
  <c r="K23" i="2"/>
  <c r="J23" i="2"/>
  <c r="I23" i="2"/>
  <c r="N22" i="2"/>
  <c r="O22" i="2" s="1"/>
  <c r="K22" i="2"/>
  <c r="J22" i="2"/>
  <c r="I22" i="2"/>
  <c r="M22" i="2" s="1"/>
  <c r="N21" i="2"/>
  <c r="O21" i="2" s="1"/>
  <c r="K21" i="2"/>
  <c r="J21" i="2"/>
  <c r="L21" i="2" s="1"/>
  <c r="I21" i="2"/>
  <c r="M21" i="2" s="1"/>
  <c r="N20" i="2"/>
  <c r="O20" i="2" s="1"/>
  <c r="K20" i="2"/>
  <c r="J20" i="2"/>
  <c r="L20" i="2" s="1"/>
  <c r="I20" i="2"/>
  <c r="M20" i="2" s="1"/>
  <c r="N19" i="2"/>
  <c r="O19" i="2" s="1"/>
  <c r="K19" i="2"/>
  <c r="J19" i="2"/>
  <c r="I19" i="2"/>
  <c r="M19" i="2" s="1"/>
  <c r="N18" i="2"/>
  <c r="O18" i="2" s="1"/>
  <c r="K18" i="2"/>
  <c r="J18" i="2"/>
  <c r="I18" i="2"/>
  <c r="M18" i="2" s="1"/>
  <c r="N17" i="2"/>
  <c r="O17" i="2" s="1"/>
  <c r="M17" i="2"/>
  <c r="K17" i="2"/>
  <c r="J17" i="2"/>
  <c r="I17" i="2"/>
  <c r="N16" i="2"/>
  <c r="O16" i="2" s="1"/>
  <c r="K16" i="2"/>
  <c r="J16" i="2"/>
  <c r="I16" i="2"/>
  <c r="M16" i="2" s="1"/>
  <c r="N15" i="2"/>
  <c r="O15" i="2" s="1"/>
  <c r="K15" i="2"/>
  <c r="J15" i="2"/>
  <c r="L15" i="2" s="1"/>
  <c r="I15" i="2"/>
  <c r="M15" i="2" s="1"/>
  <c r="N14" i="2"/>
  <c r="O14" i="2" s="1"/>
  <c r="K14" i="2"/>
  <c r="J14" i="2"/>
  <c r="I14" i="2"/>
  <c r="M14" i="2" s="1"/>
  <c r="N13" i="2"/>
  <c r="O13" i="2" s="1"/>
  <c r="K13" i="2"/>
  <c r="J13" i="2"/>
  <c r="L13" i="2" s="1"/>
  <c r="I13" i="2"/>
  <c r="M13" i="2" s="1"/>
  <c r="O12" i="2"/>
  <c r="N12" i="2"/>
  <c r="K12" i="2"/>
  <c r="J12" i="2"/>
  <c r="L12" i="2" s="1"/>
  <c r="I12" i="2"/>
  <c r="M12" i="2" s="1"/>
  <c r="N11" i="2"/>
  <c r="O11" i="2" s="1"/>
  <c r="K11" i="2"/>
  <c r="J11" i="2"/>
  <c r="I11" i="2"/>
  <c r="M11" i="2" s="1"/>
  <c r="N10" i="2"/>
  <c r="O10" i="2" s="1"/>
  <c r="K10" i="2"/>
  <c r="L10" i="2" s="1"/>
  <c r="J10" i="2"/>
  <c r="I10" i="2"/>
  <c r="M10" i="2" s="1"/>
  <c r="O9" i="2"/>
  <c r="N9" i="2"/>
  <c r="L9" i="2"/>
  <c r="K9" i="2"/>
  <c r="J9" i="2"/>
  <c r="I9" i="2"/>
  <c r="M9" i="2" s="1"/>
  <c r="N8" i="2"/>
  <c r="O8" i="2" s="1"/>
  <c r="K8" i="2"/>
  <c r="J8" i="2"/>
  <c r="L8" i="2" s="1"/>
  <c r="I8" i="2"/>
  <c r="M8" i="2" s="1"/>
  <c r="N7" i="2"/>
  <c r="O7" i="2" s="1"/>
  <c r="K7" i="2"/>
  <c r="J7" i="2"/>
  <c r="I7" i="2"/>
  <c r="M7" i="2" s="1"/>
  <c r="N6" i="2"/>
  <c r="O6" i="2" s="1"/>
  <c r="K6" i="2"/>
  <c r="J6" i="2"/>
  <c r="L6" i="2" s="1"/>
  <c r="I6" i="2"/>
  <c r="M6" i="2" s="1"/>
  <c r="N5" i="2"/>
  <c r="O5" i="2" s="1"/>
  <c r="K5" i="2"/>
  <c r="J5" i="2"/>
  <c r="I5" i="2"/>
  <c r="M5" i="2" s="1"/>
  <c r="L18" i="2" l="1"/>
  <c r="L16" i="2"/>
  <c r="L14" i="2"/>
  <c r="L23" i="2"/>
  <c r="L25" i="2"/>
  <c r="L22" i="2"/>
  <c r="L17" i="2"/>
  <c r="L19" i="2"/>
  <c r="L11" i="2"/>
  <c r="L7" i="2"/>
  <c r="L5" i="2"/>
  <c r="N28" i="1"/>
  <c r="O28" i="1" s="1"/>
  <c r="K28" i="1"/>
  <c r="J28" i="1"/>
  <c r="L28" i="1" s="1"/>
  <c r="I28" i="1"/>
  <c r="M28" i="1" s="1"/>
  <c r="N27" i="1"/>
  <c r="O27" i="1" s="1"/>
  <c r="K27" i="1"/>
  <c r="J27" i="1"/>
  <c r="I27" i="1"/>
  <c r="M27" i="1" s="1"/>
  <c r="N26" i="1"/>
  <c r="O26" i="1" s="1"/>
  <c r="K26" i="1"/>
  <c r="J26" i="1"/>
  <c r="I26" i="1"/>
  <c r="M26" i="1" s="1"/>
  <c r="N25" i="1"/>
  <c r="O25" i="1" s="1"/>
  <c r="K25" i="1"/>
  <c r="J25" i="1"/>
  <c r="I25" i="1"/>
  <c r="M25" i="1" s="1"/>
  <c r="N24" i="1"/>
  <c r="O24" i="1" s="1"/>
  <c r="K24" i="1"/>
  <c r="J24" i="1"/>
  <c r="I24" i="1"/>
  <c r="M24" i="1" s="1"/>
  <c r="N23" i="1"/>
  <c r="O23" i="1" s="1"/>
  <c r="K23" i="1"/>
  <c r="J23" i="1"/>
  <c r="I23" i="1"/>
  <c r="M23" i="1" s="1"/>
  <c r="I6" i="1"/>
  <c r="M6" i="1" s="1"/>
  <c r="J6" i="1"/>
  <c r="K6" i="1"/>
  <c r="N6" i="1"/>
  <c r="O6" i="1" s="1"/>
  <c r="I7" i="1"/>
  <c r="J7" i="1"/>
  <c r="L7" i="1" s="1"/>
  <c r="K7" i="1"/>
  <c r="M7" i="1"/>
  <c r="N7" i="1"/>
  <c r="O7" i="1" s="1"/>
  <c r="I8" i="1"/>
  <c r="M8" i="1" s="1"/>
  <c r="J8" i="1"/>
  <c r="K8" i="1"/>
  <c r="N8" i="1"/>
  <c r="O8" i="1" s="1"/>
  <c r="I9" i="1"/>
  <c r="M9" i="1" s="1"/>
  <c r="J9" i="1"/>
  <c r="L9" i="1" s="1"/>
  <c r="K9" i="1"/>
  <c r="N9" i="1"/>
  <c r="O9" i="1" s="1"/>
  <c r="I10" i="1"/>
  <c r="M10" i="1" s="1"/>
  <c r="J10" i="1"/>
  <c r="K10" i="1"/>
  <c r="N10" i="1"/>
  <c r="O10" i="1" s="1"/>
  <c r="I11" i="1"/>
  <c r="M11" i="1" s="1"/>
  <c r="J11" i="1"/>
  <c r="K11" i="1"/>
  <c r="N11" i="1"/>
  <c r="O11" i="1" s="1"/>
  <c r="I12" i="1"/>
  <c r="M12" i="1" s="1"/>
  <c r="J12" i="1"/>
  <c r="K12" i="1"/>
  <c r="N12" i="1"/>
  <c r="O12" i="1" s="1"/>
  <c r="I13" i="1"/>
  <c r="M13" i="1" s="1"/>
  <c r="J13" i="1"/>
  <c r="K13" i="1"/>
  <c r="L13" i="1" s="1"/>
  <c r="N13" i="1"/>
  <c r="O13" i="1" s="1"/>
  <c r="I14" i="1"/>
  <c r="J14" i="1"/>
  <c r="K14" i="1"/>
  <c r="N14" i="1"/>
  <c r="O14" i="1" s="1"/>
  <c r="I15" i="1"/>
  <c r="J15" i="1"/>
  <c r="L15" i="1" s="1"/>
  <c r="K15" i="1"/>
  <c r="N15" i="1"/>
  <c r="O15" i="1" s="1"/>
  <c r="I16" i="1"/>
  <c r="J16" i="1"/>
  <c r="K16" i="1"/>
  <c r="N16" i="1"/>
  <c r="O16" i="1" s="1"/>
  <c r="O32" i="1" s="1"/>
  <c r="I17" i="1"/>
  <c r="M17" i="1" s="1"/>
  <c r="J17" i="1"/>
  <c r="L17" i="1" s="1"/>
  <c r="K17" i="1"/>
  <c r="N17" i="1"/>
  <c r="O17" i="1"/>
  <c r="I18" i="1"/>
  <c r="J18" i="1"/>
  <c r="K18" i="1"/>
  <c r="N18" i="1"/>
  <c r="O18" i="1" s="1"/>
  <c r="I19" i="1"/>
  <c r="J19" i="1"/>
  <c r="L19" i="1" s="1"/>
  <c r="K19" i="1"/>
  <c r="N19" i="1"/>
  <c r="O19" i="1" s="1"/>
  <c r="I20" i="1"/>
  <c r="J20" i="1"/>
  <c r="K20" i="1"/>
  <c r="N20" i="1"/>
  <c r="O20" i="1" s="1"/>
  <c r="I21" i="1"/>
  <c r="M21" i="1" s="1"/>
  <c r="J21" i="1"/>
  <c r="L21" i="1" s="1"/>
  <c r="K21" i="1"/>
  <c r="N21" i="1"/>
  <c r="O21" i="1" s="1"/>
  <c r="I22" i="1"/>
  <c r="M22" i="1" s="1"/>
  <c r="J22" i="1"/>
  <c r="K22" i="1"/>
  <c r="N22" i="1"/>
  <c r="O22" i="1" s="1"/>
  <c r="N5" i="1"/>
  <c r="O5" i="1" s="1"/>
  <c r="M5" i="1"/>
  <c r="L5" i="1"/>
  <c r="K5" i="1"/>
  <c r="J5" i="1"/>
  <c r="I5" i="1"/>
  <c r="M18" i="1" l="1"/>
  <c r="M14" i="1"/>
  <c r="I30" i="1"/>
  <c r="L26" i="1"/>
  <c r="M19" i="1"/>
  <c r="O30" i="1"/>
  <c r="M20" i="1"/>
  <c r="M16" i="1"/>
  <c r="I32" i="1"/>
  <c r="L11" i="1"/>
  <c r="M15" i="1"/>
  <c r="I31" i="1"/>
  <c r="O31" i="1"/>
  <c r="L25" i="1"/>
  <c r="L24" i="1"/>
  <c r="L27" i="1"/>
  <c r="L23" i="1"/>
  <c r="L22" i="1"/>
  <c r="L20" i="1"/>
  <c r="L18" i="1"/>
  <c r="L16" i="1"/>
  <c r="L14" i="1"/>
  <c r="L12" i="1"/>
  <c r="L10" i="1"/>
  <c r="L8" i="1"/>
  <c r="L6" i="1"/>
</calcChain>
</file>

<file path=xl/sharedStrings.xml><?xml version="1.0" encoding="utf-8"?>
<sst xmlns="http://schemas.openxmlformats.org/spreadsheetml/2006/main" count="98" uniqueCount="35">
  <si>
    <t>TN</t>
    <phoneticPr fontId="1" type="noConversion"/>
  </si>
  <si>
    <t>TP</t>
    <phoneticPr fontId="1" type="noConversion"/>
  </si>
  <si>
    <t>Category</t>
    <phoneticPr fontId="1" type="noConversion"/>
  </si>
  <si>
    <t>metal_nut</t>
    <phoneticPr fontId="1" type="noConversion"/>
  </si>
  <si>
    <t>DateTIme</t>
    <phoneticPr fontId="1" type="noConversion"/>
  </si>
  <si>
    <t>efficientnet_v2_s</t>
  </si>
  <si>
    <t>resnet34</t>
  </si>
  <si>
    <t>mobilenet_v3_small</t>
  </si>
  <si>
    <t>20241006130852</t>
    <phoneticPr fontId="1" type="noConversion"/>
  </si>
  <si>
    <t>20241006130852</t>
    <phoneticPr fontId="1" type="noConversion"/>
  </si>
  <si>
    <t>Accurancy</t>
    <phoneticPr fontId="1" type="noConversion"/>
  </si>
  <si>
    <t>Precision</t>
    <phoneticPr fontId="1" type="noConversion"/>
  </si>
  <si>
    <t>20241006142023</t>
    <phoneticPr fontId="1" type="noConversion"/>
  </si>
  <si>
    <t>20241006173715</t>
    <phoneticPr fontId="1" type="noConversion"/>
  </si>
  <si>
    <t>FP</t>
    <phoneticPr fontId="1" type="noConversion"/>
  </si>
  <si>
    <t>FN</t>
    <phoneticPr fontId="1" type="noConversion"/>
  </si>
  <si>
    <t>Recall</t>
    <phoneticPr fontId="1" type="noConversion"/>
  </si>
  <si>
    <t>efficientnet_v2_s</t>
    <phoneticPr fontId="1" type="noConversion"/>
  </si>
  <si>
    <t>F1 Score</t>
    <phoneticPr fontId="1" type="noConversion"/>
  </si>
  <si>
    <t>Error Rate</t>
    <phoneticPr fontId="1" type="noConversion"/>
  </si>
  <si>
    <t>Specificity</t>
    <phoneticPr fontId="1" type="noConversion"/>
  </si>
  <si>
    <t>Fall out (FPR)</t>
    <phoneticPr fontId="1" type="noConversion"/>
  </si>
  <si>
    <t>20241006194243</t>
    <phoneticPr fontId="1" type="noConversion"/>
  </si>
  <si>
    <t>20241006222313</t>
    <phoneticPr fontId="1" type="noConversion"/>
  </si>
  <si>
    <t>20241006232456</t>
    <phoneticPr fontId="1" type="noConversion"/>
  </si>
  <si>
    <t>20241007030231</t>
    <phoneticPr fontId="1" type="noConversion"/>
  </si>
  <si>
    <t>20241007011221</t>
    <phoneticPr fontId="1" type="noConversion"/>
  </si>
  <si>
    <t>20241007005901</t>
    <phoneticPr fontId="1" type="noConversion"/>
  </si>
  <si>
    <t>20241006222304</t>
    <phoneticPr fontId="1" type="noConversion"/>
  </si>
  <si>
    <t>20241006194230</t>
    <phoneticPr fontId="1" type="noConversion"/>
  </si>
  <si>
    <t>20241006173700</t>
    <phoneticPr fontId="1" type="noConversion"/>
  </si>
  <si>
    <t>20241006022830</t>
    <phoneticPr fontId="1" type="noConversion"/>
  </si>
  <si>
    <t>efficientnet_v2_s</t>
    <phoneticPr fontId="1" type="noConversion"/>
  </si>
  <si>
    <t>Accurancy</t>
    <phoneticPr fontId="1" type="noConversion"/>
  </si>
  <si>
    <t>20241007233949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</si>
</sst>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quotePrefix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635726</xdr:colOff>
      <xdr:row>7</xdr:row>
      <xdr:rowOff>17195</xdr:rowOff>
    </xdr:from>
    <xdr:to>
      <xdr:col>23</xdr:col>
      <xdr:colOff>177982</xdr:colOff>
      <xdr:row>19</xdr:row>
      <xdr:rowOff>94496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7901" y="1503095"/>
          <a:ext cx="5028656" cy="2630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635726</xdr:colOff>
      <xdr:row>7</xdr:row>
      <xdr:rowOff>17195</xdr:rowOff>
    </xdr:from>
    <xdr:to>
      <xdr:col>23</xdr:col>
      <xdr:colOff>177982</xdr:colOff>
      <xdr:row>19</xdr:row>
      <xdr:rowOff>94496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9155" y="1541195"/>
          <a:ext cx="4941570" cy="2725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8"/>
  <sheetViews>
    <sheetView tabSelected="1" topLeftCell="B1" zoomScale="85" zoomScaleNormal="85" workbookViewId="0">
      <selection activeCell="D22" sqref="D22"/>
    </sheetView>
  </sheetViews>
  <sheetFormatPr defaultRowHeight="16.5" x14ac:dyDescent="0.3"/>
  <cols>
    <col min="2" max="2" width="13.625" customWidth="1"/>
    <col min="3" max="3" width="19.5" customWidth="1"/>
    <col min="4" max="4" width="17.5" customWidth="1"/>
    <col min="9" max="9" width="19.75" customWidth="1"/>
    <col min="10" max="10" width="16.75" customWidth="1"/>
    <col min="11" max="11" width="17.375" customWidth="1"/>
    <col min="12" max="12" width="20.25" customWidth="1"/>
    <col min="13" max="13" width="16.5" customWidth="1"/>
    <col min="14" max="14" width="18.375" customWidth="1"/>
    <col min="15" max="15" width="23.75" customWidth="1"/>
  </cols>
  <sheetData>
    <row r="2" spans="3:15" x14ac:dyDescent="0.3">
      <c r="D2" t="s">
        <v>2</v>
      </c>
      <c r="E2" t="s">
        <v>3</v>
      </c>
    </row>
    <row r="3" spans="3:15" x14ac:dyDescent="0.3">
      <c r="C3" s="1"/>
      <c r="D3" t="s">
        <v>4</v>
      </c>
      <c r="E3" s="1" t="s">
        <v>8</v>
      </c>
    </row>
    <row r="4" spans="3:15" ht="17.25" thickBot="1" x14ac:dyDescent="0.35">
      <c r="C4" s="9"/>
      <c r="D4" s="11"/>
      <c r="E4" s="11" t="s">
        <v>1</v>
      </c>
      <c r="F4" s="11" t="s">
        <v>15</v>
      </c>
      <c r="G4" s="11" t="s">
        <v>14</v>
      </c>
      <c r="H4" s="11" t="s">
        <v>0</v>
      </c>
      <c r="I4" s="10" t="s">
        <v>10</v>
      </c>
      <c r="J4" s="10" t="s">
        <v>11</v>
      </c>
      <c r="K4" s="10" t="s">
        <v>16</v>
      </c>
      <c r="L4" s="10" t="s">
        <v>18</v>
      </c>
      <c r="M4" s="10" t="s">
        <v>19</v>
      </c>
      <c r="N4" s="10" t="s">
        <v>20</v>
      </c>
      <c r="O4" s="10" t="s">
        <v>21</v>
      </c>
    </row>
    <row r="5" spans="3:15" x14ac:dyDescent="0.3">
      <c r="C5" s="14" t="s">
        <v>26</v>
      </c>
      <c r="D5" s="12" t="s">
        <v>17</v>
      </c>
      <c r="E5" s="12">
        <v>36</v>
      </c>
      <c r="F5" s="12">
        <v>9</v>
      </c>
      <c r="G5" s="12">
        <v>0</v>
      </c>
      <c r="H5" s="12">
        <v>22</v>
      </c>
      <c r="I5" s="3">
        <f>(E5+H5)/(SUM(E5:H5))</f>
        <v>0.86567164179104472</v>
      </c>
      <c r="J5" s="3">
        <f>(E5/(E5+G5))</f>
        <v>1</v>
      </c>
      <c r="K5" s="3">
        <f>(E5/(E5+F5))</f>
        <v>0.8</v>
      </c>
      <c r="L5" s="3">
        <f>2*(J5*K5)/(J5+K5)</f>
        <v>0.88888888888888895</v>
      </c>
      <c r="M5" s="3">
        <f>(1 - I5)</f>
        <v>0.13432835820895528</v>
      </c>
      <c r="N5" s="3">
        <f>(H5/(H5+G5))</f>
        <v>1</v>
      </c>
      <c r="O5" s="4">
        <f>1-N5</f>
        <v>0</v>
      </c>
    </row>
    <row r="6" spans="3:15" x14ac:dyDescent="0.3">
      <c r="C6" s="15"/>
      <c r="D6" s="8" t="s">
        <v>6</v>
      </c>
      <c r="E6" s="8">
        <v>21</v>
      </c>
      <c r="F6" s="8">
        <v>24</v>
      </c>
      <c r="G6" s="8">
        <v>0</v>
      </c>
      <c r="H6" s="8">
        <v>22</v>
      </c>
      <c r="I6" s="2">
        <f t="shared" ref="I6:I22" si="0">(E6+H6)/(SUM(E6:H6))</f>
        <v>0.64179104477611937</v>
      </c>
      <c r="J6" s="2">
        <f t="shared" ref="J6:J28" si="1">(E6/(E6+G6))</f>
        <v>1</v>
      </c>
      <c r="K6" s="2">
        <f t="shared" ref="K6:K28" si="2">(E6/(E6+F6))</f>
        <v>0.46666666666666667</v>
      </c>
      <c r="L6" s="2">
        <f t="shared" ref="L6:L28" si="3">2*(J6*K6)/(J6+K6)</f>
        <v>0.63636363636363635</v>
      </c>
      <c r="M6" s="2">
        <f t="shared" ref="M6:M28" si="4">(1 - I6)</f>
        <v>0.35820895522388063</v>
      </c>
      <c r="N6" s="2">
        <f t="shared" ref="N6:N28" si="5">(H6/(H6+G6))</f>
        <v>1</v>
      </c>
      <c r="O6" s="5">
        <f t="shared" ref="O6:O28" si="6">1-N6</f>
        <v>0</v>
      </c>
    </row>
    <row r="7" spans="3:15" ht="17.25" thickBot="1" x14ac:dyDescent="0.35">
      <c r="C7" s="16"/>
      <c r="D7" s="13" t="s">
        <v>7</v>
      </c>
      <c r="E7" s="13">
        <v>39</v>
      </c>
      <c r="F7" s="13">
        <v>6</v>
      </c>
      <c r="G7" s="13">
        <v>0</v>
      </c>
      <c r="H7" s="13">
        <v>22</v>
      </c>
      <c r="I7" s="6">
        <f t="shared" si="0"/>
        <v>0.91044776119402981</v>
      </c>
      <c r="J7" s="6">
        <f t="shared" si="1"/>
        <v>1</v>
      </c>
      <c r="K7" s="6">
        <f t="shared" si="2"/>
        <v>0.8666666666666667</v>
      </c>
      <c r="L7" s="6">
        <f t="shared" si="3"/>
        <v>0.9285714285714286</v>
      </c>
      <c r="M7" s="6">
        <f t="shared" si="4"/>
        <v>8.9552238805970186E-2</v>
      </c>
      <c r="N7" s="6">
        <f t="shared" si="5"/>
        <v>1</v>
      </c>
      <c r="O7" s="7">
        <f t="shared" si="6"/>
        <v>0</v>
      </c>
    </row>
    <row r="8" spans="3:15" x14ac:dyDescent="0.3">
      <c r="C8" s="14" t="s">
        <v>27</v>
      </c>
      <c r="D8" s="12" t="s">
        <v>5</v>
      </c>
      <c r="E8" s="12">
        <v>32</v>
      </c>
      <c r="F8" s="12">
        <v>13</v>
      </c>
      <c r="G8" s="12">
        <v>0</v>
      </c>
      <c r="H8" s="12">
        <v>22</v>
      </c>
      <c r="I8" s="3">
        <f t="shared" si="0"/>
        <v>0.80597014925373134</v>
      </c>
      <c r="J8" s="3">
        <f t="shared" si="1"/>
        <v>1</v>
      </c>
      <c r="K8" s="3">
        <f t="shared" si="2"/>
        <v>0.71111111111111114</v>
      </c>
      <c r="L8" s="3">
        <f t="shared" si="3"/>
        <v>0.83116883116883111</v>
      </c>
      <c r="M8" s="3">
        <f t="shared" si="4"/>
        <v>0.19402985074626866</v>
      </c>
      <c r="N8" s="3">
        <f t="shared" si="5"/>
        <v>1</v>
      </c>
      <c r="O8" s="4">
        <f t="shared" si="6"/>
        <v>0</v>
      </c>
    </row>
    <row r="9" spans="3:15" x14ac:dyDescent="0.3">
      <c r="C9" s="15"/>
      <c r="D9" s="8" t="s">
        <v>6</v>
      </c>
      <c r="E9" s="8">
        <v>45</v>
      </c>
      <c r="F9" s="8">
        <v>0</v>
      </c>
      <c r="G9" s="8">
        <v>22</v>
      </c>
      <c r="H9" s="8">
        <v>0</v>
      </c>
      <c r="I9" s="2">
        <f t="shared" si="0"/>
        <v>0.67164179104477617</v>
      </c>
      <c r="J9" s="2">
        <f t="shared" si="1"/>
        <v>0.67164179104477617</v>
      </c>
      <c r="K9" s="2">
        <f t="shared" si="2"/>
        <v>1</v>
      </c>
      <c r="L9" s="2">
        <f t="shared" si="3"/>
        <v>0.80357142857142871</v>
      </c>
      <c r="M9" s="2">
        <f t="shared" si="4"/>
        <v>0.32835820895522383</v>
      </c>
      <c r="N9" s="2">
        <f t="shared" si="5"/>
        <v>0</v>
      </c>
      <c r="O9" s="5">
        <f t="shared" si="6"/>
        <v>1</v>
      </c>
    </row>
    <row r="10" spans="3:15" ht="17.25" thickBot="1" x14ac:dyDescent="0.35">
      <c r="C10" s="16"/>
      <c r="D10" s="13" t="s">
        <v>7</v>
      </c>
      <c r="E10" s="13">
        <v>32</v>
      </c>
      <c r="F10" s="13">
        <v>13</v>
      </c>
      <c r="G10" s="13">
        <v>0</v>
      </c>
      <c r="H10" s="13">
        <v>22</v>
      </c>
      <c r="I10" s="6">
        <f t="shared" si="0"/>
        <v>0.80597014925373134</v>
      </c>
      <c r="J10" s="6">
        <f t="shared" si="1"/>
        <v>1</v>
      </c>
      <c r="K10" s="6">
        <f t="shared" si="2"/>
        <v>0.71111111111111114</v>
      </c>
      <c r="L10" s="6">
        <f t="shared" si="3"/>
        <v>0.83116883116883111</v>
      </c>
      <c r="M10" s="6">
        <f t="shared" si="4"/>
        <v>0.19402985074626866</v>
      </c>
      <c r="N10" s="6">
        <f t="shared" si="5"/>
        <v>1</v>
      </c>
      <c r="O10" s="7">
        <f t="shared" si="6"/>
        <v>0</v>
      </c>
    </row>
    <row r="11" spans="3:15" x14ac:dyDescent="0.3">
      <c r="C11" s="14" t="s">
        <v>28</v>
      </c>
      <c r="D11" s="12" t="s">
        <v>5</v>
      </c>
      <c r="E11" s="12">
        <v>43</v>
      </c>
      <c r="F11" s="12">
        <v>2</v>
      </c>
      <c r="G11" s="12">
        <v>11</v>
      </c>
      <c r="H11" s="12">
        <v>11</v>
      </c>
      <c r="I11" s="3">
        <f t="shared" si="0"/>
        <v>0.80597014925373134</v>
      </c>
      <c r="J11" s="3">
        <f t="shared" si="1"/>
        <v>0.79629629629629628</v>
      </c>
      <c r="K11" s="3">
        <f t="shared" si="2"/>
        <v>0.9555555555555556</v>
      </c>
      <c r="L11" s="3">
        <f t="shared" si="3"/>
        <v>0.86868686868686873</v>
      </c>
      <c r="M11" s="3">
        <f t="shared" si="4"/>
        <v>0.19402985074626866</v>
      </c>
      <c r="N11" s="3">
        <f t="shared" si="5"/>
        <v>0.5</v>
      </c>
      <c r="O11" s="4">
        <f t="shared" si="6"/>
        <v>0.5</v>
      </c>
    </row>
    <row r="12" spans="3:15" x14ac:dyDescent="0.3">
      <c r="C12" s="15"/>
      <c r="D12" s="8" t="s">
        <v>6</v>
      </c>
      <c r="E12" s="8">
        <v>20</v>
      </c>
      <c r="F12" s="8">
        <v>25</v>
      </c>
      <c r="G12" s="8">
        <v>0</v>
      </c>
      <c r="H12" s="8">
        <v>22</v>
      </c>
      <c r="I12" s="2">
        <f t="shared" si="0"/>
        <v>0.62686567164179108</v>
      </c>
      <c r="J12" s="2">
        <f t="shared" si="1"/>
        <v>1</v>
      </c>
      <c r="K12" s="2">
        <f t="shared" si="2"/>
        <v>0.44444444444444442</v>
      </c>
      <c r="L12" s="2">
        <f t="shared" si="3"/>
        <v>0.61538461538461531</v>
      </c>
      <c r="M12" s="2">
        <f t="shared" si="4"/>
        <v>0.37313432835820892</v>
      </c>
      <c r="N12" s="2">
        <f t="shared" si="5"/>
        <v>1</v>
      </c>
      <c r="O12" s="5">
        <f t="shared" si="6"/>
        <v>0</v>
      </c>
    </row>
    <row r="13" spans="3:15" ht="17.25" thickBot="1" x14ac:dyDescent="0.35">
      <c r="C13" s="16"/>
      <c r="D13" s="13" t="s">
        <v>7</v>
      </c>
      <c r="E13" s="13">
        <v>45</v>
      </c>
      <c r="F13" s="13">
        <v>0</v>
      </c>
      <c r="G13" s="13">
        <v>16</v>
      </c>
      <c r="H13" s="13">
        <v>6</v>
      </c>
      <c r="I13" s="6">
        <f t="shared" si="0"/>
        <v>0.76119402985074625</v>
      </c>
      <c r="J13" s="6">
        <f t="shared" si="1"/>
        <v>0.73770491803278693</v>
      </c>
      <c r="K13" s="6">
        <f t="shared" si="2"/>
        <v>1</v>
      </c>
      <c r="L13" s="6">
        <f t="shared" si="3"/>
        <v>0.84905660377358483</v>
      </c>
      <c r="M13" s="6">
        <f t="shared" si="4"/>
        <v>0.23880597014925375</v>
      </c>
      <c r="N13" s="6">
        <f t="shared" si="5"/>
        <v>0.27272727272727271</v>
      </c>
      <c r="O13" s="7">
        <f t="shared" si="6"/>
        <v>0.72727272727272729</v>
      </c>
    </row>
    <row r="14" spans="3:15" x14ac:dyDescent="0.3">
      <c r="C14" s="14" t="s">
        <v>29</v>
      </c>
      <c r="D14" s="12" t="s">
        <v>5</v>
      </c>
      <c r="E14" s="12">
        <v>34</v>
      </c>
      <c r="F14" s="12">
        <v>11</v>
      </c>
      <c r="G14" s="12">
        <v>0</v>
      </c>
      <c r="H14" s="12">
        <v>22</v>
      </c>
      <c r="I14" s="3">
        <f t="shared" si="0"/>
        <v>0.83582089552238803</v>
      </c>
      <c r="J14" s="3">
        <f t="shared" si="1"/>
        <v>1</v>
      </c>
      <c r="K14" s="3">
        <f t="shared" si="2"/>
        <v>0.75555555555555554</v>
      </c>
      <c r="L14" s="3">
        <f t="shared" si="3"/>
        <v>0.86075949367088611</v>
      </c>
      <c r="M14" s="3">
        <f t="shared" si="4"/>
        <v>0.16417910447761197</v>
      </c>
      <c r="N14" s="3">
        <f t="shared" si="5"/>
        <v>1</v>
      </c>
      <c r="O14" s="4">
        <f t="shared" si="6"/>
        <v>0</v>
      </c>
    </row>
    <row r="15" spans="3:15" x14ac:dyDescent="0.3">
      <c r="C15" s="15"/>
      <c r="D15" s="8" t="s">
        <v>6</v>
      </c>
      <c r="E15" s="8">
        <v>30</v>
      </c>
      <c r="F15" s="8">
        <v>15</v>
      </c>
      <c r="G15" s="8">
        <v>2</v>
      </c>
      <c r="H15" s="8">
        <v>20</v>
      </c>
      <c r="I15" s="2">
        <f t="shared" si="0"/>
        <v>0.74626865671641796</v>
      </c>
      <c r="J15" s="2">
        <f t="shared" si="1"/>
        <v>0.9375</v>
      </c>
      <c r="K15" s="2">
        <f t="shared" si="2"/>
        <v>0.66666666666666663</v>
      </c>
      <c r="L15" s="2">
        <f t="shared" si="3"/>
        <v>0.77922077922077926</v>
      </c>
      <c r="M15" s="2">
        <f t="shared" si="4"/>
        <v>0.25373134328358204</v>
      </c>
      <c r="N15" s="2">
        <f t="shared" si="5"/>
        <v>0.90909090909090906</v>
      </c>
      <c r="O15" s="5">
        <f t="shared" si="6"/>
        <v>9.0909090909090939E-2</v>
      </c>
    </row>
    <row r="16" spans="3:15" ht="17.25" thickBot="1" x14ac:dyDescent="0.35">
      <c r="C16" s="16"/>
      <c r="D16" s="13" t="s">
        <v>7</v>
      </c>
      <c r="E16" s="13">
        <v>34</v>
      </c>
      <c r="F16" s="13">
        <v>11</v>
      </c>
      <c r="G16" s="13">
        <v>0</v>
      </c>
      <c r="H16" s="13">
        <v>22</v>
      </c>
      <c r="I16" s="6">
        <f t="shared" si="0"/>
        <v>0.83582089552238803</v>
      </c>
      <c r="J16" s="6">
        <f t="shared" si="1"/>
        <v>1</v>
      </c>
      <c r="K16" s="6">
        <f t="shared" si="2"/>
        <v>0.75555555555555554</v>
      </c>
      <c r="L16" s="6">
        <f t="shared" si="3"/>
        <v>0.86075949367088611</v>
      </c>
      <c r="M16" s="6">
        <f t="shared" si="4"/>
        <v>0.16417910447761197</v>
      </c>
      <c r="N16" s="6">
        <f t="shared" si="5"/>
        <v>1</v>
      </c>
      <c r="O16" s="7">
        <f t="shared" si="6"/>
        <v>0</v>
      </c>
    </row>
    <row r="17" spans="3:15" x14ac:dyDescent="0.3">
      <c r="C17" s="14" t="s">
        <v>30</v>
      </c>
      <c r="D17" s="12" t="s">
        <v>5</v>
      </c>
      <c r="E17" s="12">
        <v>45</v>
      </c>
      <c r="F17" s="12">
        <v>0</v>
      </c>
      <c r="G17" s="12">
        <v>11</v>
      </c>
      <c r="H17" s="12">
        <v>11</v>
      </c>
      <c r="I17" s="3">
        <f t="shared" si="0"/>
        <v>0.83582089552238803</v>
      </c>
      <c r="J17" s="3">
        <f t="shared" si="1"/>
        <v>0.8035714285714286</v>
      </c>
      <c r="K17" s="3">
        <f t="shared" si="2"/>
        <v>1</v>
      </c>
      <c r="L17" s="3">
        <f t="shared" si="3"/>
        <v>0.8910891089108911</v>
      </c>
      <c r="M17" s="3">
        <f t="shared" si="4"/>
        <v>0.16417910447761197</v>
      </c>
      <c r="N17" s="3">
        <f t="shared" si="5"/>
        <v>0.5</v>
      </c>
      <c r="O17" s="4">
        <f t="shared" si="6"/>
        <v>0.5</v>
      </c>
    </row>
    <row r="18" spans="3:15" x14ac:dyDescent="0.3">
      <c r="C18" s="15"/>
      <c r="D18" s="8" t="s">
        <v>6</v>
      </c>
      <c r="E18" s="8">
        <v>31</v>
      </c>
      <c r="F18" s="8">
        <v>14</v>
      </c>
      <c r="G18" s="8">
        <v>0</v>
      </c>
      <c r="H18" s="8">
        <v>22</v>
      </c>
      <c r="I18" s="2">
        <f t="shared" si="0"/>
        <v>0.79104477611940294</v>
      </c>
      <c r="J18" s="2">
        <f t="shared" si="1"/>
        <v>1</v>
      </c>
      <c r="K18" s="2">
        <f t="shared" si="2"/>
        <v>0.68888888888888888</v>
      </c>
      <c r="L18" s="2">
        <f t="shared" si="3"/>
        <v>0.81578947368421051</v>
      </c>
      <c r="M18" s="2">
        <f t="shared" si="4"/>
        <v>0.20895522388059706</v>
      </c>
      <c r="N18" s="2">
        <f t="shared" si="5"/>
        <v>1</v>
      </c>
      <c r="O18" s="5">
        <f t="shared" si="6"/>
        <v>0</v>
      </c>
    </row>
    <row r="19" spans="3:15" ht="17.25" thickBot="1" x14ac:dyDescent="0.35">
      <c r="C19" s="16"/>
      <c r="D19" s="13" t="s">
        <v>7</v>
      </c>
      <c r="E19" s="13">
        <v>45</v>
      </c>
      <c r="F19" s="13">
        <v>0</v>
      </c>
      <c r="G19" s="13">
        <v>22</v>
      </c>
      <c r="H19" s="13">
        <v>0</v>
      </c>
      <c r="I19" s="6">
        <f t="shared" si="0"/>
        <v>0.67164179104477617</v>
      </c>
      <c r="J19" s="6">
        <f t="shared" si="1"/>
        <v>0.67164179104477617</v>
      </c>
      <c r="K19" s="6">
        <f t="shared" si="2"/>
        <v>1</v>
      </c>
      <c r="L19" s="6">
        <f t="shared" si="3"/>
        <v>0.80357142857142871</v>
      </c>
      <c r="M19" s="6">
        <f t="shared" si="4"/>
        <v>0.32835820895522383</v>
      </c>
      <c r="N19" s="6">
        <f t="shared" si="5"/>
        <v>0</v>
      </c>
      <c r="O19" s="7">
        <f t="shared" si="6"/>
        <v>1</v>
      </c>
    </row>
    <row r="20" spans="3:15" x14ac:dyDescent="0.3">
      <c r="C20" s="14" t="s">
        <v>31</v>
      </c>
      <c r="D20" s="12" t="s">
        <v>5</v>
      </c>
      <c r="E20" s="12">
        <v>43</v>
      </c>
      <c r="F20" s="12">
        <v>2</v>
      </c>
      <c r="G20" s="12">
        <v>2</v>
      </c>
      <c r="H20" s="12">
        <v>20</v>
      </c>
      <c r="I20" s="3">
        <f t="shared" si="0"/>
        <v>0.94029850746268662</v>
      </c>
      <c r="J20" s="3">
        <f t="shared" si="1"/>
        <v>0.9555555555555556</v>
      </c>
      <c r="K20" s="3">
        <f t="shared" si="2"/>
        <v>0.9555555555555556</v>
      </c>
      <c r="L20" s="3">
        <f t="shared" si="3"/>
        <v>0.9555555555555556</v>
      </c>
      <c r="M20" s="3">
        <f t="shared" si="4"/>
        <v>5.9701492537313383E-2</v>
      </c>
      <c r="N20" s="3">
        <f t="shared" si="5"/>
        <v>0.90909090909090906</v>
      </c>
      <c r="O20" s="4">
        <f t="shared" si="6"/>
        <v>9.0909090909090939E-2</v>
      </c>
    </row>
    <row r="21" spans="3:15" x14ac:dyDescent="0.3">
      <c r="C21" s="15"/>
      <c r="D21" s="8" t="s">
        <v>6</v>
      </c>
      <c r="E21" s="8">
        <v>12</v>
      </c>
      <c r="F21" s="8">
        <v>33</v>
      </c>
      <c r="G21" s="8">
        <v>0</v>
      </c>
      <c r="H21" s="8">
        <v>22</v>
      </c>
      <c r="I21" s="2">
        <f t="shared" si="0"/>
        <v>0.5074626865671642</v>
      </c>
      <c r="J21" s="2">
        <f t="shared" si="1"/>
        <v>1</v>
      </c>
      <c r="K21" s="2">
        <f t="shared" si="2"/>
        <v>0.26666666666666666</v>
      </c>
      <c r="L21" s="2">
        <f t="shared" si="3"/>
        <v>0.4210526315789474</v>
      </c>
      <c r="M21" s="2">
        <f t="shared" si="4"/>
        <v>0.4925373134328358</v>
      </c>
      <c r="N21" s="2">
        <f t="shared" si="5"/>
        <v>1</v>
      </c>
      <c r="O21" s="5">
        <f t="shared" si="6"/>
        <v>0</v>
      </c>
    </row>
    <row r="22" spans="3:15" ht="17.25" thickBot="1" x14ac:dyDescent="0.35">
      <c r="C22" s="16"/>
      <c r="D22" s="13" t="s">
        <v>7</v>
      </c>
      <c r="E22" s="13">
        <v>42</v>
      </c>
      <c r="F22" s="13">
        <v>3</v>
      </c>
      <c r="G22" s="13">
        <v>0</v>
      </c>
      <c r="H22" s="13">
        <v>22</v>
      </c>
      <c r="I22" s="6">
        <f t="shared" si="0"/>
        <v>0.95522388059701491</v>
      </c>
      <c r="J22" s="6">
        <f t="shared" si="1"/>
        <v>1</v>
      </c>
      <c r="K22" s="6">
        <f t="shared" si="2"/>
        <v>0.93333333333333335</v>
      </c>
      <c r="L22" s="6">
        <f t="shared" si="3"/>
        <v>0.96551724137931039</v>
      </c>
      <c r="M22" s="6">
        <f t="shared" si="4"/>
        <v>4.4776119402985093E-2</v>
      </c>
      <c r="N22" s="6">
        <f t="shared" si="5"/>
        <v>1</v>
      </c>
      <c r="O22" s="7">
        <f t="shared" si="6"/>
        <v>0</v>
      </c>
    </row>
    <row r="23" spans="3:15" x14ac:dyDescent="0.3">
      <c r="C23" s="14"/>
      <c r="D23" s="12" t="s">
        <v>5</v>
      </c>
      <c r="E23" s="12"/>
      <c r="F23" s="12"/>
      <c r="G23" s="12"/>
      <c r="H23" s="12"/>
      <c r="I23" s="3" t="e">
        <f t="shared" ref="I23:I28" si="7">(E23+H23)/(SUM(E23:H23))</f>
        <v>#DIV/0!</v>
      </c>
      <c r="J23" s="3" t="e">
        <f t="shared" si="1"/>
        <v>#DIV/0!</v>
      </c>
      <c r="K23" s="3" t="e">
        <f t="shared" si="2"/>
        <v>#DIV/0!</v>
      </c>
      <c r="L23" s="3" t="e">
        <f t="shared" si="3"/>
        <v>#DIV/0!</v>
      </c>
      <c r="M23" s="3" t="e">
        <f t="shared" si="4"/>
        <v>#DIV/0!</v>
      </c>
      <c r="N23" s="3" t="e">
        <f t="shared" si="5"/>
        <v>#DIV/0!</v>
      </c>
      <c r="O23" s="4" t="e">
        <f t="shared" si="6"/>
        <v>#DIV/0!</v>
      </c>
    </row>
    <row r="24" spans="3:15" x14ac:dyDescent="0.3">
      <c r="C24" s="15"/>
      <c r="D24" s="8" t="s">
        <v>6</v>
      </c>
      <c r="E24" s="8"/>
      <c r="F24" s="8"/>
      <c r="G24" s="8"/>
      <c r="H24" s="8"/>
      <c r="I24" s="2" t="e">
        <f t="shared" si="7"/>
        <v>#DIV/0!</v>
      </c>
      <c r="J24" s="2" t="e">
        <f t="shared" si="1"/>
        <v>#DIV/0!</v>
      </c>
      <c r="K24" s="2" t="e">
        <f t="shared" si="2"/>
        <v>#DIV/0!</v>
      </c>
      <c r="L24" s="2" t="e">
        <f t="shared" si="3"/>
        <v>#DIV/0!</v>
      </c>
      <c r="M24" s="2" t="e">
        <f t="shared" si="4"/>
        <v>#DIV/0!</v>
      </c>
      <c r="N24" s="2" t="e">
        <f t="shared" si="5"/>
        <v>#DIV/0!</v>
      </c>
      <c r="O24" s="5" t="e">
        <f t="shared" si="6"/>
        <v>#DIV/0!</v>
      </c>
    </row>
    <row r="25" spans="3:15" ht="17.25" thickBot="1" x14ac:dyDescent="0.35">
      <c r="C25" s="16"/>
      <c r="D25" s="13" t="s">
        <v>7</v>
      </c>
      <c r="E25" s="13"/>
      <c r="F25" s="13"/>
      <c r="G25" s="13"/>
      <c r="H25" s="13"/>
      <c r="I25" s="6" t="e">
        <f t="shared" si="7"/>
        <v>#DIV/0!</v>
      </c>
      <c r="J25" s="6" t="e">
        <f t="shared" si="1"/>
        <v>#DIV/0!</v>
      </c>
      <c r="K25" s="6" t="e">
        <f t="shared" si="2"/>
        <v>#DIV/0!</v>
      </c>
      <c r="L25" s="6" t="e">
        <f t="shared" si="3"/>
        <v>#DIV/0!</v>
      </c>
      <c r="M25" s="6" t="e">
        <f t="shared" si="4"/>
        <v>#DIV/0!</v>
      </c>
      <c r="N25" s="6" t="e">
        <f t="shared" si="5"/>
        <v>#DIV/0!</v>
      </c>
      <c r="O25" s="7" t="e">
        <f t="shared" si="6"/>
        <v>#DIV/0!</v>
      </c>
    </row>
    <row r="26" spans="3:15" x14ac:dyDescent="0.3">
      <c r="C26" s="14"/>
      <c r="D26" s="12" t="s">
        <v>5</v>
      </c>
      <c r="E26" s="12"/>
      <c r="F26" s="12"/>
      <c r="G26" s="12"/>
      <c r="H26" s="12"/>
      <c r="I26" s="3" t="e">
        <f t="shared" si="7"/>
        <v>#DIV/0!</v>
      </c>
      <c r="J26" s="3" t="e">
        <f t="shared" si="1"/>
        <v>#DIV/0!</v>
      </c>
      <c r="K26" s="3" t="e">
        <f t="shared" si="2"/>
        <v>#DIV/0!</v>
      </c>
      <c r="L26" s="3" t="e">
        <f t="shared" si="3"/>
        <v>#DIV/0!</v>
      </c>
      <c r="M26" s="3" t="e">
        <f t="shared" si="4"/>
        <v>#DIV/0!</v>
      </c>
      <c r="N26" s="3" t="e">
        <f t="shared" si="5"/>
        <v>#DIV/0!</v>
      </c>
      <c r="O26" s="4" t="e">
        <f t="shared" si="6"/>
        <v>#DIV/0!</v>
      </c>
    </row>
    <row r="27" spans="3:15" x14ac:dyDescent="0.3">
      <c r="C27" s="15"/>
      <c r="D27" s="8" t="s">
        <v>6</v>
      </c>
      <c r="E27" s="8"/>
      <c r="F27" s="8"/>
      <c r="G27" s="8"/>
      <c r="H27" s="8"/>
      <c r="I27" s="2" t="e">
        <f t="shared" si="7"/>
        <v>#DIV/0!</v>
      </c>
      <c r="J27" s="2" t="e">
        <f t="shared" si="1"/>
        <v>#DIV/0!</v>
      </c>
      <c r="K27" s="2" t="e">
        <f t="shared" si="2"/>
        <v>#DIV/0!</v>
      </c>
      <c r="L27" s="2" t="e">
        <f t="shared" si="3"/>
        <v>#DIV/0!</v>
      </c>
      <c r="M27" s="2" t="e">
        <f t="shared" si="4"/>
        <v>#DIV/0!</v>
      </c>
      <c r="N27" s="2" t="e">
        <f t="shared" si="5"/>
        <v>#DIV/0!</v>
      </c>
      <c r="O27" s="5" t="e">
        <f t="shared" si="6"/>
        <v>#DIV/0!</v>
      </c>
    </row>
    <row r="28" spans="3:15" ht="17.25" thickBot="1" x14ac:dyDescent="0.35">
      <c r="C28" s="16"/>
      <c r="D28" s="13" t="s">
        <v>7</v>
      </c>
      <c r="E28" s="13"/>
      <c r="F28" s="13"/>
      <c r="G28" s="13"/>
      <c r="H28" s="13"/>
      <c r="I28" s="6" t="e">
        <f t="shared" si="7"/>
        <v>#DIV/0!</v>
      </c>
      <c r="J28" s="6" t="e">
        <f t="shared" si="1"/>
        <v>#DIV/0!</v>
      </c>
      <c r="K28" s="6" t="e">
        <f t="shared" si="2"/>
        <v>#DIV/0!</v>
      </c>
      <c r="L28" s="6" t="e">
        <f t="shared" si="3"/>
        <v>#DIV/0!</v>
      </c>
      <c r="M28" s="6" t="e">
        <f t="shared" si="4"/>
        <v>#DIV/0!</v>
      </c>
      <c r="N28" s="6" t="e">
        <f t="shared" si="5"/>
        <v>#DIV/0!</v>
      </c>
      <c r="O28" s="7" t="e">
        <f t="shared" si="6"/>
        <v>#DIV/0!</v>
      </c>
    </row>
  </sheetData>
  <mergeCells count="8">
    <mergeCell ref="C23:C25"/>
    <mergeCell ref="C26:C28"/>
    <mergeCell ref="C5:C7"/>
    <mergeCell ref="C8:C10"/>
    <mergeCell ref="C11:C13"/>
    <mergeCell ref="C14:C16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6"/>
  <sheetViews>
    <sheetView topLeftCell="I10" zoomScale="70" zoomScaleNormal="70" workbookViewId="0">
      <selection activeCell="S35" sqref="S35"/>
    </sheetView>
  </sheetViews>
  <sheetFormatPr defaultRowHeight="16.5" x14ac:dyDescent="0.3"/>
  <cols>
    <col min="2" max="2" width="13.625" customWidth="1"/>
    <col min="3" max="3" width="19.5" customWidth="1"/>
    <col min="4" max="4" width="17.5" customWidth="1"/>
    <col min="9" max="9" width="19.75" customWidth="1"/>
    <col min="10" max="10" width="16.75" customWidth="1"/>
    <col min="11" max="11" width="17.375" customWidth="1"/>
    <col min="12" max="12" width="20.25" customWidth="1"/>
    <col min="13" max="13" width="16.5" customWidth="1"/>
    <col min="14" max="14" width="18.375" customWidth="1"/>
    <col min="15" max="15" width="23.75" customWidth="1"/>
  </cols>
  <sheetData>
    <row r="2" spans="3:15" x14ac:dyDescent="0.3">
      <c r="D2" t="s">
        <v>2</v>
      </c>
      <c r="E2" t="s">
        <v>3</v>
      </c>
    </row>
    <row r="3" spans="3:15" x14ac:dyDescent="0.3">
      <c r="C3" s="1"/>
      <c r="D3" t="s">
        <v>4</v>
      </c>
      <c r="E3" s="1" t="s">
        <v>8</v>
      </c>
    </row>
    <row r="4" spans="3:15" ht="17.25" thickBot="1" x14ac:dyDescent="0.35">
      <c r="C4" s="9"/>
      <c r="D4" s="11"/>
      <c r="E4" s="11" t="s">
        <v>1</v>
      </c>
      <c r="F4" s="11" t="s">
        <v>15</v>
      </c>
      <c r="G4" s="11" t="s">
        <v>14</v>
      </c>
      <c r="H4" s="11" t="s">
        <v>0</v>
      </c>
      <c r="I4" s="10" t="s">
        <v>33</v>
      </c>
      <c r="J4" s="10" t="s">
        <v>11</v>
      </c>
      <c r="K4" s="10" t="s">
        <v>16</v>
      </c>
      <c r="L4" s="10" t="s">
        <v>18</v>
      </c>
      <c r="M4" s="10" t="s">
        <v>19</v>
      </c>
      <c r="N4" s="10" t="s">
        <v>20</v>
      </c>
      <c r="O4" s="10" t="s">
        <v>21</v>
      </c>
    </row>
    <row r="5" spans="3:15" x14ac:dyDescent="0.3">
      <c r="C5" s="14" t="s">
        <v>9</v>
      </c>
      <c r="D5" s="12" t="s">
        <v>17</v>
      </c>
      <c r="E5" s="12">
        <v>45</v>
      </c>
      <c r="F5" s="12">
        <v>0</v>
      </c>
      <c r="G5" s="12">
        <v>22</v>
      </c>
      <c r="H5" s="12">
        <v>0</v>
      </c>
      <c r="I5" s="3">
        <f>(E5+H5)/(SUM(E5:H5))</f>
        <v>0.67164179104477617</v>
      </c>
      <c r="J5" s="3">
        <f>(E5/(E5+G5))</f>
        <v>0.67164179104477617</v>
      </c>
      <c r="K5" s="3">
        <f>(E5/(E5+F5))</f>
        <v>1</v>
      </c>
      <c r="L5" s="3">
        <f>2*(J5*K5)/(J5+K5)</f>
        <v>0.80357142857142871</v>
      </c>
      <c r="M5" s="3">
        <f>(1 - I5)</f>
        <v>0.32835820895522383</v>
      </c>
      <c r="N5" s="3">
        <f>(H5/(H5+G5))</f>
        <v>0</v>
      </c>
      <c r="O5" s="4">
        <f>1-N5</f>
        <v>1</v>
      </c>
    </row>
    <row r="6" spans="3:15" x14ac:dyDescent="0.3">
      <c r="C6" s="15"/>
      <c r="D6" s="8" t="s">
        <v>6</v>
      </c>
      <c r="E6" s="8">
        <v>11</v>
      </c>
      <c r="F6" s="8">
        <v>34</v>
      </c>
      <c r="G6" s="8">
        <v>0</v>
      </c>
      <c r="H6" s="8">
        <v>22</v>
      </c>
      <c r="I6" s="2">
        <f t="shared" ref="I6:I22" si="0">(E6+H6)/(SUM(E6:H6))</f>
        <v>0.4925373134328358</v>
      </c>
      <c r="J6" s="2">
        <f t="shared" ref="J6:J22" si="1">(E6/(E6+G6))</f>
        <v>1</v>
      </c>
      <c r="K6" s="2">
        <f t="shared" ref="K6:K22" si="2">(E6/(E6+F6))</f>
        <v>0.24444444444444444</v>
      </c>
      <c r="L6" s="2">
        <f t="shared" ref="L6:L22" si="3">2*(J6*K6)/(J6+K6)</f>
        <v>0.39285714285714285</v>
      </c>
      <c r="M6" s="2">
        <f t="shared" ref="M6:M22" si="4">(1 - I6)</f>
        <v>0.5074626865671642</v>
      </c>
      <c r="N6" s="2">
        <f t="shared" ref="N6:N22" si="5">(H6/(H6+G6))</f>
        <v>1</v>
      </c>
      <c r="O6" s="5">
        <f t="shared" ref="O6:O28" si="6">1-N6</f>
        <v>0</v>
      </c>
    </row>
    <row r="7" spans="3:15" ht="17.25" thickBot="1" x14ac:dyDescent="0.35">
      <c r="C7" s="16"/>
      <c r="D7" s="13" t="s">
        <v>7</v>
      </c>
      <c r="E7" s="13">
        <v>42</v>
      </c>
      <c r="F7" s="13">
        <v>3</v>
      </c>
      <c r="G7" s="13">
        <v>0</v>
      </c>
      <c r="H7" s="13">
        <v>22</v>
      </c>
      <c r="I7" s="6">
        <f t="shared" si="0"/>
        <v>0.95522388059701491</v>
      </c>
      <c r="J7" s="6">
        <f t="shared" si="1"/>
        <v>1</v>
      </c>
      <c r="K7" s="6">
        <f t="shared" si="2"/>
        <v>0.93333333333333335</v>
      </c>
      <c r="L7" s="6">
        <f t="shared" si="3"/>
        <v>0.96551724137931039</v>
      </c>
      <c r="M7" s="6">
        <f t="shared" si="4"/>
        <v>4.4776119402985093E-2</v>
      </c>
      <c r="N7" s="6">
        <f t="shared" si="5"/>
        <v>1</v>
      </c>
      <c r="O7" s="7">
        <f t="shared" si="6"/>
        <v>0</v>
      </c>
    </row>
    <row r="8" spans="3:15" x14ac:dyDescent="0.3">
      <c r="C8" s="14" t="s">
        <v>12</v>
      </c>
      <c r="D8" s="12" t="s">
        <v>5</v>
      </c>
      <c r="E8" s="12">
        <v>45</v>
      </c>
      <c r="F8" s="12">
        <v>0</v>
      </c>
      <c r="G8" s="12">
        <v>22</v>
      </c>
      <c r="H8" s="12">
        <v>0</v>
      </c>
      <c r="I8" s="3">
        <f t="shared" si="0"/>
        <v>0.67164179104477617</v>
      </c>
      <c r="J8" s="3">
        <f t="shared" si="1"/>
        <v>0.67164179104477617</v>
      </c>
      <c r="K8" s="3">
        <f t="shared" si="2"/>
        <v>1</v>
      </c>
      <c r="L8" s="3">
        <f t="shared" si="3"/>
        <v>0.80357142857142871</v>
      </c>
      <c r="M8" s="3">
        <f t="shared" si="4"/>
        <v>0.32835820895522383</v>
      </c>
      <c r="N8" s="3">
        <f t="shared" si="5"/>
        <v>0</v>
      </c>
      <c r="O8" s="4">
        <f t="shared" si="6"/>
        <v>1</v>
      </c>
    </row>
    <row r="9" spans="3:15" x14ac:dyDescent="0.3">
      <c r="C9" s="15"/>
      <c r="D9" s="8" t="s">
        <v>6</v>
      </c>
      <c r="E9" s="8">
        <v>45</v>
      </c>
      <c r="F9" s="8">
        <v>0</v>
      </c>
      <c r="G9" s="8">
        <v>22</v>
      </c>
      <c r="H9" s="8">
        <v>0</v>
      </c>
      <c r="I9" s="2">
        <f t="shared" si="0"/>
        <v>0.67164179104477617</v>
      </c>
      <c r="J9" s="2">
        <f t="shared" si="1"/>
        <v>0.67164179104477617</v>
      </c>
      <c r="K9" s="2">
        <f t="shared" si="2"/>
        <v>1</v>
      </c>
      <c r="L9" s="2">
        <f t="shared" si="3"/>
        <v>0.80357142857142871</v>
      </c>
      <c r="M9" s="2">
        <f t="shared" si="4"/>
        <v>0.32835820895522383</v>
      </c>
      <c r="N9" s="2">
        <f t="shared" si="5"/>
        <v>0</v>
      </c>
      <c r="O9" s="5">
        <f t="shared" si="6"/>
        <v>1</v>
      </c>
    </row>
    <row r="10" spans="3:15" ht="17.25" thickBot="1" x14ac:dyDescent="0.35">
      <c r="C10" s="16"/>
      <c r="D10" s="13" t="s">
        <v>7</v>
      </c>
      <c r="E10" s="13">
        <v>39</v>
      </c>
      <c r="F10" s="13">
        <v>6</v>
      </c>
      <c r="G10" s="13">
        <v>0</v>
      </c>
      <c r="H10" s="13">
        <v>22</v>
      </c>
      <c r="I10" s="6">
        <f t="shared" si="0"/>
        <v>0.91044776119402981</v>
      </c>
      <c r="J10" s="6">
        <f t="shared" si="1"/>
        <v>1</v>
      </c>
      <c r="K10" s="6">
        <f t="shared" si="2"/>
        <v>0.8666666666666667</v>
      </c>
      <c r="L10" s="6">
        <f t="shared" si="3"/>
        <v>0.9285714285714286</v>
      </c>
      <c r="M10" s="6">
        <f t="shared" si="4"/>
        <v>8.9552238805970186E-2</v>
      </c>
      <c r="N10" s="6">
        <f t="shared" si="5"/>
        <v>1</v>
      </c>
      <c r="O10" s="7">
        <f t="shared" si="6"/>
        <v>0</v>
      </c>
    </row>
    <row r="11" spans="3:15" x14ac:dyDescent="0.3">
      <c r="C11" s="14" t="s">
        <v>13</v>
      </c>
      <c r="D11" s="12" t="s">
        <v>5</v>
      </c>
      <c r="E11" s="12">
        <v>40</v>
      </c>
      <c r="F11" s="12">
        <v>5</v>
      </c>
      <c r="G11" s="12">
        <v>1</v>
      </c>
      <c r="H11" s="12">
        <v>21</v>
      </c>
      <c r="I11" s="3">
        <f t="shared" si="0"/>
        <v>0.91044776119402981</v>
      </c>
      <c r="J11" s="3">
        <f t="shared" si="1"/>
        <v>0.97560975609756095</v>
      </c>
      <c r="K11" s="3">
        <f t="shared" si="2"/>
        <v>0.88888888888888884</v>
      </c>
      <c r="L11" s="3">
        <f t="shared" si="3"/>
        <v>0.93023255813953487</v>
      </c>
      <c r="M11" s="3">
        <f t="shared" si="4"/>
        <v>8.9552238805970186E-2</v>
      </c>
      <c r="N11" s="3">
        <f t="shared" si="5"/>
        <v>0.95454545454545459</v>
      </c>
      <c r="O11" s="4">
        <f t="shared" si="6"/>
        <v>4.5454545454545414E-2</v>
      </c>
    </row>
    <row r="12" spans="3:15" x14ac:dyDescent="0.3">
      <c r="C12" s="15"/>
      <c r="D12" s="8" t="s">
        <v>6</v>
      </c>
      <c r="E12" s="8">
        <v>45</v>
      </c>
      <c r="F12" s="8">
        <v>0</v>
      </c>
      <c r="G12" s="8">
        <v>22</v>
      </c>
      <c r="H12" s="8">
        <v>0</v>
      </c>
      <c r="I12" s="2">
        <f t="shared" si="0"/>
        <v>0.67164179104477617</v>
      </c>
      <c r="J12" s="2">
        <f t="shared" si="1"/>
        <v>0.67164179104477617</v>
      </c>
      <c r="K12" s="2">
        <f t="shared" si="2"/>
        <v>1</v>
      </c>
      <c r="L12" s="2">
        <f t="shared" si="3"/>
        <v>0.80357142857142871</v>
      </c>
      <c r="M12" s="2">
        <f t="shared" si="4"/>
        <v>0.32835820895522383</v>
      </c>
      <c r="N12" s="2">
        <f t="shared" si="5"/>
        <v>0</v>
      </c>
      <c r="O12" s="5">
        <f t="shared" si="6"/>
        <v>1</v>
      </c>
    </row>
    <row r="13" spans="3:15" ht="17.25" thickBot="1" x14ac:dyDescent="0.35">
      <c r="C13" s="16"/>
      <c r="D13" s="13" t="s">
        <v>7</v>
      </c>
      <c r="E13" s="13">
        <v>44</v>
      </c>
      <c r="F13" s="13">
        <v>1</v>
      </c>
      <c r="G13" s="13">
        <v>13</v>
      </c>
      <c r="H13" s="13">
        <v>9</v>
      </c>
      <c r="I13" s="6">
        <f t="shared" si="0"/>
        <v>0.79104477611940294</v>
      </c>
      <c r="J13" s="6">
        <f t="shared" si="1"/>
        <v>0.77192982456140347</v>
      </c>
      <c r="K13" s="6">
        <f t="shared" si="2"/>
        <v>0.97777777777777775</v>
      </c>
      <c r="L13" s="6">
        <f t="shared" si="3"/>
        <v>0.86274509803921562</v>
      </c>
      <c r="M13" s="6">
        <f t="shared" si="4"/>
        <v>0.20895522388059706</v>
      </c>
      <c r="N13" s="6">
        <f t="shared" si="5"/>
        <v>0.40909090909090912</v>
      </c>
      <c r="O13" s="7">
        <f t="shared" si="6"/>
        <v>0.59090909090909083</v>
      </c>
    </row>
    <row r="14" spans="3:15" x14ac:dyDescent="0.3">
      <c r="C14" s="23" t="s">
        <v>22</v>
      </c>
      <c r="D14" s="12" t="s">
        <v>5</v>
      </c>
      <c r="E14" s="12">
        <v>43</v>
      </c>
      <c r="F14" s="12">
        <v>2</v>
      </c>
      <c r="G14" s="12">
        <v>4</v>
      </c>
      <c r="H14" s="12">
        <v>18</v>
      </c>
      <c r="I14" s="3">
        <f t="shared" si="0"/>
        <v>0.91044776119402981</v>
      </c>
      <c r="J14" s="3">
        <f t="shared" si="1"/>
        <v>0.91489361702127658</v>
      </c>
      <c r="K14" s="3">
        <f t="shared" si="2"/>
        <v>0.9555555555555556</v>
      </c>
      <c r="L14" s="3">
        <f t="shared" si="3"/>
        <v>0.93478260869565222</v>
      </c>
      <c r="M14" s="3">
        <f t="shared" si="4"/>
        <v>8.9552238805970186E-2</v>
      </c>
      <c r="N14" s="3">
        <f t="shared" si="5"/>
        <v>0.81818181818181823</v>
      </c>
      <c r="O14" s="4">
        <f t="shared" si="6"/>
        <v>0.18181818181818177</v>
      </c>
    </row>
    <row r="15" spans="3:15" x14ac:dyDescent="0.3">
      <c r="C15" s="24"/>
      <c r="D15" s="8" t="s">
        <v>6</v>
      </c>
      <c r="E15" s="8">
        <v>34</v>
      </c>
      <c r="F15" s="8">
        <v>11</v>
      </c>
      <c r="G15" s="8">
        <v>1</v>
      </c>
      <c r="H15" s="8">
        <v>21</v>
      </c>
      <c r="I15" s="2">
        <f t="shared" si="0"/>
        <v>0.82089552238805974</v>
      </c>
      <c r="J15" s="2">
        <f t="shared" si="1"/>
        <v>0.97142857142857142</v>
      </c>
      <c r="K15" s="2">
        <f t="shared" si="2"/>
        <v>0.75555555555555554</v>
      </c>
      <c r="L15" s="2">
        <f t="shared" si="3"/>
        <v>0.85</v>
      </c>
      <c r="M15" s="2">
        <f t="shared" si="4"/>
        <v>0.17910447761194026</v>
      </c>
      <c r="N15" s="2">
        <f t="shared" si="5"/>
        <v>0.95454545454545459</v>
      </c>
      <c r="O15" s="5">
        <f t="shared" si="6"/>
        <v>4.5454545454545414E-2</v>
      </c>
    </row>
    <row r="16" spans="3:15" ht="17.25" thickBot="1" x14ac:dyDescent="0.35">
      <c r="C16" s="25"/>
      <c r="D16" s="13" t="s">
        <v>7</v>
      </c>
      <c r="E16" s="13">
        <v>29</v>
      </c>
      <c r="F16" s="13">
        <v>16</v>
      </c>
      <c r="G16" s="13">
        <v>0</v>
      </c>
      <c r="H16" s="13">
        <v>22</v>
      </c>
      <c r="I16" s="6">
        <f t="shared" si="0"/>
        <v>0.76119402985074625</v>
      </c>
      <c r="J16" s="6">
        <f t="shared" si="1"/>
        <v>1</v>
      </c>
      <c r="K16" s="6">
        <f t="shared" si="2"/>
        <v>0.64444444444444449</v>
      </c>
      <c r="L16" s="6">
        <f t="shared" si="3"/>
        <v>0.78378378378378388</v>
      </c>
      <c r="M16" s="6">
        <f t="shared" si="4"/>
        <v>0.23880597014925375</v>
      </c>
      <c r="N16" s="6">
        <f t="shared" si="5"/>
        <v>1</v>
      </c>
      <c r="O16" s="7">
        <f t="shared" si="6"/>
        <v>0</v>
      </c>
    </row>
    <row r="17" spans="3:15" x14ac:dyDescent="0.3">
      <c r="C17" s="17" t="s">
        <v>23</v>
      </c>
      <c r="D17" s="12" t="s">
        <v>5</v>
      </c>
      <c r="E17" s="12">
        <v>42</v>
      </c>
      <c r="F17" s="12">
        <v>3</v>
      </c>
      <c r="G17" s="12">
        <v>0</v>
      </c>
      <c r="H17" s="12">
        <v>22</v>
      </c>
      <c r="I17" s="3">
        <f t="shared" si="0"/>
        <v>0.95522388059701491</v>
      </c>
      <c r="J17" s="3">
        <f t="shared" si="1"/>
        <v>1</v>
      </c>
      <c r="K17" s="3">
        <f t="shared" si="2"/>
        <v>0.93333333333333335</v>
      </c>
      <c r="L17" s="3">
        <f t="shared" si="3"/>
        <v>0.96551724137931039</v>
      </c>
      <c r="M17" s="3">
        <f t="shared" si="4"/>
        <v>4.4776119402985093E-2</v>
      </c>
      <c r="N17" s="3">
        <f t="shared" si="5"/>
        <v>1</v>
      </c>
      <c r="O17" s="4">
        <f t="shared" si="6"/>
        <v>0</v>
      </c>
    </row>
    <row r="18" spans="3:15" x14ac:dyDescent="0.3">
      <c r="C18" s="18"/>
      <c r="D18" s="8" t="s">
        <v>6</v>
      </c>
      <c r="E18" s="8">
        <v>32</v>
      </c>
      <c r="F18" s="8">
        <v>2</v>
      </c>
      <c r="G18" s="8">
        <v>9</v>
      </c>
      <c r="H18" s="8">
        <v>13</v>
      </c>
      <c r="I18" s="2">
        <f t="shared" si="0"/>
        <v>0.8035714285714286</v>
      </c>
      <c r="J18" s="2">
        <f t="shared" si="1"/>
        <v>0.78048780487804881</v>
      </c>
      <c r="K18" s="2">
        <f t="shared" si="2"/>
        <v>0.94117647058823528</v>
      </c>
      <c r="L18" s="2">
        <f t="shared" si="3"/>
        <v>0.85333333333333339</v>
      </c>
      <c r="M18" s="2">
        <f t="shared" si="4"/>
        <v>0.1964285714285714</v>
      </c>
      <c r="N18" s="2">
        <f t="shared" si="5"/>
        <v>0.59090909090909094</v>
      </c>
      <c r="O18" s="5">
        <f t="shared" si="6"/>
        <v>0.40909090909090906</v>
      </c>
    </row>
    <row r="19" spans="3:15" ht="17.25" thickBot="1" x14ac:dyDescent="0.35">
      <c r="C19" s="19"/>
      <c r="D19" s="13" t="s">
        <v>7</v>
      </c>
      <c r="E19" s="13">
        <v>29</v>
      </c>
      <c r="F19" s="13">
        <v>16</v>
      </c>
      <c r="G19" s="13">
        <v>0</v>
      </c>
      <c r="H19" s="13">
        <v>22</v>
      </c>
      <c r="I19" s="6">
        <f t="shared" si="0"/>
        <v>0.76119402985074625</v>
      </c>
      <c r="J19" s="6">
        <f t="shared" si="1"/>
        <v>1</v>
      </c>
      <c r="K19" s="6">
        <f t="shared" si="2"/>
        <v>0.64444444444444449</v>
      </c>
      <c r="L19" s="6">
        <f t="shared" si="3"/>
        <v>0.78378378378378388</v>
      </c>
      <c r="M19" s="6">
        <f t="shared" si="4"/>
        <v>0.23880597014925375</v>
      </c>
      <c r="N19" s="6">
        <f t="shared" si="5"/>
        <v>1</v>
      </c>
      <c r="O19" s="7">
        <f t="shared" si="6"/>
        <v>0</v>
      </c>
    </row>
    <row r="20" spans="3:15" x14ac:dyDescent="0.3">
      <c r="C20" s="17" t="s">
        <v>24</v>
      </c>
      <c r="D20" s="12" t="s">
        <v>5</v>
      </c>
      <c r="E20" s="12">
        <v>42</v>
      </c>
      <c r="F20" s="12">
        <v>3</v>
      </c>
      <c r="G20" s="12">
        <v>0</v>
      </c>
      <c r="H20" s="12">
        <v>22</v>
      </c>
      <c r="I20" s="3">
        <f t="shared" si="0"/>
        <v>0.95522388059701491</v>
      </c>
      <c r="J20" s="3">
        <f t="shared" si="1"/>
        <v>1</v>
      </c>
      <c r="K20" s="3">
        <f t="shared" si="2"/>
        <v>0.93333333333333335</v>
      </c>
      <c r="L20" s="3">
        <f t="shared" si="3"/>
        <v>0.96551724137931039</v>
      </c>
      <c r="M20" s="3">
        <f t="shared" si="4"/>
        <v>4.4776119402985093E-2</v>
      </c>
      <c r="N20" s="3">
        <f t="shared" si="5"/>
        <v>1</v>
      </c>
      <c r="O20" s="4">
        <f t="shared" si="6"/>
        <v>0</v>
      </c>
    </row>
    <row r="21" spans="3:15" x14ac:dyDescent="0.3">
      <c r="C21" s="18"/>
      <c r="D21" s="8" t="s">
        <v>6</v>
      </c>
      <c r="E21" s="8">
        <v>35</v>
      </c>
      <c r="F21" s="8">
        <v>10</v>
      </c>
      <c r="G21" s="8">
        <v>1</v>
      </c>
      <c r="H21" s="8">
        <v>21</v>
      </c>
      <c r="I21" s="2">
        <f t="shared" si="0"/>
        <v>0.83582089552238803</v>
      </c>
      <c r="J21" s="2">
        <f t="shared" si="1"/>
        <v>0.97222222222222221</v>
      </c>
      <c r="K21" s="2">
        <f t="shared" si="2"/>
        <v>0.77777777777777779</v>
      </c>
      <c r="L21" s="2">
        <f t="shared" si="3"/>
        <v>0.86419753086419759</v>
      </c>
      <c r="M21" s="2">
        <f t="shared" si="4"/>
        <v>0.16417910447761197</v>
      </c>
      <c r="N21" s="2">
        <f t="shared" si="5"/>
        <v>0.95454545454545459</v>
      </c>
      <c r="O21" s="5">
        <f t="shared" si="6"/>
        <v>4.5454545454545414E-2</v>
      </c>
    </row>
    <row r="22" spans="3:15" ht="17.25" thickBot="1" x14ac:dyDescent="0.35">
      <c r="C22" s="19"/>
      <c r="D22" s="13" t="s">
        <v>7</v>
      </c>
      <c r="E22" s="13">
        <v>41</v>
      </c>
      <c r="F22" s="13">
        <v>4</v>
      </c>
      <c r="G22" s="13">
        <v>0</v>
      </c>
      <c r="H22" s="13">
        <v>22</v>
      </c>
      <c r="I22" s="6">
        <f t="shared" si="0"/>
        <v>0.94029850746268662</v>
      </c>
      <c r="J22" s="6">
        <f t="shared" si="1"/>
        <v>1</v>
      </c>
      <c r="K22" s="6">
        <f t="shared" si="2"/>
        <v>0.91111111111111109</v>
      </c>
      <c r="L22" s="6">
        <f t="shared" si="3"/>
        <v>0.95348837209302328</v>
      </c>
      <c r="M22" s="6">
        <f t="shared" si="4"/>
        <v>5.9701492537313383E-2</v>
      </c>
      <c r="N22" s="6">
        <f t="shared" si="5"/>
        <v>1</v>
      </c>
      <c r="O22" s="7">
        <f t="shared" si="6"/>
        <v>0</v>
      </c>
    </row>
    <row r="23" spans="3:15" x14ac:dyDescent="0.3">
      <c r="C23" s="20" t="s">
        <v>25</v>
      </c>
      <c r="D23" s="12" t="s">
        <v>5</v>
      </c>
      <c r="E23" s="12">
        <v>44</v>
      </c>
      <c r="F23" s="12">
        <v>1</v>
      </c>
      <c r="G23" s="12">
        <v>10</v>
      </c>
      <c r="H23" s="12">
        <v>12</v>
      </c>
      <c r="I23" s="3">
        <f t="shared" ref="I23:I28" si="7">(E23+H23)/(SUM(E23:H23))</f>
        <v>0.83582089552238803</v>
      </c>
      <c r="J23" s="3">
        <f t="shared" ref="J23:J28" si="8">(E23/(E23+G23))</f>
        <v>0.81481481481481477</v>
      </c>
      <c r="K23" s="3">
        <f t="shared" ref="K23:K28" si="9">(E23/(E23+F23))</f>
        <v>0.97777777777777775</v>
      </c>
      <c r="L23" s="3">
        <f t="shared" ref="L23:L28" si="10">2*(J23*K23)/(J23+K23)</f>
        <v>0.88888888888888884</v>
      </c>
      <c r="M23" s="3">
        <f t="shared" ref="M23:M28" si="11">(1 - I23)</f>
        <v>0.16417910447761197</v>
      </c>
      <c r="N23" s="3">
        <f t="shared" ref="N23:N28" si="12">(H23/(H23+G23))</f>
        <v>0.54545454545454541</v>
      </c>
      <c r="O23" s="4">
        <f t="shared" si="6"/>
        <v>0.45454545454545459</v>
      </c>
    </row>
    <row r="24" spans="3:15" x14ac:dyDescent="0.3">
      <c r="C24" s="21"/>
      <c r="D24" s="8" t="s">
        <v>6</v>
      </c>
      <c r="E24" s="8">
        <v>45</v>
      </c>
      <c r="F24" s="8">
        <v>0</v>
      </c>
      <c r="G24" s="8">
        <v>22</v>
      </c>
      <c r="H24" s="8">
        <v>0</v>
      </c>
      <c r="I24" s="2">
        <f t="shared" si="7"/>
        <v>0.67164179104477617</v>
      </c>
      <c r="J24" s="2">
        <f t="shared" si="8"/>
        <v>0.67164179104477617</v>
      </c>
      <c r="K24" s="2">
        <f t="shared" si="9"/>
        <v>1</v>
      </c>
      <c r="L24" s="2">
        <f t="shared" si="10"/>
        <v>0.80357142857142871</v>
      </c>
      <c r="M24" s="2">
        <f t="shared" si="11"/>
        <v>0.32835820895522383</v>
      </c>
      <c r="N24" s="2">
        <f t="shared" si="12"/>
        <v>0</v>
      </c>
      <c r="O24" s="5">
        <f t="shared" si="6"/>
        <v>1</v>
      </c>
    </row>
    <row r="25" spans="3:15" ht="17.25" thickBot="1" x14ac:dyDescent="0.35">
      <c r="C25" s="22"/>
      <c r="D25" s="13" t="s">
        <v>7</v>
      </c>
      <c r="E25" s="13">
        <v>39</v>
      </c>
      <c r="F25" s="13">
        <v>6</v>
      </c>
      <c r="G25" s="13">
        <v>1</v>
      </c>
      <c r="H25" s="13">
        <v>21</v>
      </c>
      <c r="I25" s="6">
        <f t="shared" si="7"/>
        <v>0.89552238805970152</v>
      </c>
      <c r="J25" s="6">
        <f t="shared" si="8"/>
        <v>0.97499999999999998</v>
      </c>
      <c r="K25" s="6">
        <f t="shared" si="9"/>
        <v>0.8666666666666667</v>
      </c>
      <c r="L25" s="6">
        <f t="shared" si="10"/>
        <v>0.91764705882352937</v>
      </c>
      <c r="M25" s="6">
        <f t="shared" si="11"/>
        <v>0.10447761194029848</v>
      </c>
      <c r="N25" s="6">
        <f t="shared" si="12"/>
        <v>0.95454545454545459</v>
      </c>
      <c r="O25" s="7">
        <f t="shared" si="6"/>
        <v>4.5454545454545414E-2</v>
      </c>
    </row>
    <row r="26" spans="3:15" x14ac:dyDescent="0.3">
      <c r="C26" s="17" t="s">
        <v>34</v>
      </c>
      <c r="D26" s="12" t="s">
        <v>5</v>
      </c>
      <c r="E26" s="12">
        <v>42</v>
      </c>
      <c r="F26" s="12">
        <v>3</v>
      </c>
      <c r="G26" s="12">
        <v>3</v>
      </c>
      <c r="H26" s="12">
        <v>19</v>
      </c>
      <c r="I26" s="3">
        <f t="shared" si="7"/>
        <v>0.91044776119402981</v>
      </c>
      <c r="J26" s="3">
        <f t="shared" si="8"/>
        <v>0.93333333333333335</v>
      </c>
      <c r="K26" s="3">
        <f t="shared" si="9"/>
        <v>0.93333333333333335</v>
      </c>
      <c r="L26" s="3">
        <f t="shared" si="10"/>
        <v>0.93333333333333335</v>
      </c>
      <c r="M26" s="3">
        <f t="shared" si="11"/>
        <v>8.9552238805970186E-2</v>
      </c>
      <c r="N26" s="3">
        <f t="shared" si="12"/>
        <v>0.86363636363636365</v>
      </c>
      <c r="O26" s="4">
        <f t="shared" si="6"/>
        <v>0.13636363636363635</v>
      </c>
    </row>
    <row r="27" spans="3:15" x14ac:dyDescent="0.3">
      <c r="C27" s="18"/>
      <c r="D27" s="8" t="s">
        <v>6</v>
      </c>
      <c r="E27" s="8">
        <v>40</v>
      </c>
      <c r="F27" s="8">
        <v>5</v>
      </c>
      <c r="G27" s="8">
        <v>1</v>
      </c>
      <c r="H27" s="8">
        <v>21</v>
      </c>
      <c r="I27" s="2">
        <f t="shared" si="7"/>
        <v>0.91044776119402981</v>
      </c>
      <c r="J27" s="2">
        <f t="shared" si="8"/>
        <v>0.97560975609756095</v>
      </c>
      <c r="K27" s="2">
        <f t="shared" si="9"/>
        <v>0.88888888888888884</v>
      </c>
      <c r="L27" s="2">
        <f t="shared" si="10"/>
        <v>0.93023255813953487</v>
      </c>
      <c r="M27" s="2">
        <f t="shared" si="11"/>
        <v>8.9552238805970186E-2</v>
      </c>
      <c r="N27" s="2">
        <f t="shared" si="12"/>
        <v>0.95454545454545459</v>
      </c>
      <c r="O27" s="5">
        <f t="shared" si="6"/>
        <v>4.5454545454545414E-2</v>
      </c>
    </row>
    <row r="28" spans="3:15" ht="17.25" thickBot="1" x14ac:dyDescent="0.35">
      <c r="C28" s="19"/>
      <c r="D28" s="13" t="s">
        <v>7</v>
      </c>
      <c r="E28" s="13">
        <v>40</v>
      </c>
      <c r="F28" s="13">
        <v>5</v>
      </c>
      <c r="G28" s="13">
        <v>0</v>
      </c>
      <c r="H28" s="13">
        <v>22</v>
      </c>
      <c r="I28" s="6">
        <f t="shared" si="7"/>
        <v>0.92537313432835822</v>
      </c>
      <c r="J28" s="6">
        <f t="shared" si="8"/>
        <v>1</v>
      </c>
      <c r="K28" s="6">
        <f t="shared" si="9"/>
        <v>0.88888888888888884</v>
      </c>
      <c r="L28" s="6">
        <f t="shared" si="10"/>
        <v>0.94117647058823528</v>
      </c>
      <c r="M28" s="6">
        <f t="shared" si="11"/>
        <v>7.4626865671641784E-2</v>
      </c>
      <c r="N28" s="6">
        <f t="shared" si="12"/>
        <v>1</v>
      </c>
      <c r="O28" s="7">
        <f t="shared" si="6"/>
        <v>0</v>
      </c>
    </row>
    <row r="29" spans="3:15" ht="17.25" thickBot="1" x14ac:dyDescent="0.35"/>
    <row r="30" spans="3:15" x14ac:dyDescent="0.3">
      <c r="D30" s="12" t="s">
        <v>32</v>
      </c>
      <c r="E30">
        <f>AVERAGE(E14,E17,E20)</f>
        <v>42.333333333333336</v>
      </c>
      <c r="F30">
        <f>AVERAGE(F14,F17,F20)</f>
        <v>2.6666666666666665</v>
      </c>
      <c r="G30">
        <f>AVERAGE(G14,G17,G20)</f>
        <v>1.3333333333333333</v>
      </c>
      <c r="H30">
        <f>AVERAGE(H14,H17,H20)</f>
        <v>20.666666666666668</v>
      </c>
      <c r="I30">
        <f>AVERAGE(I14,I17,I20)</f>
        <v>0.94029850746268651</v>
      </c>
      <c r="O30">
        <f>AVERAGE(O14,O17,O20)</f>
        <v>6.0606060606060587E-2</v>
      </c>
    </row>
    <row r="31" spans="3:15" x14ac:dyDescent="0.3">
      <c r="D31" s="8" t="s">
        <v>6</v>
      </c>
      <c r="E31">
        <f t="shared" ref="E31:H32" si="13">AVERAGE(E15,E18,E21)</f>
        <v>33.666666666666664</v>
      </c>
      <c r="F31">
        <f t="shared" si="13"/>
        <v>7.666666666666667</v>
      </c>
      <c r="G31">
        <f t="shared" si="13"/>
        <v>3.6666666666666665</v>
      </c>
      <c r="H31">
        <f t="shared" si="13"/>
        <v>18.333333333333332</v>
      </c>
      <c r="I31">
        <f>AVERAGE(I15,I18,I21)</f>
        <v>0.8200959488272922</v>
      </c>
      <c r="O31">
        <f>AVERAGE(O15,O18,O21)</f>
        <v>0.16666666666666663</v>
      </c>
    </row>
    <row r="32" spans="3:15" ht="17.25" thickBot="1" x14ac:dyDescent="0.35">
      <c r="D32" s="13" t="s">
        <v>7</v>
      </c>
      <c r="E32">
        <f t="shared" si="13"/>
        <v>33</v>
      </c>
      <c r="F32">
        <f t="shared" si="13"/>
        <v>12</v>
      </c>
      <c r="G32">
        <f t="shared" si="13"/>
        <v>0</v>
      </c>
      <c r="H32">
        <f t="shared" si="13"/>
        <v>22</v>
      </c>
      <c r="I32">
        <f>AVERAGE(I16,I19,I22)</f>
        <v>0.82089552238805974</v>
      </c>
      <c r="O32">
        <f>AVERAGE(O16,O19,O22)</f>
        <v>0</v>
      </c>
    </row>
    <row r="33" spans="4:17" ht="17.25" thickBot="1" x14ac:dyDescent="0.35"/>
    <row r="34" spans="4:17" x14ac:dyDescent="0.3">
      <c r="D34" s="12" t="s">
        <v>17</v>
      </c>
      <c r="I34">
        <f>AVERAGE(I17,I20,I26)</f>
        <v>0.94029850746268651</v>
      </c>
      <c r="J34">
        <f>_xlfn.VAR.P(I17,I20,I23)</f>
        <v>3.1682384099403489E-3</v>
      </c>
      <c r="K34">
        <f>_xlfn.STDEV.S(I17,I20,I23)</f>
        <v>6.8937345574880696E-2</v>
      </c>
      <c r="O34">
        <f>AVERAGE(O17,O20,O26)</f>
        <v>4.5454545454545449E-2</v>
      </c>
      <c r="P34">
        <f>_xlfn.VAR.P(O17,O20,O23)</f>
        <v>4.5913682277318651E-2</v>
      </c>
      <c r="Q34">
        <f>_xlfn.STDEV.S(O17,O20,O23)</f>
        <v>0.26243194054073898</v>
      </c>
    </row>
    <row r="35" spans="4:17" x14ac:dyDescent="0.3">
      <c r="D35" s="8" t="s">
        <v>6</v>
      </c>
      <c r="I35">
        <f>AVERAGE(I18,I21,I27)</f>
        <v>0.84994669509594889</v>
      </c>
      <c r="J35">
        <f t="shared" ref="J35:K36" si="14">_xlfn.VAR.P(I18,I21,I24)</f>
        <v>5.0444706359561685E-3</v>
      </c>
      <c r="K35">
        <f t="shared" ref="K35:K36" si="15">_xlfn.STDEV.S(I18,I21,I24)</f>
        <v>8.6986814828077547E-2</v>
      </c>
      <c r="O35">
        <f>AVERAGE(O18,O21,O27)</f>
        <v>0.16666666666666663</v>
      </c>
      <c r="P35">
        <f>_xlfn.VAR.P(O18,O21,O24)</f>
        <v>0.15472910927456379</v>
      </c>
      <c r="Q35">
        <f t="shared" ref="Q35:Q36" si="16">_xlfn.STDEV.S(O18,O21,O24)</f>
        <v>0.48176100289650442</v>
      </c>
    </row>
    <row r="36" spans="4:17" ht="17.25" thickBot="1" x14ac:dyDescent="0.35">
      <c r="D36" s="13" t="s">
        <v>7</v>
      </c>
      <c r="I36">
        <f>AVERAGE(I19,I22,I28)</f>
        <v>0.87562189054726369</v>
      </c>
      <c r="J36">
        <f t="shared" si="14"/>
        <v>5.7919358431722037E-3</v>
      </c>
      <c r="K36">
        <f t="shared" si="15"/>
        <v>9.3208925349229865E-2</v>
      </c>
      <c r="O36">
        <f>AVERAGE(O19,O22,O28)</f>
        <v>0</v>
      </c>
      <c r="P36">
        <f>_xlfn.VAR.P(O19,O22,O25)</f>
        <v>4.5913682277318548E-4</v>
      </c>
      <c r="Q36">
        <f t="shared" si="16"/>
        <v>2.6243194054073875E-2</v>
      </c>
    </row>
  </sheetData>
  <mergeCells count="8">
    <mergeCell ref="C20:C22"/>
    <mergeCell ref="C23:C25"/>
    <mergeCell ref="C26:C28"/>
    <mergeCell ref="C5:C7"/>
    <mergeCell ref="C8:C10"/>
    <mergeCell ref="C11:C13"/>
    <mergeCell ref="C14:C16"/>
    <mergeCell ref="C17:C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편향</vt:lpstr>
      <vt:lpstr>균형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장재훈</cp:lastModifiedBy>
  <dcterms:created xsi:type="dcterms:W3CDTF">2024-10-07T01:39:33Z</dcterms:created>
  <dcterms:modified xsi:type="dcterms:W3CDTF">2024-10-08T12:09:24Z</dcterms:modified>
</cp:coreProperties>
</file>