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IISER Mohali\SEM IV\BIO LAB\competition study\"/>
    </mc:Choice>
  </mc:AlternateContent>
  <bookViews>
    <workbookView xWindow="0" yWindow="0" windowWidth="14865" windowHeight="8940" activeTab="3"/>
  </bookViews>
  <sheets>
    <sheet name="Flask A" sheetId="1" r:id="rId1"/>
    <sheet name="Flask B" sheetId="2" r:id="rId2"/>
    <sheet name="Sheet1" sheetId="3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8" i="2"/>
  <c r="P19" i="2"/>
  <c r="P20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2" i="2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" i="1"/>
  <c r="F7" i="3" l="1"/>
  <c r="C7" i="3"/>
  <c r="B7" i="3"/>
  <c r="Q16" i="2"/>
  <c r="P60" i="2" l="1"/>
  <c r="L41" i="1" l="1"/>
  <c r="J41" i="1"/>
  <c r="E42" i="1"/>
  <c r="Q17" i="2" l="1"/>
  <c r="Q33" i="2"/>
  <c r="Q26" i="2"/>
  <c r="Q25" i="2"/>
  <c r="M23" i="1" l="1"/>
  <c r="J23" i="1"/>
  <c r="F21" i="2"/>
  <c r="P21" i="2" s="1"/>
  <c r="M17" i="2"/>
  <c r="P17" i="2" s="1"/>
  <c r="R2" i="2"/>
</calcChain>
</file>

<file path=xl/sharedStrings.xml><?xml version="1.0" encoding="utf-8"?>
<sst xmlns="http://schemas.openxmlformats.org/spreadsheetml/2006/main" count="115" uniqueCount="38">
  <si>
    <t>Small</t>
  </si>
  <si>
    <t>big</t>
  </si>
  <si>
    <t>20X</t>
  </si>
  <si>
    <t>MAG</t>
  </si>
  <si>
    <t>32X</t>
  </si>
  <si>
    <t>Time in Hrs</t>
  </si>
  <si>
    <t>remarks</t>
  </si>
  <si>
    <t xml:space="preserve">checked under compound microscope no video taken  except for drop 2 </t>
  </si>
  <si>
    <t>Small more</t>
  </si>
  <si>
    <t>big more</t>
  </si>
  <si>
    <t>&lt; These are totals</t>
  </si>
  <si>
    <t>&lt; Each drop is 5 ul, so total drops are 20, and total volume is still the same</t>
  </si>
  <si>
    <t>Big</t>
  </si>
  <si>
    <t>Time</t>
  </si>
  <si>
    <t>&lt; Prashansa</t>
  </si>
  <si>
    <t>Small 2</t>
  </si>
  <si>
    <t>Big 2</t>
  </si>
  <si>
    <t>small more</t>
  </si>
  <si>
    <t>5 uL each- PRASHANSA</t>
  </si>
  <si>
    <t>PRASHANSA</t>
  </si>
  <si>
    <t>small</t>
  </si>
  <si>
    <t>7:30pm</t>
  </si>
  <si>
    <t>5 ul each</t>
  </si>
  <si>
    <t>Prashansa</t>
  </si>
  <si>
    <t>200ul H2O + 10ul etOH</t>
  </si>
  <si>
    <t>sum</t>
  </si>
  <si>
    <t>sum (small)</t>
  </si>
  <si>
    <t>sum (big)</t>
  </si>
  <si>
    <t>DATE ( X-04-2013)</t>
  </si>
  <si>
    <t>b</t>
  </si>
  <si>
    <t>Date (April 2013 )</t>
  </si>
  <si>
    <t>A (big )</t>
  </si>
  <si>
    <t>B (small)</t>
  </si>
  <si>
    <t>A (small)</t>
  </si>
  <si>
    <t>B (big)</t>
  </si>
  <si>
    <t>No difference based on spot.</t>
  </si>
  <si>
    <t xml:space="preserve">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</si>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</sst>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r>
              <a:rPr lang="en-IN"/>
              <a:t>Flask B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5067184310294549"/>
          <c:w val="0.87753018372703417"/>
          <c:h val="0.64192876932050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 (big)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63</c:v>
                </c:pt>
                <c:pt idx="3">
                  <c:v>79</c:v>
                </c:pt>
                <c:pt idx="4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 (small)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35</c:v>
                </c:pt>
                <c:pt idx="3">
                  <c:v>71</c:v>
                </c:pt>
                <c:pt idx="4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57144"/>
        <c:axId val="468163968"/>
      </c:scatterChart>
      <c:valAx>
        <c:axId val="22845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63968"/>
        <c:crosses val="autoZero"/>
        <c:crossBetween val="midCat"/>
      </c:valAx>
      <c:valAx>
        <c:axId val="4681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655555555555554"/>
          <c:y val="0.11236111111111109"/>
          <c:w val="0.249111111111111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r>
              <a:rPr lang="en-IN"/>
              <a:t>Flask A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25530147273257509"/>
          <c:w val="0.89019685039370078"/>
          <c:h val="0.637299139690871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 (big 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46</c:v>
                </c:pt>
                <c:pt idx="3">
                  <c:v>34</c:v>
                </c:pt>
                <c:pt idx="4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 (small)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60440"/>
        <c:axId val="468163576"/>
      </c:scatterChart>
      <c:valAx>
        <c:axId val="46816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63576"/>
        <c:crosses val="autoZero"/>
        <c:crossBetween val="midCat"/>
      </c:valAx>
      <c:valAx>
        <c:axId val="4681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6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544728783902007"/>
          <c:y val="0.12162037037037036"/>
          <c:w val="0.2579943132108486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 (big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46</c:v>
                </c:pt>
                <c:pt idx="3">
                  <c:v>34</c:v>
                </c:pt>
                <c:pt idx="4">
                  <c:v>74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 (small)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40</c:v>
                </c:pt>
                <c:pt idx="3">
                  <c:v>40</c:v>
                </c:pt>
                <c:pt idx="4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63184"/>
        <c:axId val="228021184"/>
      </c:barChart>
      <c:catAx>
        <c:axId val="4681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21184"/>
        <c:crosses val="autoZero"/>
        <c:auto val="1"/>
        <c:lblAlgn val="ctr"/>
        <c:lblOffset val="100"/>
        <c:noMultiLvlLbl val="0"/>
      </c:catAx>
      <c:valAx>
        <c:axId val="2280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r>
              <a:rPr lang="en-IN"/>
              <a:t>Flask B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5067184310294549"/>
          <c:w val="0.87753018372703417"/>
          <c:h val="0.64192876932050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 (big)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63</c:v>
                </c:pt>
                <c:pt idx="3">
                  <c:v>79</c:v>
                </c:pt>
                <c:pt idx="4">
                  <c:v>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 (small)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35</c:v>
                </c:pt>
                <c:pt idx="3">
                  <c:v>71</c:v>
                </c:pt>
                <c:pt idx="4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64488"/>
        <c:axId val="475265256"/>
      </c:scatterChart>
      <c:valAx>
        <c:axId val="54676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65256"/>
        <c:crosses val="autoZero"/>
        <c:crossBetween val="midCat"/>
      </c:valAx>
      <c:valAx>
        <c:axId val="47526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6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655555555555554"/>
          <c:y val="0.11236111111111109"/>
          <c:w val="0.249111111111111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44</c:v>
                </c:pt>
                <c:pt idx="4">
                  <c:v>35</c:v>
                </c:pt>
                <c:pt idx="5">
                  <c:v>71</c:v>
                </c:pt>
                <c:pt idx="6">
                  <c:v>62</c:v>
                </c:pt>
                <c:pt idx="7">
                  <c:v>59</c:v>
                </c:pt>
                <c:pt idx="8">
                  <c:v>64</c:v>
                </c:pt>
                <c:pt idx="9">
                  <c:v>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63</c:v>
                </c:pt>
                <c:pt idx="5">
                  <c:v>79</c:v>
                </c:pt>
                <c:pt idx="6">
                  <c:v>81</c:v>
                </c:pt>
                <c:pt idx="7">
                  <c:v>31</c:v>
                </c:pt>
                <c:pt idx="8">
                  <c:v>36</c:v>
                </c:pt>
                <c:pt idx="9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9520"/>
        <c:axId val="545694376"/>
      </c:scatterChart>
      <c:valAx>
        <c:axId val="549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4376"/>
        <c:crosses val="autoZero"/>
        <c:crossBetween val="midCat"/>
      </c:valAx>
      <c:valAx>
        <c:axId val="5456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44</c:v>
                </c:pt>
                <c:pt idx="4">
                  <c:v>35</c:v>
                </c:pt>
                <c:pt idx="5">
                  <c:v>71</c:v>
                </c:pt>
                <c:pt idx="6">
                  <c:v>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63</c:v>
                </c:pt>
                <c:pt idx="5">
                  <c:v>79</c:v>
                </c:pt>
                <c:pt idx="6">
                  <c:v>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99560"/>
        <c:axId val="545694768"/>
      </c:scatterChart>
      <c:valAx>
        <c:axId val="4733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4768"/>
        <c:crosses val="autoZero"/>
        <c:crossBetween val="midCat"/>
      </c:valAx>
      <c:valAx>
        <c:axId val="5456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Small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44</c:v>
                </c:pt>
                <c:pt idx="4">
                  <c:v>35</c:v>
                </c:pt>
                <c:pt idx="5">
                  <c:v>71</c:v>
                </c:pt>
                <c:pt idx="6">
                  <c:v>62</c:v>
                </c:pt>
                <c:pt idx="7">
                  <c:v>59</c:v>
                </c:pt>
                <c:pt idx="8">
                  <c:v>64</c:v>
                </c:pt>
                <c:pt idx="9">
                  <c:v>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Big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63</c:v>
                </c:pt>
                <c:pt idx="5">
                  <c:v>79</c:v>
                </c:pt>
                <c:pt idx="6">
                  <c:v>81</c:v>
                </c:pt>
                <c:pt idx="7">
                  <c:v>31</c:v>
                </c:pt>
                <c:pt idx="8">
                  <c:v>36</c:v>
                </c:pt>
                <c:pt idx="9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99952"/>
        <c:axId val="473400736"/>
      </c:scatterChart>
      <c:valAx>
        <c:axId val="4733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0736"/>
        <c:crosses val="autoZero"/>
        <c:crossBetween val="midCat"/>
      </c:valAx>
      <c:valAx>
        <c:axId val="4734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Sheet2!$B$27</c:f>
              <c:strCache>
                <c:ptCount val="1"/>
                <c:pt idx="0">
                  <c:v>Small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Sheet2!$A$28:$A$37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Sheet2!$B$28:$B$37</c:f>
              <c:numCache>
                <c:formatCode>General</c:formatCode>
                <c:ptCount val="10"/>
                <c:pt idx="0">
                  <c:v>4</c:v>
                </c:pt>
                <c:pt idx="1">
                  <c:v>13</c:v>
                </c:pt>
                <c:pt idx="2">
                  <c:v>25</c:v>
                </c:pt>
                <c:pt idx="3">
                  <c:v>22</c:v>
                </c:pt>
                <c:pt idx="4">
                  <c:v>40</c:v>
                </c:pt>
                <c:pt idx="5">
                  <c:v>40</c:v>
                </c:pt>
                <c:pt idx="6">
                  <c:v>38</c:v>
                </c:pt>
                <c:pt idx="7">
                  <c:v>31</c:v>
                </c:pt>
                <c:pt idx="8">
                  <c:v>18</c:v>
                </c:pt>
                <c:pt idx="9">
                  <c:v>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Sheet2!$C$27</c:f>
              <c:strCache>
                <c:ptCount val="1"/>
                <c:pt idx="0">
                  <c:v>Big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Sheet2!$A$28:$A$37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Sheet2!$C$28:$C$37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23</c:v>
                </c:pt>
                <c:pt idx="3">
                  <c:v>20</c:v>
                </c:pt>
                <c:pt idx="4">
                  <c:v>46</c:v>
                </c:pt>
                <c:pt idx="5">
                  <c:v>34</c:v>
                </c:pt>
                <c:pt idx="6">
                  <c:v>74</c:v>
                </c:pt>
                <c:pt idx="7">
                  <c:v>70</c:v>
                </c:pt>
                <c:pt idx="8">
                  <c:v>67</c:v>
                </c:pt>
                <c:pt idx="9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3224"/>
        <c:axId val="210892832"/>
      </c:scatterChart>
      <c:valAx>
        <c:axId val="2108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2832"/>
        <c:crosses val="autoZero"/>
        <c:crossBetween val="midCat"/>
      </c:valAx>
      <c:valAx>
        <c:axId val="2108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8</xdr:row>
      <xdr:rowOff>142875</xdr:rowOff>
    </xdr:from>
    <xdr:to>
      <xdr:col>16</xdr:col>
      <xdr:colOff>438150</xdr:colOff>
      <xdr:row>23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</xdr:row>
      <xdr:rowOff>123825</xdr:rowOff>
    </xdr:from>
    <xdr:to>
      <xdr:col>7</xdr:col>
      <xdr:colOff>0</xdr:colOff>
      <xdr:row>30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34</xdr:row>
      <xdr:rowOff>28575</xdr:rowOff>
    </xdr:from>
    <xdr:to>
      <xdr:col>9</xdr:col>
      <xdr:colOff>209550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133350</xdr:rowOff>
    </xdr:from>
    <xdr:to>
      <xdr:col>19</xdr:col>
      <xdr:colOff>457200</xdr:colOff>
      <xdr:row>21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500062</xdr:colOff>
      <xdr:row>7</xdr:row>
      <xdr:rowOff>0</xdr:rowOff>
    </xdr:from>
    <xdr:to>
      <xdr:col>11</xdr:col>
      <xdr:colOff>195262</xdr:colOff>
      <xdr:row>21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500062</xdr:colOff>
      <xdr:row>7</xdr:row>
      <xdr:rowOff>0</xdr:rowOff>
    </xdr:from>
    <xdr:to>
      <xdr:col>11</xdr:col>
      <xdr:colOff>195262</xdr:colOff>
      <xdr:row>21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500062</xdr:colOff>
      <xdr:row>7</xdr:row>
      <xdr:rowOff>0</xdr:rowOff>
    </xdr:from>
    <xdr:to>
      <xdr:col>11</xdr:col>
      <xdr:colOff>195262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500062</xdr:colOff>
      <xdr:row>25</xdr:row>
      <xdr:rowOff>0</xdr:rowOff>
    </xdr:from>
    <xdr:to>
      <xdr:col>11</xdr:col>
      <xdr:colOff>195262</xdr:colOff>
      <xdr:row>39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64"/>
  <sheetViews>
    <sheetView zoomScale="70" zoomScaleNormal="70" workbookViewId="0">
      <selection activeCell="Q2" sqref="Q2:R11"/>
    </sheetView>
  </sheetViews>
  <sheetFormatPr defaultRowHeight="15" x14ac:dyDescent="0.25"/>
  <cols>
    <col min="1" max="1" width="19.28515625" style="8" customWidth="1"/>
    <col min="2" max="3" width="9.85546875" customWidth="1"/>
    <col min="4" max="4" width="10.7109375" customWidth="1"/>
    <col min="16" max="17" width="12.85546875" customWidth="1"/>
    <col min="18" max="18" width="11.42578125" customWidth="1"/>
  </cols>
  <sheetData>
    <row r="1" spans="1:21" s="8" customFormat="1" x14ac:dyDescent="0.25">
      <c r="A1" s="8" t="s">
        <v>28</v>
      </c>
      <c r="B1" s="8" t="s">
        <v>13</v>
      </c>
      <c r="E1" s="8">
        <v>1</v>
      </c>
      <c r="F1" s="8">
        <v>2</v>
      </c>
      <c r="G1" s="8">
        <v>3</v>
      </c>
      <c r="H1" s="8">
        <v>4</v>
      </c>
      <c r="I1" s="8">
        <v>5</v>
      </c>
      <c r="J1" s="8">
        <v>6</v>
      </c>
      <c r="K1" s="8">
        <v>7</v>
      </c>
      <c r="L1" s="8">
        <v>8</v>
      </c>
      <c r="M1" s="8">
        <v>9</v>
      </c>
      <c r="N1" s="8">
        <v>10</v>
      </c>
      <c r="Q1" s="8" t="s">
        <v>26</v>
      </c>
      <c r="R1" s="8" t="s">
        <v>27</v>
      </c>
      <c r="U1" s="8" t="s">
        <v>3</v>
      </c>
    </row>
    <row r="2" spans="1:21" x14ac:dyDescent="0.25">
      <c r="A2" s="13">
        <v>41365</v>
      </c>
      <c r="B2" s="2">
        <v>0.95833333333333337</v>
      </c>
      <c r="C2" s="2"/>
      <c r="D2" t="s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P2">
        <f>SUM(E2:N2)</f>
        <v>4</v>
      </c>
      <c r="U2" t="s">
        <v>4</v>
      </c>
    </row>
    <row r="3" spans="1:21" x14ac:dyDescent="0.25">
      <c r="A3" s="8" t="s">
        <v>2</v>
      </c>
      <c r="D3" t="s">
        <v>1</v>
      </c>
      <c r="E3">
        <v>3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P3">
        <f t="shared" ref="P3:P61" si="0">SUM(E3:N3)</f>
        <v>6</v>
      </c>
    </row>
    <row r="4" spans="1:21" x14ac:dyDescent="0.25">
      <c r="P4">
        <f t="shared" si="0"/>
        <v>0</v>
      </c>
    </row>
    <row r="5" spans="1:21" x14ac:dyDescent="0.25">
      <c r="A5" s="13">
        <v>41366</v>
      </c>
      <c r="B5" s="2">
        <v>0.71527777777777779</v>
      </c>
      <c r="C5" s="2"/>
      <c r="D5" t="s">
        <v>0</v>
      </c>
      <c r="E5">
        <v>2</v>
      </c>
      <c r="F5">
        <v>0</v>
      </c>
      <c r="G5">
        <v>2</v>
      </c>
      <c r="H5">
        <v>2</v>
      </c>
      <c r="I5">
        <v>0</v>
      </c>
      <c r="J5">
        <v>0</v>
      </c>
      <c r="K5">
        <v>2</v>
      </c>
      <c r="L5">
        <v>0</v>
      </c>
      <c r="M5">
        <v>3</v>
      </c>
      <c r="N5">
        <v>2</v>
      </c>
      <c r="P5">
        <f t="shared" si="0"/>
        <v>13</v>
      </c>
    </row>
    <row r="6" spans="1:21" x14ac:dyDescent="0.25">
      <c r="A6" s="8" t="s">
        <v>4</v>
      </c>
      <c r="D6" t="s">
        <v>1</v>
      </c>
      <c r="E6">
        <v>3</v>
      </c>
      <c r="F6">
        <v>1</v>
      </c>
      <c r="G6">
        <v>0</v>
      </c>
      <c r="H6">
        <v>2</v>
      </c>
      <c r="I6">
        <v>0</v>
      </c>
      <c r="J6">
        <v>0</v>
      </c>
      <c r="K6">
        <v>0</v>
      </c>
      <c r="L6">
        <v>2</v>
      </c>
      <c r="M6">
        <v>2</v>
      </c>
      <c r="N6">
        <v>1</v>
      </c>
      <c r="P6">
        <f t="shared" si="0"/>
        <v>11</v>
      </c>
    </row>
    <row r="7" spans="1:21" x14ac:dyDescent="0.25">
      <c r="P7">
        <f t="shared" si="0"/>
        <v>0</v>
      </c>
    </row>
    <row r="8" spans="1:21" x14ac:dyDescent="0.25">
      <c r="A8" s="8">
        <v>3</v>
      </c>
      <c r="B8" s="3">
        <v>0.81944444444444453</v>
      </c>
      <c r="D8" t="s">
        <v>0</v>
      </c>
      <c r="E8">
        <v>2</v>
      </c>
      <c r="F8">
        <v>6</v>
      </c>
      <c r="G8">
        <v>1</v>
      </c>
      <c r="H8">
        <v>3</v>
      </c>
      <c r="I8">
        <v>0</v>
      </c>
      <c r="J8">
        <v>2</v>
      </c>
      <c r="K8">
        <v>2</v>
      </c>
      <c r="L8">
        <v>1</v>
      </c>
      <c r="M8">
        <v>4</v>
      </c>
      <c r="N8">
        <v>4</v>
      </c>
      <c r="P8">
        <f t="shared" si="0"/>
        <v>25</v>
      </c>
    </row>
    <row r="9" spans="1:21" x14ac:dyDescent="0.25">
      <c r="D9" t="s">
        <v>1</v>
      </c>
      <c r="E9">
        <v>0</v>
      </c>
      <c r="F9">
        <v>3</v>
      </c>
      <c r="G9">
        <v>2</v>
      </c>
      <c r="H9">
        <v>0</v>
      </c>
      <c r="I9">
        <v>3</v>
      </c>
      <c r="J9">
        <v>2</v>
      </c>
      <c r="K9">
        <v>3</v>
      </c>
      <c r="L9">
        <v>3</v>
      </c>
      <c r="M9">
        <v>4</v>
      </c>
      <c r="N9">
        <v>3</v>
      </c>
      <c r="P9">
        <f t="shared" si="0"/>
        <v>23</v>
      </c>
    </row>
    <row r="10" spans="1:21" x14ac:dyDescent="0.25">
      <c r="P10">
        <f t="shared" si="0"/>
        <v>0</v>
      </c>
    </row>
    <row r="11" spans="1:21" x14ac:dyDescent="0.25">
      <c r="A11" s="13">
        <v>41368</v>
      </c>
      <c r="B11" s="3">
        <v>0.67222222222222217</v>
      </c>
      <c r="D11" t="s">
        <v>0</v>
      </c>
      <c r="E11">
        <v>3</v>
      </c>
      <c r="F11">
        <v>1</v>
      </c>
      <c r="G11">
        <v>3</v>
      </c>
      <c r="H11">
        <v>2</v>
      </c>
      <c r="I11">
        <v>1</v>
      </c>
      <c r="J11">
        <v>1</v>
      </c>
      <c r="K11">
        <v>3</v>
      </c>
      <c r="L11">
        <v>4</v>
      </c>
      <c r="M11">
        <v>3</v>
      </c>
      <c r="N11">
        <v>1</v>
      </c>
      <c r="P11">
        <f t="shared" si="0"/>
        <v>22</v>
      </c>
    </row>
    <row r="12" spans="1:21" x14ac:dyDescent="0.25">
      <c r="D12" t="s">
        <v>12</v>
      </c>
      <c r="E12">
        <v>5</v>
      </c>
      <c r="F12">
        <v>1</v>
      </c>
      <c r="G12">
        <v>4</v>
      </c>
      <c r="H12">
        <v>0</v>
      </c>
      <c r="I12">
        <v>0</v>
      </c>
      <c r="J12">
        <v>2</v>
      </c>
      <c r="K12">
        <v>4</v>
      </c>
      <c r="L12">
        <v>1</v>
      </c>
      <c r="M12">
        <v>1</v>
      </c>
      <c r="N12">
        <v>2</v>
      </c>
      <c r="P12">
        <f t="shared" si="0"/>
        <v>20</v>
      </c>
    </row>
    <row r="13" spans="1:21" x14ac:dyDescent="0.25">
      <c r="P13">
        <f t="shared" si="0"/>
        <v>0</v>
      </c>
    </row>
    <row r="14" spans="1:21" x14ac:dyDescent="0.25">
      <c r="A14" s="8">
        <v>5</v>
      </c>
      <c r="D14" t="s">
        <v>0</v>
      </c>
      <c r="P14">
        <f t="shared" si="0"/>
        <v>0</v>
      </c>
    </row>
    <row r="15" spans="1:21" x14ac:dyDescent="0.25">
      <c r="D15" t="s">
        <v>1</v>
      </c>
      <c r="P15">
        <f t="shared" si="0"/>
        <v>0</v>
      </c>
    </row>
    <row r="16" spans="1:21" x14ac:dyDescent="0.25">
      <c r="P16">
        <f t="shared" si="0"/>
        <v>0</v>
      </c>
    </row>
    <row r="17" spans="1:21" x14ac:dyDescent="0.25">
      <c r="A17" s="8">
        <v>6</v>
      </c>
      <c r="D17" t="s">
        <v>0</v>
      </c>
      <c r="P17">
        <f t="shared" si="0"/>
        <v>0</v>
      </c>
    </row>
    <row r="18" spans="1:21" x14ac:dyDescent="0.25">
      <c r="D18" t="s">
        <v>1</v>
      </c>
      <c r="P18">
        <f t="shared" si="0"/>
        <v>0</v>
      </c>
    </row>
    <row r="19" spans="1:21" x14ac:dyDescent="0.25">
      <c r="P19">
        <f t="shared" si="0"/>
        <v>0</v>
      </c>
    </row>
    <row r="20" spans="1:21" x14ac:dyDescent="0.25">
      <c r="A20" s="8">
        <v>7</v>
      </c>
      <c r="D20" t="s">
        <v>0</v>
      </c>
      <c r="P20">
        <f t="shared" si="0"/>
        <v>0</v>
      </c>
    </row>
    <row r="21" spans="1:21" x14ac:dyDescent="0.25">
      <c r="D21" t="s">
        <v>1</v>
      </c>
      <c r="P21">
        <f t="shared" si="0"/>
        <v>0</v>
      </c>
    </row>
    <row r="22" spans="1:21" x14ac:dyDescent="0.25">
      <c r="P22">
        <f t="shared" si="0"/>
        <v>0</v>
      </c>
    </row>
    <row r="23" spans="1:21" x14ac:dyDescent="0.25">
      <c r="A23" s="13">
        <v>41372</v>
      </c>
      <c r="B23" s="3">
        <v>0.83680555555555547</v>
      </c>
      <c r="D23" t="s">
        <v>0</v>
      </c>
      <c r="E23">
        <v>0</v>
      </c>
      <c r="F23">
        <v>0</v>
      </c>
      <c r="G23">
        <v>5</v>
      </c>
      <c r="H23">
        <v>0</v>
      </c>
      <c r="I23">
        <v>0</v>
      </c>
      <c r="J23">
        <f>8-3</f>
        <v>5</v>
      </c>
      <c r="K23">
        <v>1</v>
      </c>
      <c r="L23">
        <v>1</v>
      </c>
      <c r="M23">
        <f>8-3</f>
        <v>5</v>
      </c>
      <c r="N23">
        <v>2</v>
      </c>
      <c r="P23">
        <f t="shared" si="0"/>
        <v>19</v>
      </c>
      <c r="U23" s="7" t="s">
        <v>14</v>
      </c>
    </row>
    <row r="24" spans="1:21" x14ac:dyDescent="0.25">
      <c r="D24" t="s">
        <v>12</v>
      </c>
      <c r="E24">
        <v>4</v>
      </c>
      <c r="F24">
        <v>1</v>
      </c>
      <c r="G24">
        <v>2</v>
      </c>
      <c r="H24">
        <v>3</v>
      </c>
      <c r="I24">
        <v>0</v>
      </c>
      <c r="J24">
        <v>3</v>
      </c>
      <c r="K24">
        <v>2</v>
      </c>
      <c r="L24">
        <v>4</v>
      </c>
      <c r="M24">
        <v>3</v>
      </c>
      <c r="N24">
        <v>2</v>
      </c>
      <c r="P24">
        <f t="shared" si="0"/>
        <v>24</v>
      </c>
    </row>
    <row r="25" spans="1:21" x14ac:dyDescent="0.25">
      <c r="J25">
        <v>8</v>
      </c>
      <c r="L25">
        <v>5</v>
      </c>
      <c r="M25">
        <v>8</v>
      </c>
      <c r="P25">
        <f t="shared" si="0"/>
        <v>21</v>
      </c>
    </row>
    <row r="26" spans="1:21" x14ac:dyDescent="0.25">
      <c r="D26" t="s">
        <v>15</v>
      </c>
      <c r="E26">
        <v>3</v>
      </c>
      <c r="F26">
        <v>0</v>
      </c>
      <c r="G26">
        <v>4</v>
      </c>
      <c r="H26">
        <v>3</v>
      </c>
      <c r="I26">
        <v>2</v>
      </c>
      <c r="J26">
        <v>1</v>
      </c>
      <c r="K26">
        <v>2</v>
      </c>
      <c r="L26">
        <v>3</v>
      </c>
      <c r="M26">
        <v>2</v>
      </c>
      <c r="N26">
        <v>1</v>
      </c>
      <c r="P26">
        <f t="shared" si="0"/>
        <v>21</v>
      </c>
    </row>
    <row r="27" spans="1:21" x14ac:dyDescent="0.25">
      <c r="D27" t="s">
        <v>16</v>
      </c>
      <c r="E27">
        <v>0</v>
      </c>
      <c r="F27">
        <v>0</v>
      </c>
      <c r="G27">
        <v>5</v>
      </c>
      <c r="H27">
        <v>4</v>
      </c>
      <c r="I27">
        <v>2</v>
      </c>
      <c r="J27">
        <v>2</v>
      </c>
      <c r="K27">
        <v>2</v>
      </c>
      <c r="L27">
        <v>3</v>
      </c>
      <c r="M27">
        <v>1</v>
      </c>
      <c r="N27">
        <v>3</v>
      </c>
      <c r="P27">
        <f t="shared" si="0"/>
        <v>22</v>
      </c>
    </row>
    <row r="28" spans="1:21" x14ac:dyDescent="0.25">
      <c r="P28">
        <f t="shared" si="0"/>
        <v>0</v>
      </c>
    </row>
    <row r="29" spans="1:21" x14ac:dyDescent="0.25">
      <c r="A29" s="13">
        <v>41373</v>
      </c>
      <c r="B29" s="3">
        <v>0.95833333333333337</v>
      </c>
      <c r="D29" t="s">
        <v>20</v>
      </c>
      <c r="E29">
        <v>1</v>
      </c>
      <c r="F29">
        <v>1</v>
      </c>
      <c r="G29">
        <v>8</v>
      </c>
      <c r="H29">
        <v>0</v>
      </c>
      <c r="I29">
        <v>1</v>
      </c>
      <c r="J29">
        <v>2</v>
      </c>
      <c r="K29">
        <v>3</v>
      </c>
      <c r="L29">
        <v>0</v>
      </c>
      <c r="M29">
        <v>0</v>
      </c>
      <c r="N29">
        <v>1</v>
      </c>
      <c r="P29">
        <f t="shared" si="0"/>
        <v>17</v>
      </c>
    </row>
    <row r="30" spans="1:21" x14ac:dyDescent="0.25">
      <c r="D30" t="s">
        <v>1</v>
      </c>
      <c r="E30">
        <v>1</v>
      </c>
      <c r="F30">
        <v>3</v>
      </c>
      <c r="G30">
        <v>1</v>
      </c>
      <c r="H30">
        <v>5</v>
      </c>
      <c r="I30">
        <v>2</v>
      </c>
      <c r="J30">
        <v>2</v>
      </c>
      <c r="K30">
        <v>1</v>
      </c>
      <c r="L30">
        <v>0</v>
      </c>
      <c r="M30">
        <v>0</v>
      </c>
      <c r="N30">
        <v>3</v>
      </c>
      <c r="P30">
        <f t="shared" si="0"/>
        <v>18</v>
      </c>
    </row>
    <row r="31" spans="1:21" x14ac:dyDescent="0.25">
      <c r="P31">
        <f t="shared" si="0"/>
        <v>0</v>
      </c>
    </row>
    <row r="32" spans="1:21" x14ac:dyDescent="0.25">
      <c r="D32" t="s">
        <v>15</v>
      </c>
      <c r="E32">
        <v>3</v>
      </c>
      <c r="F32">
        <v>0</v>
      </c>
      <c r="G32">
        <v>2</v>
      </c>
      <c r="H32">
        <v>0</v>
      </c>
      <c r="I32">
        <v>3</v>
      </c>
      <c r="J32">
        <v>2</v>
      </c>
      <c r="K32">
        <v>1</v>
      </c>
      <c r="L32">
        <v>4</v>
      </c>
      <c r="M32">
        <v>3</v>
      </c>
      <c r="N32">
        <v>5</v>
      </c>
      <c r="P32">
        <f t="shared" si="0"/>
        <v>23</v>
      </c>
    </row>
    <row r="33" spans="1:16" x14ac:dyDescent="0.25">
      <c r="D33" t="s">
        <v>16</v>
      </c>
      <c r="E33">
        <v>2</v>
      </c>
      <c r="F33">
        <v>2</v>
      </c>
      <c r="G33">
        <v>2</v>
      </c>
      <c r="H33">
        <v>0</v>
      </c>
      <c r="I33">
        <v>4</v>
      </c>
      <c r="J33">
        <v>1</v>
      </c>
      <c r="K33">
        <v>3</v>
      </c>
      <c r="L33">
        <v>1</v>
      </c>
      <c r="M33">
        <v>0</v>
      </c>
      <c r="N33">
        <v>1</v>
      </c>
      <c r="P33">
        <f t="shared" si="0"/>
        <v>16</v>
      </c>
    </row>
    <row r="34" spans="1:16" x14ac:dyDescent="0.25">
      <c r="P34">
        <f t="shared" si="0"/>
        <v>0</v>
      </c>
    </row>
    <row r="35" spans="1:16" x14ac:dyDescent="0.25">
      <c r="A35" s="13">
        <v>41374</v>
      </c>
      <c r="B35" t="s">
        <v>21</v>
      </c>
      <c r="D35" t="s">
        <v>20</v>
      </c>
      <c r="E35">
        <v>0</v>
      </c>
      <c r="F35">
        <v>7</v>
      </c>
      <c r="G35">
        <v>1</v>
      </c>
      <c r="H35">
        <v>1</v>
      </c>
      <c r="I35">
        <v>1</v>
      </c>
      <c r="J35">
        <v>0</v>
      </c>
      <c r="K35">
        <v>1</v>
      </c>
      <c r="L35">
        <v>3</v>
      </c>
      <c r="M35">
        <v>1</v>
      </c>
      <c r="N35">
        <v>1</v>
      </c>
      <c r="P35">
        <f t="shared" si="0"/>
        <v>16</v>
      </c>
    </row>
    <row r="36" spans="1:16" x14ac:dyDescent="0.25">
      <c r="D36" t="s">
        <v>1</v>
      </c>
      <c r="E36">
        <v>1</v>
      </c>
      <c r="F36">
        <v>2</v>
      </c>
      <c r="G36">
        <v>6</v>
      </c>
      <c r="H36">
        <v>8</v>
      </c>
      <c r="I36">
        <v>5</v>
      </c>
      <c r="J36">
        <v>3</v>
      </c>
      <c r="K36">
        <v>1</v>
      </c>
      <c r="L36">
        <v>4</v>
      </c>
      <c r="M36">
        <v>14</v>
      </c>
      <c r="N36">
        <v>2</v>
      </c>
      <c r="P36">
        <f t="shared" si="0"/>
        <v>46</v>
      </c>
    </row>
    <row r="37" spans="1:16" x14ac:dyDescent="0.25">
      <c r="P37">
        <f t="shared" si="0"/>
        <v>0</v>
      </c>
    </row>
    <row r="38" spans="1:16" x14ac:dyDescent="0.25">
      <c r="D38" t="s">
        <v>17</v>
      </c>
      <c r="E38">
        <v>2</v>
      </c>
      <c r="F38">
        <v>3</v>
      </c>
      <c r="G38">
        <v>5</v>
      </c>
      <c r="H38">
        <v>2</v>
      </c>
      <c r="I38">
        <v>4</v>
      </c>
      <c r="J38">
        <v>1</v>
      </c>
      <c r="K38">
        <v>1</v>
      </c>
      <c r="L38">
        <v>0</v>
      </c>
      <c r="M38">
        <v>2</v>
      </c>
      <c r="N38">
        <v>2</v>
      </c>
      <c r="P38">
        <f t="shared" si="0"/>
        <v>22</v>
      </c>
    </row>
    <row r="39" spans="1:16" x14ac:dyDescent="0.25">
      <c r="D39" t="s">
        <v>9</v>
      </c>
      <c r="E39">
        <v>3</v>
      </c>
      <c r="F39">
        <v>13</v>
      </c>
      <c r="G39">
        <v>0</v>
      </c>
      <c r="H39">
        <v>0</v>
      </c>
      <c r="I39">
        <v>2</v>
      </c>
      <c r="J39">
        <v>4</v>
      </c>
      <c r="K39">
        <v>2</v>
      </c>
      <c r="L39">
        <v>0</v>
      </c>
      <c r="M39">
        <v>0</v>
      </c>
      <c r="N39">
        <v>4</v>
      </c>
      <c r="P39">
        <f t="shared" si="0"/>
        <v>28</v>
      </c>
    </row>
    <row r="40" spans="1:16" x14ac:dyDescent="0.25">
      <c r="P40">
        <f t="shared" si="0"/>
        <v>0</v>
      </c>
    </row>
    <row r="41" spans="1:16" x14ac:dyDescent="0.25">
      <c r="A41" s="13">
        <v>41375</v>
      </c>
      <c r="D41" t="s">
        <v>20</v>
      </c>
      <c r="E41">
        <v>3</v>
      </c>
      <c r="F41">
        <v>5</v>
      </c>
      <c r="G41">
        <v>1</v>
      </c>
      <c r="H41">
        <v>2</v>
      </c>
      <c r="I41">
        <v>1</v>
      </c>
      <c r="J41">
        <f>7-3</f>
        <v>4</v>
      </c>
      <c r="K41">
        <v>1</v>
      </c>
      <c r="L41">
        <f>6-2</f>
        <v>4</v>
      </c>
      <c r="M41">
        <v>2</v>
      </c>
      <c r="N41">
        <v>1</v>
      </c>
      <c r="P41">
        <f t="shared" si="0"/>
        <v>24</v>
      </c>
    </row>
    <row r="42" spans="1:16" x14ac:dyDescent="0.25">
      <c r="D42" t="s">
        <v>1</v>
      </c>
      <c r="E42">
        <f>11-3</f>
        <v>8</v>
      </c>
      <c r="F42">
        <v>3</v>
      </c>
      <c r="G42">
        <v>2</v>
      </c>
      <c r="H42">
        <v>1</v>
      </c>
      <c r="I42">
        <v>2</v>
      </c>
      <c r="J42">
        <v>3</v>
      </c>
      <c r="K42">
        <v>2</v>
      </c>
      <c r="L42">
        <v>2</v>
      </c>
      <c r="M42">
        <v>2</v>
      </c>
      <c r="N42">
        <v>6</v>
      </c>
      <c r="P42">
        <f t="shared" si="0"/>
        <v>31</v>
      </c>
    </row>
    <row r="43" spans="1:16" x14ac:dyDescent="0.25">
      <c r="E43">
        <v>11</v>
      </c>
      <c r="F43">
        <v>8</v>
      </c>
      <c r="J43">
        <v>7</v>
      </c>
      <c r="L43">
        <v>6</v>
      </c>
      <c r="M43">
        <v>4</v>
      </c>
      <c r="N43">
        <v>7</v>
      </c>
      <c r="P43">
        <f t="shared" si="0"/>
        <v>43</v>
      </c>
    </row>
    <row r="44" spans="1:16" x14ac:dyDescent="0.25">
      <c r="D44" t="s">
        <v>17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2</v>
      </c>
      <c r="M44">
        <v>0</v>
      </c>
      <c r="N44">
        <v>0</v>
      </c>
      <c r="P44">
        <f t="shared" si="0"/>
        <v>7</v>
      </c>
    </row>
    <row r="45" spans="1:16" x14ac:dyDescent="0.25">
      <c r="D45" t="s">
        <v>9</v>
      </c>
      <c r="E45">
        <v>4</v>
      </c>
      <c r="F45">
        <v>3</v>
      </c>
      <c r="G45">
        <v>1</v>
      </c>
      <c r="H45">
        <v>3</v>
      </c>
      <c r="I45">
        <v>6</v>
      </c>
      <c r="J45">
        <v>3</v>
      </c>
      <c r="K45">
        <v>7</v>
      </c>
      <c r="L45">
        <v>4</v>
      </c>
      <c r="M45">
        <v>1</v>
      </c>
      <c r="N45">
        <v>7</v>
      </c>
      <c r="P45">
        <f t="shared" si="0"/>
        <v>39</v>
      </c>
    </row>
    <row r="46" spans="1:16" x14ac:dyDescent="0.25">
      <c r="I46">
        <v>7</v>
      </c>
      <c r="J46">
        <v>4</v>
      </c>
      <c r="K46">
        <v>8</v>
      </c>
      <c r="L46">
        <v>6</v>
      </c>
      <c r="P46">
        <f t="shared" si="0"/>
        <v>25</v>
      </c>
    </row>
    <row r="47" spans="1:16" x14ac:dyDescent="0.25">
      <c r="A47" s="13">
        <v>41376</v>
      </c>
      <c r="D47" t="s">
        <v>20</v>
      </c>
      <c r="E47">
        <v>2</v>
      </c>
      <c r="F47">
        <v>1</v>
      </c>
      <c r="G47">
        <v>2</v>
      </c>
      <c r="H47">
        <v>1</v>
      </c>
      <c r="I47">
        <v>3</v>
      </c>
      <c r="J47">
        <v>1</v>
      </c>
      <c r="K47">
        <v>2</v>
      </c>
      <c r="L47">
        <v>2</v>
      </c>
      <c r="M47">
        <v>2</v>
      </c>
      <c r="N47">
        <v>2</v>
      </c>
      <c r="P47">
        <f t="shared" si="0"/>
        <v>18</v>
      </c>
    </row>
    <row r="48" spans="1:16" x14ac:dyDescent="0.25">
      <c r="D48" t="s">
        <v>1</v>
      </c>
      <c r="E48">
        <v>9</v>
      </c>
      <c r="F48">
        <v>9</v>
      </c>
      <c r="G48">
        <v>9</v>
      </c>
      <c r="H48">
        <v>2</v>
      </c>
      <c r="I48">
        <v>6</v>
      </c>
      <c r="J48">
        <v>8</v>
      </c>
      <c r="K48">
        <v>6</v>
      </c>
      <c r="L48">
        <v>7</v>
      </c>
      <c r="M48">
        <v>7</v>
      </c>
      <c r="N48">
        <v>4</v>
      </c>
      <c r="P48">
        <f t="shared" si="0"/>
        <v>67</v>
      </c>
    </row>
    <row r="49" spans="1:16" x14ac:dyDescent="0.25">
      <c r="E49">
        <v>11</v>
      </c>
      <c r="K49">
        <v>8</v>
      </c>
      <c r="M49">
        <v>9</v>
      </c>
      <c r="P49">
        <f t="shared" si="0"/>
        <v>28</v>
      </c>
    </row>
    <row r="50" spans="1:16" x14ac:dyDescent="0.25">
      <c r="D50" t="s">
        <v>17</v>
      </c>
      <c r="P50">
        <f t="shared" si="0"/>
        <v>0</v>
      </c>
    </row>
    <row r="51" spans="1:16" x14ac:dyDescent="0.25">
      <c r="D51" t="s">
        <v>9</v>
      </c>
      <c r="P51">
        <f t="shared" si="0"/>
        <v>0</v>
      </c>
    </row>
    <row r="52" spans="1:16" x14ac:dyDescent="0.25">
      <c r="P52">
        <f t="shared" si="0"/>
        <v>0</v>
      </c>
    </row>
    <row r="53" spans="1:16" x14ac:dyDescent="0.25">
      <c r="A53" s="14">
        <v>41377</v>
      </c>
      <c r="D53" t="s">
        <v>0</v>
      </c>
      <c r="P53">
        <f t="shared" si="0"/>
        <v>0</v>
      </c>
    </row>
    <row r="54" spans="1:16" x14ac:dyDescent="0.25">
      <c r="A54" s="9"/>
      <c r="D54" t="s">
        <v>12</v>
      </c>
      <c r="P54">
        <f t="shared" si="0"/>
        <v>0</v>
      </c>
    </row>
    <row r="55" spans="1:16" x14ac:dyDescent="0.25">
      <c r="A55" s="9"/>
      <c r="P55">
        <f t="shared" si="0"/>
        <v>0</v>
      </c>
    </row>
    <row r="56" spans="1:16" x14ac:dyDescent="0.25">
      <c r="A56" s="9"/>
      <c r="P56">
        <f t="shared" si="0"/>
        <v>0</v>
      </c>
    </row>
    <row r="57" spans="1:16" x14ac:dyDescent="0.25">
      <c r="A57" s="9"/>
      <c r="P57">
        <f t="shared" si="0"/>
        <v>0</v>
      </c>
    </row>
    <row r="58" spans="1:16" x14ac:dyDescent="0.25">
      <c r="A58" s="9"/>
      <c r="P58">
        <f t="shared" si="0"/>
        <v>0</v>
      </c>
    </row>
    <row r="59" spans="1:16" x14ac:dyDescent="0.25">
      <c r="A59" s="9"/>
      <c r="P59">
        <f t="shared" si="0"/>
        <v>0</v>
      </c>
    </row>
    <row r="60" spans="1:16" x14ac:dyDescent="0.25">
      <c r="A60" s="14">
        <v>41378</v>
      </c>
      <c r="B60" s="2">
        <v>0.93819444444444444</v>
      </c>
      <c r="D60" t="s">
        <v>20</v>
      </c>
      <c r="E60">
        <v>3</v>
      </c>
      <c r="F60">
        <v>1</v>
      </c>
      <c r="G60">
        <v>4</v>
      </c>
      <c r="H60">
        <v>4</v>
      </c>
      <c r="I60">
        <v>10</v>
      </c>
      <c r="J60">
        <v>6</v>
      </c>
      <c r="K60">
        <v>3</v>
      </c>
      <c r="L60">
        <v>3</v>
      </c>
      <c r="M60">
        <v>5</v>
      </c>
      <c r="N60">
        <v>8</v>
      </c>
      <c r="P60">
        <f t="shared" si="0"/>
        <v>47</v>
      </c>
    </row>
    <row r="61" spans="1:16" x14ac:dyDescent="0.25">
      <c r="A61" s="9"/>
      <c r="D61" t="s">
        <v>1</v>
      </c>
      <c r="E61">
        <v>15</v>
      </c>
      <c r="F61">
        <v>9</v>
      </c>
      <c r="G61">
        <v>5</v>
      </c>
      <c r="H61">
        <v>13</v>
      </c>
      <c r="I61">
        <v>8</v>
      </c>
      <c r="J61">
        <v>7</v>
      </c>
      <c r="K61">
        <v>9</v>
      </c>
      <c r="L61">
        <v>15</v>
      </c>
      <c r="M61">
        <v>10</v>
      </c>
      <c r="N61">
        <v>7</v>
      </c>
      <c r="P61">
        <f t="shared" si="0"/>
        <v>98</v>
      </c>
    </row>
    <row r="62" spans="1:16" x14ac:dyDescent="0.25">
      <c r="A62" s="9"/>
    </row>
    <row r="63" spans="1:16" x14ac:dyDescent="0.25">
      <c r="A63" s="9"/>
      <c r="D63" t="s">
        <v>17</v>
      </c>
    </row>
    <row r="64" spans="1:16" x14ac:dyDescent="0.25">
      <c r="A64" s="9"/>
      <c r="D64" t="s">
        <v>9</v>
      </c>
      <c r="F6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P60"/>
  <sheetViews>
    <sheetView topLeftCell="A36" zoomScale="85" zoomScaleNormal="85" workbookViewId="0">
      <selection activeCell="X2" sqref="X2:Y11"/>
    </sheetView>
  </sheetViews>
  <sheetFormatPr defaultRowHeight="15" x14ac:dyDescent="0.25"/>
  <cols>
    <col min="1" max="1" width="16.42578125" style="11" customWidth="1"/>
    <col min="2" max="3" width="10.42578125" customWidth="1"/>
    <col min="4" max="4" width="20.140625" customWidth="1"/>
    <col min="16" max="16" width="9.140625" style="11"/>
    <col min="18" max="18" width="33" customWidth="1"/>
    <col min="23" max="23" width="16.42578125" style="11" customWidth="1"/>
  </cols>
  <sheetData>
    <row r="1" spans="1:42" x14ac:dyDescent="0.25">
      <c r="A1" s="11" t="s">
        <v>28</v>
      </c>
      <c r="B1" s="11" t="s">
        <v>5</v>
      </c>
      <c r="C1" s="11"/>
      <c r="D1" s="11"/>
      <c r="E1" s="11">
        <v>1</v>
      </c>
      <c r="F1" s="11">
        <v>2</v>
      </c>
      <c r="G1" s="11">
        <v>3</v>
      </c>
      <c r="H1" s="11">
        <v>4</v>
      </c>
      <c r="I1" s="11">
        <v>5</v>
      </c>
      <c r="J1" s="11"/>
      <c r="K1" s="11">
        <v>6</v>
      </c>
      <c r="L1" s="11">
        <v>7</v>
      </c>
      <c r="M1" s="11">
        <v>8</v>
      </c>
      <c r="N1" s="11">
        <v>9</v>
      </c>
      <c r="O1" s="11">
        <v>10</v>
      </c>
      <c r="Q1" s="11"/>
      <c r="R1" s="11" t="s">
        <v>6</v>
      </c>
      <c r="S1" s="11" t="s">
        <v>25</v>
      </c>
      <c r="T1" s="11" t="s">
        <v>3</v>
      </c>
      <c r="U1" s="11"/>
      <c r="V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x14ac:dyDescent="0.25">
      <c r="A2" s="12" t="s">
        <v>29</v>
      </c>
      <c r="B2" s="2">
        <v>0.95833333333333337</v>
      </c>
      <c r="C2" s="1"/>
      <c r="D2" t="s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O2">
        <v>0</v>
      </c>
      <c r="P2" s="11">
        <f t="shared" ref="P1:P59" si="0">SUM(E2:O2)</f>
        <v>0</v>
      </c>
      <c r="R2">
        <f ca="1">SUM(E2:T2)</f>
        <v>0</v>
      </c>
      <c r="T2" t="s">
        <v>4</v>
      </c>
      <c r="W2" s="12"/>
    </row>
    <row r="3" spans="1:42" x14ac:dyDescent="0.25">
      <c r="A3" s="11" t="s">
        <v>2</v>
      </c>
      <c r="D3" t="s">
        <v>1</v>
      </c>
      <c r="E3">
        <v>3</v>
      </c>
      <c r="F3">
        <v>0</v>
      </c>
      <c r="G3">
        <v>1</v>
      </c>
      <c r="H3">
        <v>0</v>
      </c>
      <c r="I3">
        <v>2</v>
      </c>
      <c r="K3">
        <v>1</v>
      </c>
      <c r="L3">
        <v>0</v>
      </c>
      <c r="M3">
        <v>0</v>
      </c>
      <c r="N3">
        <v>2</v>
      </c>
      <c r="O3">
        <v>0</v>
      </c>
      <c r="P3" s="11">
        <f t="shared" si="0"/>
        <v>9</v>
      </c>
    </row>
    <row r="4" spans="1:42" x14ac:dyDescent="0.25">
      <c r="P4" s="11">
        <f t="shared" si="0"/>
        <v>0</v>
      </c>
    </row>
    <row r="5" spans="1:42" ht="45" x14ac:dyDescent="0.25">
      <c r="A5" s="12">
        <v>41366</v>
      </c>
      <c r="B5" s="2">
        <v>0.71527777777777779</v>
      </c>
      <c r="D5" t="s">
        <v>0</v>
      </c>
      <c r="E5">
        <v>0</v>
      </c>
      <c r="F5">
        <v>1</v>
      </c>
      <c r="G5">
        <v>2</v>
      </c>
      <c r="H5">
        <v>1</v>
      </c>
      <c r="I5">
        <v>2</v>
      </c>
      <c r="K5">
        <v>0</v>
      </c>
      <c r="L5">
        <v>0</v>
      </c>
      <c r="M5">
        <v>0</v>
      </c>
      <c r="N5">
        <v>0</v>
      </c>
      <c r="O5">
        <v>0</v>
      </c>
      <c r="P5" s="11">
        <f t="shared" si="0"/>
        <v>6</v>
      </c>
      <c r="R5" s="6" t="s">
        <v>7</v>
      </c>
      <c r="W5" s="12"/>
    </row>
    <row r="6" spans="1:42" x14ac:dyDescent="0.25">
      <c r="A6" s="12"/>
      <c r="B6" s="2"/>
      <c r="D6" t="s">
        <v>1</v>
      </c>
      <c r="E6">
        <v>0</v>
      </c>
      <c r="F6">
        <v>1</v>
      </c>
      <c r="G6">
        <v>0</v>
      </c>
      <c r="H6">
        <v>0</v>
      </c>
      <c r="I6">
        <v>0</v>
      </c>
      <c r="K6">
        <v>3</v>
      </c>
      <c r="L6">
        <v>0</v>
      </c>
      <c r="M6">
        <v>1</v>
      </c>
      <c r="N6">
        <v>1</v>
      </c>
      <c r="O6">
        <v>0</v>
      </c>
      <c r="P6" s="11">
        <f t="shared" si="0"/>
        <v>6</v>
      </c>
      <c r="W6" s="12"/>
    </row>
    <row r="7" spans="1:42" x14ac:dyDescent="0.25">
      <c r="A7" s="12"/>
      <c r="B7" s="2"/>
      <c r="P7" s="11">
        <f t="shared" si="0"/>
        <v>0</v>
      </c>
      <c r="W7" s="12"/>
    </row>
    <row r="8" spans="1:42" x14ac:dyDescent="0.25">
      <c r="A8" s="12">
        <v>41367</v>
      </c>
      <c r="B8" s="3">
        <v>0.84375</v>
      </c>
      <c r="D8" t="s">
        <v>0</v>
      </c>
      <c r="E8">
        <v>2</v>
      </c>
      <c r="F8">
        <v>0</v>
      </c>
      <c r="G8">
        <v>0</v>
      </c>
      <c r="H8">
        <v>2</v>
      </c>
      <c r="I8">
        <v>3</v>
      </c>
      <c r="K8">
        <v>1</v>
      </c>
      <c r="L8">
        <v>1</v>
      </c>
      <c r="M8">
        <v>5</v>
      </c>
      <c r="N8">
        <v>4</v>
      </c>
      <c r="O8">
        <v>1</v>
      </c>
      <c r="P8" s="11">
        <f t="shared" si="0"/>
        <v>19</v>
      </c>
      <c r="W8" s="12"/>
    </row>
    <row r="9" spans="1:42" x14ac:dyDescent="0.25">
      <c r="A9" s="12"/>
      <c r="D9" t="s">
        <v>1</v>
      </c>
      <c r="E9">
        <v>2</v>
      </c>
      <c r="F9">
        <v>0</v>
      </c>
      <c r="G9">
        <v>1</v>
      </c>
      <c r="H9">
        <v>1</v>
      </c>
      <c r="I9">
        <v>0</v>
      </c>
      <c r="K9">
        <v>0</v>
      </c>
      <c r="L9">
        <v>0</v>
      </c>
      <c r="M9">
        <v>0</v>
      </c>
      <c r="N9">
        <v>0</v>
      </c>
      <c r="O9">
        <v>1</v>
      </c>
      <c r="P9" s="11">
        <f t="shared" si="0"/>
        <v>5</v>
      </c>
      <c r="W9" s="12"/>
    </row>
    <row r="10" spans="1:42" x14ac:dyDescent="0.25">
      <c r="A10" s="12"/>
      <c r="P10" s="11">
        <f t="shared" si="0"/>
        <v>0</v>
      </c>
      <c r="W10" s="12"/>
    </row>
    <row r="11" spans="1:42" x14ac:dyDescent="0.25">
      <c r="A11" s="12">
        <v>41368</v>
      </c>
      <c r="B11" s="15">
        <v>0.67222222222222217</v>
      </c>
      <c r="D11" t="s">
        <v>0</v>
      </c>
      <c r="E11">
        <v>1</v>
      </c>
      <c r="F11">
        <v>5</v>
      </c>
      <c r="G11">
        <v>8</v>
      </c>
      <c r="H11">
        <v>2</v>
      </c>
      <c r="I11">
        <v>8</v>
      </c>
      <c r="K11">
        <v>4</v>
      </c>
      <c r="L11">
        <v>3</v>
      </c>
      <c r="M11">
        <v>4</v>
      </c>
      <c r="N11">
        <v>5</v>
      </c>
      <c r="O11">
        <v>4</v>
      </c>
      <c r="P11" s="11">
        <f t="shared" si="0"/>
        <v>44</v>
      </c>
      <c r="W11" s="12"/>
    </row>
    <row r="12" spans="1:42" x14ac:dyDescent="0.25">
      <c r="D12" t="s">
        <v>1</v>
      </c>
      <c r="E12">
        <v>0</v>
      </c>
      <c r="F12">
        <v>0</v>
      </c>
      <c r="G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1">
        <f t="shared" si="0"/>
        <v>0</v>
      </c>
    </row>
    <row r="13" spans="1:42" x14ac:dyDescent="0.25">
      <c r="P13" s="11">
        <f t="shared" si="0"/>
        <v>0</v>
      </c>
    </row>
    <row r="14" spans="1:42" x14ac:dyDescent="0.25">
      <c r="A14" s="12">
        <v>41372</v>
      </c>
      <c r="B14" s="3">
        <v>0.8125</v>
      </c>
      <c r="D14" t="s">
        <v>0</v>
      </c>
      <c r="E14">
        <v>2</v>
      </c>
      <c r="F14">
        <v>1</v>
      </c>
      <c r="G14">
        <v>2</v>
      </c>
      <c r="H14">
        <v>0</v>
      </c>
      <c r="I14">
        <v>4</v>
      </c>
      <c r="K14">
        <v>2</v>
      </c>
      <c r="L14">
        <v>4</v>
      </c>
      <c r="M14">
        <v>1</v>
      </c>
      <c r="N14">
        <v>1</v>
      </c>
      <c r="O14">
        <v>2</v>
      </c>
      <c r="P14" s="11">
        <f t="shared" si="0"/>
        <v>19</v>
      </c>
      <c r="W14" s="12"/>
    </row>
    <row r="15" spans="1:42" x14ac:dyDescent="0.25">
      <c r="A15" s="12"/>
      <c r="D15" t="s">
        <v>1</v>
      </c>
      <c r="E15">
        <v>7</v>
      </c>
      <c r="F15">
        <v>5</v>
      </c>
      <c r="G15">
        <v>0</v>
      </c>
      <c r="H15">
        <v>4</v>
      </c>
      <c r="I15">
        <v>1</v>
      </c>
      <c r="K15">
        <v>1</v>
      </c>
      <c r="L15">
        <v>2</v>
      </c>
      <c r="M15">
        <v>3</v>
      </c>
      <c r="N15">
        <v>4</v>
      </c>
      <c r="O15">
        <v>1</v>
      </c>
      <c r="P15" s="11">
        <f t="shared" si="0"/>
        <v>28</v>
      </c>
      <c r="W15" s="12"/>
    </row>
    <row r="16" spans="1:42" ht="45" x14ac:dyDescent="0.25">
      <c r="A16" s="12"/>
      <c r="P16" s="11">
        <f t="shared" si="0"/>
        <v>0</v>
      </c>
      <c r="Q16">
        <f>19+16</f>
        <v>35</v>
      </c>
      <c r="R16" s="6" t="s">
        <v>11</v>
      </c>
      <c r="W16" s="12"/>
    </row>
    <row r="17" spans="1:23" x14ac:dyDescent="0.25">
      <c r="A17" s="12"/>
      <c r="D17" t="s">
        <v>8</v>
      </c>
      <c r="E17">
        <v>1</v>
      </c>
      <c r="F17">
        <v>1</v>
      </c>
      <c r="G17">
        <v>1</v>
      </c>
      <c r="H17">
        <v>2</v>
      </c>
      <c r="I17">
        <v>0</v>
      </c>
      <c r="K17">
        <v>1</v>
      </c>
      <c r="L17">
        <v>2</v>
      </c>
      <c r="M17" s="5">
        <f>13-7</f>
        <v>6</v>
      </c>
      <c r="N17" s="5">
        <v>1</v>
      </c>
      <c r="O17" s="5">
        <v>1</v>
      </c>
      <c r="P17" s="11">
        <f t="shared" si="0"/>
        <v>16</v>
      </c>
      <c r="Q17">
        <f>28+35</f>
        <v>63</v>
      </c>
      <c r="W17" s="12"/>
    </row>
    <row r="18" spans="1:23" x14ac:dyDescent="0.25">
      <c r="A18" s="12"/>
      <c r="D18" t="s">
        <v>9</v>
      </c>
      <c r="E18">
        <v>1</v>
      </c>
      <c r="F18">
        <v>1</v>
      </c>
      <c r="G18">
        <v>4</v>
      </c>
      <c r="H18">
        <v>1</v>
      </c>
      <c r="I18">
        <v>2</v>
      </c>
      <c r="K18">
        <v>6</v>
      </c>
      <c r="L18">
        <v>4</v>
      </c>
      <c r="M18">
        <v>7</v>
      </c>
      <c r="N18" s="5">
        <v>3</v>
      </c>
      <c r="O18" s="5">
        <v>6</v>
      </c>
      <c r="P18" s="11">
        <f t="shared" si="0"/>
        <v>35</v>
      </c>
      <c r="W18" s="12"/>
    </row>
    <row r="19" spans="1:23" x14ac:dyDescent="0.25">
      <c r="M19" s="4">
        <v>13</v>
      </c>
      <c r="O19">
        <v>7</v>
      </c>
      <c r="P19" s="11">
        <f t="shared" si="0"/>
        <v>20</v>
      </c>
    </row>
    <row r="20" spans="1:23" x14ac:dyDescent="0.25">
      <c r="B20" s="3">
        <v>0.82986111111111116</v>
      </c>
      <c r="D20" t="s">
        <v>0</v>
      </c>
      <c r="E20">
        <v>3</v>
      </c>
      <c r="F20">
        <v>3</v>
      </c>
      <c r="G20">
        <v>0</v>
      </c>
      <c r="H20">
        <v>1</v>
      </c>
      <c r="I20">
        <v>2</v>
      </c>
      <c r="K20">
        <v>1</v>
      </c>
      <c r="L20">
        <v>1</v>
      </c>
      <c r="M20">
        <v>1</v>
      </c>
      <c r="N20">
        <v>1</v>
      </c>
      <c r="O20">
        <v>0</v>
      </c>
      <c r="P20" s="11">
        <f t="shared" si="0"/>
        <v>13</v>
      </c>
    </row>
    <row r="21" spans="1:23" x14ac:dyDescent="0.25">
      <c r="D21" t="s">
        <v>12</v>
      </c>
      <c r="E21">
        <v>3</v>
      </c>
      <c r="F21">
        <f>9-3</f>
        <v>6</v>
      </c>
      <c r="G21">
        <v>0</v>
      </c>
      <c r="H21">
        <v>1</v>
      </c>
      <c r="I21">
        <v>1</v>
      </c>
      <c r="K21">
        <v>4</v>
      </c>
      <c r="L21">
        <v>2</v>
      </c>
      <c r="M21">
        <v>3</v>
      </c>
      <c r="N21">
        <v>0</v>
      </c>
      <c r="O21">
        <v>0</v>
      </c>
      <c r="P21" s="11">
        <f t="shared" si="0"/>
        <v>20</v>
      </c>
      <c r="R21" t="s">
        <v>10</v>
      </c>
    </row>
    <row r="22" spans="1:23" x14ac:dyDescent="0.25">
      <c r="F22">
        <v>9</v>
      </c>
      <c r="P22" s="11">
        <f t="shared" si="0"/>
        <v>9</v>
      </c>
    </row>
    <row r="23" spans="1:23" x14ac:dyDescent="0.25">
      <c r="A23" s="12">
        <v>41373</v>
      </c>
      <c r="B23" s="3">
        <v>0.9375</v>
      </c>
      <c r="D23" t="s">
        <v>0</v>
      </c>
      <c r="E23">
        <v>4</v>
      </c>
      <c r="F23">
        <v>1</v>
      </c>
      <c r="G23">
        <v>2</v>
      </c>
      <c r="H23">
        <v>1</v>
      </c>
      <c r="I23">
        <v>6</v>
      </c>
      <c r="K23">
        <v>8</v>
      </c>
      <c r="L23">
        <v>3</v>
      </c>
      <c r="M23">
        <v>3</v>
      </c>
      <c r="N23">
        <v>3</v>
      </c>
      <c r="O23">
        <v>4</v>
      </c>
      <c r="P23" s="11">
        <f t="shared" si="0"/>
        <v>35</v>
      </c>
      <c r="W23" s="12"/>
    </row>
    <row r="24" spans="1:23" x14ac:dyDescent="0.25">
      <c r="D24" t="s">
        <v>12</v>
      </c>
      <c r="E24">
        <v>2</v>
      </c>
      <c r="F24">
        <v>5</v>
      </c>
      <c r="G24">
        <v>2</v>
      </c>
      <c r="H24">
        <v>4</v>
      </c>
      <c r="I24">
        <v>4</v>
      </c>
      <c r="K24">
        <v>3</v>
      </c>
      <c r="L24">
        <v>3</v>
      </c>
      <c r="M24">
        <v>1</v>
      </c>
      <c r="N24">
        <v>2</v>
      </c>
      <c r="O24">
        <v>4</v>
      </c>
      <c r="P24" s="11">
        <f t="shared" si="0"/>
        <v>30</v>
      </c>
    </row>
    <row r="25" spans="1:23" x14ac:dyDescent="0.25">
      <c r="K25">
        <v>11</v>
      </c>
      <c r="P25" s="11">
        <f t="shared" si="0"/>
        <v>11</v>
      </c>
      <c r="Q25">
        <f>35+36</f>
        <v>71</v>
      </c>
      <c r="R25" t="s">
        <v>18</v>
      </c>
    </row>
    <row r="26" spans="1:23" x14ac:dyDescent="0.25">
      <c r="D26" t="s">
        <v>17</v>
      </c>
      <c r="E26">
        <v>3</v>
      </c>
      <c r="F26">
        <v>3</v>
      </c>
      <c r="G26">
        <v>6</v>
      </c>
      <c r="H26">
        <v>3</v>
      </c>
      <c r="I26">
        <v>3</v>
      </c>
      <c r="K26">
        <v>3</v>
      </c>
      <c r="L26">
        <v>3</v>
      </c>
      <c r="M26">
        <v>2</v>
      </c>
      <c r="N26">
        <v>3</v>
      </c>
      <c r="O26">
        <v>7</v>
      </c>
      <c r="P26" s="11">
        <f t="shared" si="0"/>
        <v>36</v>
      </c>
      <c r="Q26">
        <f>30+49</f>
        <v>79</v>
      </c>
    </row>
    <row r="27" spans="1:23" x14ac:dyDescent="0.25">
      <c r="D27" t="s">
        <v>9</v>
      </c>
      <c r="E27">
        <v>9</v>
      </c>
      <c r="F27">
        <v>14</v>
      </c>
      <c r="G27">
        <v>8</v>
      </c>
      <c r="H27">
        <v>2</v>
      </c>
      <c r="I27">
        <v>5</v>
      </c>
      <c r="K27">
        <v>2</v>
      </c>
      <c r="L27">
        <v>3</v>
      </c>
      <c r="M27">
        <v>1</v>
      </c>
      <c r="N27">
        <v>5</v>
      </c>
      <c r="O27">
        <v>0</v>
      </c>
      <c r="P27" s="11">
        <f t="shared" si="0"/>
        <v>49</v>
      </c>
    </row>
    <row r="28" spans="1:23" x14ac:dyDescent="0.25">
      <c r="E28">
        <v>12</v>
      </c>
      <c r="F28">
        <v>17</v>
      </c>
      <c r="G28">
        <v>14</v>
      </c>
      <c r="H28">
        <v>5</v>
      </c>
      <c r="I28">
        <v>8</v>
      </c>
      <c r="K28">
        <v>5</v>
      </c>
      <c r="N28">
        <v>8</v>
      </c>
      <c r="P28" s="11">
        <f t="shared" si="0"/>
        <v>69</v>
      </c>
      <c r="R28" t="s">
        <v>19</v>
      </c>
    </row>
    <row r="29" spans="1:23" x14ac:dyDescent="0.25">
      <c r="P29" s="11">
        <f t="shared" si="0"/>
        <v>0</v>
      </c>
    </row>
    <row r="30" spans="1:23" x14ac:dyDescent="0.25">
      <c r="A30" s="12">
        <v>41374</v>
      </c>
      <c r="B30" t="s">
        <v>21</v>
      </c>
      <c r="D30" t="s">
        <v>20</v>
      </c>
      <c r="E30">
        <v>1</v>
      </c>
      <c r="F30">
        <v>4</v>
      </c>
      <c r="G30">
        <v>4</v>
      </c>
      <c r="H30">
        <v>4</v>
      </c>
      <c r="I30">
        <v>3</v>
      </c>
      <c r="K30">
        <v>6</v>
      </c>
      <c r="L30">
        <v>2</v>
      </c>
      <c r="M30">
        <v>3</v>
      </c>
      <c r="N30">
        <v>2</v>
      </c>
      <c r="O30">
        <v>3</v>
      </c>
      <c r="P30" s="11">
        <f t="shared" si="0"/>
        <v>32</v>
      </c>
      <c r="W30" s="12"/>
    </row>
    <row r="31" spans="1:23" x14ac:dyDescent="0.25">
      <c r="D31" t="s">
        <v>1</v>
      </c>
      <c r="E31">
        <v>3</v>
      </c>
      <c r="F31">
        <v>8</v>
      </c>
      <c r="G31">
        <v>2</v>
      </c>
      <c r="H31">
        <v>1</v>
      </c>
      <c r="I31">
        <v>3</v>
      </c>
      <c r="K31">
        <v>3</v>
      </c>
      <c r="L31">
        <v>1</v>
      </c>
      <c r="M31">
        <v>1</v>
      </c>
      <c r="N31">
        <v>1</v>
      </c>
      <c r="O31">
        <v>1</v>
      </c>
      <c r="P31" s="11">
        <f t="shared" si="0"/>
        <v>24</v>
      </c>
    </row>
    <row r="32" spans="1:23" x14ac:dyDescent="0.25">
      <c r="F32">
        <v>12</v>
      </c>
      <c r="I32">
        <v>6</v>
      </c>
      <c r="K32">
        <v>9</v>
      </c>
      <c r="L32">
        <v>4</v>
      </c>
      <c r="M32">
        <v>4</v>
      </c>
      <c r="O32">
        <v>4</v>
      </c>
      <c r="P32" s="11">
        <f t="shared" si="0"/>
        <v>39</v>
      </c>
      <c r="Q32">
        <v>62</v>
      </c>
      <c r="R32" t="s">
        <v>23</v>
      </c>
    </row>
    <row r="33" spans="1:23" x14ac:dyDescent="0.25">
      <c r="D33" t="s">
        <v>17</v>
      </c>
      <c r="E33">
        <v>4</v>
      </c>
      <c r="F33">
        <v>3</v>
      </c>
      <c r="G33">
        <v>3</v>
      </c>
      <c r="H33">
        <v>6</v>
      </c>
      <c r="I33">
        <v>0</v>
      </c>
      <c r="K33">
        <v>5</v>
      </c>
      <c r="L33">
        <v>3</v>
      </c>
      <c r="M33">
        <v>1</v>
      </c>
      <c r="N33">
        <v>1</v>
      </c>
      <c r="O33">
        <v>4</v>
      </c>
      <c r="P33" s="11">
        <f t="shared" si="0"/>
        <v>30</v>
      </c>
      <c r="Q33">
        <f>57+24</f>
        <v>81</v>
      </c>
      <c r="R33" t="s">
        <v>22</v>
      </c>
    </row>
    <row r="34" spans="1:23" x14ac:dyDescent="0.25">
      <c r="D34" t="s">
        <v>9</v>
      </c>
      <c r="E34">
        <v>12</v>
      </c>
      <c r="F34">
        <v>11</v>
      </c>
      <c r="G34">
        <v>3</v>
      </c>
      <c r="H34">
        <v>18</v>
      </c>
      <c r="I34">
        <v>4</v>
      </c>
      <c r="K34">
        <v>0</v>
      </c>
      <c r="L34">
        <v>1</v>
      </c>
      <c r="M34">
        <v>3</v>
      </c>
      <c r="N34">
        <v>3</v>
      </c>
      <c r="O34">
        <v>2</v>
      </c>
      <c r="P34" s="11">
        <f t="shared" si="0"/>
        <v>57</v>
      </c>
    </row>
    <row r="35" spans="1:23" x14ac:dyDescent="0.25">
      <c r="E35">
        <v>16</v>
      </c>
      <c r="F35">
        <v>14</v>
      </c>
      <c r="H35">
        <v>24</v>
      </c>
      <c r="I35">
        <v>4</v>
      </c>
      <c r="P35" s="11">
        <f t="shared" si="0"/>
        <v>58</v>
      </c>
      <c r="R35" t="s">
        <v>24</v>
      </c>
    </row>
    <row r="36" spans="1:23" x14ac:dyDescent="0.25">
      <c r="P36" s="11">
        <f t="shared" si="0"/>
        <v>0</v>
      </c>
      <c r="R36" t="s">
        <v>35</v>
      </c>
    </row>
    <row r="37" spans="1:23" x14ac:dyDescent="0.25">
      <c r="A37" s="12">
        <v>41375</v>
      </c>
      <c r="B37" s="2">
        <v>0.97916666666666663</v>
      </c>
      <c r="D37" t="s">
        <v>20</v>
      </c>
      <c r="E37">
        <v>1</v>
      </c>
      <c r="F37">
        <v>3</v>
      </c>
      <c r="G37">
        <v>3</v>
      </c>
      <c r="H37">
        <v>1</v>
      </c>
      <c r="I37">
        <v>2</v>
      </c>
      <c r="K37">
        <v>4</v>
      </c>
      <c r="L37">
        <v>2</v>
      </c>
      <c r="M37">
        <v>3</v>
      </c>
      <c r="N37">
        <v>6</v>
      </c>
      <c r="O37">
        <v>3</v>
      </c>
      <c r="P37" s="11">
        <f t="shared" si="0"/>
        <v>28</v>
      </c>
      <c r="Q37">
        <v>59</v>
      </c>
      <c r="W37" s="12"/>
    </row>
    <row r="38" spans="1:23" x14ac:dyDescent="0.25">
      <c r="D38" t="s">
        <v>1</v>
      </c>
      <c r="E38">
        <v>3</v>
      </c>
      <c r="F38">
        <v>5</v>
      </c>
      <c r="G38">
        <v>2</v>
      </c>
      <c r="H38">
        <v>1</v>
      </c>
      <c r="I38">
        <v>3</v>
      </c>
      <c r="K38">
        <v>1</v>
      </c>
      <c r="L38">
        <v>2</v>
      </c>
      <c r="M38">
        <v>1</v>
      </c>
      <c r="N38">
        <v>2</v>
      </c>
      <c r="O38">
        <v>0</v>
      </c>
      <c r="P38" s="11">
        <f t="shared" si="0"/>
        <v>20</v>
      </c>
      <c r="Q38">
        <v>31</v>
      </c>
    </row>
    <row r="39" spans="1:23" x14ac:dyDescent="0.25">
      <c r="P39" s="11">
        <f t="shared" si="0"/>
        <v>0</v>
      </c>
    </row>
    <row r="40" spans="1:23" x14ac:dyDescent="0.25">
      <c r="D40" t="s">
        <v>17</v>
      </c>
      <c r="E40">
        <v>3</v>
      </c>
      <c r="F40">
        <v>1</v>
      </c>
      <c r="G40">
        <v>3</v>
      </c>
      <c r="H40">
        <v>3</v>
      </c>
      <c r="I40">
        <v>3</v>
      </c>
      <c r="K40">
        <v>4</v>
      </c>
      <c r="L40">
        <v>4</v>
      </c>
      <c r="M40">
        <v>5</v>
      </c>
      <c r="N40">
        <v>3</v>
      </c>
      <c r="O40">
        <v>2</v>
      </c>
      <c r="P40" s="11">
        <f t="shared" si="0"/>
        <v>31</v>
      </c>
      <c r="R40" t="s">
        <v>22</v>
      </c>
    </row>
    <row r="41" spans="1:23" x14ac:dyDescent="0.25">
      <c r="D41" t="s">
        <v>9</v>
      </c>
      <c r="E41">
        <v>3</v>
      </c>
      <c r="F41">
        <v>0</v>
      </c>
      <c r="G41">
        <v>0</v>
      </c>
      <c r="H41">
        <v>1</v>
      </c>
      <c r="I41">
        <v>1</v>
      </c>
      <c r="K41">
        <v>2</v>
      </c>
      <c r="L41">
        <v>2</v>
      </c>
      <c r="M41">
        <v>1</v>
      </c>
      <c r="N41">
        <v>0</v>
      </c>
      <c r="O41">
        <v>1</v>
      </c>
      <c r="P41" s="11">
        <f t="shared" si="0"/>
        <v>11</v>
      </c>
    </row>
    <row r="42" spans="1:23" x14ac:dyDescent="0.25">
      <c r="E42">
        <v>6</v>
      </c>
      <c r="P42" s="11">
        <f t="shared" si="0"/>
        <v>6</v>
      </c>
    </row>
    <row r="43" spans="1:23" x14ac:dyDescent="0.25">
      <c r="A43" s="12">
        <v>41376</v>
      </c>
      <c r="B43" s="2">
        <v>0.9277777777777777</v>
      </c>
      <c r="D43" t="s">
        <v>20</v>
      </c>
      <c r="E43">
        <v>4</v>
      </c>
      <c r="F43">
        <v>8</v>
      </c>
      <c r="G43">
        <v>6</v>
      </c>
      <c r="H43">
        <v>1</v>
      </c>
      <c r="I43">
        <v>2</v>
      </c>
      <c r="K43">
        <v>0</v>
      </c>
      <c r="L43">
        <v>1</v>
      </c>
      <c r="M43">
        <v>2</v>
      </c>
      <c r="N43">
        <v>2</v>
      </c>
      <c r="O43">
        <v>5</v>
      </c>
      <c r="P43" s="11">
        <f t="shared" si="0"/>
        <v>31</v>
      </c>
      <c r="Q43">
        <v>64</v>
      </c>
      <c r="W43" s="12"/>
    </row>
    <row r="44" spans="1:23" x14ac:dyDescent="0.25">
      <c r="D44" t="s">
        <v>1</v>
      </c>
      <c r="E44">
        <v>0</v>
      </c>
      <c r="F44">
        <v>2</v>
      </c>
      <c r="G44">
        <v>3</v>
      </c>
      <c r="H44">
        <v>1</v>
      </c>
      <c r="I44">
        <v>1</v>
      </c>
      <c r="K44">
        <v>1</v>
      </c>
      <c r="L44">
        <v>2</v>
      </c>
      <c r="M44">
        <v>1</v>
      </c>
      <c r="N44">
        <v>1</v>
      </c>
      <c r="O44">
        <v>4</v>
      </c>
      <c r="P44" s="11">
        <f t="shared" si="0"/>
        <v>16</v>
      </c>
      <c r="Q44">
        <v>36</v>
      </c>
    </row>
    <row r="45" spans="1:23" x14ac:dyDescent="0.25">
      <c r="E45">
        <v>4</v>
      </c>
      <c r="P45" s="11">
        <f t="shared" si="0"/>
        <v>4</v>
      </c>
    </row>
    <row r="46" spans="1:23" x14ac:dyDescent="0.25">
      <c r="D46" t="s">
        <v>17</v>
      </c>
      <c r="E46">
        <v>2</v>
      </c>
      <c r="F46">
        <v>4</v>
      </c>
      <c r="G46">
        <v>6</v>
      </c>
      <c r="H46">
        <v>4</v>
      </c>
      <c r="I46">
        <v>3</v>
      </c>
      <c r="K46">
        <v>2</v>
      </c>
      <c r="L46">
        <v>3</v>
      </c>
      <c r="M46">
        <v>3</v>
      </c>
      <c r="N46">
        <v>2</v>
      </c>
      <c r="O46">
        <v>4</v>
      </c>
      <c r="P46" s="11">
        <f t="shared" si="0"/>
        <v>33</v>
      </c>
    </row>
    <row r="47" spans="1:23" x14ac:dyDescent="0.25">
      <c r="D47" t="s">
        <v>9</v>
      </c>
      <c r="E47">
        <v>0</v>
      </c>
      <c r="F47">
        <v>1</v>
      </c>
      <c r="G47">
        <v>1</v>
      </c>
      <c r="H47">
        <v>1</v>
      </c>
      <c r="I47">
        <v>0</v>
      </c>
      <c r="K47">
        <v>0</v>
      </c>
      <c r="L47">
        <v>3</v>
      </c>
      <c r="M47">
        <v>4</v>
      </c>
      <c r="N47">
        <v>8</v>
      </c>
      <c r="O47">
        <v>2</v>
      </c>
      <c r="P47" s="11">
        <f t="shared" si="0"/>
        <v>20</v>
      </c>
    </row>
    <row r="48" spans="1:23" x14ac:dyDescent="0.25">
      <c r="P48" s="11">
        <f t="shared" si="0"/>
        <v>0</v>
      </c>
    </row>
    <row r="49" spans="1:23" x14ac:dyDescent="0.25">
      <c r="P49" s="11">
        <f t="shared" si="0"/>
        <v>0</v>
      </c>
    </row>
    <row r="50" spans="1:23" x14ac:dyDescent="0.25">
      <c r="P50" s="11">
        <f t="shared" si="0"/>
        <v>0</v>
      </c>
    </row>
    <row r="51" spans="1:23" x14ac:dyDescent="0.25">
      <c r="P51" s="11">
        <f t="shared" si="0"/>
        <v>0</v>
      </c>
    </row>
    <row r="52" spans="1:23" x14ac:dyDescent="0.25">
      <c r="P52" s="11">
        <f t="shared" si="0"/>
        <v>0</v>
      </c>
    </row>
    <row r="53" spans="1:23" x14ac:dyDescent="0.25">
      <c r="P53" s="11">
        <f t="shared" si="0"/>
        <v>0</v>
      </c>
    </row>
    <row r="54" spans="1:23" x14ac:dyDescent="0.25">
      <c r="P54" s="11">
        <f t="shared" si="0"/>
        <v>0</v>
      </c>
    </row>
    <row r="55" spans="1:23" x14ac:dyDescent="0.25">
      <c r="P55" s="11">
        <f t="shared" si="0"/>
        <v>0</v>
      </c>
    </row>
    <row r="56" spans="1:23" x14ac:dyDescent="0.25">
      <c r="A56" s="12">
        <v>41378</v>
      </c>
      <c r="B56" s="2">
        <v>0.93819444444444444</v>
      </c>
      <c r="D56" t="s">
        <v>20</v>
      </c>
      <c r="E56">
        <v>0</v>
      </c>
      <c r="F56">
        <v>5</v>
      </c>
      <c r="G56">
        <v>0</v>
      </c>
      <c r="H56">
        <v>2</v>
      </c>
      <c r="I56">
        <v>0</v>
      </c>
      <c r="K56">
        <v>2</v>
      </c>
      <c r="L56">
        <v>1</v>
      </c>
      <c r="M56">
        <v>2</v>
      </c>
      <c r="N56">
        <v>1</v>
      </c>
      <c r="O56">
        <v>3</v>
      </c>
      <c r="P56" s="11">
        <f t="shared" si="0"/>
        <v>16</v>
      </c>
      <c r="Q56">
        <v>28</v>
      </c>
      <c r="W56" s="12"/>
    </row>
    <row r="57" spans="1:23" x14ac:dyDescent="0.25">
      <c r="D57" t="s">
        <v>1</v>
      </c>
      <c r="E57">
        <v>1</v>
      </c>
      <c r="F57">
        <v>1</v>
      </c>
      <c r="G57">
        <v>2</v>
      </c>
      <c r="H57">
        <v>0</v>
      </c>
      <c r="I57">
        <v>4</v>
      </c>
      <c r="K57">
        <v>0</v>
      </c>
      <c r="L57">
        <v>3</v>
      </c>
      <c r="M57">
        <v>2</v>
      </c>
      <c r="N57">
        <v>1</v>
      </c>
      <c r="O57">
        <v>0</v>
      </c>
      <c r="P57" s="11">
        <f t="shared" si="0"/>
        <v>14</v>
      </c>
      <c r="Q57">
        <v>25</v>
      </c>
    </row>
    <row r="58" spans="1:23" x14ac:dyDescent="0.25">
      <c r="P58" s="11">
        <f t="shared" si="0"/>
        <v>0</v>
      </c>
    </row>
    <row r="59" spans="1:23" x14ac:dyDescent="0.25">
      <c r="D59" t="s">
        <v>17</v>
      </c>
      <c r="E59">
        <v>0</v>
      </c>
      <c r="F59">
        <v>1</v>
      </c>
      <c r="G59">
        <v>1</v>
      </c>
      <c r="H59">
        <v>0</v>
      </c>
      <c r="I59">
        <v>0</v>
      </c>
      <c r="K59">
        <v>3</v>
      </c>
      <c r="L59">
        <v>2</v>
      </c>
      <c r="M59">
        <v>1</v>
      </c>
      <c r="N59">
        <v>2</v>
      </c>
      <c r="O59">
        <v>2</v>
      </c>
      <c r="P59" s="11">
        <f t="shared" si="0"/>
        <v>12</v>
      </c>
    </row>
    <row r="60" spans="1:23" x14ac:dyDescent="0.25">
      <c r="D60" t="s">
        <v>9</v>
      </c>
      <c r="E60">
        <v>1</v>
      </c>
      <c r="F60">
        <v>2</v>
      </c>
      <c r="G60">
        <v>2</v>
      </c>
      <c r="H60">
        <v>1</v>
      </c>
      <c r="I60">
        <v>1</v>
      </c>
      <c r="K60">
        <v>1</v>
      </c>
      <c r="L60">
        <v>0</v>
      </c>
      <c r="M60">
        <v>0</v>
      </c>
      <c r="N60">
        <v>0</v>
      </c>
      <c r="O60">
        <v>3</v>
      </c>
      <c r="P60" s="11">
        <f>SUM(E60:O60)</f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5" max="5" width="12.85546875" customWidth="1"/>
  </cols>
  <sheetData>
    <row r="1" spans="1:6" x14ac:dyDescent="0.25">
      <c r="A1" t="s">
        <v>30</v>
      </c>
      <c r="B1" s="9" t="s">
        <v>31</v>
      </c>
      <c r="C1" s="9" t="s">
        <v>33</v>
      </c>
      <c r="E1" s="10" t="s">
        <v>34</v>
      </c>
      <c r="F1" s="10" t="s">
        <v>32</v>
      </c>
    </row>
    <row r="2" spans="1:6" x14ac:dyDescent="0.25">
      <c r="A2">
        <v>1</v>
      </c>
      <c r="B2">
        <v>6</v>
      </c>
      <c r="C2">
        <v>4</v>
      </c>
      <c r="E2">
        <v>9</v>
      </c>
      <c r="F2">
        <v>0</v>
      </c>
    </row>
    <row r="3" spans="1:6" x14ac:dyDescent="0.25">
      <c r="A3">
        <v>2</v>
      </c>
      <c r="B3">
        <v>11</v>
      </c>
      <c r="C3">
        <v>13</v>
      </c>
      <c r="E3">
        <v>6</v>
      </c>
      <c r="F3">
        <v>6</v>
      </c>
    </row>
    <row r="4" spans="1:6" x14ac:dyDescent="0.25">
      <c r="A4">
        <v>8</v>
      </c>
      <c r="B4">
        <v>46</v>
      </c>
      <c r="C4">
        <v>40</v>
      </c>
      <c r="E4">
        <v>63</v>
      </c>
      <c r="F4">
        <v>35</v>
      </c>
    </row>
    <row r="5" spans="1:6" x14ac:dyDescent="0.25">
      <c r="A5">
        <v>9</v>
      </c>
      <c r="B5">
        <v>34</v>
      </c>
      <c r="C5">
        <v>40</v>
      </c>
      <c r="E5">
        <v>79</v>
      </c>
      <c r="F5">
        <v>71</v>
      </c>
    </row>
    <row r="6" spans="1:6" x14ac:dyDescent="0.25">
      <c r="A6">
        <v>10</v>
      </c>
      <c r="B6">
        <v>74</v>
      </c>
      <c r="C6">
        <v>38</v>
      </c>
      <c r="E6">
        <v>81</v>
      </c>
      <c r="F6">
        <v>62</v>
      </c>
    </row>
    <row r="7" spans="1:6" x14ac:dyDescent="0.25">
      <c r="A7">
        <v>11</v>
      </c>
      <c r="B7">
        <f>31+39</f>
        <v>70</v>
      </c>
      <c r="C7">
        <f>24+7</f>
        <v>31</v>
      </c>
      <c r="F7">
        <f>28+31</f>
        <v>59</v>
      </c>
    </row>
    <row r="23" spans="10:10" x14ac:dyDescent="0.25">
      <c r="J23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20" workbookViewId="0">
      <selection activeCell="N26" sqref="N26"/>
    </sheetView>
  </sheetViews>
  <sheetFormatPr defaultRowHeight="15" x14ac:dyDescent="0.25"/>
  <sheetData>
    <row r="1" spans="1:3" x14ac:dyDescent="0.25">
      <c r="A1" t="s">
        <v>37</v>
      </c>
      <c r="B1" t="s">
        <v>0</v>
      </c>
      <c r="C1" t="s">
        <v>12</v>
      </c>
    </row>
    <row r="2" spans="1:3" x14ac:dyDescent="0.25">
      <c r="A2">
        <v>1</v>
      </c>
      <c r="B2">
        <v>0</v>
      </c>
      <c r="C2">
        <v>9</v>
      </c>
    </row>
    <row r="3" spans="1:3" x14ac:dyDescent="0.25">
      <c r="A3">
        <v>2</v>
      </c>
      <c r="B3">
        <v>6</v>
      </c>
      <c r="C3">
        <v>6</v>
      </c>
    </row>
    <row r="4" spans="1:3" x14ac:dyDescent="0.25">
      <c r="A4">
        <v>3</v>
      </c>
      <c r="B4">
        <v>19</v>
      </c>
      <c r="C4">
        <v>5</v>
      </c>
    </row>
    <row r="5" spans="1:3" x14ac:dyDescent="0.25">
      <c r="A5">
        <v>4</v>
      </c>
      <c r="B5">
        <v>44</v>
      </c>
      <c r="C5">
        <v>0</v>
      </c>
    </row>
    <row r="6" spans="1:3" x14ac:dyDescent="0.25">
      <c r="A6">
        <v>8</v>
      </c>
      <c r="B6">
        <v>35</v>
      </c>
      <c r="C6">
        <v>63</v>
      </c>
    </row>
    <row r="7" spans="1:3" x14ac:dyDescent="0.25">
      <c r="A7">
        <v>9</v>
      </c>
      <c r="B7">
        <v>71</v>
      </c>
      <c r="C7">
        <v>79</v>
      </c>
    </row>
    <row r="8" spans="1:3" x14ac:dyDescent="0.25">
      <c r="A8">
        <v>10</v>
      </c>
      <c r="B8">
        <v>62</v>
      </c>
      <c r="C8">
        <v>81</v>
      </c>
    </row>
    <row r="9" spans="1:3" x14ac:dyDescent="0.25">
      <c r="A9">
        <v>11</v>
      </c>
      <c r="B9">
        <v>59</v>
      </c>
      <c r="C9">
        <v>31</v>
      </c>
    </row>
    <row r="10" spans="1:3" x14ac:dyDescent="0.25">
      <c r="A10">
        <v>12</v>
      </c>
      <c r="B10">
        <v>64</v>
      </c>
      <c r="C10">
        <v>36</v>
      </c>
    </row>
    <row r="11" spans="1:3" x14ac:dyDescent="0.25">
      <c r="A11">
        <v>14</v>
      </c>
      <c r="B11">
        <v>28</v>
      </c>
      <c r="C11">
        <v>25</v>
      </c>
    </row>
    <row r="27" spans="1:3" x14ac:dyDescent="0.25">
      <c r="A27" t="s">
        <v>37</v>
      </c>
      <c r="B27" t="s">
        <v>0</v>
      </c>
      <c r="C27" t="s">
        <v>12</v>
      </c>
    </row>
    <row r="28" spans="1:3" x14ac:dyDescent="0.25">
      <c r="A28">
        <v>1</v>
      </c>
      <c r="B28">
        <v>4</v>
      </c>
      <c r="C28">
        <v>6</v>
      </c>
    </row>
    <row r="29" spans="1:3" x14ac:dyDescent="0.25">
      <c r="A29">
        <v>2</v>
      </c>
      <c r="B29">
        <v>13</v>
      </c>
      <c r="C29">
        <v>11</v>
      </c>
    </row>
    <row r="30" spans="1:3" x14ac:dyDescent="0.25">
      <c r="A30">
        <v>3</v>
      </c>
      <c r="B30">
        <v>25</v>
      </c>
      <c r="C30">
        <v>23</v>
      </c>
    </row>
    <row r="31" spans="1:3" x14ac:dyDescent="0.25">
      <c r="A31">
        <v>4</v>
      </c>
      <c r="B31">
        <v>22</v>
      </c>
      <c r="C31">
        <v>20</v>
      </c>
    </row>
    <row r="32" spans="1:3" x14ac:dyDescent="0.25">
      <c r="A32">
        <v>8</v>
      </c>
      <c r="B32">
        <v>40</v>
      </c>
      <c r="C32">
        <v>46</v>
      </c>
    </row>
    <row r="33" spans="1:3" x14ac:dyDescent="0.25">
      <c r="A33">
        <v>9</v>
      </c>
      <c r="B33">
        <v>40</v>
      </c>
      <c r="C33">
        <v>34</v>
      </c>
    </row>
    <row r="34" spans="1:3" x14ac:dyDescent="0.25">
      <c r="A34">
        <v>10</v>
      </c>
      <c r="B34">
        <v>38</v>
      </c>
      <c r="C34">
        <v>74</v>
      </c>
    </row>
    <row r="35" spans="1:3" x14ac:dyDescent="0.25">
      <c r="A35">
        <v>11</v>
      </c>
      <c r="B35">
        <v>31</v>
      </c>
      <c r="C35">
        <v>70</v>
      </c>
    </row>
    <row r="36" spans="1:3" x14ac:dyDescent="0.25">
      <c r="A36">
        <v>12</v>
      </c>
      <c r="B36">
        <v>18</v>
      </c>
      <c r="C36">
        <v>67</v>
      </c>
    </row>
    <row r="37" spans="1:3" x14ac:dyDescent="0.25">
      <c r="A37">
        <v>14</v>
      </c>
      <c r="B37">
        <v>47</v>
      </c>
      <c r="C37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Flask A</vt:lpstr>
      <vt:lpstr>Flask B</vt:lpstr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t2toy</dc:creator>
  <cp:lastModifiedBy>t2toy</cp:lastModifiedBy>
  <dcterms:created xsi:type="dcterms:W3CDTF">2013-04-01T15:27:29Z</dcterms:created>
  <dcterms:modified xsi:type="dcterms:W3CDTF">2013-04-24T12:14:30Z</dcterms:modified>
</cp:coreProperties>
</file>