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ul\Documents\IISER_repo\Semester_5\AdvancedOpticsLab\Record\Resources\Experiment5\"/>
    </mc:Choice>
  </mc:AlternateContent>
  <bookViews>
    <workbookView xWindow="0" yWindow="0" windowWidth="15360" windowHeight="74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2" l="1"/>
  <c r="G6" i="2"/>
  <c r="C23" i="2"/>
  <c r="C22" i="2"/>
  <c r="C21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5" i="2"/>
  <c r="F19" i="1"/>
  <c r="H17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G11" i="1" s="1"/>
  <c r="D12" i="1"/>
  <c r="E12" i="1" s="1"/>
  <c r="D13" i="1"/>
  <c r="E13" i="1" s="1"/>
  <c r="D2" i="1"/>
  <c r="E2" i="1" s="1"/>
  <c r="F2" i="1" l="1"/>
  <c r="G2" i="1"/>
  <c r="G10" i="1"/>
  <c r="F6" i="1"/>
  <c r="G6" i="1"/>
  <c r="G5" i="1"/>
  <c r="F5" i="1"/>
  <c r="F7" i="1"/>
  <c r="G7" i="1"/>
  <c r="G9" i="1"/>
  <c r="F9" i="1"/>
  <c r="G12" i="1"/>
  <c r="G8" i="1"/>
  <c r="F8" i="1"/>
  <c r="G4" i="1"/>
  <c r="F4" i="1"/>
  <c r="F3" i="1"/>
  <c r="G3" i="1"/>
  <c r="G17" i="1" l="1"/>
  <c r="F17" i="1"/>
  <c r="F16" i="1"/>
  <c r="G16" i="1"/>
  <c r="H16" i="1" s="1"/>
</calcChain>
</file>

<file path=xl/sharedStrings.xml><?xml version="1.0" encoding="utf-8"?>
<sst xmlns="http://schemas.openxmlformats.org/spreadsheetml/2006/main" count="28" uniqueCount="25">
  <si>
    <t>No</t>
  </si>
  <si>
    <t>Out</t>
  </si>
  <si>
    <t>In</t>
  </si>
  <si>
    <t>Radius</t>
  </si>
  <si>
    <t>N=5</t>
  </si>
  <si>
    <t>N=1</t>
  </si>
  <si>
    <t>Average</t>
  </si>
  <si>
    <t>StdDev</t>
  </si>
  <si>
    <t>mm</t>
  </si>
  <si>
    <t>Distance:</t>
  </si>
  <si>
    <t>Radius^2</t>
  </si>
  <si>
    <t>Error (%)</t>
  </si>
  <si>
    <t>screw gauge reading for 10 fringes</t>
  </si>
  <si>
    <t>Initial reading is always 0.0</t>
  </si>
  <si>
    <t>CSR</t>
  </si>
  <si>
    <t>MSR (mm)</t>
  </si>
  <si>
    <t>Displacement (mm)</t>
  </si>
  <si>
    <t>&lt;Average</t>
  </si>
  <si>
    <t>&lt;Standard Deviation</t>
  </si>
  <si>
    <t>&lt;Percent Error</t>
  </si>
  <si>
    <t>Displacement for 10 readings</t>
  </si>
  <si>
    <t>nm</t>
  </si>
  <si>
    <t>Wavelength of diode laser</t>
  </si>
  <si>
    <t>Calibration Constant</t>
  </si>
  <si>
    <t>(3.2%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</si>
</sst>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0" sqref="G10"/>
    </sheetView>
  </sheetViews>
  <sheetFormatPr defaultRowHeight="15" x14ac:dyDescent="0.25"/>
  <cols>
    <col min="5" max="5" width="11.85546875" customWidth="1"/>
    <col min="6" max="7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</row>
    <row r="2" spans="1:8" x14ac:dyDescent="0.25">
      <c r="A2">
        <v>12</v>
      </c>
      <c r="B2" s="2">
        <v>6</v>
      </c>
      <c r="C2" s="2">
        <v>104.6</v>
      </c>
      <c r="D2" s="1">
        <f>(C2-B2)/2</f>
        <v>49.3</v>
      </c>
      <c r="E2" s="1">
        <f>D2^2</f>
        <v>2430.4899999999998</v>
      </c>
      <c r="F2" s="1">
        <f>E2-E6</f>
        <v>850.42749999999978</v>
      </c>
      <c r="G2" s="1">
        <f>E2-E3</f>
        <v>226.1875</v>
      </c>
    </row>
    <row r="3" spans="1:8" x14ac:dyDescent="0.25">
      <c r="A3">
        <v>11</v>
      </c>
      <c r="B3" s="2">
        <v>8.4</v>
      </c>
      <c r="C3" s="2">
        <v>102.3</v>
      </c>
      <c r="D3" s="1">
        <f t="shared" ref="D3:D13" si="0">(C3-B3)/2</f>
        <v>46.949999999999996</v>
      </c>
      <c r="E3" s="1">
        <f t="shared" ref="E3:E13" si="1">D3^2</f>
        <v>2204.3024999999998</v>
      </c>
      <c r="F3" s="1">
        <f t="shared" ref="F3:F9" si="2">E3-E7</f>
        <v>835.30249999999978</v>
      </c>
      <c r="G3" s="1">
        <f t="shared" ref="G3:G12" si="3">E3-E4</f>
        <v>201.73999999999978</v>
      </c>
    </row>
    <row r="4" spans="1:8" x14ac:dyDescent="0.25">
      <c r="A4">
        <v>10</v>
      </c>
      <c r="B4" s="2">
        <v>10.5</v>
      </c>
      <c r="C4" s="2">
        <v>100</v>
      </c>
      <c r="D4" s="1">
        <f t="shared" si="0"/>
        <v>44.75</v>
      </c>
      <c r="E4" s="1">
        <f t="shared" si="1"/>
        <v>2002.5625</v>
      </c>
      <c r="F4" s="1">
        <f t="shared" si="2"/>
        <v>808.86000000000013</v>
      </c>
      <c r="G4" s="1">
        <f t="shared" si="3"/>
        <v>234.35999999999967</v>
      </c>
    </row>
    <row r="5" spans="1:8" x14ac:dyDescent="0.25">
      <c r="A5">
        <v>9</v>
      </c>
      <c r="B5" s="2">
        <v>13.3</v>
      </c>
      <c r="C5" s="2">
        <v>97.4</v>
      </c>
      <c r="D5" s="1">
        <f t="shared" si="0"/>
        <v>42.050000000000004</v>
      </c>
      <c r="E5" s="1">
        <f t="shared" si="1"/>
        <v>1768.2025000000003</v>
      </c>
      <c r="F5" s="1">
        <f t="shared" si="2"/>
        <v>822.64000000000033</v>
      </c>
      <c r="G5" s="1">
        <f t="shared" si="3"/>
        <v>188.14000000000033</v>
      </c>
    </row>
    <row r="6" spans="1:8" x14ac:dyDescent="0.25">
      <c r="A6">
        <v>8</v>
      </c>
      <c r="B6" s="2">
        <v>15.5</v>
      </c>
      <c r="C6" s="2">
        <v>95</v>
      </c>
      <c r="D6" s="1">
        <f t="shared" si="0"/>
        <v>39.75</v>
      </c>
      <c r="E6" s="1">
        <f t="shared" si="1"/>
        <v>1580.0625</v>
      </c>
      <c r="F6" s="1">
        <f t="shared" si="2"/>
        <v>859.1400000000001</v>
      </c>
      <c r="G6" s="1">
        <f t="shared" si="3"/>
        <v>211.0625</v>
      </c>
    </row>
    <row r="7" spans="1:8" x14ac:dyDescent="0.25">
      <c r="A7">
        <v>7</v>
      </c>
      <c r="B7" s="2">
        <v>18</v>
      </c>
      <c r="C7" s="2">
        <v>92</v>
      </c>
      <c r="D7" s="1">
        <f t="shared" si="0"/>
        <v>37</v>
      </c>
      <c r="E7" s="1">
        <f t="shared" si="1"/>
        <v>1369</v>
      </c>
      <c r="F7" s="1">
        <f t="shared" si="2"/>
        <v>849.16000000000008</v>
      </c>
      <c r="G7" s="1">
        <f t="shared" si="3"/>
        <v>175.29750000000013</v>
      </c>
    </row>
    <row r="8" spans="1:8" x14ac:dyDescent="0.25">
      <c r="A8">
        <v>6</v>
      </c>
      <c r="B8" s="2">
        <v>20.6</v>
      </c>
      <c r="C8" s="2">
        <v>89.7</v>
      </c>
      <c r="D8" s="1">
        <f t="shared" si="0"/>
        <v>34.549999999999997</v>
      </c>
      <c r="E8" s="1">
        <f t="shared" si="1"/>
        <v>1193.7024999999999</v>
      </c>
      <c r="F8" s="1">
        <f t="shared" si="2"/>
        <v>882.18</v>
      </c>
      <c r="G8" s="1">
        <f t="shared" si="3"/>
        <v>248.13999999999987</v>
      </c>
    </row>
    <row r="9" spans="1:8" x14ac:dyDescent="0.25">
      <c r="A9">
        <v>5</v>
      </c>
      <c r="B9" s="2">
        <v>24</v>
      </c>
      <c r="C9" s="2">
        <v>85.5</v>
      </c>
      <c r="D9" s="1">
        <f t="shared" si="0"/>
        <v>30.75</v>
      </c>
      <c r="E9" s="1">
        <f t="shared" si="1"/>
        <v>945.5625</v>
      </c>
      <c r="F9" s="1">
        <f t="shared" si="2"/>
        <v>824.5625</v>
      </c>
      <c r="G9" s="1">
        <f t="shared" si="3"/>
        <v>224.6400000000001</v>
      </c>
    </row>
    <row r="10" spans="1:8" x14ac:dyDescent="0.25">
      <c r="A10">
        <v>4</v>
      </c>
      <c r="B10" s="2">
        <v>27.9</v>
      </c>
      <c r="C10" s="2">
        <v>81.599999999999994</v>
      </c>
      <c r="D10" s="1">
        <f t="shared" si="0"/>
        <v>26.849999999999998</v>
      </c>
      <c r="E10" s="1">
        <f t="shared" si="1"/>
        <v>720.9224999999999</v>
      </c>
      <c r="G10" s="1">
        <f t="shared" si="3"/>
        <v>201.08249999999998</v>
      </c>
    </row>
    <row r="11" spans="1:8" x14ac:dyDescent="0.25">
      <c r="A11">
        <v>3</v>
      </c>
      <c r="B11" s="2">
        <v>32</v>
      </c>
      <c r="C11" s="2">
        <v>77.599999999999994</v>
      </c>
      <c r="D11" s="1">
        <f t="shared" si="0"/>
        <v>22.799999999999997</v>
      </c>
      <c r="E11" s="1">
        <f t="shared" si="1"/>
        <v>519.83999999999992</v>
      </c>
      <c r="G11" s="1">
        <f t="shared" si="3"/>
        <v>208.3175</v>
      </c>
    </row>
    <row r="12" spans="1:8" x14ac:dyDescent="0.25">
      <c r="A12">
        <v>2</v>
      </c>
      <c r="B12" s="2">
        <v>37</v>
      </c>
      <c r="C12" s="2">
        <v>72.3</v>
      </c>
      <c r="D12" s="1">
        <f t="shared" si="0"/>
        <v>17.649999999999999</v>
      </c>
      <c r="E12" s="1">
        <f t="shared" si="1"/>
        <v>311.52249999999992</v>
      </c>
      <c r="G12" s="1">
        <f t="shared" si="3"/>
        <v>190.52249999999992</v>
      </c>
    </row>
    <row r="13" spans="1:8" x14ac:dyDescent="0.25">
      <c r="A13">
        <v>1</v>
      </c>
      <c r="B13" s="2">
        <v>43</v>
      </c>
      <c r="C13" s="2">
        <v>65</v>
      </c>
      <c r="D13" s="1">
        <f t="shared" si="0"/>
        <v>11</v>
      </c>
      <c r="E13" s="1">
        <f t="shared" si="1"/>
        <v>121</v>
      </c>
    </row>
    <row r="15" spans="1:8" x14ac:dyDescent="0.25">
      <c r="F15" t="s">
        <v>6</v>
      </c>
      <c r="G15" t="s">
        <v>7</v>
      </c>
      <c r="H15" t="s">
        <v>11</v>
      </c>
    </row>
    <row r="16" spans="1:8" x14ac:dyDescent="0.25">
      <c r="E16" t="s">
        <v>4</v>
      </c>
      <c r="F16" s="1">
        <f>AVERAGE(F2:F9)</f>
        <v>841.5340625</v>
      </c>
      <c r="G16" s="2">
        <f>_xlfn.STDEV.S(F2:F9)</f>
        <v>23.454380299754941</v>
      </c>
      <c r="H16" s="1">
        <f>(G16/F16)*100</f>
        <v>2.7870981514494479</v>
      </c>
    </row>
    <row r="17" spans="5:9" x14ac:dyDescent="0.25">
      <c r="E17" t="s">
        <v>5</v>
      </c>
      <c r="F17" s="1">
        <f>AVERAGE(G2:G12)</f>
        <v>209.95363636363635</v>
      </c>
      <c r="G17" s="2">
        <f>_xlfn.STDEV.S(G2:G12)</f>
        <v>21.766064279160382</v>
      </c>
      <c r="H17" s="1">
        <f>(G17/F17)*100</f>
        <v>10.36708135002811</v>
      </c>
    </row>
    <row r="19" spans="5:9" x14ac:dyDescent="0.25">
      <c r="E19" t="s">
        <v>9</v>
      </c>
      <c r="F19" s="1">
        <f>((5*(870-39)^2*650)/F16)/10^6</f>
        <v>2.6669428487928855</v>
      </c>
      <c r="H19" s="3">
        <v>5</v>
      </c>
      <c r="I19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4" workbookViewId="0">
      <selection activeCell="G10" sqref="G10"/>
    </sheetView>
  </sheetViews>
  <sheetFormatPr defaultRowHeight="15" x14ac:dyDescent="0.25"/>
  <cols>
    <col min="1" max="1" width="11.28515625" customWidth="1"/>
    <col min="3" max="3" width="9.5703125" bestFit="1" customWidth="1"/>
    <col min="6" max="6" width="27.5703125" bestFit="1" customWidth="1"/>
  </cols>
  <sheetData>
    <row r="1" spans="1:8" x14ac:dyDescent="0.25">
      <c r="A1" t="s">
        <v>12</v>
      </c>
    </row>
    <row r="2" spans="1:8" x14ac:dyDescent="0.25">
      <c r="A2" t="s">
        <v>13</v>
      </c>
    </row>
    <row r="4" spans="1:8" x14ac:dyDescent="0.25">
      <c r="A4" t="s">
        <v>15</v>
      </c>
      <c r="B4" t="s">
        <v>14</v>
      </c>
      <c r="C4" t="s">
        <v>16</v>
      </c>
    </row>
    <row r="5" spans="1:8" x14ac:dyDescent="0.25">
      <c r="A5">
        <v>1</v>
      </c>
      <c r="B5">
        <v>1</v>
      </c>
      <c r="C5" s="1">
        <f>A5+(B5/100)</f>
        <v>1.01</v>
      </c>
      <c r="F5" t="s">
        <v>22</v>
      </c>
      <c r="G5">
        <v>650</v>
      </c>
      <c r="H5" t="s">
        <v>21</v>
      </c>
    </row>
    <row r="6" spans="1:8" x14ac:dyDescent="0.25">
      <c r="A6">
        <v>1</v>
      </c>
      <c r="B6">
        <v>8</v>
      </c>
      <c r="C6" s="1">
        <f t="shared" ref="C6:C20" si="0">A6+(B6/100)</f>
        <v>1.08</v>
      </c>
      <c r="F6" t="s">
        <v>20</v>
      </c>
      <c r="G6">
        <f>3.25*10^-3</f>
        <v>3.2500000000000003E-3</v>
      </c>
      <c r="H6" t="s">
        <v>8</v>
      </c>
    </row>
    <row r="7" spans="1:8" x14ac:dyDescent="0.25">
      <c r="A7">
        <v>1</v>
      </c>
      <c r="B7">
        <v>12</v>
      </c>
      <c r="C7" s="1">
        <f t="shared" si="0"/>
        <v>1.1200000000000001</v>
      </c>
      <c r="F7" t="s">
        <v>23</v>
      </c>
      <c r="G7">
        <f>G6/C21</f>
        <v>2.9511918274687855E-3</v>
      </c>
      <c r="H7" t="s">
        <v>24</v>
      </c>
    </row>
    <row r="8" spans="1:8" x14ac:dyDescent="0.25">
      <c r="A8">
        <v>1</v>
      </c>
      <c r="B8">
        <v>14</v>
      </c>
      <c r="C8" s="1">
        <f t="shared" si="0"/>
        <v>1.1400000000000001</v>
      </c>
    </row>
    <row r="9" spans="1:8" x14ac:dyDescent="0.25">
      <c r="A9">
        <v>1</v>
      </c>
      <c r="B9">
        <v>11</v>
      </c>
      <c r="C9" s="1">
        <f t="shared" si="0"/>
        <v>1.1100000000000001</v>
      </c>
    </row>
    <row r="10" spans="1:8" x14ac:dyDescent="0.25">
      <c r="A10">
        <v>1</v>
      </c>
      <c r="B10">
        <v>9</v>
      </c>
      <c r="C10" s="1">
        <f t="shared" si="0"/>
        <v>1.0900000000000001</v>
      </c>
    </row>
    <row r="11" spans="1:8" x14ac:dyDescent="0.25">
      <c r="A11">
        <v>1</v>
      </c>
      <c r="B11">
        <v>10</v>
      </c>
      <c r="C11" s="1">
        <f t="shared" si="0"/>
        <v>1.1000000000000001</v>
      </c>
    </row>
    <row r="12" spans="1:8" x14ac:dyDescent="0.25">
      <c r="A12">
        <v>1</v>
      </c>
      <c r="B12">
        <v>8</v>
      </c>
      <c r="C12" s="1">
        <f t="shared" si="0"/>
        <v>1.08</v>
      </c>
    </row>
    <row r="13" spans="1:8" x14ac:dyDescent="0.25">
      <c r="A13">
        <v>1</v>
      </c>
      <c r="B13">
        <v>7</v>
      </c>
      <c r="C13" s="1">
        <f t="shared" si="0"/>
        <v>1.07</v>
      </c>
    </row>
    <row r="14" spans="1:8" x14ac:dyDescent="0.25">
      <c r="A14">
        <v>1</v>
      </c>
      <c r="B14">
        <v>6</v>
      </c>
      <c r="C14" s="1">
        <f t="shared" si="0"/>
        <v>1.06</v>
      </c>
    </row>
    <row r="15" spans="1:8" x14ac:dyDescent="0.25">
      <c r="A15">
        <v>1</v>
      </c>
      <c r="B15">
        <v>12</v>
      </c>
      <c r="C15" s="1">
        <f t="shared" si="0"/>
        <v>1.1200000000000001</v>
      </c>
    </row>
    <row r="16" spans="1:8" x14ac:dyDescent="0.25">
      <c r="A16">
        <v>1</v>
      </c>
      <c r="B16">
        <v>13</v>
      </c>
      <c r="C16" s="1">
        <f t="shared" si="0"/>
        <v>1.1299999999999999</v>
      </c>
    </row>
    <row r="17" spans="1:4" x14ac:dyDescent="0.25">
      <c r="A17">
        <v>1</v>
      </c>
      <c r="B17">
        <v>15</v>
      </c>
      <c r="C17" s="1">
        <f t="shared" si="0"/>
        <v>1.1499999999999999</v>
      </c>
    </row>
    <row r="18" spans="1:4" x14ac:dyDescent="0.25">
      <c r="A18">
        <v>1</v>
      </c>
      <c r="B18">
        <v>12</v>
      </c>
      <c r="C18" s="1">
        <f t="shared" si="0"/>
        <v>1.1200000000000001</v>
      </c>
    </row>
    <row r="19" spans="1:4" x14ac:dyDescent="0.25">
      <c r="A19">
        <v>1</v>
      </c>
      <c r="B19">
        <v>14</v>
      </c>
      <c r="C19" s="1">
        <f t="shared" si="0"/>
        <v>1.1400000000000001</v>
      </c>
    </row>
    <row r="20" spans="1:4" x14ac:dyDescent="0.25">
      <c r="A20">
        <v>1</v>
      </c>
      <c r="B20">
        <v>10</v>
      </c>
      <c r="C20" s="1">
        <f t="shared" si="0"/>
        <v>1.1000000000000001</v>
      </c>
    </row>
    <row r="21" spans="1:4" x14ac:dyDescent="0.25">
      <c r="C21" s="1">
        <f>AVERAGE(C5:C20)</f>
        <v>1.1012500000000001</v>
      </c>
      <c r="D21" t="s">
        <v>17</v>
      </c>
    </row>
    <row r="22" spans="1:4" x14ac:dyDescent="0.25">
      <c r="C22" s="1">
        <f>_xlfn.STDEV.P(C5:C20)</f>
        <v>3.4798527267687632E-2</v>
      </c>
      <c r="D22" t="s">
        <v>18</v>
      </c>
    </row>
    <row r="23" spans="1:4" x14ac:dyDescent="0.25">
      <c r="C23" s="2">
        <f>C22/C21*100</f>
        <v>3.1599116701645973</v>
      </c>
      <c r="D2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Atul Singh Arora</cp:lastModifiedBy>
  <dcterms:created xsi:type="dcterms:W3CDTF">2013-11-18T10:34:11Z</dcterms:created>
  <dcterms:modified xsi:type="dcterms:W3CDTF">2013-11-23T13:03:03Z</dcterms:modified>
</cp:coreProperties>
</file>