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. S. Aurora\Documents\IISER_repo\Semester_3\Biology_Practicals\Observations\"/>
    </mc:Choice>
  </mc:AlternateContent>
  <bookViews>
    <workbookView xWindow="0" yWindow="0" windowWidth="19200" windowHeight="8385"/>
  </bookViews>
  <sheets>
    <sheet name="Final DARK" sheetId="1" r:id="rId1"/>
    <sheet name="Final LIGHT" sheetId="3" r:id="rId2"/>
    <sheet name="Generation1 (Dark)" sheetId="2" r:id="rId3"/>
    <sheet name="Generation1 (Light)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" i="4" l="1"/>
  <c r="G35" i="4"/>
  <c r="H34" i="4"/>
  <c r="G34" i="4"/>
  <c r="H26" i="4"/>
  <c r="G26" i="4"/>
  <c r="H25" i="4"/>
  <c r="G25" i="4"/>
  <c r="G13" i="4"/>
  <c r="H13" i="4"/>
  <c r="H12" i="4"/>
  <c r="G12" i="4"/>
  <c r="H4" i="4"/>
  <c r="G4" i="4"/>
  <c r="H3" i="4"/>
  <c r="G3" i="4"/>
  <c r="C64" i="3" l="1"/>
  <c r="B64" i="3"/>
  <c r="C63" i="3"/>
  <c r="B63" i="3"/>
  <c r="C60" i="3"/>
  <c r="B60" i="3"/>
  <c r="C59" i="3"/>
  <c r="B59" i="3"/>
  <c r="C56" i="3"/>
  <c r="B56" i="3"/>
  <c r="C55" i="3"/>
  <c r="B55" i="3"/>
  <c r="I51" i="3"/>
  <c r="I50" i="3" s="1"/>
  <c r="F50" i="3"/>
  <c r="F51" i="3" s="1"/>
  <c r="I47" i="3"/>
  <c r="I46" i="3" s="1"/>
  <c r="F46" i="3"/>
  <c r="F47" i="3" s="1"/>
  <c r="I43" i="3"/>
  <c r="I42" i="3" s="1"/>
  <c r="L42" i="3" s="1"/>
  <c r="L43" i="3" s="1"/>
  <c r="F42" i="3"/>
  <c r="F43" i="3" s="1"/>
  <c r="I38" i="3"/>
  <c r="I37" i="3" s="1"/>
  <c r="F37" i="3"/>
  <c r="F38" i="3" s="1"/>
  <c r="I34" i="3"/>
  <c r="I33" i="3" s="1"/>
  <c r="F33" i="3"/>
  <c r="F34" i="3" s="1"/>
  <c r="I30" i="3"/>
  <c r="I29" i="3" s="1"/>
  <c r="F29" i="3"/>
  <c r="F30" i="3" s="1"/>
  <c r="I25" i="3"/>
  <c r="I24" i="3" s="1"/>
  <c r="F24" i="3"/>
  <c r="F25" i="3" s="1"/>
  <c r="I21" i="3"/>
  <c r="I20" i="3" s="1"/>
  <c r="F20" i="3"/>
  <c r="F21" i="3" s="1"/>
  <c r="I17" i="3"/>
  <c r="I16" i="3" s="1"/>
  <c r="F16" i="3"/>
  <c r="F17" i="3" s="1"/>
  <c r="I12" i="3"/>
  <c r="J64" i="3" s="1"/>
  <c r="F11" i="3"/>
  <c r="G63" i="3" s="1"/>
  <c r="I8" i="3"/>
  <c r="J60" i="3" s="1"/>
  <c r="F7" i="3"/>
  <c r="G59" i="3" s="1"/>
  <c r="I4" i="3"/>
  <c r="J56" i="3" s="1"/>
  <c r="F3" i="3"/>
  <c r="G55" i="3" s="1"/>
  <c r="M64" i="1"/>
  <c r="L64" i="1"/>
  <c r="J64" i="1"/>
  <c r="I64" i="1"/>
  <c r="G64" i="1"/>
  <c r="F64" i="1"/>
  <c r="C64" i="1"/>
  <c r="B64" i="1"/>
  <c r="M63" i="1"/>
  <c r="L63" i="1"/>
  <c r="J63" i="1"/>
  <c r="I63" i="1"/>
  <c r="G63" i="1"/>
  <c r="F63" i="1"/>
  <c r="C63" i="1"/>
  <c r="B63" i="1"/>
  <c r="M60" i="1"/>
  <c r="L60" i="1"/>
  <c r="J60" i="1"/>
  <c r="I60" i="1"/>
  <c r="G60" i="1"/>
  <c r="F60" i="1"/>
  <c r="C60" i="1"/>
  <c r="B60" i="1"/>
  <c r="M59" i="1"/>
  <c r="L59" i="1"/>
  <c r="J59" i="1"/>
  <c r="I59" i="1"/>
  <c r="G59" i="1"/>
  <c r="F59" i="1"/>
  <c r="C59" i="1"/>
  <c r="B59" i="1"/>
  <c r="G56" i="1"/>
  <c r="G55" i="1"/>
  <c r="J56" i="1"/>
  <c r="J55" i="1"/>
  <c r="M56" i="1"/>
  <c r="M55" i="1"/>
  <c r="L56" i="1"/>
  <c r="L55" i="1"/>
  <c r="I56" i="1"/>
  <c r="I55" i="1"/>
  <c r="F56" i="1"/>
  <c r="F55" i="1"/>
  <c r="B56" i="1"/>
  <c r="C56" i="1"/>
  <c r="C55" i="1"/>
  <c r="B55" i="1"/>
  <c r="L29" i="3" l="1"/>
  <c r="L30" i="3" s="1"/>
  <c r="L16" i="3"/>
  <c r="L17" i="3" s="1"/>
  <c r="L50" i="3"/>
  <c r="L51" i="3" s="1"/>
  <c r="L37" i="3"/>
  <c r="L38" i="3" s="1"/>
  <c r="L24" i="3"/>
  <c r="L25" i="3" s="1"/>
  <c r="L46" i="3"/>
  <c r="L47" i="3" s="1"/>
  <c r="L33" i="3"/>
  <c r="L34" i="3" s="1"/>
  <c r="L20" i="3"/>
  <c r="L21" i="3" s="1"/>
  <c r="F55" i="3"/>
  <c r="I56" i="3"/>
  <c r="F59" i="3"/>
  <c r="I60" i="3"/>
  <c r="F63" i="3"/>
  <c r="I64" i="3"/>
  <c r="I3" i="3"/>
  <c r="F4" i="3"/>
  <c r="I7" i="3"/>
  <c r="F8" i="3"/>
  <c r="I11" i="3"/>
  <c r="F12" i="3"/>
  <c r="I51" i="1"/>
  <c r="F51" i="1"/>
  <c r="I50" i="1"/>
  <c r="L50" i="1" s="1"/>
  <c r="L51" i="1" s="1"/>
  <c r="F50" i="1"/>
  <c r="I47" i="1"/>
  <c r="F47" i="1"/>
  <c r="I46" i="1"/>
  <c r="L46" i="1" s="1"/>
  <c r="L47" i="1" s="1"/>
  <c r="F46" i="1"/>
  <c r="I43" i="1"/>
  <c r="F43" i="1"/>
  <c r="I42" i="1"/>
  <c r="L42" i="1" s="1"/>
  <c r="L43" i="1" s="1"/>
  <c r="F42" i="1"/>
  <c r="I38" i="1"/>
  <c r="F38" i="1"/>
  <c r="I37" i="1"/>
  <c r="L37" i="1" s="1"/>
  <c r="L38" i="1" s="1"/>
  <c r="F37" i="1"/>
  <c r="I34" i="1"/>
  <c r="F34" i="1"/>
  <c r="I33" i="1"/>
  <c r="L33" i="1" s="1"/>
  <c r="L34" i="1" s="1"/>
  <c r="F33" i="1"/>
  <c r="I30" i="1"/>
  <c r="F30" i="1"/>
  <c r="I29" i="1"/>
  <c r="L29" i="1" s="1"/>
  <c r="L30" i="1" s="1"/>
  <c r="F29" i="1"/>
  <c r="I25" i="1"/>
  <c r="I24" i="1" s="1"/>
  <c r="L24" i="1" s="1"/>
  <c r="L25" i="1" s="1"/>
  <c r="F24" i="1"/>
  <c r="F25" i="1" s="1"/>
  <c r="I21" i="1"/>
  <c r="I20" i="1" s="1"/>
  <c r="L20" i="1" s="1"/>
  <c r="L21" i="1" s="1"/>
  <c r="F20" i="1"/>
  <c r="F21" i="1" s="1"/>
  <c r="I17" i="1"/>
  <c r="I16" i="1" s="1"/>
  <c r="L16" i="1" s="1"/>
  <c r="L17" i="1" s="1"/>
  <c r="F16" i="1"/>
  <c r="F17" i="1" s="1"/>
  <c r="I12" i="1"/>
  <c r="F12" i="1"/>
  <c r="I11" i="1"/>
  <c r="L11" i="1" s="1"/>
  <c r="L12" i="1" s="1"/>
  <c r="F11" i="1"/>
  <c r="I8" i="1"/>
  <c r="F8" i="1"/>
  <c r="I7" i="1"/>
  <c r="L7" i="1" s="1"/>
  <c r="L8" i="1" s="1"/>
  <c r="F7" i="1"/>
  <c r="I3" i="1"/>
  <c r="I4" i="1"/>
  <c r="J63" i="3" l="1"/>
  <c r="L11" i="3"/>
  <c r="I63" i="3"/>
  <c r="J55" i="3"/>
  <c r="I55" i="3"/>
  <c r="L3" i="3"/>
  <c r="G64" i="3"/>
  <c r="F64" i="3"/>
  <c r="G60" i="3"/>
  <c r="F60" i="3"/>
  <c r="G56" i="3"/>
  <c r="F56" i="3"/>
  <c r="J59" i="3"/>
  <c r="L7" i="3"/>
  <c r="I59" i="3"/>
  <c r="H37" i="2"/>
  <c r="G37" i="2"/>
  <c r="H36" i="2"/>
  <c r="G36" i="2"/>
  <c r="H27" i="2"/>
  <c r="G27" i="2"/>
  <c r="H26" i="2"/>
  <c r="G26" i="2"/>
  <c r="H15" i="2"/>
  <c r="H14" i="2"/>
  <c r="G15" i="2"/>
  <c r="G14" i="2"/>
  <c r="L3" i="1"/>
  <c r="L4" i="1" s="1"/>
  <c r="F4" i="1"/>
  <c r="F3" i="1"/>
  <c r="H4" i="2"/>
  <c r="H3" i="2"/>
  <c r="G4" i="2"/>
  <c r="G3" i="2"/>
  <c r="M59" i="3" l="1"/>
  <c r="L8" i="3"/>
  <c r="L59" i="3"/>
  <c r="M55" i="3"/>
  <c r="L4" i="3"/>
  <c r="L55" i="3"/>
  <c r="M63" i="3"/>
  <c r="L12" i="3"/>
  <c r="L63" i="3"/>
  <c r="M56" i="3" l="1"/>
  <c r="L56" i="3"/>
  <c r="M64" i="3"/>
  <c r="L64" i="3"/>
  <c r="M60" i="3"/>
  <c r="L60" i="3"/>
</calcChain>
</file>

<file path=xl/sharedStrings.xml><?xml version="1.0" encoding="utf-8"?>
<sst xmlns="http://schemas.openxmlformats.org/spreadsheetml/2006/main" count="540" uniqueCount="33">
  <si>
    <t>G1</t>
  </si>
  <si>
    <t>Vial 1 G1</t>
  </si>
  <si>
    <t>Red</t>
  </si>
  <si>
    <t>White</t>
  </si>
  <si>
    <t>Male</t>
  </si>
  <si>
    <t>Female</t>
  </si>
  <si>
    <t>G2</t>
  </si>
  <si>
    <t>G3</t>
  </si>
  <si>
    <t>Males</t>
  </si>
  <si>
    <t>p</t>
  </si>
  <si>
    <t>q</t>
  </si>
  <si>
    <t>Females</t>
  </si>
  <si>
    <t>Population</t>
  </si>
  <si>
    <t>Vial 2 G1</t>
  </si>
  <si>
    <t>Vial 1 (DARK)</t>
  </si>
  <si>
    <t>Vial 2 (DARK)</t>
  </si>
  <si>
    <t>Vial 3 G1</t>
  </si>
  <si>
    <t>Vial 3 (DARK)</t>
  </si>
  <si>
    <t>Vial 4 G1</t>
  </si>
  <si>
    <t>Vial 4 (DARK)</t>
  </si>
  <si>
    <t>Averaged</t>
  </si>
  <si>
    <t>Vial 2 (LIGHT)</t>
  </si>
  <si>
    <t>G2*</t>
  </si>
  <si>
    <t>Vial 3 (LIGHT)</t>
  </si>
  <si>
    <t>Vial 4 (LIGHT)</t>
  </si>
  <si>
    <t>Vial 5 (LIGHT)</t>
  </si>
  <si>
    <t>G3*</t>
  </si>
  <si>
    <t>Std Dev</t>
  </si>
  <si>
    <t>Vial 5</t>
  </si>
  <si>
    <t>Vial 2</t>
  </si>
  <si>
    <t>Vial 3</t>
  </si>
  <si>
    <t>Vial 4</t>
  </si>
  <si>
    <t>G1*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</si>
</sst>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2" fillId="0" borderId="0" xfId="0" applyFont="1"/>
    <xf numFmtId="0" fontId="1" fillId="2" borderId="1" xfId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abSelected="1" topLeftCell="A46" zoomScaleNormal="100" workbookViewId="0">
      <selection activeCell="N61" sqref="N61"/>
    </sheetView>
  </sheetViews>
  <sheetFormatPr defaultRowHeight="15" x14ac:dyDescent="0.25"/>
  <sheetData>
    <row r="1" spans="1:12" x14ac:dyDescent="0.25">
      <c r="A1" t="s">
        <v>14</v>
      </c>
    </row>
    <row r="2" spans="1:12" x14ac:dyDescent="0.25">
      <c r="A2" t="s">
        <v>0</v>
      </c>
      <c r="B2" t="s">
        <v>4</v>
      </c>
      <c r="C2" t="s">
        <v>5</v>
      </c>
      <c r="E2" t="s">
        <v>8</v>
      </c>
      <c r="H2" t="s">
        <v>11</v>
      </c>
      <c r="K2" t="s">
        <v>12</v>
      </c>
    </row>
    <row r="3" spans="1:12" x14ac:dyDescent="0.25">
      <c r="A3" t="s">
        <v>2</v>
      </c>
      <c r="B3">
        <v>20</v>
      </c>
      <c r="C3">
        <v>43</v>
      </c>
      <c r="E3" t="s">
        <v>9</v>
      </c>
      <c r="F3">
        <f>(B3/SUM(B3:B4))</f>
        <v>0.48780487804878048</v>
      </c>
      <c r="H3" t="s">
        <v>9</v>
      </c>
      <c r="I3">
        <f>1-I4</f>
        <v>0.42717803813052002</v>
      </c>
      <c r="K3" t="s">
        <v>9</v>
      </c>
      <c r="L3">
        <f>(2*I3 + F3)/3</f>
        <v>0.44738698476994015</v>
      </c>
    </row>
    <row r="4" spans="1:12" x14ac:dyDescent="0.25">
      <c r="A4" t="s">
        <v>3</v>
      </c>
      <c r="B4">
        <v>21</v>
      </c>
      <c r="C4">
        <v>21</v>
      </c>
      <c r="E4" t="s">
        <v>10</v>
      </c>
      <c r="F4">
        <f>(1-F3)</f>
        <v>0.51219512195121952</v>
      </c>
      <c r="H4" t="s">
        <v>10</v>
      </c>
      <c r="I4">
        <f>SQRT(C4/(SUM(C3:C4)))</f>
        <v>0.57282196186947998</v>
      </c>
      <c r="K4" t="s">
        <v>10</v>
      </c>
      <c r="L4">
        <f>1-L3</f>
        <v>0.5526130152300599</v>
      </c>
    </row>
    <row r="6" spans="1:12" x14ac:dyDescent="0.25">
      <c r="A6" t="s">
        <v>6</v>
      </c>
      <c r="B6" t="s">
        <v>4</v>
      </c>
      <c r="C6" t="s">
        <v>5</v>
      </c>
      <c r="E6" t="s">
        <v>8</v>
      </c>
      <c r="H6" t="s">
        <v>11</v>
      </c>
      <c r="K6" t="s">
        <v>12</v>
      </c>
    </row>
    <row r="7" spans="1:12" x14ac:dyDescent="0.25">
      <c r="A7" t="s">
        <v>2</v>
      </c>
      <c r="B7">
        <v>23</v>
      </c>
      <c r="C7">
        <v>15</v>
      </c>
      <c r="E7" t="s">
        <v>9</v>
      </c>
      <c r="F7">
        <f>(B7/SUM(B7:B8))</f>
        <v>0.6216216216216216</v>
      </c>
      <c r="H7" t="s">
        <v>9</v>
      </c>
      <c r="I7">
        <f>1-I8</f>
        <v>0.65700282971498236</v>
      </c>
      <c r="K7" t="s">
        <v>9</v>
      </c>
      <c r="L7">
        <f>(2*I7 + F7)/3</f>
        <v>0.64520909368386203</v>
      </c>
    </row>
    <row r="8" spans="1:12" x14ac:dyDescent="0.25">
      <c r="A8" t="s">
        <v>3</v>
      </c>
      <c r="B8">
        <v>14</v>
      </c>
      <c r="C8">
        <v>2</v>
      </c>
      <c r="E8" t="s">
        <v>10</v>
      </c>
      <c r="F8">
        <f>(1-F7)</f>
        <v>0.3783783783783784</v>
      </c>
      <c r="H8" t="s">
        <v>10</v>
      </c>
      <c r="I8">
        <f>SQRT(C8/(SUM(C7:C8)))</f>
        <v>0.34299717028501769</v>
      </c>
      <c r="K8" t="s">
        <v>10</v>
      </c>
      <c r="L8">
        <f>1-L7</f>
        <v>0.35479090631613797</v>
      </c>
    </row>
    <row r="10" spans="1:12" x14ac:dyDescent="0.25">
      <c r="A10" t="s">
        <v>7</v>
      </c>
      <c r="B10" t="s">
        <v>4</v>
      </c>
      <c r="C10" t="s">
        <v>5</v>
      </c>
      <c r="E10" t="s">
        <v>8</v>
      </c>
      <c r="H10" t="s">
        <v>11</v>
      </c>
      <c r="K10" t="s">
        <v>12</v>
      </c>
    </row>
    <row r="11" spans="1:12" x14ac:dyDescent="0.25">
      <c r="A11" t="s">
        <v>2</v>
      </c>
      <c r="B11">
        <v>34</v>
      </c>
      <c r="C11">
        <v>89</v>
      </c>
      <c r="E11" t="s">
        <v>9</v>
      </c>
      <c r="F11">
        <f>(B11/SUM(B11:B12))</f>
        <v>0.30909090909090908</v>
      </c>
      <c r="H11" t="s">
        <v>9</v>
      </c>
      <c r="I11">
        <f>1-I12</f>
        <v>1</v>
      </c>
      <c r="K11" t="s">
        <v>9</v>
      </c>
      <c r="L11">
        <f>(2*I11 + F11)/3</f>
        <v>0.76969696969696966</v>
      </c>
    </row>
    <row r="12" spans="1:12" x14ac:dyDescent="0.25">
      <c r="A12" t="s">
        <v>3</v>
      </c>
      <c r="B12">
        <v>76</v>
      </c>
      <c r="C12">
        <v>0</v>
      </c>
      <c r="E12" t="s">
        <v>10</v>
      </c>
      <c r="F12">
        <f>(1-F11)</f>
        <v>0.69090909090909092</v>
      </c>
      <c r="H12" t="s">
        <v>10</v>
      </c>
      <c r="I12">
        <f>SQRT(C12/(SUM(C11:C12)))</f>
        <v>0</v>
      </c>
      <c r="K12" t="s">
        <v>10</v>
      </c>
      <c r="L12">
        <f>1-L11</f>
        <v>0.23030303030303034</v>
      </c>
    </row>
    <row r="14" spans="1:12" x14ac:dyDescent="0.25">
      <c r="A14" t="s">
        <v>15</v>
      </c>
    </row>
    <row r="15" spans="1:12" x14ac:dyDescent="0.25">
      <c r="A15" t="s">
        <v>0</v>
      </c>
      <c r="B15" t="s">
        <v>4</v>
      </c>
      <c r="C15" t="s">
        <v>5</v>
      </c>
      <c r="E15" t="s">
        <v>8</v>
      </c>
      <c r="H15" t="s">
        <v>11</v>
      </c>
      <c r="K15" t="s">
        <v>12</v>
      </c>
    </row>
    <row r="16" spans="1:12" x14ac:dyDescent="0.25">
      <c r="A16" t="s">
        <v>2</v>
      </c>
      <c r="B16">
        <v>36</v>
      </c>
      <c r="C16">
        <v>44</v>
      </c>
      <c r="E16" t="s">
        <v>9</v>
      </c>
      <c r="F16">
        <f>(B16/SUM(B16:B17))</f>
        <v>0.8</v>
      </c>
      <c r="H16" t="s">
        <v>9</v>
      </c>
      <c r="I16">
        <f>1-I17</f>
        <v>0.65358983848622454</v>
      </c>
      <c r="K16" t="s">
        <v>9</v>
      </c>
      <c r="L16">
        <f>(2*I16 + F16)/3</f>
        <v>0.70239322565748308</v>
      </c>
    </row>
    <row r="17" spans="1:12" x14ac:dyDescent="0.25">
      <c r="A17" t="s">
        <v>3</v>
      </c>
      <c r="B17">
        <v>9</v>
      </c>
      <c r="C17">
        <v>6</v>
      </c>
      <c r="E17" t="s">
        <v>10</v>
      </c>
      <c r="F17">
        <f>(1-F16)</f>
        <v>0.19999999999999996</v>
      </c>
      <c r="H17" t="s">
        <v>10</v>
      </c>
      <c r="I17">
        <f>SQRT(C17/(SUM(C16:C17)))</f>
        <v>0.34641016151377546</v>
      </c>
      <c r="K17" t="s">
        <v>10</v>
      </c>
      <c r="L17">
        <f>1-L16</f>
        <v>0.29760677434251692</v>
      </c>
    </row>
    <row r="19" spans="1:12" x14ac:dyDescent="0.25">
      <c r="A19" t="s">
        <v>6</v>
      </c>
      <c r="B19" t="s">
        <v>4</v>
      </c>
      <c r="C19" t="s">
        <v>5</v>
      </c>
      <c r="E19" t="s">
        <v>8</v>
      </c>
      <c r="H19" t="s">
        <v>11</v>
      </c>
      <c r="K19" t="s">
        <v>12</v>
      </c>
    </row>
    <row r="20" spans="1:12" x14ac:dyDescent="0.25">
      <c r="A20" t="s">
        <v>2</v>
      </c>
      <c r="B20">
        <v>7</v>
      </c>
      <c r="C20">
        <v>3</v>
      </c>
      <c r="E20" t="s">
        <v>9</v>
      </c>
      <c r="F20">
        <f>(B20/SUM(B20:B21))</f>
        <v>0.875</v>
      </c>
      <c r="H20" t="s">
        <v>9</v>
      </c>
      <c r="I20">
        <f>1-I21</f>
        <v>1</v>
      </c>
      <c r="K20" t="s">
        <v>9</v>
      </c>
      <c r="L20">
        <f>(2*I20 + F20)/3</f>
        <v>0.95833333333333337</v>
      </c>
    </row>
    <row r="21" spans="1:12" x14ac:dyDescent="0.25">
      <c r="A21" t="s">
        <v>3</v>
      </c>
      <c r="B21">
        <v>1</v>
      </c>
      <c r="C21">
        <v>0</v>
      </c>
      <c r="E21" t="s">
        <v>10</v>
      </c>
      <c r="F21">
        <f>(1-F20)</f>
        <v>0.125</v>
      </c>
      <c r="H21" t="s">
        <v>10</v>
      </c>
      <c r="I21">
        <f>SQRT(C21/(SUM(C20:C21)))</f>
        <v>0</v>
      </c>
      <c r="K21" t="s">
        <v>10</v>
      </c>
      <c r="L21">
        <f>1-L20</f>
        <v>4.166666666666663E-2</v>
      </c>
    </row>
    <row r="23" spans="1:12" x14ac:dyDescent="0.25">
      <c r="A23" t="s">
        <v>7</v>
      </c>
      <c r="B23" t="s">
        <v>4</v>
      </c>
      <c r="C23" t="s">
        <v>5</v>
      </c>
      <c r="E23" t="s">
        <v>8</v>
      </c>
      <c r="H23" t="s">
        <v>11</v>
      </c>
      <c r="K23" t="s">
        <v>12</v>
      </c>
    </row>
    <row r="24" spans="1:12" x14ac:dyDescent="0.25">
      <c r="A24" t="s">
        <v>2</v>
      </c>
      <c r="B24">
        <v>67</v>
      </c>
      <c r="C24">
        <v>65</v>
      </c>
      <c r="E24" t="s">
        <v>9</v>
      </c>
      <c r="F24">
        <f>(B24/SUM(B24:B25))</f>
        <v>0.73626373626373631</v>
      </c>
      <c r="H24" t="s">
        <v>9</v>
      </c>
      <c r="I24">
        <f>1-I25</f>
        <v>0.8769085090206673</v>
      </c>
      <c r="K24" t="s">
        <v>9</v>
      </c>
      <c r="L24">
        <f>(2*I24 + F24)/3</f>
        <v>0.83002691810169027</v>
      </c>
    </row>
    <row r="25" spans="1:12" x14ac:dyDescent="0.25">
      <c r="A25" t="s">
        <v>3</v>
      </c>
      <c r="B25">
        <v>24</v>
      </c>
      <c r="C25">
        <v>1</v>
      </c>
      <c r="E25" t="s">
        <v>10</v>
      </c>
      <c r="F25">
        <f>(1-F24)</f>
        <v>0.26373626373626369</v>
      </c>
      <c r="H25" t="s">
        <v>10</v>
      </c>
      <c r="I25">
        <f>SQRT(C25/(SUM(C24:C25)))</f>
        <v>0.12309149097933274</v>
      </c>
      <c r="K25" t="s">
        <v>10</v>
      </c>
      <c r="L25">
        <f>1-L24</f>
        <v>0.16997308189830973</v>
      </c>
    </row>
    <row r="27" spans="1:12" x14ac:dyDescent="0.25">
      <c r="A27" t="s">
        <v>17</v>
      </c>
    </row>
    <row r="28" spans="1:12" x14ac:dyDescent="0.25">
      <c r="A28" t="s">
        <v>0</v>
      </c>
      <c r="B28" t="s">
        <v>4</v>
      </c>
      <c r="C28" t="s">
        <v>5</v>
      </c>
      <c r="E28" t="s">
        <v>8</v>
      </c>
      <c r="H28" t="s">
        <v>11</v>
      </c>
      <c r="K28" t="s">
        <v>12</v>
      </c>
    </row>
    <row r="29" spans="1:12" x14ac:dyDescent="0.25">
      <c r="A29" t="s">
        <v>2</v>
      </c>
      <c r="B29">
        <v>18</v>
      </c>
      <c r="C29">
        <v>30</v>
      </c>
      <c r="E29" t="s">
        <v>9</v>
      </c>
      <c r="F29">
        <f>(B29/SUM(B29:B30))</f>
        <v>0.4</v>
      </c>
      <c r="H29" t="s">
        <v>9</v>
      </c>
      <c r="I29">
        <f>1-I30</f>
        <v>0.65700282971498236</v>
      </c>
      <c r="K29" t="s">
        <v>9</v>
      </c>
      <c r="L29">
        <f>(2*I29 + F29)/3</f>
        <v>0.57133521980998825</v>
      </c>
    </row>
    <row r="30" spans="1:12" x14ac:dyDescent="0.25">
      <c r="A30" t="s">
        <v>3</v>
      </c>
      <c r="B30">
        <v>27</v>
      </c>
      <c r="C30">
        <v>4</v>
      </c>
      <c r="E30" t="s">
        <v>10</v>
      </c>
      <c r="F30">
        <f>(1-F29)</f>
        <v>0.6</v>
      </c>
      <c r="H30" t="s">
        <v>10</v>
      </c>
      <c r="I30">
        <f>SQRT(C30/(SUM(C29:C30)))</f>
        <v>0.34299717028501769</v>
      </c>
      <c r="K30" t="s">
        <v>10</v>
      </c>
      <c r="L30">
        <f>1-L29</f>
        <v>0.42866478019001175</v>
      </c>
    </row>
    <row r="32" spans="1:12" x14ac:dyDescent="0.25">
      <c r="A32" t="s">
        <v>6</v>
      </c>
      <c r="B32" t="s">
        <v>4</v>
      </c>
      <c r="C32" t="s">
        <v>5</v>
      </c>
      <c r="E32" t="s">
        <v>8</v>
      </c>
      <c r="H32" t="s">
        <v>11</v>
      </c>
      <c r="K32" t="s">
        <v>12</v>
      </c>
    </row>
    <row r="33" spans="1:12" x14ac:dyDescent="0.25">
      <c r="A33" t="s">
        <v>2</v>
      </c>
      <c r="B33">
        <v>41</v>
      </c>
      <c r="C33">
        <v>47</v>
      </c>
      <c r="E33" t="s">
        <v>9</v>
      </c>
      <c r="F33">
        <f>(B33/SUM(B33:B34))</f>
        <v>0.49397590361445781</v>
      </c>
      <c r="H33" t="s">
        <v>9</v>
      </c>
      <c r="I33">
        <f>1-I34</f>
        <v>0.71994398319439812</v>
      </c>
      <c r="K33" t="s">
        <v>9</v>
      </c>
      <c r="L33">
        <f>(2*I33 + F33)/3</f>
        <v>0.6446212900010847</v>
      </c>
    </row>
    <row r="34" spans="1:12" x14ac:dyDescent="0.25">
      <c r="A34" t="s">
        <v>3</v>
      </c>
      <c r="B34">
        <v>42</v>
      </c>
      <c r="C34">
        <v>4</v>
      </c>
      <c r="E34" t="s">
        <v>10</v>
      </c>
      <c r="F34">
        <f>(1-F33)</f>
        <v>0.50602409638554224</v>
      </c>
      <c r="H34" t="s">
        <v>10</v>
      </c>
      <c r="I34">
        <f>SQRT(C34/(SUM(C33:C34)))</f>
        <v>0.28005601680560194</v>
      </c>
      <c r="K34" t="s">
        <v>10</v>
      </c>
      <c r="L34">
        <f>1-L33</f>
        <v>0.3553787099989153</v>
      </c>
    </row>
    <row r="36" spans="1:12" x14ac:dyDescent="0.25">
      <c r="A36" t="s">
        <v>7</v>
      </c>
      <c r="B36" t="s">
        <v>4</v>
      </c>
      <c r="C36" t="s">
        <v>5</v>
      </c>
      <c r="E36" t="s">
        <v>8</v>
      </c>
      <c r="H36" t="s">
        <v>11</v>
      </c>
      <c r="K36" t="s">
        <v>12</v>
      </c>
    </row>
    <row r="37" spans="1:12" x14ac:dyDescent="0.25">
      <c r="A37" t="s">
        <v>2</v>
      </c>
      <c r="B37">
        <v>36</v>
      </c>
      <c r="C37">
        <v>94</v>
      </c>
      <c r="E37" t="s">
        <v>9</v>
      </c>
      <c r="F37">
        <f>(B37/SUM(B37:B38))</f>
        <v>0.54545454545454541</v>
      </c>
      <c r="H37" t="s">
        <v>9</v>
      </c>
      <c r="I37">
        <f>1-I38</f>
        <v>0.85566243270259357</v>
      </c>
      <c r="K37" t="s">
        <v>9</v>
      </c>
      <c r="L37">
        <f>(2*I37 + F37)/3</f>
        <v>0.75225980361991096</v>
      </c>
    </row>
    <row r="38" spans="1:12" x14ac:dyDescent="0.25">
      <c r="A38" t="s">
        <v>3</v>
      </c>
      <c r="B38">
        <v>30</v>
      </c>
      <c r="C38">
        <v>2</v>
      </c>
      <c r="E38" t="s">
        <v>10</v>
      </c>
      <c r="F38">
        <f>(1-F37)</f>
        <v>0.45454545454545459</v>
      </c>
      <c r="H38" t="s">
        <v>10</v>
      </c>
      <c r="I38">
        <f>SQRT(C38/(SUM(C37:C38)))</f>
        <v>0.14433756729740643</v>
      </c>
      <c r="K38" t="s">
        <v>10</v>
      </c>
      <c r="L38">
        <f>1-L37</f>
        <v>0.24774019638008904</v>
      </c>
    </row>
    <row r="40" spans="1:12" x14ac:dyDescent="0.25">
      <c r="A40" t="s">
        <v>19</v>
      </c>
    </row>
    <row r="41" spans="1:12" x14ac:dyDescent="0.25">
      <c r="A41" t="s">
        <v>0</v>
      </c>
      <c r="B41" t="s">
        <v>4</v>
      </c>
      <c r="C41" t="s">
        <v>5</v>
      </c>
      <c r="E41" t="s">
        <v>8</v>
      </c>
      <c r="H41" t="s">
        <v>11</v>
      </c>
      <c r="K41" t="s">
        <v>12</v>
      </c>
    </row>
    <row r="42" spans="1:12" x14ac:dyDescent="0.25">
      <c r="A42" t="s">
        <v>2</v>
      </c>
      <c r="B42">
        <v>13</v>
      </c>
      <c r="C42">
        <v>25</v>
      </c>
      <c r="E42" t="s">
        <v>9</v>
      </c>
      <c r="F42">
        <f>(B42/SUM(B42:B43))</f>
        <v>0.65</v>
      </c>
      <c r="H42" t="s">
        <v>9</v>
      </c>
      <c r="I42">
        <f>1-I43</f>
        <v>1</v>
      </c>
      <c r="K42" t="s">
        <v>9</v>
      </c>
      <c r="L42">
        <f>(2*I42 + F42)/3</f>
        <v>0.8833333333333333</v>
      </c>
    </row>
    <row r="43" spans="1:12" x14ac:dyDescent="0.25">
      <c r="A43" t="s">
        <v>3</v>
      </c>
      <c r="B43">
        <v>7</v>
      </c>
      <c r="C43">
        <v>0</v>
      </c>
      <c r="E43" t="s">
        <v>10</v>
      </c>
      <c r="F43">
        <f>(1-F42)</f>
        <v>0.35</v>
      </c>
      <c r="H43" t="s">
        <v>10</v>
      </c>
      <c r="I43">
        <f>SQRT(C43/(SUM(C42:C43)))</f>
        <v>0</v>
      </c>
      <c r="K43" t="s">
        <v>10</v>
      </c>
      <c r="L43">
        <f>1-L42</f>
        <v>0.1166666666666667</v>
      </c>
    </row>
    <row r="45" spans="1:12" x14ac:dyDescent="0.25">
      <c r="A45" t="s">
        <v>6</v>
      </c>
      <c r="B45" t="s">
        <v>2</v>
      </c>
      <c r="C45" t="s">
        <v>3</v>
      </c>
      <c r="E45" t="s">
        <v>8</v>
      </c>
      <c r="H45" t="s">
        <v>11</v>
      </c>
      <c r="K45" t="s">
        <v>12</v>
      </c>
    </row>
    <row r="46" spans="1:12" x14ac:dyDescent="0.25">
      <c r="A46" t="s">
        <v>2</v>
      </c>
      <c r="B46">
        <v>10</v>
      </c>
      <c r="C46">
        <v>8</v>
      </c>
      <c r="E46" t="s">
        <v>9</v>
      </c>
      <c r="F46">
        <f>(B46/SUM(B46:B47))</f>
        <v>0.55555555555555558</v>
      </c>
      <c r="H46" t="s">
        <v>9</v>
      </c>
      <c r="I46">
        <f>1-I47</f>
        <v>0.66666666666666674</v>
      </c>
      <c r="K46" t="s">
        <v>9</v>
      </c>
      <c r="L46">
        <f>(2*I46 + F46)/3</f>
        <v>0.62962962962962965</v>
      </c>
    </row>
    <row r="47" spans="1:12" x14ac:dyDescent="0.25">
      <c r="A47" t="s">
        <v>3</v>
      </c>
      <c r="B47">
        <v>8</v>
      </c>
      <c r="C47">
        <v>1</v>
      </c>
      <c r="E47" t="s">
        <v>10</v>
      </c>
      <c r="F47">
        <f>(1-F46)</f>
        <v>0.44444444444444442</v>
      </c>
      <c r="H47" t="s">
        <v>10</v>
      </c>
      <c r="I47">
        <f>SQRT(C47/(SUM(C46:C47)))</f>
        <v>0.33333333333333331</v>
      </c>
      <c r="K47" t="s">
        <v>10</v>
      </c>
      <c r="L47">
        <f>1-L46</f>
        <v>0.37037037037037035</v>
      </c>
    </row>
    <row r="49" spans="1:13" x14ac:dyDescent="0.25">
      <c r="A49" t="s">
        <v>7</v>
      </c>
      <c r="B49" t="s">
        <v>4</v>
      </c>
      <c r="C49" t="s">
        <v>5</v>
      </c>
      <c r="E49" t="s">
        <v>8</v>
      </c>
      <c r="H49" t="s">
        <v>11</v>
      </c>
      <c r="K49" t="s">
        <v>12</v>
      </c>
    </row>
    <row r="50" spans="1:13" x14ac:dyDescent="0.25">
      <c r="A50" t="s">
        <v>2</v>
      </c>
      <c r="B50">
        <v>42</v>
      </c>
      <c r="C50">
        <v>79</v>
      </c>
      <c r="E50" t="s">
        <v>9</v>
      </c>
      <c r="F50">
        <f>(B50/SUM(B50:B51))</f>
        <v>0.47191011235955055</v>
      </c>
      <c r="H50" t="s">
        <v>9</v>
      </c>
      <c r="I50">
        <f>1-I51</f>
        <v>0.51728920797452216</v>
      </c>
      <c r="K50" t="s">
        <v>9</v>
      </c>
      <c r="L50">
        <f>(2*I50 + F50)/3</f>
        <v>0.5021628427695316</v>
      </c>
    </row>
    <row r="51" spans="1:13" x14ac:dyDescent="0.25">
      <c r="A51" t="s">
        <v>3</v>
      </c>
      <c r="B51">
        <v>47</v>
      </c>
      <c r="C51">
        <v>24</v>
      </c>
      <c r="E51" t="s">
        <v>10</v>
      </c>
      <c r="F51">
        <f>(1-F50)</f>
        <v>0.5280898876404494</v>
      </c>
      <c r="H51" t="s">
        <v>10</v>
      </c>
      <c r="I51">
        <f>SQRT(C51/(SUM(C50:C51)))</f>
        <v>0.48271079202547779</v>
      </c>
      <c r="K51" t="s">
        <v>10</v>
      </c>
      <c r="L51">
        <f>1-L50</f>
        <v>0.4978371572304684</v>
      </c>
    </row>
    <row r="53" spans="1:13" x14ac:dyDescent="0.25">
      <c r="A53" s="1" t="s">
        <v>20</v>
      </c>
    </row>
    <row r="54" spans="1:13" x14ac:dyDescent="0.25">
      <c r="A54" s="2" t="s">
        <v>0</v>
      </c>
      <c r="B54" t="s">
        <v>4</v>
      </c>
      <c r="C54" t="s">
        <v>5</v>
      </c>
      <c r="E54" t="s">
        <v>8</v>
      </c>
      <c r="H54" t="s">
        <v>11</v>
      </c>
      <c r="K54" s="2" t="s">
        <v>12</v>
      </c>
      <c r="L54" s="2"/>
      <c r="M54" s="2" t="s">
        <v>27</v>
      </c>
    </row>
    <row r="55" spans="1:13" x14ac:dyDescent="0.25">
      <c r="A55" t="s">
        <v>2</v>
      </c>
      <c r="B55">
        <f>AVERAGE(B3,B16,B29,B42)</f>
        <v>21.75</v>
      </c>
      <c r="C55">
        <f>AVERAGE(C3,C16,C29,C42)</f>
        <v>35.5</v>
      </c>
      <c r="E55" t="s">
        <v>9</v>
      </c>
      <c r="F55">
        <f>AVERAGE(F3,F16,F29,F42)</f>
        <v>0.58445121951219514</v>
      </c>
      <c r="G55">
        <f>_xlfn.STDEV.S(F3,F16,F29,F42)</f>
        <v>0.17712583765129353</v>
      </c>
      <c r="H55" t="s">
        <v>9</v>
      </c>
      <c r="I55">
        <f>AVERAGE(I3,I16,I29,I42)</f>
        <v>0.68444267658293168</v>
      </c>
      <c r="J55">
        <f>_xlfn.STDEV.S(I3,I16,I29,I42)</f>
        <v>0.23626705326455835</v>
      </c>
      <c r="K55" s="2" t="s">
        <v>9</v>
      </c>
      <c r="L55" s="2">
        <f>AVERAGE(L3,L16,L29,L42)</f>
        <v>0.65111219089268624</v>
      </c>
      <c r="M55" s="2">
        <f>_xlfn.STDEV.S(L3,L16,L29,L42)</f>
        <v>0.18656967264078811</v>
      </c>
    </row>
    <row r="56" spans="1:13" x14ac:dyDescent="0.25">
      <c r="A56" t="s">
        <v>3</v>
      </c>
      <c r="B56">
        <f>AVERAGE(B4,B17,B30,B43)</f>
        <v>16</v>
      </c>
      <c r="C56">
        <f>AVERAGE(C4,C17,C30,C43)</f>
        <v>7.75</v>
      </c>
      <c r="E56" t="s">
        <v>10</v>
      </c>
      <c r="F56">
        <f>AVERAGE(F4,F17,F30,F43)</f>
        <v>0.41554878048780486</v>
      </c>
      <c r="G56">
        <f>_xlfn.STDEV.S(F4,F17,F30,F43)</f>
        <v>0.17712583765129353</v>
      </c>
      <c r="H56" t="s">
        <v>10</v>
      </c>
      <c r="I56">
        <f>AVERAGE(I4,I17,I30,I43)</f>
        <v>0.31555732341706827</v>
      </c>
      <c r="J56">
        <f>_xlfn.STDEV.S(I4,I17,I30,I43)</f>
        <v>0.23626705326455805</v>
      </c>
      <c r="K56" s="2" t="s">
        <v>10</v>
      </c>
      <c r="L56" s="2">
        <f>AVERAGE(L4,L17,L30,L43)</f>
        <v>0.34888780910731382</v>
      </c>
      <c r="M56" s="2">
        <f>_xlfn.STDEV.S(L4,L17,L30,L43)</f>
        <v>0.18656967264078822</v>
      </c>
    </row>
    <row r="58" spans="1:13" x14ac:dyDescent="0.25">
      <c r="A58" s="2" t="s">
        <v>6</v>
      </c>
      <c r="B58" t="s">
        <v>4</v>
      </c>
      <c r="C58" t="s">
        <v>5</v>
      </c>
      <c r="E58" t="s">
        <v>8</v>
      </c>
      <c r="H58" t="s">
        <v>11</v>
      </c>
      <c r="K58" s="2" t="s">
        <v>12</v>
      </c>
      <c r="L58" s="2"/>
      <c r="M58" s="2" t="s">
        <v>27</v>
      </c>
    </row>
    <row r="59" spans="1:13" x14ac:dyDescent="0.25">
      <c r="A59" t="s">
        <v>2</v>
      </c>
      <c r="B59">
        <f>AVERAGE(B7,B20,B33,B46)</f>
        <v>20.25</v>
      </c>
      <c r="C59">
        <f>AVERAGE(C7,C20,C33,C46)</f>
        <v>18.25</v>
      </c>
      <c r="E59" t="s">
        <v>9</v>
      </c>
      <c r="F59">
        <f>AVERAGE(F7,F20,F33,F46)</f>
        <v>0.63653827019790876</v>
      </c>
      <c r="G59">
        <f>_xlfn.STDEV.S(F7,F20,F33,F46)</f>
        <v>0.16730085815846157</v>
      </c>
      <c r="H59" t="s">
        <v>9</v>
      </c>
      <c r="I59">
        <f>AVERAGE(I7,I20,I33,I46)</f>
        <v>0.76090336989401175</v>
      </c>
      <c r="J59">
        <f>_xlfn.STDEV.S(I7,I20,I33,I46)</f>
        <v>0.16178251694945425</v>
      </c>
      <c r="K59" s="2" t="s">
        <v>9</v>
      </c>
      <c r="L59" s="2">
        <f>AVERAGE(L7,L20,L33,L46)</f>
        <v>0.71944833666197749</v>
      </c>
      <c r="M59" s="2">
        <f>_xlfn.STDEV.S(L7,L20,L33,L46)</f>
        <v>0.15941977488964074</v>
      </c>
    </row>
    <row r="60" spans="1:13" x14ac:dyDescent="0.25">
      <c r="A60" t="s">
        <v>3</v>
      </c>
      <c r="B60">
        <f>AVERAGE(B8,B21,B34,B47)</f>
        <v>16.25</v>
      </c>
      <c r="C60">
        <f>AVERAGE(C8,C21,C34,C47)</f>
        <v>1.75</v>
      </c>
      <c r="E60" t="s">
        <v>10</v>
      </c>
      <c r="F60">
        <f>AVERAGE(F8,F21,F34,F47)</f>
        <v>0.36346172980209129</v>
      </c>
      <c r="G60">
        <f>_xlfn.STDEV.S(F8,F21,F34,F47)</f>
        <v>0.16730085815846157</v>
      </c>
      <c r="H60" t="s">
        <v>10</v>
      </c>
      <c r="I60">
        <f>AVERAGE(I8,I21,I34,I47)</f>
        <v>0.23909663010598825</v>
      </c>
      <c r="J60">
        <f>_xlfn.STDEV.S(I8,I21,I34,I47)</f>
        <v>0.16178251694945397</v>
      </c>
      <c r="K60" s="2" t="s">
        <v>10</v>
      </c>
      <c r="L60" s="2">
        <f>AVERAGE(L8,L21,L34,L47)</f>
        <v>0.28055166333802256</v>
      </c>
      <c r="M60" s="2">
        <f>_xlfn.STDEV.S(L8,L21,L34,L47)</f>
        <v>0.15941977488964112</v>
      </c>
    </row>
    <row r="62" spans="1:13" x14ac:dyDescent="0.25">
      <c r="A62" s="2" t="s">
        <v>7</v>
      </c>
      <c r="B62" t="s">
        <v>4</v>
      </c>
      <c r="C62" t="s">
        <v>5</v>
      </c>
      <c r="E62" t="s">
        <v>8</v>
      </c>
      <c r="H62" t="s">
        <v>11</v>
      </c>
      <c r="K62" s="2" t="s">
        <v>12</v>
      </c>
      <c r="L62" s="2"/>
      <c r="M62" s="2" t="s">
        <v>27</v>
      </c>
    </row>
    <row r="63" spans="1:13" x14ac:dyDescent="0.25">
      <c r="A63" t="s">
        <v>2</v>
      </c>
      <c r="B63">
        <f>AVERAGE(B11,B24,B37,B50)</f>
        <v>44.75</v>
      </c>
      <c r="C63">
        <f>AVERAGE(C11,C24,C37,C50)</f>
        <v>81.75</v>
      </c>
      <c r="E63" t="s">
        <v>9</v>
      </c>
      <c r="F63">
        <f>AVERAGE(F11,F24,F37,F50)</f>
        <v>0.5156798257921853</v>
      </c>
      <c r="G63">
        <f>_xlfn.STDEV.S(F11,F24,F37,F50)</f>
        <v>0.17714265796025835</v>
      </c>
      <c r="H63" t="s">
        <v>9</v>
      </c>
      <c r="I63">
        <f>AVERAGE(I11,I24,I37,I50)</f>
        <v>0.81246503742444576</v>
      </c>
      <c r="J63">
        <f>_xlfn.STDEV.S(I11,I24,I37,I50)</f>
        <v>0.20681481931900209</v>
      </c>
      <c r="K63" s="2" t="s">
        <v>9</v>
      </c>
      <c r="L63" s="2">
        <f>AVERAGE(L11,L24,L37,L50)</f>
        <v>0.71353663354702568</v>
      </c>
      <c r="M63" s="2">
        <f>_xlfn.STDEV.S(L11,L24,L37,L50)</f>
        <v>0.14480139626426522</v>
      </c>
    </row>
    <row r="64" spans="1:13" x14ac:dyDescent="0.25">
      <c r="A64" t="s">
        <v>3</v>
      </c>
      <c r="B64">
        <f>AVERAGE(B12,B25,B38,B51)</f>
        <v>44.25</v>
      </c>
      <c r="C64">
        <f>AVERAGE(C12,C25,C38,C51)</f>
        <v>6.75</v>
      </c>
      <c r="E64" t="s">
        <v>10</v>
      </c>
      <c r="F64">
        <f>AVERAGE(F12,F25,F38,F51)</f>
        <v>0.48432017420781465</v>
      </c>
      <c r="G64">
        <f>_xlfn.STDEV.S(F12,F25,F38,F51)</f>
        <v>0.17714265796025816</v>
      </c>
      <c r="H64" t="s">
        <v>10</v>
      </c>
      <c r="I64">
        <f>AVERAGE(I12,I25,I38,I51)</f>
        <v>0.18753496257555424</v>
      </c>
      <c r="J64">
        <f>_xlfn.STDEV.S(I12,I25,I38,I51)</f>
        <v>0.20681481931900209</v>
      </c>
      <c r="K64" s="2" t="s">
        <v>10</v>
      </c>
      <c r="L64" s="2">
        <f>AVERAGE(L12,L25,L38,L51)</f>
        <v>0.28646336645297438</v>
      </c>
      <c r="M64" s="2">
        <f>_xlfn.STDEV.S(L12,L25,L38,L51)</f>
        <v>0.14480139626426586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opLeftCell="A46" workbookViewId="0">
      <selection activeCell="F49" sqref="F49"/>
    </sheetView>
  </sheetViews>
  <sheetFormatPr defaultRowHeight="15" x14ac:dyDescent="0.25"/>
  <sheetData>
    <row r="1" spans="1:12" x14ac:dyDescent="0.25">
      <c r="A1" t="s">
        <v>25</v>
      </c>
    </row>
    <row r="2" spans="1:12" x14ac:dyDescent="0.25">
      <c r="A2" t="s">
        <v>32</v>
      </c>
      <c r="B2" t="s">
        <v>4</v>
      </c>
      <c r="C2" t="s">
        <v>5</v>
      </c>
      <c r="E2" t="s">
        <v>8</v>
      </c>
      <c r="H2" t="s">
        <v>11</v>
      </c>
      <c r="K2" t="s">
        <v>12</v>
      </c>
    </row>
    <row r="3" spans="1:12" x14ac:dyDescent="0.25">
      <c r="A3" t="s">
        <v>2</v>
      </c>
      <c r="B3">
        <v>27</v>
      </c>
      <c r="C3">
        <v>33</v>
      </c>
      <c r="E3" t="s">
        <v>9</v>
      </c>
      <c r="F3">
        <f>(B3/SUM(B3:B4))</f>
        <v>0.77142857142857146</v>
      </c>
      <c r="H3" t="s">
        <v>9</v>
      </c>
      <c r="I3">
        <f>1-I4</f>
        <v>0.6372618749449942</v>
      </c>
      <c r="K3" t="s">
        <v>9</v>
      </c>
      <c r="L3">
        <f>(2*I3 + F3)/3</f>
        <v>0.68198410710618662</v>
      </c>
    </row>
    <row r="4" spans="1:12" x14ac:dyDescent="0.25">
      <c r="A4" t="s">
        <v>3</v>
      </c>
      <c r="B4">
        <v>8</v>
      </c>
      <c r="C4">
        <v>5</v>
      </c>
      <c r="E4" t="s">
        <v>10</v>
      </c>
      <c r="F4">
        <f>(1-F3)</f>
        <v>0.22857142857142854</v>
      </c>
      <c r="H4" t="s">
        <v>10</v>
      </c>
      <c r="I4">
        <f>SQRT(C4/(SUM(C3:C4)))</f>
        <v>0.3627381250550058</v>
      </c>
      <c r="K4" t="s">
        <v>10</v>
      </c>
      <c r="L4">
        <f>1-L3</f>
        <v>0.31801589289381338</v>
      </c>
    </row>
    <row r="6" spans="1:12" x14ac:dyDescent="0.25">
      <c r="A6" t="s">
        <v>22</v>
      </c>
      <c r="B6" t="s">
        <v>4</v>
      </c>
      <c r="C6" t="s">
        <v>5</v>
      </c>
      <c r="E6" t="s">
        <v>8</v>
      </c>
      <c r="H6" t="s">
        <v>11</v>
      </c>
      <c r="K6" t="s">
        <v>12</v>
      </c>
    </row>
    <row r="7" spans="1:12" x14ac:dyDescent="0.25">
      <c r="A7" t="s">
        <v>2</v>
      </c>
      <c r="B7">
        <v>31</v>
      </c>
      <c r="C7">
        <v>36</v>
      </c>
      <c r="E7" t="s">
        <v>9</v>
      </c>
      <c r="F7">
        <f>(B7/SUM(B7:B8))</f>
        <v>0.50819672131147542</v>
      </c>
      <c r="H7" t="s">
        <v>9</v>
      </c>
      <c r="I7">
        <f>1-I8</f>
        <v>0.683772233983162</v>
      </c>
      <c r="K7" t="s">
        <v>9</v>
      </c>
      <c r="L7">
        <f>(2*I7 + F7)/3</f>
        <v>0.62524706309259981</v>
      </c>
    </row>
    <row r="8" spans="1:12" x14ac:dyDescent="0.25">
      <c r="A8" t="s">
        <v>3</v>
      </c>
      <c r="B8">
        <v>30</v>
      </c>
      <c r="C8">
        <v>4</v>
      </c>
      <c r="E8" t="s">
        <v>10</v>
      </c>
      <c r="F8">
        <f>(1-F7)</f>
        <v>0.49180327868852458</v>
      </c>
      <c r="H8" t="s">
        <v>10</v>
      </c>
      <c r="I8">
        <f>SQRT(C8/(SUM(C7:C8)))</f>
        <v>0.31622776601683794</v>
      </c>
      <c r="K8" t="s">
        <v>10</v>
      </c>
      <c r="L8">
        <f>1-L7</f>
        <v>0.37475293690740019</v>
      </c>
    </row>
    <row r="10" spans="1:12" x14ac:dyDescent="0.25">
      <c r="A10" t="s">
        <v>26</v>
      </c>
      <c r="B10" t="s">
        <v>4</v>
      </c>
      <c r="C10" t="s">
        <v>5</v>
      </c>
      <c r="E10" t="s">
        <v>8</v>
      </c>
      <c r="H10" t="s">
        <v>11</v>
      </c>
      <c r="K10" t="s">
        <v>12</v>
      </c>
    </row>
    <row r="11" spans="1:12" x14ac:dyDescent="0.25">
      <c r="A11" t="s">
        <v>2</v>
      </c>
      <c r="B11">
        <v>57</v>
      </c>
      <c r="C11">
        <v>73</v>
      </c>
      <c r="E11" t="s">
        <v>9</v>
      </c>
      <c r="F11">
        <f>(B11/SUM(B11:B12))</f>
        <v>0.80281690140845074</v>
      </c>
      <c r="H11" t="s">
        <v>9</v>
      </c>
      <c r="I11">
        <f>1-I12</f>
        <v>0.83670068381445484</v>
      </c>
      <c r="K11" t="s">
        <v>9</v>
      </c>
      <c r="L11">
        <f>(2*I11 + F11)/3</f>
        <v>0.82540608967912021</v>
      </c>
    </row>
    <row r="12" spans="1:12" x14ac:dyDescent="0.25">
      <c r="A12" t="s">
        <v>3</v>
      </c>
      <c r="B12">
        <v>14</v>
      </c>
      <c r="C12">
        <v>2</v>
      </c>
      <c r="E12" t="s">
        <v>10</v>
      </c>
      <c r="F12">
        <f>(1-F11)</f>
        <v>0.19718309859154926</v>
      </c>
      <c r="H12" t="s">
        <v>10</v>
      </c>
      <c r="I12">
        <f>SQRT(C12/(SUM(C11:C12)))</f>
        <v>0.16329931618554522</v>
      </c>
      <c r="K12" t="s">
        <v>10</v>
      </c>
      <c r="L12">
        <f>1-L11</f>
        <v>0.17459391032087979</v>
      </c>
    </row>
    <row r="14" spans="1:12" x14ac:dyDescent="0.25">
      <c r="A14" t="s">
        <v>21</v>
      </c>
    </row>
    <row r="15" spans="1:12" x14ac:dyDescent="0.25">
      <c r="A15" t="s">
        <v>32</v>
      </c>
      <c r="B15" t="s">
        <v>4</v>
      </c>
      <c r="C15" t="s">
        <v>5</v>
      </c>
      <c r="E15" t="s">
        <v>8</v>
      </c>
      <c r="H15" t="s">
        <v>11</v>
      </c>
      <c r="K15" t="s">
        <v>12</v>
      </c>
    </row>
    <row r="16" spans="1:12" x14ac:dyDescent="0.25">
      <c r="A16" t="s">
        <v>2</v>
      </c>
      <c r="B16">
        <v>29</v>
      </c>
      <c r="C16">
        <v>71</v>
      </c>
      <c r="E16" t="s">
        <v>9</v>
      </c>
      <c r="F16">
        <f>(B16/SUM(B16:B17))</f>
        <v>0.54716981132075471</v>
      </c>
      <c r="H16" t="s">
        <v>9</v>
      </c>
      <c r="I16">
        <f>1-I17</f>
        <v>0.88214886980224205</v>
      </c>
      <c r="K16" t="s">
        <v>9</v>
      </c>
      <c r="L16">
        <f>(2*I16 + F16)/3</f>
        <v>0.77048918364174623</v>
      </c>
    </row>
    <row r="17" spans="1:12" x14ac:dyDescent="0.25">
      <c r="A17" t="s">
        <v>3</v>
      </c>
      <c r="B17">
        <v>24</v>
      </c>
      <c r="C17">
        <v>1</v>
      </c>
      <c r="E17" t="s">
        <v>10</v>
      </c>
      <c r="F17">
        <f>(1-F16)</f>
        <v>0.45283018867924529</v>
      </c>
      <c r="H17" t="s">
        <v>10</v>
      </c>
      <c r="I17">
        <f>SQRT(C17/(SUM(C16:C17)))</f>
        <v>0.11785113019775792</v>
      </c>
      <c r="K17" t="s">
        <v>10</v>
      </c>
      <c r="L17">
        <f>1-L16</f>
        <v>0.22951081635825377</v>
      </c>
    </row>
    <row r="19" spans="1:12" x14ac:dyDescent="0.25">
      <c r="A19" t="s">
        <v>22</v>
      </c>
      <c r="B19" t="s">
        <v>4</v>
      </c>
      <c r="C19" t="s">
        <v>5</v>
      </c>
      <c r="E19" t="s">
        <v>8</v>
      </c>
      <c r="H19" t="s">
        <v>11</v>
      </c>
      <c r="K19" t="s">
        <v>12</v>
      </c>
    </row>
    <row r="20" spans="1:12" x14ac:dyDescent="0.25">
      <c r="A20" t="s">
        <v>2</v>
      </c>
      <c r="B20">
        <v>56</v>
      </c>
      <c r="C20">
        <v>55</v>
      </c>
      <c r="E20" t="s">
        <v>9</v>
      </c>
      <c r="F20">
        <f>(B20/SUM(B20:B21))</f>
        <v>0.5436893203883495</v>
      </c>
      <c r="H20" t="s">
        <v>9</v>
      </c>
      <c r="I20">
        <f>1-I21</f>
        <v>0.86636937904378786</v>
      </c>
      <c r="K20" t="s">
        <v>9</v>
      </c>
      <c r="L20">
        <f>(2*I20 + F20)/3</f>
        <v>0.75880935949197514</v>
      </c>
    </row>
    <row r="21" spans="1:12" x14ac:dyDescent="0.25">
      <c r="A21" t="s">
        <v>3</v>
      </c>
      <c r="B21">
        <v>47</v>
      </c>
      <c r="C21">
        <v>1</v>
      </c>
      <c r="E21" t="s">
        <v>10</v>
      </c>
      <c r="F21">
        <f>(1-F20)</f>
        <v>0.4563106796116505</v>
      </c>
      <c r="H21" t="s">
        <v>10</v>
      </c>
      <c r="I21">
        <f>SQRT(C21/(SUM(C20:C21)))</f>
        <v>0.1336306209562122</v>
      </c>
      <c r="K21" t="s">
        <v>10</v>
      </c>
      <c r="L21">
        <f>1-L20</f>
        <v>0.24119064050802486</v>
      </c>
    </row>
    <row r="23" spans="1:12" x14ac:dyDescent="0.25">
      <c r="A23" t="s">
        <v>26</v>
      </c>
      <c r="B23" t="s">
        <v>4</v>
      </c>
      <c r="C23" t="s">
        <v>5</v>
      </c>
      <c r="E23" t="s">
        <v>8</v>
      </c>
      <c r="H23" t="s">
        <v>11</v>
      </c>
      <c r="K23" t="s">
        <v>12</v>
      </c>
    </row>
    <row r="24" spans="1:12" x14ac:dyDescent="0.25">
      <c r="A24" t="s">
        <v>2</v>
      </c>
      <c r="B24">
        <v>63</v>
      </c>
      <c r="C24">
        <v>59</v>
      </c>
      <c r="E24" t="s">
        <v>9</v>
      </c>
      <c r="F24">
        <f>(B24/SUM(B24:B25))</f>
        <v>0.5625</v>
      </c>
      <c r="H24" t="s">
        <v>9</v>
      </c>
      <c r="I24">
        <f>1-I25</f>
        <v>0.81892850791496297</v>
      </c>
      <c r="K24" t="s">
        <v>9</v>
      </c>
      <c r="L24">
        <f>(2*I24 + F24)/3</f>
        <v>0.73345233860997538</v>
      </c>
    </row>
    <row r="25" spans="1:12" x14ac:dyDescent="0.25">
      <c r="A25" t="s">
        <v>3</v>
      </c>
      <c r="B25">
        <v>49</v>
      </c>
      <c r="C25">
        <v>2</v>
      </c>
      <c r="E25" t="s">
        <v>10</v>
      </c>
      <c r="F25">
        <f>(1-F24)</f>
        <v>0.4375</v>
      </c>
      <c r="H25" t="s">
        <v>10</v>
      </c>
      <c r="I25">
        <f>SQRT(C25/(SUM(C24:C25)))</f>
        <v>0.18107149208503706</v>
      </c>
      <c r="K25" t="s">
        <v>10</v>
      </c>
      <c r="L25">
        <f>1-L24</f>
        <v>0.26654766139002462</v>
      </c>
    </row>
    <row r="27" spans="1:12" x14ac:dyDescent="0.25">
      <c r="A27" t="s">
        <v>23</v>
      </c>
    </row>
    <row r="28" spans="1:12" x14ac:dyDescent="0.25">
      <c r="A28" t="s">
        <v>32</v>
      </c>
      <c r="B28" t="s">
        <v>4</v>
      </c>
      <c r="C28" t="s">
        <v>5</v>
      </c>
      <c r="E28" t="s">
        <v>8</v>
      </c>
      <c r="H28" t="s">
        <v>11</v>
      </c>
      <c r="K28" t="s">
        <v>12</v>
      </c>
    </row>
    <row r="29" spans="1:12" x14ac:dyDescent="0.25">
      <c r="A29" t="s">
        <v>2</v>
      </c>
      <c r="B29">
        <v>28</v>
      </c>
      <c r="C29">
        <v>66</v>
      </c>
      <c r="E29" t="s">
        <v>9</v>
      </c>
      <c r="F29">
        <f>(B29/SUM(B29:B30))</f>
        <v>0.60869565217391308</v>
      </c>
      <c r="H29" t="s">
        <v>9</v>
      </c>
      <c r="I29">
        <f>1-I30</f>
        <v>0.76095427813312133</v>
      </c>
      <c r="K29" t="s">
        <v>9</v>
      </c>
      <c r="L29">
        <f>(2*I29 + F29)/3</f>
        <v>0.71020140281338529</v>
      </c>
    </row>
    <row r="30" spans="1:12" x14ac:dyDescent="0.25">
      <c r="A30" t="s">
        <v>3</v>
      </c>
      <c r="B30">
        <v>18</v>
      </c>
      <c r="C30">
        <v>4</v>
      </c>
      <c r="E30" t="s">
        <v>10</v>
      </c>
      <c r="F30">
        <f>(1-F29)</f>
        <v>0.39130434782608692</v>
      </c>
      <c r="H30" t="s">
        <v>10</v>
      </c>
      <c r="I30">
        <f>SQRT(C30/(SUM(C29:C30)))</f>
        <v>0.23904572186687872</v>
      </c>
      <c r="K30" t="s">
        <v>10</v>
      </c>
      <c r="L30">
        <f>1-L29</f>
        <v>0.28979859718661471</v>
      </c>
    </row>
    <row r="32" spans="1:12" x14ac:dyDescent="0.25">
      <c r="A32" t="s">
        <v>22</v>
      </c>
      <c r="B32" t="s">
        <v>4</v>
      </c>
      <c r="C32" t="s">
        <v>5</v>
      </c>
      <c r="E32" t="s">
        <v>8</v>
      </c>
      <c r="H32" t="s">
        <v>11</v>
      </c>
      <c r="K32" t="s">
        <v>12</v>
      </c>
    </row>
    <row r="33" spans="1:12" x14ac:dyDescent="0.25">
      <c r="A33" t="s">
        <v>2</v>
      </c>
      <c r="B33">
        <v>23</v>
      </c>
      <c r="C33">
        <v>38</v>
      </c>
      <c r="E33" t="s">
        <v>9</v>
      </c>
      <c r="F33">
        <f>(B33/SUM(B33:B34))</f>
        <v>0.52272727272727271</v>
      </c>
      <c r="H33" t="s">
        <v>9</v>
      </c>
      <c r="I33">
        <f>1-I34</f>
        <v>0.56240502550631633</v>
      </c>
      <c r="K33" t="s">
        <v>9</v>
      </c>
      <c r="L33">
        <f>(2*I33 + F33)/3</f>
        <v>0.54917910791330182</v>
      </c>
    </row>
    <row r="34" spans="1:12" x14ac:dyDescent="0.25">
      <c r="A34" t="s">
        <v>3</v>
      </c>
      <c r="B34">
        <v>21</v>
      </c>
      <c r="C34">
        <v>9</v>
      </c>
      <c r="E34" t="s">
        <v>10</v>
      </c>
      <c r="F34">
        <f>(1-F33)</f>
        <v>0.47727272727272729</v>
      </c>
      <c r="H34" t="s">
        <v>10</v>
      </c>
      <c r="I34">
        <f>SQRT(C34/(SUM(C33:C34)))</f>
        <v>0.43759497449368367</v>
      </c>
      <c r="K34" t="s">
        <v>10</v>
      </c>
      <c r="L34">
        <f>1-L33</f>
        <v>0.45082089208669818</v>
      </c>
    </row>
    <row r="36" spans="1:12" x14ac:dyDescent="0.25">
      <c r="A36" t="s">
        <v>26</v>
      </c>
      <c r="B36" t="s">
        <v>4</v>
      </c>
      <c r="C36" t="s">
        <v>5</v>
      </c>
      <c r="E36" t="s">
        <v>8</v>
      </c>
      <c r="H36" t="s">
        <v>11</v>
      </c>
      <c r="K36" t="s">
        <v>12</v>
      </c>
    </row>
    <row r="37" spans="1:12" x14ac:dyDescent="0.25">
      <c r="A37" t="s">
        <v>2</v>
      </c>
      <c r="B37">
        <v>28</v>
      </c>
      <c r="C37">
        <v>69</v>
      </c>
      <c r="E37" t="s">
        <v>9</v>
      </c>
      <c r="F37">
        <f>(B37/SUM(B37:B38))</f>
        <v>0.49122807017543857</v>
      </c>
      <c r="H37" t="s">
        <v>9</v>
      </c>
      <c r="I37">
        <f>1-I38</f>
        <v>0.79587585476806844</v>
      </c>
      <c r="K37" t="s">
        <v>9</v>
      </c>
      <c r="L37">
        <f>(2*I37 + F37)/3</f>
        <v>0.6943265932371917</v>
      </c>
    </row>
    <row r="38" spans="1:12" x14ac:dyDescent="0.25">
      <c r="A38" t="s">
        <v>3</v>
      </c>
      <c r="B38">
        <v>29</v>
      </c>
      <c r="C38">
        <v>3</v>
      </c>
      <c r="E38" t="s">
        <v>10</v>
      </c>
      <c r="F38">
        <f>(1-F37)</f>
        <v>0.50877192982456143</v>
      </c>
      <c r="H38" t="s">
        <v>10</v>
      </c>
      <c r="I38">
        <f>SQRT(C38/(SUM(C37:C38)))</f>
        <v>0.20412414523193151</v>
      </c>
      <c r="K38" t="s">
        <v>10</v>
      </c>
      <c r="L38">
        <f>1-L37</f>
        <v>0.3056734067628083</v>
      </c>
    </row>
    <row r="40" spans="1:12" x14ac:dyDescent="0.25">
      <c r="A40" t="s">
        <v>24</v>
      </c>
    </row>
    <row r="41" spans="1:12" x14ac:dyDescent="0.25">
      <c r="A41" t="s">
        <v>32</v>
      </c>
      <c r="B41" t="s">
        <v>4</v>
      </c>
      <c r="C41" t="s">
        <v>5</v>
      </c>
      <c r="E41" t="s">
        <v>8</v>
      </c>
      <c r="H41" t="s">
        <v>11</v>
      </c>
      <c r="K41" t="s">
        <v>12</v>
      </c>
    </row>
    <row r="42" spans="1:12" x14ac:dyDescent="0.25">
      <c r="A42" t="s">
        <v>2</v>
      </c>
      <c r="B42">
        <v>16</v>
      </c>
      <c r="C42">
        <v>22</v>
      </c>
      <c r="E42" t="s">
        <v>9</v>
      </c>
      <c r="F42">
        <f>(B42/SUM(B42:B43))</f>
        <v>0.53333333333333333</v>
      </c>
      <c r="H42" t="s">
        <v>9</v>
      </c>
      <c r="I42">
        <f>1-I43</f>
        <v>0.65358983848622454</v>
      </c>
      <c r="K42" t="s">
        <v>9</v>
      </c>
      <c r="L42">
        <f>(2*I42 + F42)/3</f>
        <v>0.61350433676859417</v>
      </c>
    </row>
    <row r="43" spans="1:12" x14ac:dyDescent="0.25">
      <c r="A43" t="s">
        <v>3</v>
      </c>
      <c r="B43">
        <v>14</v>
      </c>
      <c r="C43">
        <v>3</v>
      </c>
      <c r="E43" t="s">
        <v>10</v>
      </c>
      <c r="F43">
        <f>(1-F42)</f>
        <v>0.46666666666666667</v>
      </c>
      <c r="H43" t="s">
        <v>10</v>
      </c>
      <c r="I43">
        <f>SQRT(C43/(SUM(C42:C43)))</f>
        <v>0.34641016151377546</v>
      </c>
      <c r="K43" t="s">
        <v>10</v>
      </c>
      <c r="L43">
        <f>1-L42</f>
        <v>0.38649566323140583</v>
      </c>
    </row>
    <row r="45" spans="1:12" x14ac:dyDescent="0.25">
      <c r="A45" t="s">
        <v>22</v>
      </c>
      <c r="B45" t="s">
        <v>2</v>
      </c>
      <c r="C45" t="s">
        <v>3</v>
      </c>
      <c r="E45" t="s">
        <v>8</v>
      </c>
      <c r="H45" t="s">
        <v>11</v>
      </c>
      <c r="K45" t="s">
        <v>12</v>
      </c>
    </row>
    <row r="46" spans="1:12" x14ac:dyDescent="0.25">
      <c r="A46" t="s">
        <v>2</v>
      </c>
      <c r="B46">
        <v>15</v>
      </c>
      <c r="C46">
        <v>18</v>
      </c>
      <c r="E46" t="s">
        <v>9</v>
      </c>
      <c r="F46">
        <f>(B46/SUM(B46:B47))</f>
        <v>0.57692307692307687</v>
      </c>
      <c r="H46" t="s">
        <v>9</v>
      </c>
      <c r="I46">
        <f>1-I47</f>
        <v>0.683772233983162</v>
      </c>
      <c r="K46" t="s">
        <v>9</v>
      </c>
      <c r="L46">
        <f>(2*I46 + F46)/3</f>
        <v>0.648155848296467</v>
      </c>
    </row>
    <row r="47" spans="1:12" x14ac:dyDescent="0.25">
      <c r="A47" t="s">
        <v>3</v>
      </c>
      <c r="B47">
        <v>11</v>
      </c>
      <c r="C47">
        <v>2</v>
      </c>
      <c r="E47" t="s">
        <v>10</v>
      </c>
      <c r="F47">
        <f>(1-F46)</f>
        <v>0.42307692307692313</v>
      </c>
      <c r="H47" t="s">
        <v>10</v>
      </c>
      <c r="I47">
        <f>SQRT(C47/(SUM(C46:C47)))</f>
        <v>0.31622776601683794</v>
      </c>
      <c r="K47" t="s">
        <v>10</v>
      </c>
      <c r="L47">
        <f>1-L46</f>
        <v>0.351844151703533</v>
      </c>
    </row>
    <row r="49" spans="1:13" x14ac:dyDescent="0.25">
      <c r="A49" t="s">
        <v>26</v>
      </c>
      <c r="B49" t="s">
        <v>4</v>
      </c>
      <c r="C49" t="s">
        <v>5</v>
      </c>
      <c r="E49" t="s">
        <v>8</v>
      </c>
      <c r="H49" t="s">
        <v>11</v>
      </c>
      <c r="K49" t="s">
        <v>12</v>
      </c>
    </row>
    <row r="50" spans="1:13" x14ac:dyDescent="0.25">
      <c r="A50" t="s">
        <v>2</v>
      </c>
      <c r="B50">
        <v>35</v>
      </c>
      <c r="C50">
        <v>34</v>
      </c>
      <c r="E50" t="s">
        <v>9</v>
      </c>
      <c r="F50">
        <f>(B50/SUM(B50:B51))</f>
        <v>0.68627450980392157</v>
      </c>
      <c r="H50" t="s">
        <v>9</v>
      </c>
      <c r="I50">
        <f>1-I51</f>
        <v>0.50558676752695586</v>
      </c>
      <c r="K50" t="s">
        <v>9</v>
      </c>
      <c r="L50">
        <f>(2*I50 + F50)/3</f>
        <v>0.56581601495261113</v>
      </c>
    </row>
    <row r="51" spans="1:13" x14ac:dyDescent="0.25">
      <c r="A51" t="s">
        <v>3</v>
      </c>
      <c r="B51">
        <v>16</v>
      </c>
      <c r="C51">
        <v>11</v>
      </c>
      <c r="E51" t="s">
        <v>10</v>
      </c>
      <c r="F51">
        <f>(1-F50)</f>
        <v>0.31372549019607843</v>
      </c>
      <c r="H51" t="s">
        <v>10</v>
      </c>
      <c r="I51">
        <f>SQRT(C51/(SUM(C50:C51)))</f>
        <v>0.4944132324730442</v>
      </c>
      <c r="K51" t="s">
        <v>10</v>
      </c>
      <c r="L51">
        <f>1-L50</f>
        <v>0.43418398504738887</v>
      </c>
    </row>
    <row r="53" spans="1:13" x14ac:dyDescent="0.25">
      <c r="A53" s="1" t="s">
        <v>20</v>
      </c>
    </row>
    <row r="54" spans="1:13" x14ac:dyDescent="0.25">
      <c r="A54" s="2" t="s">
        <v>0</v>
      </c>
      <c r="B54" t="s">
        <v>4</v>
      </c>
      <c r="C54" t="s">
        <v>5</v>
      </c>
      <c r="E54" t="s">
        <v>8</v>
      </c>
      <c r="H54" t="s">
        <v>11</v>
      </c>
      <c r="K54" s="2" t="s">
        <v>12</v>
      </c>
      <c r="L54" s="2"/>
      <c r="M54" s="2" t="s">
        <v>27</v>
      </c>
    </row>
    <row r="55" spans="1:13" x14ac:dyDescent="0.25">
      <c r="A55" t="s">
        <v>2</v>
      </c>
      <c r="B55">
        <f>AVERAGE(B3,B16,B29,B42)</f>
        <v>25</v>
      </c>
      <c r="C55">
        <f>AVERAGE(C3,C16,C29,C42)</f>
        <v>48</v>
      </c>
      <c r="E55" t="s">
        <v>9</v>
      </c>
      <c r="F55">
        <f>AVERAGE(F3,F16,F29,F42)</f>
        <v>0.61515684206414312</v>
      </c>
      <c r="G55">
        <f>_xlfn.STDEV.S(F3,F16,F29,F42)</f>
        <v>0.10920916216702457</v>
      </c>
      <c r="H55" t="s">
        <v>9</v>
      </c>
      <c r="I55">
        <f>AVERAGE(I3,I16,I29,I42)</f>
        <v>0.73348871534164561</v>
      </c>
      <c r="J55">
        <f>_xlfn.STDEV.S(I3,I16,I29,I42)</f>
        <v>0.11328082214741257</v>
      </c>
      <c r="K55" s="2" t="s">
        <v>9</v>
      </c>
      <c r="L55" s="2">
        <f>AVERAGE(L3,L16,L29,L42)</f>
        <v>0.69404475758247808</v>
      </c>
      <c r="M55" s="2">
        <f>_xlfn.STDEV.S(L3,L16,L29,L42)</f>
        <v>6.515879612003557E-2</v>
      </c>
    </row>
    <row r="56" spans="1:13" x14ac:dyDescent="0.25">
      <c r="A56" t="s">
        <v>3</v>
      </c>
      <c r="B56">
        <f>AVERAGE(B4,B17,B30,B43)</f>
        <v>16</v>
      </c>
      <c r="C56">
        <f>AVERAGE(C4,C17,C30,C43)</f>
        <v>3.25</v>
      </c>
      <c r="E56" t="s">
        <v>10</v>
      </c>
      <c r="F56">
        <f>AVERAGE(F4,F17,F30,F43)</f>
        <v>0.38484315793585688</v>
      </c>
      <c r="G56">
        <f>_xlfn.STDEV.S(F4,F17,F30,F43)</f>
        <v>0.10920916216702389</v>
      </c>
      <c r="H56" t="s">
        <v>10</v>
      </c>
      <c r="I56">
        <f>AVERAGE(I4,I17,I30,I43)</f>
        <v>0.2665112846583545</v>
      </c>
      <c r="J56">
        <f>_xlfn.STDEV.S(I4,I17,I30,I43)</f>
        <v>0.11328082214741257</v>
      </c>
      <c r="K56" s="2" t="s">
        <v>10</v>
      </c>
      <c r="L56" s="2">
        <f>AVERAGE(L4,L17,L30,L43)</f>
        <v>0.30595524241752192</v>
      </c>
      <c r="M56" s="2">
        <f>_xlfn.STDEV.S(L4,L17,L30,L43)</f>
        <v>6.5158796120035611E-2</v>
      </c>
    </row>
    <row r="58" spans="1:13" x14ac:dyDescent="0.25">
      <c r="A58" s="2" t="s">
        <v>6</v>
      </c>
      <c r="B58" t="s">
        <v>4</v>
      </c>
      <c r="C58" t="s">
        <v>5</v>
      </c>
      <c r="E58" t="s">
        <v>8</v>
      </c>
      <c r="H58" t="s">
        <v>11</v>
      </c>
      <c r="K58" s="2" t="s">
        <v>12</v>
      </c>
      <c r="L58" s="2"/>
      <c r="M58" s="2" t="s">
        <v>27</v>
      </c>
    </row>
    <row r="59" spans="1:13" x14ac:dyDescent="0.25">
      <c r="A59" t="s">
        <v>2</v>
      </c>
      <c r="B59">
        <f>AVERAGE(B7,B20,B33,B46)</f>
        <v>31.25</v>
      </c>
      <c r="C59">
        <f>AVERAGE(C7,C20,C33,C46)</f>
        <v>36.75</v>
      </c>
      <c r="E59" t="s">
        <v>9</v>
      </c>
      <c r="F59">
        <f>AVERAGE(F7,F20,F33,F46)</f>
        <v>0.53788409783754365</v>
      </c>
      <c r="G59">
        <f>_xlfn.STDEV.S(F7,F20,F33,F46)</f>
        <v>2.9826231013036001E-2</v>
      </c>
      <c r="H59" t="s">
        <v>9</v>
      </c>
      <c r="I59">
        <f>AVERAGE(I7,I20,I33,I46)</f>
        <v>0.69907971812910707</v>
      </c>
      <c r="J59">
        <f>_xlfn.STDEV.S(I7,I20,I33,I46)</f>
        <v>0.12534544320163049</v>
      </c>
      <c r="K59" s="2" t="s">
        <v>9</v>
      </c>
      <c r="L59" s="2">
        <f>AVERAGE(L7,L20,L33,L46)</f>
        <v>0.64534784469858597</v>
      </c>
      <c r="M59" s="2">
        <f>_xlfn.STDEV.S(L7,L20,L33,L46)</f>
        <v>8.6667694056983824E-2</v>
      </c>
    </row>
    <row r="60" spans="1:13" x14ac:dyDescent="0.25">
      <c r="A60" t="s">
        <v>3</v>
      </c>
      <c r="B60">
        <f>AVERAGE(B8,B21,B34,B47)</f>
        <v>27.25</v>
      </c>
      <c r="C60">
        <f>AVERAGE(C8,C21,C34,C47)</f>
        <v>4</v>
      </c>
      <c r="E60" t="s">
        <v>10</v>
      </c>
      <c r="F60">
        <f>AVERAGE(F8,F21,F34,F47)</f>
        <v>0.4621159021624564</v>
      </c>
      <c r="G60">
        <f>_xlfn.STDEV.S(F8,F21,F34,F47)</f>
        <v>2.9826231013036001E-2</v>
      </c>
      <c r="H60" t="s">
        <v>10</v>
      </c>
      <c r="I60">
        <f>AVERAGE(I8,I21,I34,I47)</f>
        <v>0.30092028187089293</v>
      </c>
      <c r="J60">
        <f>_xlfn.STDEV.S(I8,I21,I34,I47)</f>
        <v>0.12534544320163107</v>
      </c>
      <c r="K60" s="2" t="s">
        <v>10</v>
      </c>
      <c r="L60" s="2">
        <f>AVERAGE(L8,L21,L34,L47)</f>
        <v>0.35465215530141403</v>
      </c>
      <c r="M60" s="2">
        <f>_xlfn.STDEV.S(L8,L21,L34,L47)</f>
        <v>8.6667694056984254E-2</v>
      </c>
    </row>
    <row r="62" spans="1:13" x14ac:dyDescent="0.25">
      <c r="A62" s="2" t="s">
        <v>7</v>
      </c>
      <c r="B62" t="s">
        <v>4</v>
      </c>
      <c r="C62" t="s">
        <v>5</v>
      </c>
      <c r="E62" t="s">
        <v>8</v>
      </c>
      <c r="H62" t="s">
        <v>11</v>
      </c>
      <c r="K62" s="2" t="s">
        <v>12</v>
      </c>
      <c r="L62" s="2"/>
      <c r="M62" s="2" t="s">
        <v>27</v>
      </c>
    </row>
    <row r="63" spans="1:13" x14ac:dyDescent="0.25">
      <c r="A63" t="s">
        <v>2</v>
      </c>
      <c r="B63">
        <f>AVERAGE(B11,B24,B37,B50)</f>
        <v>45.75</v>
      </c>
      <c r="C63">
        <f>AVERAGE(C11,C24,C37,C50)</f>
        <v>58.75</v>
      </c>
      <c r="E63" t="s">
        <v>9</v>
      </c>
      <c r="F63">
        <f>AVERAGE(F11,F24,F37,F50)</f>
        <v>0.63570487034695278</v>
      </c>
      <c r="G63">
        <f>_xlfn.STDEV.S(F11,F24,F37,F50)</f>
        <v>0.13749693110589831</v>
      </c>
      <c r="H63" t="s">
        <v>9</v>
      </c>
      <c r="I63">
        <f>AVERAGE(I11,I24,I37,I50)</f>
        <v>0.73927295350611055</v>
      </c>
      <c r="J63">
        <f>_xlfn.STDEV.S(I11,I24,I37,I50)</f>
        <v>0.15668470668827464</v>
      </c>
      <c r="K63" s="2" t="s">
        <v>9</v>
      </c>
      <c r="L63" s="2">
        <f>AVERAGE(L11,L24,L37,L50)</f>
        <v>0.70475025911972455</v>
      </c>
      <c r="M63" s="2">
        <f>_xlfn.STDEV.S(L11,L24,L37,L50)</f>
        <v>0.1076924878651556</v>
      </c>
    </row>
    <row r="64" spans="1:13" x14ac:dyDescent="0.25">
      <c r="A64" t="s">
        <v>3</v>
      </c>
      <c r="B64">
        <f>AVERAGE(B12,B25,B38,B51)</f>
        <v>27</v>
      </c>
      <c r="C64">
        <f>AVERAGE(C12,C25,C38,C51)</f>
        <v>4.5</v>
      </c>
      <c r="E64" t="s">
        <v>10</v>
      </c>
      <c r="F64">
        <f>AVERAGE(F12,F25,F38,F51)</f>
        <v>0.36429512965304728</v>
      </c>
      <c r="G64">
        <f>_xlfn.STDEV.S(F12,F25,F38,F51)</f>
        <v>0.13749693110589858</v>
      </c>
      <c r="H64" t="s">
        <v>10</v>
      </c>
      <c r="I64">
        <f>AVERAGE(I12,I25,I38,I51)</f>
        <v>0.2607270464938895</v>
      </c>
      <c r="J64">
        <f>_xlfn.STDEV.S(I12,I25,I38,I51)</f>
        <v>0.15668470668827481</v>
      </c>
      <c r="K64" s="2" t="s">
        <v>10</v>
      </c>
      <c r="L64" s="2">
        <f>AVERAGE(L12,L25,L38,L51)</f>
        <v>0.29524974088027539</v>
      </c>
      <c r="M64" s="2">
        <f>_xlfn.STDEV.S(L12,L25,L38,L51)</f>
        <v>0.1076924878651556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Normal="100" workbookViewId="0">
      <selection sqref="A1:H8"/>
    </sheetView>
  </sheetViews>
  <sheetFormatPr defaultRowHeight="15" x14ac:dyDescent="0.25"/>
  <sheetData>
    <row r="1" spans="1:8" x14ac:dyDescent="0.25">
      <c r="A1" t="s">
        <v>1</v>
      </c>
    </row>
    <row r="2" spans="1:8" x14ac:dyDescent="0.25">
      <c r="B2" t="s">
        <v>4</v>
      </c>
      <c r="C2" t="s">
        <v>5</v>
      </c>
      <c r="F2" t="s">
        <v>0</v>
      </c>
      <c r="G2" t="s">
        <v>4</v>
      </c>
      <c r="H2" t="s">
        <v>5</v>
      </c>
    </row>
    <row r="3" spans="1:8" x14ac:dyDescent="0.25">
      <c r="A3" t="s">
        <v>2</v>
      </c>
      <c r="B3">
        <v>2</v>
      </c>
      <c r="C3">
        <v>7</v>
      </c>
      <c r="F3" t="s">
        <v>2</v>
      </c>
      <c r="G3">
        <f>SUM(B3,B7)</f>
        <v>20</v>
      </c>
      <c r="H3">
        <f>SUM(C3,C7)</f>
        <v>43</v>
      </c>
    </row>
    <row r="4" spans="1:8" x14ac:dyDescent="0.25">
      <c r="A4" t="s">
        <v>3</v>
      </c>
      <c r="B4">
        <v>3</v>
      </c>
      <c r="C4">
        <v>3</v>
      </c>
      <c r="F4" t="s">
        <v>3</v>
      </c>
      <c r="G4">
        <f>SUM(B4,B8)</f>
        <v>21</v>
      </c>
      <c r="H4">
        <f>SUM(C4,C8)</f>
        <v>21</v>
      </c>
    </row>
    <row r="6" spans="1:8" x14ac:dyDescent="0.25">
      <c r="B6" t="s">
        <v>4</v>
      </c>
      <c r="C6" t="s">
        <v>5</v>
      </c>
    </row>
    <row r="7" spans="1:8" x14ac:dyDescent="0.25">
      <c r="A7" t="s">
        <v>2</v>
      </c>
      <c r="B7">
        <v>18</v>
      </c>
      <c r="C7">
        <v>36</v>
      </c>
    </row>
    <row r="8" spans="1:8" x14ac:dyDescent="0.25">
      <c r="A8" t="s">
        <v>3</v>
      </c>
      <c r="B8">
        <v>18</v>
      </c>
      <c r="C8">
        <v>18</v>
      </c>
    </row>
    <row r="12" spans="1:8" x14ac:dyDescent="0.25">
      <c r="A12" t="s">
        <v>13</v>
      </c>
    </row>
    <row r="13" spans="1:8" x14ac:dyDescent="0.25">
      <c r="B13" t="s">
        <v>4</v>
      </c>
      <c r="C13" t="s">
        <v>5</v>
      </c>
      <c r="F13" t="s">
        <v>0</v>
      </c>
      <c r="G13" t="s">
        <v>4</v>
      </c>
      <c r="H13" t="s">
        <v>5</v>
      </c>
    </row>
    <row r="14" spans="1:8" x14ac:dyDescent="0.25">
      <c r="A14" t="s">
        <v>2</v>
      </c>
      <c r="B14">
        <v>13</v>
      </c>
      <c r="C14">
        <v>0</v>
      </c>
      <c r="F14" t="s">
        <v>2</v>
      </c>
      <c r="G14">
        <f>SUM(B14,B17,B20)</f>
        <v>36</v>
      </c>
      <c r="H14">
        <f>SUM(C14,C17,C20)</f>
        <v>44</v>
      </c>
    </row>
    <row r="15" spans="1:8" x14ac:dyDescent="0.25">
      <c r="A15" t="s">
        <v>3</v>
      </c>
      <c r="B15">
        <v>0</v>
      </c>
      <c r="C15">
        <v>0</v>
      </c>
      <c r="F15" t="s">
        <v>3</v>
      </c>
      <c r="G15">
        <f>SUM(B15,B18,B21)</f>
        <v>9</v>
      </c>
      <c r="H15">
        <f>SUM(C15,C18,C21)</f>
        <v>6</v>
      </c>
    </row>
    <row r="17" spans="1:8" x14ac:dyDescent="0.25">
      <c r="B17">
        <v>14</v>
      </c>
      <c r="C17">
        <v>30</v>
      </c>
    </row>
    <row r="18" spans="1:8" x14ac:dyDescent="0.25">
      <c r="B18">
        <v>5</v>
      </c>
      <c r="C18">
        <v>1</v>
      </c>
    </row>
    <row r="20" spans="1:8" x14ac:dyDescent="0.25">
      <c r="B20">
        <v>9</v>
      </c>
      <c r="C20">
        <v>14</v>
      </c>
    </row>
    <row r="21" spans="1:8" x14ac:dyDescent="0.25">
      <c r="B21">
        <v>4</v>
      </c>
      <c r="C21">
        <v>5</v>
      </c>
    </row>
    <row r="24" spans="1:8" x14ac:dyDescent="0.25">
      <c r="A24" t="s">
        <v>16</v>
      </c>
    </row>
    <row r="25" spans="1:8" x14ac:dyDescent="0.25">
      <c r="B25" t="s">
        <v>4</v>
      </c>
      <c r="C25" t="s">
        <v>5</v>
      </c>
      <c r="F25" t="s">
        <v>0</v>
      </c>
      <c r="G25" t="s">
        <v>4</v>
      </c>
      <c r="H25" t="s">
        <v>5</v>
      </c>
    </row>
    <row r="26" spans="1:8" x14ac:dyDescent="0.25">
      <c r="A26" t="s">
        <v>2</v>
      </c>
      <c r="B26">
        <v>0</v>
      </c>
      <c r="C26">
        <v>6</v>
      </c>
      <c r="F26" t="s">
        <v>2</v>
      </c>
      <c r="G26">
        <f>SUM(B26,B30)</f>
        <v>18</v>
      </c>
      <c r="H26">
        <f>SUM(C26,C30)</f>
        <v>30</v>
      </c>
    </row>
    <row r="27" spans="1:8" x14ac:dyDescent="0.25">
      <c r="A27" t="s">
        <v>3</v>
      </c>
      <c r="B27">
        <v>0</v>
      </c>
      <c r="C27">
        <v>1</v>
      </c>
      <c r="F27" t="s">
        <v>3</v>
      </c>
      <c r="G27">
        <f>SUM(B27,B31)</f>
        <v>27</v>
      </c>
      <c r="H27">
        <f>SUM(C27,C31)</f>
        <v>4</v>
      </c>
    </row>
    <row r="30" spans="1:8" x14ac:dyDescent="0.25">
      <c r="B30">
        <v>18</v>
      </c>
      <c r="C30">
        <v>24</v>
      </c>
    </row>
    <row r="31" spans="1:8" x14ac:dyDescent="0.25">
      <c r="B31">
        <v>27</v>
      </c>
      <c r="C31">
        <v>3</v>
      </c>
    </row>
    <row r="34" spans="1:8" x14ac:dyDescent="0.25">
      <c r="A34" t="s">
        <v>18</v>
      </c>
    </row>
    <row r="35" spans="1:8" x14ac:dyDescent="0.25">
      <c r="B35" t="s">
        <v>4</v>
      </c>
      <c r="C35" t="s">
        <v>5</v>
      </c>
      <c r="F35" t="s">
        <v>0</v>
      </c>
      <c r="G35" t="s">
        <v>4</v>
      </c>
      <c r="H35" t="s">
        <v>5</v>
      </c>
    </row>
    <row r="36" spans="1:8" x14ac:dyDescent="0.25">
      <c r="A36" t="s">
        <v>2</v>
      </c>
      <c r="B36">
        <v>0</v>
      </c>
      <c r="C36">
        <v>5</v>
      </c>
      <c r="F36" t="s">
        <v>2</v>
      </c>
      <c r="G36">
        <f>SUM(B36,B40)</f>
        <v>13</v>
      </c>
      <c r="H36">
        <f>SUM(C36,C40)</f>
        <v>25</v>
      </c>
    </row>
    <row r="37" spans="1:8" x14ac:dyDescent="0.25">
      <c r="A37" t="s">
        <v>3</v>
      </c>
      <c r="B37">
        <v>2</v>
      </c>
      <c r="C37">
        <v>0</v>
      </c>
      <c r="F37" t="s">
        <v>3</v>
      </c>
      <c r="G37">
        <f>SUM(B37,B41)</f>
        <v>7</v>
      </c>
      <c r="H37">
        <f>SUM(C37,C41)</f>
        <v>0</v>
      </c>
    </row>
    <row r="40" spans="1:8" x14ac:dyDescent="0.25">
      <c r="B40">
        <v>13</v>
      </c>
      <c r="C40">
        <v>20</v>
      </c>
    </row>
    <row r="41" spans="1:8" x14ac:dyDescent="0.25">
      <c r="B41">
        <v>5</v>
      </c>
      <c r="C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19" workbookViewId="0">
      <selection activeCell="G43" sqref="G43"/>
    </sheetView>
  </sheetViews>
  <sheetFormatPr defaultRowHeight="15" x14ac:dyDescent="0.25"/>
  <sheetData>
    <row r="1" spans="1:8" x14ac:dyDescent="0.25">
      <c r="A1" t="s">
        <v>28</v>
      </c>
    </row>
    <row r="2" spans="1:8" x14ac:dyDescent="0.25">
      <c r="B2" t="s">
        <v>4</v>
      </c>
      <c r="C2" t="s">
        <v>5</v>
      </c>
      <c r="F2" t="s">
        <v>0</v>
      </c>
      <c r="G2" t="s">
        <v>4</v>
      </c>
      <c r="H2" t="s">
        <v>5</v>
      </c>
    </row>
    <row r="3" spans="1:8" x14ac:dyDescent="0.25">
      <c r="A3" t="s">
        <v>2</v>
      </c>
      <c r="B3">
        <v>6</v>
      </c>
      <c r="C3">
        <v>6</v>
      </c>
      <c r="F3" t="s">
        <v>2</v>
      </c>
      <c r="G3">
        <f>SUM(B3,B7)</f>
        <v>27</v>
      </c>
      <c r="H3">
        <f>SUM(C3,C7)</f>
        <v>33</v>
      </c>
    </row>
    <row r="4" spans="1:8" x14ac:dyDescent="0.25">
      <c r="A4" t="s">
        <v>3</v>
      </c>
      <c r="B4">
        <v>2</v>
      </c>
      <c r="C4">
        <v>2</v>
      </c>
      <c r="F4" t="s">
        <v>3</v>
      </c>
      <c r="G4">
        <f>SUM(B4,B8)</f>
        <v>8</v>
      </c>
      <c r="H4">
        <f>SUM(C4,C8)</f>
        <v>5</v>
      </c>
    </row>
    <row r="6" spans="1:8" x14ac:dyDescent="0.25">
      <c r="B6" t="s">
        <v>4</v>
      </c>
      <c r="C6" t="s">
        <v>5</v>
      </c>
    </row>
    <row r="7" spans="1:8" x14ac:dyDescent="0.25">
      <c r="A7" t="s">
        <v>2</v>
      </c>
      <c r="B7">
        <v>21</v>
      </c>
      <c r="C7">
        <v>27</v>
      </c>
    </row>
    <row r="8" spans="1:8" x14ac:dyDescent="0.25">
      <c r="A8" t="s">
        <v>3</v>
      </c>
      <c r="B8">
        <v>6</v>
      </c>
      <c r="C8">
        <v>3</v>
      </c>
    </row>
    <row r="10" spans="1:8" x14ac:dyDescent="0.25">
      <c r="A10" t="s">
        <v>29</v>
      </c>
    </row>
    <row r="11" spans="1:8" x14ac:dyDescent="0.25">
      <c r="B11" t="s">
        <v>4</v>
      </c>
      <c r="C11" t="s">
        <v>5</v>
      </c>
      <c r="F11" t="s">
        <v>0</v>
      </c>
      <c r="G11" t="s">
        <v>4</v>
      </c>
      <c r="H11" t="s">
        <v>5</v>
      </c>
    </row>
    <row r="12" spans="1:8" x14ac:dyDescent="0.25">
      <c r="A12" t="s">
        <v>2</v>
      </c>
      <c r="B12">
        <v>0</v>
      </c>
      <c r="C12">
        <v>6</v>
      </c>
      <c r="F12" t="s">
        <v>2</v>
      </c>
      <c r="G12">
        <f>SUM(B12,B16,B20)</f>
        <v>29</v>
      </c>
      <c r="H12">
        <f>SUM(C12,C16,C20)</f>
        <v>71</v>
      </c>
    </row>
    <row r="13" spans="1:8" x14ac:dyDescent="0.25">
      <c r="A13" t="s">
        <v>3</v>
      </c>
      <c r="B13">
        <v>0</v>
      </c>
      <c r="C13">
        <v>0</v>
      </c>
      <c r="F13" t="s">
        <v>3</v>
      </c>
      <c r="G13">
        <f>SUM(B13,B17,B21)</f>
        <v>24</v>
      </c>
      <c r="H13">
        <f>SUM(C13,C17,C21)</f>
        <v>1</v>
      </c>
    </row>
    <row r="15" spans="1:8" x14ac:dyDescent="0.25">
      <c r="B15" t="s">
        <v>4</v>
      </c>
      <c r="C15" t="s">
        <v>5</v>
      </c>
    </row>
    <row r="16" spans="1:8" x14ac:dyDescent="0.25">
      <c r="A16" t="s">
        <v>2</v>
      </c>
      <c r="B16">
        <v>15</v>
      </c>
      <c r="C16">
        <v>40</v>
      </c>
    </row>
    <row r="17" spans="1:8" x14ac:dyDescent="0.25">
      <c r="A17" t="s">
        <v>3</v>
      </c>
      <c r="B17">
        <v>14</v>
      </c>
      <c r="C17">
        <v>1</v>
      </c>
    </row>
    <row r="19" spans="1:8" x14ac:dyDescent="0.25">
      <c r="B19" t="s">
        <v>4</v>
      </c>
      <c r="C19" t="s">
        <v>5</v>
      </c>
    </row>
    <row r="20" spans="1:8" x14ac:dyDescent="0.25">
      <c r="A20" t="s">
        <v>2</v>
      </c>
      <c r="B20">
        <v>14</v>
      </c>
      <c r="C20">
        <v>25</v>
      </c>
    </row>
    <row r="21" spans="1:8" x14ac:dyDescent="0.25">
      <c r="A21" t="s">
        <v>3</v>
      </c>
      <c r="B21">
        <v>10</v>
      </c>
      <c r="C21">
        <v>0</v>
      </c>
    </row>
    <row r="23" spans="1:8" x14ac:dyDescent="0.25">
      <c r="A23" t="s">
        <v>30</v>
      </c>
    </row>
    <row r="24" spans="1:8" x14ac:dyDescent="0.25">
      <c r="B24" t="s">
        <v>4</v>
      </c>
      <c r="C24" t="s">
        <v>5</v>
      </c>
      <c r="F24" t="s">
        <v>0</v>
      </c>
      <c r="G24" t="s">
        <v>4</v>
      </c>
      <c r="H24" t="s">
        <v>5</v>
      </c>
    </row>
    <row r="25" spans="1:8" x14ac:dyDescent="0.25">
      <c r="A25" t="s">
        <v>2</v>
      </c>
      <c r="B25">
        <v>1</v>
      </c>
      <c r="C25">
        <v>5</v>
      </c>
      <c r="F25" t="s">
        <v>2</v>
      </c>
      <c r="G25">
        <f>SUM(B25,B29)</f>
        <v>28</v>
      </c>
      <c r="H25">
        <f>SUM(C25,C29)</f>
        <v>66</v>
      </c>
    </row>
    <row r="26" spans="1:8" x14ac:dyDescent="0.25">
      <c r="A26" t="s">
        <v>3</v>
      </c>
      <c r="B26">
        <v>2</v>
      </c>
      <c r="C26">
        <v>1</v>
      </c>
      <c r="F26" t="s">
        <v>3</v>
      </c>
      <c r="G26">
        <f>SUM(B26,B30)</f>
        <v>18</v>
      </c>
      <c r="H26">
        <f>SUM(C26,C30)</f>
        <v>4</v>
      </c>
    </row>
    <row r="28" spans="1:8" x14ac:dyDescent="0.25">
      <c r="B28" t="s">
        <v>4</v>
      </c>
      <c r="C28" t="s">
        <v>5</v>
      </c>
    </row>
    <row r="29" spans="1:8" x14ac:dyDescent="0.25">
      <c r="A29" t="s">
        <v>2</v>
      </c>
      <c r="B29">
        <v>27</v>
      </c>
      <c r="C29">
        <v>61</v>
      </c>
    </row>
    <row r="30" spans="1:8" x14ac:dyDescent="0.25">
      <c r="A30" t="s">
        <v>3</v>
      </c>
      <c r="B30">
        <v>16</v>
      </c>
      <c r="C30">
        <v>3</v>
      </c>
    </row>
    <row r="32" spans="1:8" x14ac:dyDescent="0.25">
      <c r="A32" t="s">
        <v>31</v>
      </c>
    </row>
    <row r="33" spans="1:8" x14ac:dyDescent="0.25">
      <c r="B33" t="s">
        <v>4</v>
      </c>
      <c r="C33" t="s">
        <v>5</v>
      </c>
      <c r="F33" t="s">
        <v>0</v>
      </c>
      <c r="G33" t="s">
        <v>4</v>
      </c>
      <c r="H33" t="s">
        <v>5</v>
      </c>
    </row>
    <row r="34" spans="1:8" x14ac:dyDescent="0.25">
      <c r="A34" t="s">
        <v>2</v>
      </c>
      <c r="B34">
        <v>0</v>
      </c>
      <c r="C34">
        <v>5</v>
      </c>
      <c r="F34" t="s">
        <v>2</v>
      </c>
      <c r="G34">
        <f>SUM(B34,B38)</f>
        <v>16</v>
      </c>
      <c r="H34">
        <f>SUM(C34,C38)</f>
        <v>22</v>
      </c>
    </row>
    <row r="35" spans="1:8" x14ac:dyDescent="0.25">
      <c r="A35" t="s">
        <v>3</v>
      </c>
      <c r="B35">
        <v>0</v>
      </c>
      <c r="C35">
        <v>1</v>
      </c>
      <c r="F35" t="s">
        <v>3</v>
      </c>
      <c r="G35">
        <f>SUM(B35,B39)</f>
        <v>14</v>
      </c>
      <c r="H35">
        <f>SUM(C35,C39)</f>
        <v>3</v>
      </c>
    </row>
    <row r="37" spans="1:8" x14ac:dyDescent="0.25">
      <c r="B37" t="s">
        <v>4</v>
      </c>
      <c r="C37" t="s">
        <v>5</v>
      </c>
    </row>
    <row r="38" spans="1:8" x14ac:dyDescent="0.25">
      <c r="A38" t="s">
        <v>2</v>
      </c>
      <c r="B38">
        <v>16</v>
      </c>
      <c r="C38">
        <v>17</v>
      </c>
    </row>
    <row r="39" spans="1:8" x14ac:dyDescent="0.25">
      <c r="A39" t="s">
        <v>3</v>
      </c>
      <c r="B39">
        <v>14</v>
      </c>
      <c r="C3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 DARK</vt:lpstr>
      <vt:lpstr>Final LIGHT</vt:lpstr>
      <vt:lpstr>Generation1 (Dark)</vt:lpstr>
      <vt:lpstr>Generation1 (Light)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 S. Aurora</dc:creator>
  <cp:lastModifiedBy>A. S. Aurora</cp:lastModifiedBy>
  <dcterms:created xsi:type="dcterms:W3CDTF">2012-11-04T18:04:07Z</dcterms:created>
  <dcterms:modified xsi:type="dcterms:W3CDTF">2012-11-05T07:23:20Z</dcterms:modified>
</cp:coreProperties>
</file>