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480" yWindow="45" windowWidth="11340" windowHeight="8580" firstSheet="1" activeTab="1"/>
  </bookViews>
  <sheets>
    <sheet name="TOTAL" sheetId="9" state="hidden" r:id="rId1"/>
    <sheet name="TOTAIS_SAMU" sheetId="22" r:id="rId2"/>
    <sheet name="Estações Trabalho_Impressoras" sheetId="21" r:id="rId3"/>
    <sheet name="Caixas Correio" sheetId="18" r:id="rId4"/>
    <sheet name="Câmeras" sheetId="15" r:id="rId5"/>
    <sheet name="WI-FI" sheetId="11" r:id="rId6"/>
    <sheet name="Rádio Trunking" sheetId="16" r:id="rId7"/>
    <sheet name="Adm. Rede Radiocomunicação" sheetId="19" r:id="rId8"/>
    <sheet name="Adm. Redes Locais" sheetId="20" r:id="rId9"/>
    <sheet name="Gestão da Rede Infovia" sheetId="17" r:id="rId10"/>
    <sheet name="Descentralizadas" sheetId="8" state="hidden" r:id="rId11"/>
  </sheets>
  <calcPr calcId="152511" iterateDelta="1E-4"/>
</workbook>
</file>

<file path=xl/calcChain.xml><?xml version="1.0" encoding="utf-8"?>
<calcChain xmlns="http://schemas.openxmlformats.org/spreadsheetml/2006/main">
  <c r="L24" i="16" l="1"/>
  <c r="L21" i="16"/>
  <c r="L18" i="16"/>
  <c r="K10" i="16" s="1"/>
  <c r="K11" i="16" s="1"/>
  <c r="L15" i="16"/>
  <c r="J10" i="16" s="1"/>
  <c r="J11" i="16" s="1"/>
  <c r="M10" i="16"/>
  <c r="M11" i="16" s="1"/>
  <c r="L10" i="16"/>
  <c r="L11" i="16" s="1"/>
  <c r="J5" i="16"/>
  <c r="K5" i="16" l="1"/>
  <c r="N10" i="16"/>
  <c r="N11" i="16" s="1"/>
  <c r="D29" i="22"/>
  <c r="C28" i="22"/>
  <c r="B28" i="22"/>
  <c r="C27" i="22"/>
  <c r="B27" i="22"/>
  <c r="C26" i="22"/>
  <c r="G20" i="22"/>
  <c r="G19" i="22"/>
  <c r="G18" i="22"/>
  <c r="B26" i="22" s="1"/>
  <c r="G15" i="22"/>
  <c r="G14" i="22"/>
  <c r="G13" i="22"/>
  <c r="F12" i="22"/>
  <c r="D12" i="22"/>
  <c r="G12" i="22" s="1"/>
  <c r="F11" i="22"/>
  <c r="D11" i="22"/>
  <c r="F10" i="22"/>
  <c r="D10" i="22"/>
  <c r="G10" i="22" s="1"/>
  <c r="F9" i="22"/>
  <c r="D9" i="22"/>
  <c r="F8" i="22"/>
  <c r="D8" i="22"/>
  <c r="F7" i="22"/>
  <c r="D7" i="22"/>
  <c r="F6" i="22"/>
  <c r="D6" i="22"/>
  <c r="G6" i="22" s="1"/>
  <c r="F5" i="22"/>
  <c r="D5" i="22"/>
  <c r="F4" i="22"/>
  <c r="D4" i="22"/>
  <c r="G11" i="22" l="1"/>
  <c r="E28" i="22"/>
  <c r="G8" i="22"/>
  <c r="G7" i="22"/>
  <c r="G9" i="22"/>
  <c r="B25" i="22"/>
  <c r="D22" i="22"/>
  <c r="C25" i="22"/>
  <c r="C29" i="22" s="1"/>
  <c r="F22" i="22"/>
  <c r="G4" i="22"/>
  <c r="E26" i="22"/>
  <c r="E27" i="22"/>
  <c r="G5" i="22"/>
  <c r="E25" i="22" l="1"/>
  <c r="E29" i="22" s="1"/>
  <c r="G22" i="22"/>
  <c r="B29" i="22"/>
  <c r="I18" i="17"/>
  <c r="E18" i="20"/>
  <c r="L5" i="19"/>
  <c r="L6" i="19" s="1"/>
  <c r="K5" i="19"/>
  <c r="K6" i="19" s="1"/>
  <c r="J5" i="19"/>
  <c r="J6" i="19" s="1"/>
  <c r="I5" i="19"/>
  <c r="I6" i="19" s="1"/>
  <c r="M5" i="19" l="1"/>
  <c r="M6" i="19" s="1"/>
  <c r="L13" i="19" s="1"/>
  <c r="C5" i="16"/>
  <c r="K10" i="11"/>
  <c r="I6" i="15"/>
  <c r="H9" i="15" s="1"/>
  <c r="H6" i="15"/>
  <c r="H8" i="15" s="1"/>
  <c r="J5" i="15"/>
  <c r="J6" i="15" s="1"/>
  <c r="H10" i="15" s="1"/>
  <c r="B18" i="20" l="1"/>
  <c r="E5" i="19"/>
  <c r="E6" i="19" s="1"/>
  <c r="D5" i="19"/>
  <c r="D6" i="19" s="1"/>
  <c r="C5" i="19"/>
  <c r="B5" i="19"/>
  <c r="B6" i="19" s="1"/>
  <c r="E24" i="16" l="1"/>
  <c r="F10" i="16" s="1"/>
  <c r="E21" i="16"/>
  <c r="E10" i="16" s="1"/>
  <c r="E18" i="16"/>
  <c r="D10" i="16" s="1"/>
  <c r="E15" i="16"/>
  <c r="C10" i="16" l="1"/>
  <c r="D5" i="16"/>
  <c r="D18" i="17"/>
  <c r="C6" i="15" l="1"/>
  <c r="B9" i="15" s="1"/>
  <c r="B6" i="15"/>
  <c r="B8" i="15" s="1"/>
  <c r="D5" i="15"/>
  <c r="D6" i="15" s="1"/>
  <c r="B10" i="15" s="1"/>
  <c r="E10" i="11" l="1"/>
  <c r="F11" i="16" l="1"/>
  <c r="E11" i="16"/>
  <c r="D11" i="16"/>
  <c r="C11" i="16"/>
  <c r="G10" i="16"/>
  <c r="G11" i="16" s="1"/>
  <c r="C26" i="9" l="1"/>
  <c r="B26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26" i="9" l="1"/>
  <c r="F5" i="19" l="1"/>
  <c r="F6" i="19" s="1"/>
  <c r="E13" i="19" s="1"/>
  <c r="C6" i="19"/>
</calcChain>
</file>

<file path=xl/sharedStrings.xml><?xml version="1.0" encoding="utf-8"?>
<sst xmlns="http://schemas.openxmlformats.org/spreadsheetml/2006/main" count="1858" uniqueCount="642">
  <si>
    <t>Secretarias</t>
  </si>
  <si>
    <t>SMA</t>
  </si>
  <si>
    <t>SMF</t>
  </si>
  <si>
    <t>PGM</t>
  </si>
  <si>
    <t>SMIC</t>
  </si>
  <si>
    <t>TOTAL</t>
  </si>
  <si>
    <t>SMOV</t>
  </si>
  <si>
    <t>GP</t>
  </si>
  <si>
    <t>SMS</t>
  </si>
  <si>
    <t>SMED</t>
  </si>
  <si>
    <t>SME</t>
  </si>
  <si>
    <t>SMAM</t>
  </si>
  <si>
    <t>SMC</t>
  </si>
  <si>
    <t>DEP</t>
  </si>
  <si>
    <t>SMTUR</t>
  </si>
  <si>
    <t>SMGES</t>
  </si>
  <si>
    <t>SMGL</t>
  </si>
  <si>
    <t>SMPEO</t>
  </si>
  <si>
    <t>SMURB</t>
  </si>
  <si>
    <t>Nº Rádios Instalados</t>
  </si>
  <si>
    <t>P/APE - Assessoria de Planejamento Estratégico</t>
  </si>
  <si>
    <t>SMDH (Porto Alegre Livre)</t>
  </si>
  <si>
    <t>Nº Rádios WI-FI Indoor</t>
  </si>
  <si>
    <t>Nº Rádios WI-FI Outdoor</t>
  </si>
  <si>
    <t xml:space="preserve">Instalação Rádios WI-FI </t>
  </si>
  <si>
    <t>DENOMINAÇÃO</t>
  </si>
  <si>
    <t>LOCALIZAÇÃO</t>
  </si>
  <si>
    <t>Total</t>
  </si>
  <si>
    <t>Indoor</t>
  </si>
  <si>
    <t>Bilhetagem</t>
  </si>
  <si>
    <t>Resumo</t>
  </si>
  <si>
    <t>Local</t>
  </si>
  <si>
    <t>Câmeras Instaladas</t>
  </si>
  <si>
    <t>SAMU</t>
  </si>
  <si>
    <t>SAMU - SEDE</t>
  </si>
  <si>
    <t>SAMU-IPIRANGA-HS01</t>
  </si>
  <si>
    <t>Av. Ipiranga, 3501 - 5º andar</t>
  </si>
  <si>
    <t>Serviços</t>
  </si>
  <si>
    <t>Desconto</t>
  </si>
  <si>
    <t>Infraestrutura</t>
  </si>
  <si>
    <t>TIPO</t>
  </si>
  <si>
    <t>SECRETARIA</t>
  </si>
  <si>
    <t>Portátil</t>
  </si>
  <si>
    <t>Tipo</t>
  </si>
  <si>
    <t>On-Line</t>
  </si>
  <si>
    <t>TOTAL  ATIVOS</t>
  </si>
  <si>
    <t>Câmeras em Manutenção</t>
  </si>
  <si>
    <t>Câmeras Ativas</t>
  </si>
  <si>
    <t>COMUNICAÇÃO</t>
  </si>
  <si>
    <t>Núcleo Administrativo 4 andar</t>
  </si>
  <si>
    <t>SAMU-IPIRANGA-HS02</t>
  </si>
  <si>
    <t>frente elevador 3 andar</t>
  </si>
  <si>
    <t>SAMU-IPIRANGA-HS03</t>
  </si>
  <si>
    <t>junto ao rack 2 andar</t>
  </si>
  <si>
    <t>SAMU-IPIRANGA-HS04</t>
  </si>
  <si>
    <t>Recepção térreo</t>
  </si>
  <si>
    <t>SAMU-IPIRANGA-HS05</t>
  </si>
  <si>
    <t>SAMU-SERRARIA-HS01</t>
  </si>
  <si>
    <t>Rua Denise Crespo Gay da Fonseca, 30</t>
  </si>
  <si>
    <t>Estação Despacho</t>
  </si>
  <si>
    <t>Fixo</t>
  </si>
  <si>
    <t>Móvel</t>
  </si>
  <si>
    <t>ATIVOS</t>
  </si>
  <si>
    <t>Notebooks Com Garantia = 0 (Total relatório CBP)</t>
  </si>
  <si>
    <t>Impressoras Sem garantia</t>
  </si>
  <si>
    <t>Notebooks Sem Garantia = 1 (Total relatório CBP)</t>
  </si>
  <si>
    <t>Câmeras Instaladas indoor</t>
  </si>
  <si>
    <t>Câmeras Manutenção indoor</t>
  </si>
  <si>
    <t>Câmeras Ativas indoor</t>
  </si>
  <si>
    <t>ORGÃO-ANT</t>
  </si>
  <si>
    <t>REDE-NOME</t>
  </si>
  <si>
    <t>REDE-ENDEREÇO</t>
  </si>
  <si>
    <t>SAMU-ACT</t>
  </si>
  <si>
    <t>Rua Antônio Carlos Tibiriçá, 363</t>
  </si>
  <si>
    <t>SAMU-BELEMNOVO</t>
  </si>
  <si>
    <t>Rua Florencio Farias, 185</t>
  </si>
  <si>
    <t>SAMU-CAVALHADA</t>
  </si>
  <si>
    <t>Av. Cavalhada, 2435</t>
  </si>
  <si>
    <t>SAMU-CENTROVIDA</t>
  </si>
  <si>
    <t>Av Baltazar de Oliveira Garcia, 2132</t>
  </si>
  <si>
    <t>SAMU-CRISTOREDENTOR</t>
  </si>
  <si>
    <t>Rua Domingos Rubbo, 120</t>
  </si>
  <si>
    <t>SAMU-IPIRANGA</t>
  </si>
  <si>
    <t>Av. Ipiranga, 3501</t>
  </si>
  <si>
    <t>SAMU-LOMBA</t>
  </si>
  <si>
    <t>Estrada Joao de Oliveira Remiao, 4444</t>
  </si>
  <si>
    <t>SAMU-MORROSANTANA</t>
  </si>
  <si>
    <t>R Dr Heitor Pires, 248</t>
  </si>
  <si>
    <t>SAMU-NAVEGANTES</t>
  </si>
  <si>
    <t>Av, Frederico Mentz, 370</t>
  </si>
  <si>
    <t>SAMU-RESTINGA</t>
  </si>
  <si>
    <t>Rua Alvaro Difini, 120</t>
  </si>
  <si>
    <t>SAMU-SERRARIA</t>
  </si>
  <si>
    <t>Rádios Portáteis instalados</t>
  </si>
  <si>
    <t>Rádios Portáteis em manutenção</t>
  </si>
  <si>
    <t>TOTAL Rádios Portáteis ativos</t>
  </si>
  <si>
    <t>Estações Despacho Instaladas</t>
  </si>
  <si>
    <t>Estações Despacho em manutenção</t>
  </si>
  <si>
    <t>TOTAL estações Despacho ativas</t>
  </si>
  <si>
    <t>Rádios Fixos instalados</t>
  </si>
  <si>
    <t>Rádios Fixos em manutenção</t>
  </si>
  <si>
    <t>TOTAL Rádios Fixos ativos</t>
  </si>
  <si>
    <t>Rádio Móvel instalado</t>
  </si>
  <si>
    <t>Rádio Móvel em manutenção</t>
  </si>
  <si>
    <t>TOTAL Rádios Móveis ativos</t>
  </si>
  <si>
    <t>TIPOS DE RÁDIOS ATIVOS</t>
  </si>
  <si>
    <t>Secretaria</t>
  </si>
  <si>
    <t>Total Rádios Digitais Ativos</t>
  </si>
  <si>
    <t>Total Rádios Digitais Instalados</t>
  </si>
  <si>
    <t>Micros Com garantia = 20 (Total relatório CBP)</t>
  </si>
  <si>
    <t>Micros Sem garantia = 67 (Total relatório CBP)</t>
  </si>
  <si>
    <t>SMS-SAMU</t>
  </si>
  <si>
    <t>Alberto Gabellini</t>
  </si>
  <si>
    <t>gabellini@portoalegre.rs.gov.br</t>
  </si>
  <si>
    <t>Alessandra Costamilan de Almeida Martins</t>
  </si>
  <si>
    <t>alessandra.almeida@portoalegre.rs.gov.br</t>
  </si>
  <si>
    <t>Alessandra Tomazi Franceschi</t>
  </si>
  <si>
    <t>alessandratf@portoalegre.rs.gov.br</t>
  </si>
  <si>
    <t>Alessandro Ramos Monteiro</t>
  </si>
  <si>
    <t>alessandro.monteiro@portoalegre.rs.gov.br</t>
  </si>
  <si>
    <t>Alex Fabiano Cardozo da Silva</t>
  </si>
  <si>
    <t>alexf.silva@portoalegre.rs.gov.br</t>
  </si>
  <si>
    <t>Alexandra Amaral da Rocha</t>
  </si>
  <si>
    <t>alerocha@portoalegre.rs.gov.br</t>
  </si>
  <si>
    <t>Aline Rodrigues</t>
  </si>
  <si>
    <t>arodrigues@portoalegre.rs.gov.br</t>
  </si>
  <si>
    <t>Altemir Cesar de Souza Santos</t>
  </si>
  <si>
    <t>altemir.santos@portoalegre.rs.gov.br</t>
  </si>
  <si>
    <t>Ana Carolina Stein</t>
  </si>
  <si>
    <t>anastein@portoalegre.rs.gov.br</t>
  </si>
  <si>
    <t>Ana Lucia Athayde Maciel</t>
  </si>
  <si>
    <t>ana.maciel@portoalegre.rs.gov.br</t>
  </si>
  <si>
    <t>ANDERSON MORAES FAGUNDES</t>
  </si>
  <si>
    <t>andersonmf@portoalegre.rs.gov.br</t>
  </si>
  <si>
    <t>Andrea Marian Veronese</t>
  </si>
  <si>
    <t>andreamv@portoalegre.rs.gov.br</t>
  </si>
  <si>
    <t>Andréia Silva da Silva</t>
  </si>
  <si>
    <t>andreia.silva@portoalegre.rs.gov.br</t>
  </si>
  <si>
    <t>Bibiana Ferreira Dos Santos</t>
  </si>
  <si>
    <t>bibiana.santos@portoalegre.rs.gov.br</t>
  </si>
  <si>
    <t>Camila de Souza Gomes</t>
  </si>
  <si>
    <t>camila.gomes@portoalegre.rs.gov.br</t>
  </si>
  <si>
    <t>Carla Calleya Cereser</t>
  </si>
  <si>
    <t>carla.cereser@portoalegre.rs.gov.br</t>
  </si>
  <si>
    <t>Carla Fetzner Lima Moreira</t>
  </si>
  <si>
    <t>carla.moreira@portoalegre.rs.gov.br</t>
  </si>
  <si>
    <t>Carla Suzi Orsino</t>
  </si>
  <si>
    <t>carlaso@portoalegre.rs.gov.br</t>
  </si>
  <si>
    <t>Carlos Alberto Rodrigues da Silva Junior</t>
  </si>
  <si>
    <t>carlosr.junior@portoalegre.rs.gov.br</t>
  </si>
  <si>
    <t>Carlos Humberto Cereser Junior</t>
  </si>
  <si>
    <t>carlos.cereser@portoalegre.rs.gov.br</t>
  </si>
  <si>
    <t>Carmen Lúcia Pereira</t>
  </si>
  <si>
    <t>carmenpereira@portoalegre.rs.gov.br</t>
  </si>
  <si>
    <t>Cesar Volesio Ribeiro Carvalho</t>
  </si>
  <si>
    <t>cesar.carvalho@portoalegre.rs.gov.br</t>
  </si>
  <si>
    <t>Cíntia Leon dos Santos</t>
  </si>
  <si>
    <t>cintia.leon@portoalegre.rs.gov.br</t>
  </si>
  <si>
    <t>Cintia Teixeira Stempniak</t>
  </si>
  <si>
    <t>cintia.stempniak@portoalegre.rs.gov.br</t>
  </si>
  <si>
    <t>Cláudia Jaeschke Schneider</t>
  </si>
  <si>
    <t>claudia.schneider@portoalegre.rs.gov.br</t>
  </si>
  <si>
    <t>Cristiane Carine Schoen</t>
  </si>
  <si>
    <t>cristiane.schoen@portoalegre.rs.gov.br</t>
  </si>
  <si>
    <t>Cristiano Duncan Aita</t>
  </si>
  <si>
    <t>cristiano.aita@portoalegre.rs.gov.br</t>
  </si>
  <si>
    <t>Daniel Oliveira Moresco</t>
  </si>
  <si>
    <t>daniel.moresco@portoalegre.rs.gov.br</t>
  </si>
  <si>
    <t>Daniele Nunes Cestin</t>
  </si>
  <si>
    <t>danielec@portoalegre.rs.gov.br</t>
  </si>
  <si>
    <t>Denise  Alves Mariense</t>
  </si>
  <si>
    <t>denise.mariense@portoalegre.rs.gov.br</t>
  </si>
  <si>
    <t>Denise Remiao Loureiro</t>
  </si>
  <si>
    <t>denise.loureiro@portoalegre.rs.gov.br</t>
  </si>
  <si>
    <t>Dinora Claudia Cenci</t>
  </si>
  <si>
    <t>dinora.cenci@portoalegre.rs.gov.br</t>
  </si>
  <si>
    <t>Eden Jose De Oliveira</t>
  </si>
  <si>
    <t>eden.oliveira@portoalegre.rs.gov.br</t>
  </si>
  <si>
    <t>Elcilene Andreíne Terra Durgante Alves</t>
  </si>
  <si>
    <t>elcilene.alves@portoalegre.rs.gov.br</t>
  </si>
  <si>
    <t>Elcira Jaqueline Farias Pinto</t>
  </si>
  <si>
    <t>elcira.pinto@portoalegre.rs.gov.br</t>
  </si>
  <si>
    <t>Elenilson Lopes Felix</t>
  </si>
  <si>
    <t>elenilson.felix@portoalegre.rs.gov.br</t>
  </si>
  <si>
    <t>Eliane Ermel Brasil</t>
  </si>
  <si>
    <t>eliane.brasil@portoalegre.rs.gov.br</t>
  </si>
  <si>
    <t>Eliseu Laurentino dos Santos</t>
  </si>
  <si>
    <t>eliseu.santos@portoalegre.rs.gov.br</t>
  </si>
  <si>
    <t>Elsa Regina Paz da Silva</t>
  </si>
  <si>
    <t>elsa.silva@portoalegre.rs.gov.br</t>
  </si>
  <si>
    <t>Enio da Paz Garcia Filho</t>
  </si>
  <si>
    <t>enio.filho@portoalegre.rs.gov.br</t>
  </si>
  <si>
    <t>Everson Markus Correa</t>
  </si>
  <si>
    <t>everson.correa@portoalegre.rs.gov.br</t>
  </si>
  <si>
    <t>Fabiana Lindenmayer da Fontoura</t>
  </si>
  <si>
    <t>fabiana.fontoura@portoalegre.rs.gov.br</t>
  </si>
  <si>
    <t>Fernanda Machado Bueno</t>
  </si>
  <si>
    <t>fernanda.bueno@portoalegre.rs.gov.br</t>
  </si>
  <si>
    <t>Geraldine Ribeiro Barcelos Carps</t>
  </si>
  <si>
    <t>geraldine.carps@portoalegre.rs.gov.br</t>
  </si>
  <si>
    <t>Gilnei Andre Fraga Dos Santos</t>
  </si>
  <si>
    <t>gilnei.santos@portoalegre.rs.gov.br</t>
  </si>
  <si>
    <t>Gilson Silva Rocha</t>
  </si>
  <si>
    <t>gilsons.rocha@portoalegre.rs.gov.br</t>
  </si>
  <si>
    <t>Gladis Mari Semensato</t>
  </si>
  <si>
    <t>gladis.mari@portoalegre.rs.gov.br</t>
  </si>
  <si>
    <t>Graziela Barres do Canto</t>
  </si>
  <si>
    <t>grazielabc@portoalegre.rs.gov.br</t>
  </si>
  <si>
    <t>Hellen Christine Cardoso Barbosa</t>
  </si>
  <si>
    <t>hellen.barbosa@portoalegre.rs.gov.br</t>
  </si>
  <si>
    <t>Ian Leipnitz</t>
  </si>
  <si>
    <t>ian.leipnitz@portoalegre.rs.gov.br</t>
  </si>
  <si>
    <t>Itanajara Luiz Ferreira</t>
  </si>
  <si>
    <t>itanajara@portoalegre.rs.gov.br</t>
  </si>
  <si>
    <t>James Da Silva Calixto</t>
  </si>
  <si>
    <t>james.calixto@portoalegre.rs.gov.br</t>
  </si>
  <si>
    <t>Jeferson Antonio Silva dos Santos</t>
  </si>
  <si>
    <t>jefersona.santos@portoalegre.rs.gov.br</t>
  </si>
  <si>
    <t>Jefferson Bohmgahren De Salles</t>
  </si>
  <si>
    <t>jefferson.salles@portoalegre.rs.gov.br</t>
  </si>
  <si>
    <t>Jefferson Silveira de Freitas</t>
  </si>
  <si>
    <t>jefferson.freitas@portoalegre.rs.gov.br</t>
  </si>
  <si>
    <t>Jorge Alberto Iscovitz</t>
  </si>
  <si>
    <t>jorge.iscovitz@portoalegre.rs.gov.br</t>
  </si>
  <si>
    <t>Jorge Luis Callai Della Flora</t>
  </si>
  <si>
    <t>jorgef@portoalegre.rs.gov.br</t>
  </si>
  <si>
    <t>Jorge Luis Dias dos Santos</t>
  </si>
  <si>
    <t>jorge.santos@portoalegre.rs.gov.br</t>
  </si>
  <si>
    <t>Jorge Mauricio Manoel Ribeiro</t>
  </si>
  <si>
    <t>jorgeribeiro@portoalegre.rs.gov.br</t>
  </si>
  <si>
    <t>José Fausto Rodrigues</t>
  </si>
  <si>
    <t>jose.fausto@portoalegre.rs.gov.br</t>
  </si>
  <si>
    <t>Jose Nivaldo Martins</t>
  </si>
  <si>
    <t>josen.martins@portoalegre.rs.gov.br</t>
  </si>
  <si>
    <t>José Ricardo Araújo Felizardo</t>
  </si>
  <si>
    <t>jose.felizardo@portoalegre.rs.gov.br</t>
  </si>
  <si>
    <t>João Carlos da Silva</t>
  </si>
  <si>
    <t>joao@portoalegre.rs.gov.br</t>
  </si>
  <si>
    <t>João Carlos dos Santos Baroni</t>
  </si>
  <si>
    <t>joao.baroni@portoalegre.rs.gov.br</t>
  </si>
  <si>
    <t>Juceli Amalia Begossi</t>
  </si>
  <si>
    <t>juceli.begossi@portoalegre.rs.gov.br</t>
  </si>
  <si>
    <t>Juliana Dellegrave</t>
  </si>
  <si>
    <t>juliana.dellegrave@portoalegre.rs.gov.br</t>
  </si>
  <si>
    <t>Karen Brandt Ziege</t>
  </si>
  <si>
    <t>karen.ziege@portoalegre.rs.gov.br</t>
  </si>
  <si>
    <t>Larissa Araújo Machado</t>
  </si>
  <si>
    <t>larissaa.machado@portoalegre.rs.gov.br</t>
  </si>
  <si>
    <t>Leticia de Espindola Liskoski</t>
  </si>
  <si>
    <t>leticia.liskoski@portoalegre.rs.gov.br</t>
  </si>
  <si>
    <t>Lisiani Nunes Flores</t>
  </si>
  <si>
    <t>lisiani.flores@portoalegre.rs.gov.br</t>
  </si>
  <si>
    <t>Livia Tatiana Ramos Pereira</t>
  </si>
  <si>
    <t>livia.pereira@portoalegre.rs.gov.br</t>
  </si>
  <si>
    <t>Luciana da Silva Campos</t>
  </si>
  <si>
    <t>luciana.campos@portoalegre.rs.gov.br</t>
  </si>
  <si>
    <t>Luciano Bresolin</t>
  </si>
  <si>
    <t>lbresolin@portoalegre.rs.gov.br</t>
  </si>
  <si>
    <t>Luciano Eifler</t>
  </si>
  <si>
    <t>eifler@portoalegre.rs.gov.br</t>
  </si>
  <si>
    <t>Luis Claudio Rodrigues Vieira</t>
  </si>
  <si>
    <t>luis.vieira@portoalegre.rs.gov.br</t>
  </si>
  <si>
    <t>Luis Eduardo Ribeiro Rostirolla</t>
  </si>
  <si>
    <t>luisrostirolla@portoalegre.rs.gov.br</t>
  </si>
  <si>
    <t>Luis Gustavo Costa Gloria</t>
  </si>
  <si>
    <t>luis.gloria@portoalegre.rs.gov.br</t>
  </si>
  <si>
    <t>Luiz Carlos de Souza Kindlein</t>
  </si>
  <si>
    <t>luiz.kindlein@portoalegre.rs.gov.br</t>
  </si>
  <si>
    <t>Maicon Basgal Candido</t>
  </si>
  <si>
    <t>mbcandido@portoalegre.rs.gov.br</t>
  </si>
  <si>
    <t>Marcelo Silva dos Santos</t>
  </si>
  <si>
    <t>marcelos.santos@portoalegre.rs.gov.br</t>
  </si>
  <si>
    <t>Marcia Gonchoroski Machado</t>
  </si>
  <si>
    <t>marciag.machado@portoalegre.rs.gov.br</t>
  </si>
  <si>
    <t>Márcia Muller</t>
  </si>
  <si>
    <t>marcia.muller@portoalegre.rs.gov.br</t>
  </si>
  <si>
    <t>Márcio da Silveira Rodrigues</t>
  </si>
  <si>
    <t>msrodrigues@portoalegre.rs.gov.br</t>
  </si>
  <si>
    <t>Marcio Queiroz Rodrigues</t>
  </si>
  <si>
    <t>marcio.rodrigues@portoalegre.rs.gov.br</t>
  </si>
  <si>
    <t>Marco Antonio Martins Portal</t>
  </si>
  <si>
    <t>marco.portal@portoalegre.rs.gov.br</t>
  </si>
  <si>
    <t>Marco Aurelio Salatti Schitz</t>
  </si>
  <si>
    <t>marco.schitz@portoalegre.rs.gov.br</t>
  </si>
  <si>
    <t>Marcos D Arrigo Mottin</t>
  </si>
  <si>
    <t>marcos.mottin@portoalegre.rs.gov.br</t>
  </si>
  <si>
    <t>Marcos Henrique Bohm</t>
  </si>
  <si>
    <t>marcos.bohm@portoalegre.rs.gov.br</t>
  </si>
  <si>
    <t>Maria Cassia Da Silva Delavalle</t>
  </si>
  <si>
    <t>maria.delavalle@portoalegre.rs.gov.br</t>
  </si>
  <si>
    <t>Maria Karolina Echer Ferreira Feijó</t>
  </si>
  <si>
    <t>maria.feijo@portoalegre.rs.gov.br</t>
  </si>
  <si>
    <t>Maria Luisa Ávila Pilagatti</t>
  </si>
  <si>
    <t>maria.pilagatti@portoalegre.rs.gov.br</t>
  </si>
  <si>
    <t>Maria Nazareth de Souza</t>
  </si>
  <si>
    <t>marian.souza@portoalegre.rs.gov.br</t>
  </si>
  <si>
    <t>Marlei De Almeida</t>
  </si>
  <si>
    <t>marlei.almeida@portoalegre.rs.gov.br</t>
  </si>
  <si>
    <t>Milena Martins Berny</t>
  </si>
  <si>
    <t>milena.berny@portoalegre.rs.gov.br</t>
  </si>
  <si>
    <t>Nadia Teresinha Machado Dos Santos</t>
  </si>
  <si>
    <t>nadia.santos@portoalegre.rs.gov.br</t>
  </si>
  <si>
    <t>Nara Labatut Grehs</t>
  </si>
  <si>
    <t>nara.grehs@portoalegre.rs.gov.br</t>
  </si>
  <si>
    <t>Nelson Dietrich da Silva</t>
  </si>
  <si>
    <t>nelson.silva@portoalegre.rs.gov.br</t>
  </si>
  <si>
    <t>Nelson Luis de Moura Schroder</t>
  </si>
  <si>
    <t>nelson.schroder@portoalegre.rs.gov.br</t>
  </si>
  <si>
    <t>Nelson Oscar Foernges</t>
  </si>
  <si>
    <t>nelson.oscar@portoalegre.rs.gov.br</t>
  </si>
  <si>
    <t>Nery Encina Filho</t>
  </si>
  <si>
    <t>nery.filho@portoalegre.rs.gov.br</t>
  </si>
  <si>
    <t>Patricia Almeida Bibiano Silva</t>
  </si>
  <si>
    <t>patriciaa.silva@portoalegre.rs.gov.br</t>
  </si>
  <si>
    <t>Patricia Kleinowski Pereira</t>
  </si>
  <si>
    <t>patriciak@portoalegre.rs.gov.br</t>
  </si>
  <si>
    <t>Patricia Pramio Bertol</t>
  </si>
  <si>
    <t>patricia.bertol@portoalegre.rs.gov.br</t>
  </si>
  <si>
    <t>Paulo Antonio Menin Santos</t>
  </si>
  <si>
    <t>paulo.santos@portoalegre.rs.gov.br</t>
  </si>
  <si>
    <t>Paulo Celso Ishida</t>
  </si>
  <si>
    <t>ishida@portoalegre.rs.gov.br</t>
  </si>
  <si>
    <t>Paulo Ricardo Silveira Barbosa</t>
  </si>
  <si>
    <t>pbarbosa@portoalegre.rs.gov.br</t>
  </si>
  <si>
    <t>Rafael Dienstmann Dutra Vila</t>
  </si>
  <si>
    <t>rafael.vila@portoalegre.rs.gov.br</t>
  </si>
  <si>
    <t>Rafael Seitenfus</t>
  </si>
  <si>
    <t>rafael.seitenfus@portoalegre.rs.gov.br</t>
  </si>
  <si>
    <t>Rejane Comerlatto de Lucca</t>
  </si>
  <si>
    <t>delucca@portoalegre.rs.gov.br</t>
  </si>
  <si>
    <t>Renato Heberle</t>
  </si>
  <si>
    <t>renato.heberle@portoalegre.rs.gov.br</t>
  </si>
  <si>
    <t>Ricardo Pedrini Cruz</t>
  </si>
  <si>
    <t>ricardo.cruz@portoalegre.rs.gov.br</t>
  </si>
  <si>
    <t>Roberto Caruso Bezerra</t>
  </si>
  <si>
    <t>roberto.caruso@portoalegre.rs.gov.br</t>
  </si>
  <si>
    <t>Rogério André Salami</t>
  </si>
  <si>
    <t>rogerio.salami@portoalegre.rs.gov.br</t>
  </si>
  <si>
    <t>Sandra Regina da Silva</t>
  </si>
  <si>
    <t>sandra.silva@portoalegre.rs.gov.br</t>
  </si>
  <si>
    <t>Sergio Luiz Simioni Junior</t>
  </si>
  <si>
    <t>sergiols@portoalegre.rs.gov.br</t>
  </si>
  <si>
    <t>Sergio Rodrigues Avila</t>
  </si>
  <si>
    <t>sergio.avila@portoalegre.rs.gov.br</t>
  </si>
  <si>
    <t>Silvio Vieira Maschmann</t>
  </si>
  <si>
    <t>silvio.maschmann@portoalegre.rs.gov.br</t>
  </si>
  <si>
    <t>Simone De Souza Lopes Nunes</t>
  </si>
  <si>
    <t>simone.nunes@portoalegre.rs.gov.br</t>
  </si>
  <si>
    <t>Tainara Schweitzer De Almeida</t>
  </si>
  <si>
    <t>tainara.almeida@portoalegre.rs.gov.br</t>
  </si>
  <si>
    <t>Tayane Aparecida Silva Nakamura</t>
  </si>
  <si>
    <t>tayanen@portoalegre.rs.gov.br</t>
  </si>
  <si>
    <t>Thanise Rodrigues Correa</t>
  </si>
  <si>
    <t>thanise.correa@portoalegre.rs.gov.br</t>
  </si>
  <si>
    <t>Tiago Machado Gomes</t>
  </si>
  <si>
    <t>tiagom.gomes@portoalegre.rs.gov.br</t>
  </si>
  <si>
    <t>Vanderlei Silva de Fraga</t>
  </si>
  <si>
    <t>vanderlei.fraga@portoalegre.rs.gov.br</t>
  </si>
  <si>
    <t>Vera Lenir de Lima Almeida</t>
  </si>
  <si>
    <t>veral.almeida@portoalegre.rs.gov.br</t>
  </si>
  <si>
    <t>Verno Scherdien</t>
  </si>
  <si>
    <t>verno.scherdien@portoalegre.rs.gov.br</t>
  </si>
  <si>
    <t>Vivian Cauduro Alegre</t>
  </si>
  <si>
    <t>vivian.alegre@portoalegre.rs.gov.br</t>
  </si>
  <si>
    <t>Vladimir Teixeira de Oliveira</t>
  </si>
  <si>
    <t>vladimirt.oliveira@portoalegre.rs.gov.br</t>
  </si>
  <si>
    <t>Wilson dos Santos Ferreira</t>
  </si>
  <si>
    <t>wilson.ferreira@portoalegre.rs.gov.br</t>
  </si>
  <si>
    <t>OU</t>
  </si>
  <si>
    <t>Adair de Oliveira Pereira</t>
  </si>
  <si>
    <t>adair.pereira@portoalegre.rs.gov.br</t>
  </si>
  <si>
    <t>Adelar Moreira Pedo</t>
  </si>
  <si>
    <t>adelar.pedo@portoalegre.rs.gov.br</t>
  </si>
  <si>
    <t>Ademir Souza da Silva</t>
  </si>
  <si>
    <t>ademirs.silva@portoalegre.rs.gov.br</t>
  </si>
  <si>
    <t>Adilton Santos de Oliveira</t>
  </si>
  <si>
    <t>adilton.oliveira@portoalegre.rs.gov.br</t>
  </si>
  <si>
    <t>Albarina dos Santos Borges</t>
  </si>
  <si>
    <t>albarina.borges@portoalegre.rs.gov.br</t>
  </si>
  <si>
    <t>Aldo Andrei Cardoso</t>
  </si>
  <si>
    <t>aldo.cardoso@portoalegre.rs.gov.br</t>
  </si>
  <si>
    <t>Alessandra Wanderley Tobaru</t>
  </si>
  <si>
    <t>alessandra.tobaru@portoalegre.rs.gov.br</t>
  </si>
  <si>
    <t>Alessandro Souza Rosa</t>
  </si>
  <si>
    <t>alessandro.rosa@portoalegre.rs.gov.br</t>
  </si>
  <si>
    <t>Alexandre Francisco Santos da Costa</t>
  </si>
  <si>
    <t>alexandrefs.costa@portoalegre.rs.gov.br</t>
  </si>
  <si>
    <t>Aline Scherer Becker</t>
  </si>
  <si>
    <t>alinesb@portoalegre.rs.gov.br</t>
  </si>
  <si>
    <t>Alvaro Antonio Nunes Cruz</t>
  </si>
  <si>
    <t>alvaro.cruz@portoalegre.rs.gov.br</t>
  </si>
  <si>
    <t>Alzenira Maria De Jesus Silva Araujo</t>
  </si>
  <si>
    <t>alzenira.araujo@portoalegre.rs.gov.br</t>
  </si>
  <si>
    <t>Ana Carla Bohm</t>
  </si>
  <si>
    <t>ana.bohm@portoalegre.rs.gov.br</t>
  </si>
  <si>
    <t>Anderson Rodrigues Soda</t>
  </si>
  <si>
    <t>anderson.soda@portoalegre.rs.gov.br</t>
  </si>
  <si>
    <t>Antonio Adelir Prates</t>
  </si>
  <si>
    <t>antonio.prates@portoalegre.rs.gov.br</t>
  </si>
  <si>
    <t>Antonio Carlos Fernandes</t>
  </si>
  <si>
    <t>antonio.fernandes@portoalegre.rs.gov.br</t>
  </si>
  <si>
    <t>Atenor Souza Cardoso</t>
  </si>
  <si>
    <t>atenor.cardoso@portoalegre.rs.gov.br</t>
  </si>
  <si>
    <t>Bruna Gerardi do Amaral</t>
  </si>
  <si>
    <t>bruna.amaral@portoalegre.rs.gov.br</t>
  </si>
  <si>
    <t>Carlos Eduardo Silva de Oliveira</t>
  </si>
  <si>
    <t>carlos.eduardo@portoalegre.rs.gov.br</t>
  </si>
  <si>
    <t>Cid Antonio Tomazzoni Gonzalez</t>
  </si>
  <si>
    <t>cid.gonzalez@portoalegre.rs.gov.br</t>
  </si>
  <si>
    <t>Cinara Costa Da Silva</t>
  </si>
  <si>
    <t>cinara.silva@portoalegre.rs.gov.br</t>
  </si>
  <si>
    <t>Clair Hortiz Cavalheiro</t>
  </si>
  <si>
    <t>clair.cavalheiro@portoalegre.rs.gov.br</t>
  </si>
  <si>
    <t>Claudio Cunha da Silva</t>
  </si>
  <si>
    <t>claudioc.silva@portoalegre.rs.gov.br</t>
  </si>
  <si>
    <t>Dalieda Rodrigues Freitas</t>
  </si>
  <si>
    <t>dalieda.freitas@portoalegre.rs.gov.br</t>
  </si>
  <si>
    <t>Daniel dos Santos Guedes</t>
  </si>
  <si>
    <t>daniel.guedes@portoalegre.rs.gov.br</t>
  </si>
  <si>
    <t>Daniel Lenz Faria Correa</t>
  </si>
  <si>
    <t>daniel.correa@portoalegre.rs.gov.br</t>
  </si>
  <si>
    <t>Daniel Ramos de Fraga</t>
  </si>
  <si>
    <t>danielrd.fraga@portoalegre.rs.gov.br</t>
  </si>
  <si>
    <t>Deoclides Xavier</t>
  </si>
  <si>
    <t>deoclides@portoalegre.rs.gov.br</t>
  </si>
  <si>
    <t>Diego Nicolai Samuel Giordani</t>
  </si>
  <si>
    <t>diego.giordani@portoalegre.rs.gov.br</t>
  </si>
  <si>
    <t>Diozi Soares Moreira</t>
  </si>
  <si>
    <t>diozi.moreira@portoalegre.rs.gov.br</t>
  </si>
  <si>
    <t>Ederson Santos Dias</t>
  </si>
  <si>
    <t>ederson.dias@portoalegre.rs.gov.br</t>
  </si>
  <si>
    <t>Eduardo de Matos Silva</t>
  </si>
  <si>
    <t>eduardodm.silva@portoalegre.rs.gov.br</t>
  </si>
  <si>
    <t>Eduardo Sperb Pilla</t>
  </si>
  <si>
    <t>eduardo.pilla@portoalegre.rs.gov.br</t>
  </si>
  <si>
    <t>Elen Lima da Silva</t>
  </si>
  <si>
    <t>elen.silva@portoalegre.rs.gov.br</t>
  </si>
  <si>
    <t>Fabian Silva Pires</t>
  </si>
  <si>
    <t>fabian.pires@portoalegre.rs.gov.br</t>
  </si>
  <si>
    <t>Felipe Dorneles De Figueiredo Pinto</t>
  </si>
  <si>
    <t>felipe.pinto@portoalegre.rs.gov.br</t>
  </si>
  <si>
    <t>Felipe Renato Barrachini Steffen</t>
  </si>
  <si>
    <t>felipe.steffen@portoalegre.rs.gov.br</t>
  </si>
  <si>
    <t>Gerson de Oliveira</t>
  </si>
  <si>
    <t>gersond.oliveira@portoalegre.rs.gov.br</t>
  </si>
  <si>
    <t>Geverson Canello</t>
  </si>
  <si>
    <t>geverson.canello@portoalegre.rs.gov.br</t>
  </si>
  <si>
    <t>Gilberto Braga Lopes</t>
  </si>
  <si>
    <t>gilberto.lopes@portoalegre.rs.gov.br</t>
  </si>
  <si>
    <t>Gustavo Andreazza Laporte</t>
  </si>
  <si>
    <t>gustavo.laporte@portoalegre.rs.gov.br</t>
  </si>
  <si>
    <t>Heron Bastos Rufino</t>
  </si>
  <si>
    <t>heron.rufino@portoalegre.rs.gov.br</t>
  </si>
  <si>
    <t>Janaina Paes Correa</t>
  </si>
  <si>
    <t>janaina.correa@portoalegre.rs.gov.br</t>
  </si>
  <si>
    <t>Jandira De Lourdes Macedo Aguiar</t>
  </si>
  <si>
    <t>jandira.aguiar@portoalegre.rs.gov.br</t>
  </si>
  <si>
    <t>Jorge Lopes</t>
  </si>
  <si>
    <t>jorge.lopes@portoalegre.rs.gov.br</t>
  </si>
  <si>
    <t>Jose De Lima Miranda</t>
  </si>
  <si>
    <t>jose.miranda@portoalegre.rs.gov.br</t>
  </si>
  <si>
    <t>Jose Roberto Silva</t>
  </si>
  <si>
    <t>joser.silva@portoalegre.rs.gov.br</t>
  </si>
  <si>
    <t>Jose Tadeu Catani de Aguiar</t>
  </si>
  <si>
    <t>jose.aguiar@portoalegre.rs.gov.br</t>
  </si>
  <si>
    <t>Juliana Cardozo Fernandes</t>
  </si>
  <si>
    <t>juliana.fernandes@portoalegre.rs.gov.br</t>
  </si>
  <si>
    <t>Juliana Dutra Costa</t>
  </si>
  <si>
    <t>juliana.costa@portoalegre.rs.gov.br</t>
  </si>
  <si>
    <t>Juliana Hardtke Teichert</t>
  </si>
  <si>
    <t>juliana.teichert@portoalegre.rs.gov.br</t>
  </si>
  <si>
    <t>Julio Cesar Ouriques</t>
  </si>
  <si>
    <t>julio.ouriques@portoalegre.rs.gov.br</t>
  </si>
  <si>
    <t>Julio De Oliveira Espinel</t>
  </si>
  <si>
    <t>julio.espinel@portoalegre.rs.gov.br</t>
  </si>
  <si>
    <t>Leandro do Nascimento Lapis</t>
  </si>
  <si>
    <t>leandro.lapis@portoalegre.rs.gov.br</t>
  </si>
  <si>
    <t>Leandro Moraes Soares</t>
  </si>
  <si>
    <t>leandro.soares@portoalegre.rs.gov.br</t>
  </si>
  <si>
    <t>Leonardo Garcia Carolino</t>
  </si>
  <si>
    <t>leonardogc@portoalegre.rs.gov.br</t>
  </si>
  <si>
    <t>Leonardo Lucena Borges</t>
  </si>
  <si>
    <t>leonardo.borges@portoalegre.rs.gov.br</t>
  </si>
  <si>
    <t>Lisiane Da Veiga Pinto</t>
  </si>
  <si>
    <t>lisiane.pinto@portoalegre.rs.gov.br</t>
  </si>
  <si>
    <t>Luciano Ferraz Quevedo</t>
  </si>
  <si>
    <t>luciano.quevedo@portoalegre.rs.gov.br</t>
  </si>
  <si>
    <t>Ludmila Michela Sallon Ferreira</t>
  </si>
  <si>
    <t>ludmila.ferreira@portoalegre.rs.gov.br</t>
  </si>
  <si>
    <t>Luis Alberto Da Silva Fonte</t>
  </si>
  <si>
    <t>luis.fonte@portoalegre.rs.gov.br</t>
  </si>
  <si>
    <t>Luiz Carlos Salvador</t>
  </si>
  <si>
    <t>luiz.salvador@portoalegre.rs.gov.br</t>
  </si>
  <si>
    <t>Marcelo de Assis Oliveira da Silva</t>
  </si>
  <si>
    <t>marcelo.assis@portoalegre.rs.gov.br</t>
  </si>
  <si>
    <t>Marcelo Melzer Teruchkin</t>
  </si>
  <si>
    <t>marcelo.teruchkin@portoalegre.rs.gov.br</t>
  </si>
  <si>
    <t>Marcio Cristiano Calvi</t>
  </si>
  <si>
    <t>marcio.calvi@portoalegre.rs.gov.br</t>
  </si>
  <si>
    <t>Marco Aurelio Zucoloto Machado</t>
  </si>
  <si>
    <t>marcoa.machado@portoalegre.rs.gov.br</t>
  </si>
  <si>
    <t>Mario De Luca Junior</t>
  </si>
  <si>
    <t>mario.junior@portoalegre.rs.gov.br</t>
  </si>
  <si>
    <t>Nara Regina Simoes Lemos</t>
  </si>
  <si>
    <t>nara.lemos@portoalegre.rs.gov.br</t>
  </si>
  <si>
    <t>Nelson Santos de Oliveira</t>
  </si>
  <si>
    <t>nelson.oliveira@portoalegre.rs.gov.br</t>
  </si>
  <si>
    <t>Paulo Almeida Souza</t>
  </si>
  <si>
    <t>pauloa.souza@portoalegre.rs.gov.br</t>
  </si>
  <si>
    <t>Paulo Gilson Machado</t>
  </si>
  <si>
    <t>paulo.machado@portoalegre.rs.gov.br</t>
  </si>
  <si>
    <t>Paulo Henrique Salles Ribeiro</t>
  </si>
  <si>
    <t>pauloh.ribeiro@portoalegre.rs.gov.br</t>
  </si>
  <si>
    <t>Paulo Renato Rosales Junior</t>
  </si>
  <si>
    <t>paulorr.junior@portoalegre.rs.gov.br</t>
  </si>
  <si>
    <t>Paulo Ricardo Rambor de Lima</t>
  </si>
  <si>
    <t>paulo.rambor@portoalegre.rs.gov.br</t>
  </si>
  <si>
    <t>Pedro Paulo Rocha Barth</t>
  </si>
  <si>
    <t>pedro.barth@portoalegre.rs.gov.br</t>
  </si>
  <si>
    <t>Polyana Lisieski</t>
  </si>
  <si>
    <t>polyana.lisieski@portoalegre.rs.gov.br</t>
  </si>
  <si>
    <t>Rafael Antonio Widholzer Rey</t>
  </si>
  <si>
    <t>rafael.rey@portoalegre.rs.gov.br</t>
  </si>
  <si>
    <t>Reginaldo Lemes Castilho</t>
  </si>
  <si>
    <t>reginaldo.castilho@portoalegre.rs.gov.br</t>
  </si>
  <si>
    <t>Rene Jacobsen Eilers</t>
  </si>
  <si>
    <t>rene.eilers@portoalegre.rs.gov.br</t>
  </si>
  <si>
    <t>Ricardo Soares Antunes</t>
  </si>
  <si>
    <t>ricardo.antunes@portoalegre.rs.gov.br</t>
  </si>
  <si>
    <t>Rogerio Antonio Faleiro</t>
  </si>
  <si>
    <t>rogerio.faleiro@portoalegre.rs.gov.br</t>
  </si>
  <si>
    <t>Rogerio da Rocha Cauduro</t>
  </si>
  <si>
    <t>rogerio.cauduro@portoalegre.rs.gov.br</t>
  </si>
  <si>
    <t>Ronaldo Chagas Aguiar</t>
  </si>
  <si>
    <t>ronaldo.aguiar@portoalegre.rs.gov.br</t>
  </si>
  <si>
    <t>Ronaldo de Matos Silva</t>
  </si>
  <si>
    <t>ronaldo.silva@portoalegre.rs.gov.br</t>
  </si>
  <si>
    <t>Rui Garcia de Oliveira</t>
  </si>
  <si>
    <t>rui.oliveira@portoalegre.rs.gov.br</t>
  </si>
  <si>
    <t>Ruver Mendes Moraes</t>
  </si>
  <si>
    <t>ruver.moraes@portoalegre.rs.gov.br</t>
  </si>
  <si>
    <t>Sabrina Silva Hahn</t>
  </si>
  <si>
    <t>sabrina.hahn@portoalegre.rs.gov.br</t>
  </si>
  <si>
    <t>Sandro Ouriques dos Santos</t>
  </si>
  <si>
    <t>sandroo.santos@portoalegre.rs.gov.br</t>
  </si>
  <si>
    <t>Sergio Oliveira de Lima</t>
  </si>
  <si>
    <t>sergioo.lima@portoalegre.rs.gov.br</t>
  </si>
  <si>
    <t>Silvana Fernandes Pontes</t>
  </si>
  <si>
    <t>silvana.pontes@portoalegre.rs.gov.br</t>
  </si>
  <si>
    <t>Silvio Cesar Perini</t>
  </si>
  <si>
    <t>silvio.perini@portoalegre.rs.gov.br</t>
  </si>
  <si>
    <t>Silvio Silmar Stranbuski Caldeira</t>
  </si>
  <si>
    <t>silvio.caldeira@portoalegre.rs.gov.br</t>
  </si>
  <si>
    <t>Thadeu Barbosa Dornelles</t>
  </si>
  <si>
    <t>thadeu.dornelles@portoalegre.rs.gov.br</t>
  </si>
  <si>
    <t>Tiago Oliveira Weber</t>
  </si>
  <si>
    <t>tiagoweber@portoalegre.rs.gov.br</t>
  </si>
  <si>
    <t>Volnei da Costa Lacerda</t>
  </si>
  <si>
    <t>volnei.lacerda@portoalegre.rs.gov.br</t>
  </si>
  <si>
    <t>Walmocir Silva Reis</t>
  </si>
  <si>
    <t>walmocir.reis@portoalegre.rs.gov.br</t>
  </si>
  <si>
    <t>Impressoras Sem garantia = 9 (Total relatório CBP)</t>
  </si>
  <si>
    <t xml:space="preserve">TOTAL RÁDIOS INSTALADOS = </t>
  </si>
  <si>
    <t>Rádios Móveis instalados</t>
  </si>
  <si>
    <t>ADM. REDE RADIOCOMUNICAÇÃO DIGITAL - TRUNKING</t>
  </si>
  <si>
    <t>ADM. REDES LOCAIS</t>
  </si>
  <si>
    <t>NOME</t>
  </si>
  <si>
    <t>ENDEREÇO</t>
  </si>
  <si>
    <t xml:space="preserve">CONECTIVIDADE INFOVIA </t>
  </si>
  <si>
    <t>Jacqueline Giacomini Malaguez</t>
  </si>
  <si>
    <t>jacqueline.malaguez@portoalegre.rs.gov.br</t>
  </si>
  <si>
    <t>José Roberto da Silva Chaves</t>
  </si>
  <si>
    <t>jose.chaves@portoalegre.rs.gov.br</t>
  </si>
  <si>
    <t>Nome</t>
  </si>
  <si>
    <t>E-mail</t>
  </si>
  <si>
    <t>Rafael Schwelm Gonçalves</t>
  </si>
  <si>
    <t>rafaelgoncalves@sms.prefpoa.com.br</t>
  </si>
  <si>
    <t>Gestão da Rede Infovia</t>
  </si>
  <si>
    <t>Hospedagem de Aplicação e Armazen. Dados - Sistemas</t>
  </si>
  <si>
    <t>Estações de Trabalho Com garantia</t>
  </si>
  <si>
    <t>Estações de Trabalho Sem garantia</t>
  </si>
  <si>
    <t>TOTAL ESTAÇÕES TRABALHO COM GARANTIA = 20 + 0 = 20</t>
  </si>
  <si>
    <t>TOTAL ESTAÇÕES TRABALHO SEM GARANTIA = 67 + 1 = 68</t>
  </si>
  <si>
    <t>TOTAL IMPRESSORAS SEM GARANTIA = 9</t>
  </si>
  <si>
    <t>ORGÃO</t>
  </si>
  <si>
    <t>Ana Rosaria Sant'Anna</t>
  </si>
  <si>
    <t>anars@portoalegre.rs.gov.br</t>
  </si>
  <si>
    <t>Edison Alfonso Postigliani</t>
  </si>
  <si>
    <t>edison.postigliani@portoalegre.rs.gov.br</t>
  </si>
  <si>
    <t>Edson Carlos Soares Guimarães</t>
  </si>
  <si>
    <t>edson.guimaraes@portoalegre.rs.gov.br</t>
  </si>
  <si>
    <t>Fabiane Tiskievicz</t>
  </si>
  <si>
    <t>fabiane.tiskievicz@portoalegre.rs.gov.br</t>
  </si>
  <si>
    <t>Marisandra Flesch Nunes</t>
  </si>
  <si>
    <t>marisandra.nunes@portoalegre.rs.gov.br</t>
  </si>
  <si>
    <t>Pedro Proença Guerrieri</t>
  </si>
  <si>
    <t>pedro.guerrieri@portoalegre.rs.gov.br</t>
  </si>
  <si>
    <t>Desconto Comercial</t>
  </si>
  <si>
    <t xml:space="preserve"> ESTAÇÕES DE TRABALHO E IMPRESSORAS SAMU FATURADOS OUTUBRO/2020</t>
  </si>
  <si>
    <t>RELAÇÃO DE CÂMERAS SAMU -  OUTUBRO/2020</t>
  </si>
  <si>
    <t>Relação Rádio WI-FI SMS SAMU - OUTUBRO/2020</t>
  </si>
  <si>
    <t>Rádios Digitais - Trunking Samu - OUTUBRO/2020</t>
  </si>
  <si>
    <t>ADMINISTRAÇÃO REDE RADIOCOMUNICAÇÃO DIGITAL SAMU - OUTUBRO/2020</t>
  </si>
  <si>
    <t>ADMINISTRAÇÃO REDES LOCAIS SAMU - OUTUBRO/2020</t>
  </si>
  <si>
    <t>CONECTIVIDADE INFOVIA  SAMU - OUTUBRO/2020</t>
  </si>
  <si>
    <t>Quantidade</t>
  </si>
  <si>
    <t>Vlr Unitário</t>
  </si>
  <si>
    <t>Vlr Total</t>
  </si>
  <si>
    <t>Vlr Faturado</t>
  </si>
  <si>
    <t>Fatura</t>
  </si>
  <si>
    <t>Estação de Trabalho - com garantia</t>
  </si>
  <si>
    <t>Estação de Trabalho - sem garantia</t>
  </si>
  <si>
    <t>Impressoras - sem garantia</t>
  </si>
  <si>
    <t>Administração de Correio Eletrônico</t>
  </si>
  <si>
    <t>Administração e Manutenção de Câmeras - Indoor</t>
  </si>
  <si>
    <t>Administração e Manutenção de Câmeras - Outdoor</t>
  </si>
  <si>
    <t>Administração e Manutenção de Rádio WIFI - Indor</t>
  </si>
  <si>
    <t>Administração e Manutenção de rádio WIFI - outdoor</t>
  </si>
  <si>
    <t>Suporte e Manutenção Terminal Rádio Trunking</t>
  </si>
  <si>
    <t>Adm. e Manutenção Rede Radiocomunicação Digital - Trunking</t>
  </si>
  <si>
    <t>Administração e Manutenção de Redes Locais</t>
  </si>
  <si>
    <t>Administração de Servidor Computacional</t>
  </si>
  <si>
    <t>Administração de Servidor de Arquivos</t>
  </si>
  <si>
    <t>Hospedagem de Aplicação e Armazenamento de Dados - Sistemas</t>
  </si>
  <si>
    <t>Bilhetagem Segunda Nota</t>
  </si>
  <si>
    <t>Eventos Sazonais</t>
  </si>
  <si>
    <t>Vlr Final</t>
  </si>
  <si>
    <t>Desconto Comercial COVID-19</t>
  </si>
  <si>
    <t>-</t>
  </si>
  <si>
    <t>Relação Caixas Correio SMS SAMU - Outubro/2020</t>
  </si>
  <si>
    <t>NOVEMBRO/2020</t>
  </si>
  <si>
    <t xml:space="preserve"> ESTAÇÕES DE TRABALHO E IMPRESSORAS SAMU FATURADOS NOVEMBRO/2020</t>
  </si>
  <si>
    <t>RELAÇÃO DE CÂMERAS SAMU -  NOVEMBRO/2020</t>
  </si>
  <si>
    <t>Relação Rádio WI-FI SMS SAMU - NOVEMBRO/2020</t>
  </si>
  <si>
    <t>ADMINISTRAÇÃO REDE RADIOCOMUNICAÇÃO DIGITAL SAMU - NOVEMBRO/2020</t>
  </si>
  <si>
    <t>ADMINISTRAÇÃO REDES LOCAIS SAMU - NOVEMBRO/2020</t>
  </si>
  <si>
    <t>CONECTIVIDADE INFOVIA  SAMU - NOVEMBRO/2020</t>
  </si>
  <si>
    <t>Rádios Digitais - Trunking Samu - NOVEMBRO/2020</t>
  </si>
  <si>
    <t>Desconto COVID Novembro/2020 = R$ 7.560,86</t>
  </si>
  <si>
    <t>FAT SEI nº 20.12.000001842-2</t>
  </si>
  <si>
    <t>Relação Caixas Correio SMS SAMU - Novembro/2020</t>
  </si>
  <si>
    <r>
      <t xml:space="preserve">SAMU - </t>
    </r>
    <r>
      <rPr>
        <b/>
        <sz val="13"/>
        <color rgb="FFFF0000"/>
        <rFont val="Calibri"/>
        <family val="2"/>
        <scheme val="minor"/>
      </rPr>
      <t>CONTRATO 72.566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</si>
</sst>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29" x14ac:knownFonts="1">
    <font>
      <sz val="10"/>
      <name val="Arial"/>
    </font>
    <font>
      <sz val="10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  <charset val="1"/>
    </font>
    <font>
      <sz val="11"/>
      <name val="Calibri"/>
      <family val="2"/>
    </font>
    <font>
      <b/>
      <sz val="1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i/>
      <sz val="10"/>
      <name val="Arial"/>
      <family val="2"/>
    </font>
    <font>
      <b/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0"/>
      <name val="Arial"/>
      <family val="2"/>
    </font>
    <font>
      <b/>
      <sz val="13"/>
      <color rgb="FFFF0000"/>
      <name val="Calibri"/>
      <family val="2"/>
      <scheme val="minor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9999"/>
        <bgColor rgb="FF80808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5707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9" fillId="0" borderId="0" applyFont="0" applyFill="0" applyBorder="0" applyAlignment="0" applyProtection="0"/>
  </cellStyleXfs>
  <cellXfs count="223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justify" wrapText="1"/>
    </xf>
    <xf numFmtId="0" fontId="5" fillId="2" borderId="2" xfId="0" applyFont="1" applyFill="1" applyBorder="1" applyAlignment="1">
      <alignment horizontal="justify" wrapText="1"/>
    </xf>
    <xf numFmtId="0" fontId="5" fillId="5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justify" wrapText="1"/>
    </xf>
    <xf numFmtId="0" fontId="5" fillId="2" borderId="3" xfId="0" applyFont="1" applyFill="1" applyBorder="1" applyAlignment="1">
      <alignment horizontal="justify" wrapText="1"/>
    </xf>
    <xf numFmtId="0" fontId="6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10" fillId="0" borderId="0" xfId="0" applyFont="1"/>
    <xf numFmtId="0" fontId="0" fillId="0" borderId="17" xfId="0" applyBorder="1"/>
    <xf numFmtId="0" fontId="10" fillId="0" borderId="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8" xfId="0" applyBorder="1"/>
    <xf numFmtId="0" fontId="1" fillId="0" borderId="0" xfId="0" applyFont="1"/>
    <xf numFmtId="0" fontId="7" fillId="0" borderId="0" xfId="0" applyFont="1"/>
    <xf numFmtId="0" fontId="7" fillId="0" borderId="9" xfId="0" applyFont="1" applyBorder="1" applyAlignment="1">
      <alignment horizontal="center"/>
    </xf>
    <xf numFmtId="0" fontId="7" fillId="7" borderId="4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vertical="center"/>
    </xf>
    <xf numFmtId="0" fontId="12" fillId="5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10" fillId="0" borderId="5" xfId="0" applyFont="1" applyBorder="1" applyAlignment="1"/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5" borderId="19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20" xfId="0" applyFont="1" applyBorder="1" applyAlignment="1">
      <alignment wrapText="1"/>
    </xf>
    <xf numFmtId="0" fontId="15" fillId="0" borderId="8" xfId="0" applyFont="1" applyBorder="1" applyAlignment="1">
      <alignment horizontal="center"/>
    </xf>
    <xf numFmtId="0" fontId="15" fillId="0" borderId="8" xfId="0" applyFont="1" applyBorder="1" applyAlignment="1">
      <alignment horizontal="left" wrapText="1"/>
    </xf>
    <xf numFmtId="0" fontId="15" fillId="0" borderId="21" xfId="0" applyFont="1" applyBorder="1" applyAlignment="1">
      <alignment wrapText="1"/>
    </xf>
    <xf numFmtId="0" fontId="15" fillId="0" borderId="2" xfId="0" applyFont="1" applyBorder="1" applyAlignment="1">
      <alignment horizontal="center"/>
    </xf>
    <xf numFmtId="0" fontId="15" fillId="0" borderId="8" xfId="0" applyFont="1" applyBorder="1"/>
    <xf numFmtId="0" fontId="15" fillId="0" borderId="20" xfId="0" applyFont="1" applyBorder="1"/>
    <xf numFmtId="0" fontId="15" fillId="0" borderId="9" xfId="0" applyFont="1" applyBorder="1"/>
    <xf numFmtId="0" fontId="15" fillId="0" borderId="0" xfId="0" applyFont="1" applyBorder="1"/>
    <xf numFmtId="0" fontId="15" fillId="0" borderId="9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/>
    <xf numFmtId="0" fontId="0" fillId="0" borderId="20" xfId="0" applyBorder="1"/>
    <xf numFmtId="0" fontId="0" fillId="0" borderId="2" xfId="0" applyBorder="1"/>
    <xf numFmtId="0" fontId="0" fillId="0" borderId="21" xfId="0" applyBorder="1"/>
    <xf numFmtId="0" fontId="0" fillId="0" borderId="23" xfId="0" applyBorder="1"/>
    <xf numFmtId="0" fontId="0" fillId="0" borderId="3" xfId="0" applyBorder="1"/>
    <xf numFmtId="164" fontId="10" fillId="0" borderId="0" xfId="0" applyNumberFormat="1" applyFont="1" applyAlignment="1">
      <alignment horizontal="left"/>
    </xf>
    <xf numFmtId="0" fontId="14" fillId="5" borderId="6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0" xfId="0" applyBorder="1"/>
    <xf numFmtId="164" fontId="14" fillId="0" borderId="0" xfId="0" applyNumberFormat="1" applyFont="1" applyAlignment="1"/>
    <xf numFmtId="0" fontId="19" fillId="9" borderId="6" xfId="0" applyFont="1" applyFill="1" applyBorder="1" applyAlignment="1">
      <alignment horizontal="center" vertical="top"/>
    </xf>
    <xf numFmtId="0" fontId="19" fillId="9" borderId="5" xfId="0" applyFont="1" applyFill="1" applyBorder="1" applyAlignment="1">
      <alignment horizontal="center" vertical="top"/>
    </xf>
    <xf numFmtId="0" fontId="19" fillId="9" borderId="4" xfId="0" applyFont="1" applyFill="1" applyBorder="1" applyAlignment="1">
      <alignment horizontal="center" vertical="top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24" xfId="0" applyBorder="1"/>
    <xf numFmtId="0" fontId="7" fillId="0" borderId="17" xfId="0" applyFont="1" applyBorder="1"/>
    <xf numFmtId="0" fontId="1" fillId="0" borderId="17" xfId="0" applyFont="1" applyBorder="1"/>
    <xf numFmtId="0" fontId="7" fillId="0" borderId="17" xfId="0" applyFont="1" applyFill="1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7" fillId="0" borderId="0" xfId="0" applyFont="1" applyAlignment="1">
      <alignment horizontal="left"/>
    </xf>
    <xf numFmtId="0" fontId="13" fillId="5" borderId="4" xfId="0" applyFont="1" applyFill="1" applyBorder="1" applyAlignment="1">
      <alignment horizontal="justify" wrapText="1"/>
    </xf>
    <xf numFmtId="0" fontId="20" fillId="5" borderId="19" xfId="0" applyFont="1" applyFill="1" applyBorder="1" applyAlignment="1">
      <alignment vertical="center"/>
    </xf>
    <xf numFmtId="0" fontId="20" fillId="5" borderId="4" xfId="0" applyFont="1" applyFill="1" applyBorder="1" applyAlignment="1">
      <alignment vertical="center"/>
    </xf>
    <xf numFmtId="0" fontId="0" fillId="0" borderId="25" xfId="0" applyBorder="1"/>
    <xf numFmtId="0" fontId="0" fillId="0" borderId="19" xfId="0" applyBorder="1"/>
    <xf numFmtId="0" fontId="0" fillId="0" borderId="26" xfId="0" applyBorder="1"/>
    <xf numFmtId="0" fontId="21" fillId="0" borderId="17" xfId="0" applyFont="1" applyBorder="1"/>
    <xf numFmtId="0" fontId="21" fillId="0" borderId="0" xfId="0" applyFont="1" applyBorder="1"/>
    <xf numFmtId="0" fontId="0" fillId="0" borderId="27" xfId="0" applyFont="1" applyBorder="1"/>
    <xf numFmtId="0" fontId="0" fillId="0" borderId="28" xfId="0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32" xfId="0" applyFont="1" applyBorder="1"/>
    <xf numFmtId="49" fontId="22" fillId="0" borderId="0" xfId="0" applyNumberFormat="1" applyFont="1" applyAlignment="1">
      <alignment horizontal="left"/>
    </xf>
    <xf numFmtId="0" fontId="22" fillId="0" borderId="0" xfId="0" applyFont="1"/>
    <xf numFmtId="0" fontId="23" fillId="0" borderId="6" xfId="0" applyFont="1" applyBorder="1"/>
    <xf numFmtId="0" fontId="24" fillId="11" borderId="34" xfId="0" applyFont="1" applyFill="1" applyBorder="1" applyAlignment="1">
      <alignment horizontal="center"/>
    </xf>
    <xf numFmtId="0" fontId="24" fillId="11" borderId="35" xfId="0" applyFont="1" applyFill="1" applyBorder="1" applyAlignment="1">
      <alignment horizontal="center"/>
    </xf>
    <xf numFmtId="0" fontId="24" fillId="11" borderId="36" xfId="0" applyFont="1" applyFill="1" applyBorder="1" applyAlignment="1">
      <alignment horizontal="center"/>
    </xf>
    <xf numFmtId="0" fontId="24" fillId="11" borderId="13" xfId="0" applyFont="1" applyFill="1" applyBorder="1" applyAlignment="1">
      <alignment horizontal="center"/>
    </xf>
    <xf numFmtId="0" fontId="23" fillId="0" borderId="25" xfId="0" applyFont="1" applyBorder="1"/>
    <xf numFmtId="43" fontId="23" fillId="0" borderId="38" xfId="0" applyNumberFormat="1" applyFont="1" applyBorder="1"/>
    <xf numFmtId="43" fontId="23" fillId="0" borderId="39" xfId="0" applyNumberFormat="1" applyFont="1" applyBorder="1"/>
    <xf numFmtId="3" fontId="0" fillId="0" borderId="37" xfId="0" applyNumberFormat="1" applyBorder="1"/>
    <xf numFmtId="43" fontId="0" fillId="0" borderId="39" xfId="0" applyNumberFormat="1" applyBorder="1"/>
    <xf numFmtId="0" fontId="0" fillId="0" borderId="40" xfId="0" applyBorder="1"/>
    <xf numFmtId="0" fontId="23" fillId="0" borderId="19" xfId="0" applyFont="1" applyBorder="1"/>
    <xf numFmtId="3" fontId="23" fillId="0" borderId="41" xfId="0" applyNumberFormat="1" applyFont="1" applyBorder="1"/>
    <xf numFmtId="43" fontId="23" fillId="0" borderId="42" xfId="0" applyNumberFormat="1" applyFont="1" applyBorder="1"/>
    <xf numFmtId="43" fontId="23" fillId="0" borderId="43" xfId="0" applyNumberFormat="1" applyFont="1" applyBorder="1"/>
    <xf numFmtId="3" fontId="0" fillId="0" borderId="41" xfId="0" applyNumberFormat="1" applyBorder="1"/>
    <xf numFmtId="43" fontId="0" fillId="0" borderId="43" xfId="0" applyNumberFormat="1" applyBorder="1"/>
    <xf numFmtId="0" fontId="0" fillId="0" borderId="22" xfId="0" applyBorder="1"/>
    <xf numFmtId="3" fontId="23" fillId="10" borderId="41" xfId="0" applyNumberFormat="1" applyFont="1" applyFill="1" applyBorder="1"/>
    <xf numFmtId="43" fontId="23" fillId="10" borderId="42" xfId="0" applyNumberFormat="1" applyFont="1" applyFill="1" applyBorder="1"/>
    <xf numFmtId="43" fontId="23" fillId="10" borderId="43" xfId="0" applyNumberFormat="1" applyFont="1" applyFill="1" applyBorder="1"/>
    <xf numFmtId="3" fontId="0" fillId="10" borderId="41" xfId="0" applyNumberFormat="1" applyFill="1" applyBorder="1"/>
    <xf numFmtId="43" fontId="0" fillId="10" borderId="43" xfId="0" applyNumberFormat="1" applyFill="1" applyBorder="1"/>
    <xf numFmtId="0" fontId="0" fillId="10" borderId="22" xfId="0" applyFill="1" applyBorder="1"/>
    <xf numFmtId="0" fontId="23" fillId="0" borderId="26" xfId="0" applyFont="1" applyBorder="1"/>
    <xf numFmtId="3" fontId="23" fillId="10" borderId="44" xfId="0" applyNumberFormat="1" applyFont="1" applyFill="1" applyBorder="1"/>
    <xf numFmtId="43" fontId="23" fillId="10" borderId="45" xfId="0" applyNumberFormat="1" applyFont="1" applyFill="1" applyBorder="1"/>
    <xf numFmtId="43" fontId="23" fillId="10" borderId="46" xfId="0" applyNumberFormat="1" applyFont="1" applyFill="1" applyBorder="1"/>
    <xf numFmtId="3" fontId="0" fillId="10" borderId="44" xfId="0" applyNumberFormat="1" applyFill="1" applyBorder="1"/>
    <xf numFmtId="43" fontId="0" fillId="10" borderId="46" xfId="0" applyNumberFormat="1" applyFill="1" applyBorder="1"/>
    <xf numFmtId="0" fontId="0" fillId="10" borderId="47" xfId="0" applyFill="1" applyBorder="1"/>
    <xf numFmtId="8" fontId="23" fillId="0" borderId="48" xfId="0" applyNumberFormat="1" applyFont="1" applyBorder="1"/>
    <xf numFmtId="44" fontId="25" fillId="0" borderId="49" xfId="0" applyNumberFormat="1" applyFont="1" applyBorder="1"/>
    <xf numFmtId="44" fontId="25" fillId="0" borderId="50" xfId="0" applyNumberFormat="1" applyFont="1" applyBorder="1"/>
    <xf numFmtId="44" fontId="0" fillId="0" borderId="48" xfId="2" applyFont="1" applyBorder="1"/>
    <xf numFmtId="0" fontId="23" fillId="0" borderId="6" xfId="0" applyFont="1" applyBorder="1" applyAlignment="1">
      <alignment horizontal="left" vertical="center"/>
    </xf>
    <xf numFmtId="0" fontId="24" fillId="11" borderId="6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24" fillId="11" borderId="7" xfId="0" applyFont="1" applyFill="1" applyBorder="1" applyAlignment="1">
      <alignment horizontal="center" vertical="center" wrapText="1"/>
    </xf>
    <xf numFmtId="0" fontId="24" fillId="11" borderId="5" xfId="0" applyFont="1" applyFill="1" applyBorder="1" applyAlignment="1">
      <alignment horizontal="center" vertical="center"/>
    </xf>
    <xf numFmtId="43" fontId="23" fillId="0" borderId="25" xfId="0" applyNumberFormat="1" applyFont="1" applyBorder="1"/>
    <xf numFmtId="43" fontId="0" fillId="0" borderId="8" xfId="0" applyNumberFormat="1" applyBorder="1"/>
    <xf numFmtId="0" fontId="0" fillId="0" borderId="51" xfId="0" applyBorder="1"/>
    <xf numFmtId="43" fontId="23" fillId="0" borderId="19" xfId="0" applyNumberFormat="1" applyFont="1" applyBorder="1"/>
    <xf numFmtId="43" fontId="0" fillId="0" borderId="2" xfId="0" applyNumberFormat="1" applyBorder="1"/>
    <xf numFmtId="43" fontId="23" fillId="0" borderId="26" xfId="0" applyNumberFormat="1" applyFont="1" applyBorder="1"/>
    <xf numFmtId="43" fontId="0" fillId="0" borderId="3" xfId="0" applyNumberFormat="1" applyBorder="1"/>
    <xf numFmtId="0" fontId="0" fillId="0" borderId="52" xfId="0" applyBorder="1"/>
    <xf numFmtId="44" fontId="25" fillId="0" borderId="6" xfId="0" applyNumberFormat="1" applyFont="1" applyBorder="1"/>
    <xf numFmtId="44" fontId="0" fillId="0" borderId="4" xfId="0" applyNumberFormat="1" applyBorder="1"/>
    <xf numFmtId="44" fontId="7" fillId="0" borderId="4" xfId="0" applyNumberFormat="1" applyFont="1" applyBorder="1"/>
    <xf numFmtId="0" fontId="0" fillId="0" borderId="5" xfId="0" applyBorder="1"/>
    <xf numFmtId="0" fontId="18" fillId="0" borderId="0" xfId="0" applyFont="1"/>
    <xf numFmtId="0" fontId="23" fillId="10" borderId="19" xfId="0" applyFont="1" applyFill="1" applyBorder="1"/>
    <xf numFmtId="0" fontId="23" fillId="10" borderId="26" xfId="0" applyFont="1" applyFill="1" applyBorder="1"/>
    <xf numFmtId="3" fontId="23" fillId="0" borderId="41" xfId="0" applyNumberFormat="1" applyFont="1" applyBorder="1" applyAlignment="1">
      <alignment horizontal="center" vertical="center"/>
    </xf>
    <xf numFmtId="3" fontId="23" fillId="0" borderId="53" xfId="0" applyNumberFormat="1" applyFont="1" applyBorder="1" applyAlignment="1">
      <alignment horizontal="center" vertical="center"/>
    </xf>
    <xf numFmtId="43" fontId="0" fillId="0" borderId="40" xfId="0" applyNumberFormat="1" applyBorder="1"/>
    <xf numFmtId="43" fontId="0" fillId="0" borderId="22" xfId="0" applyNumberFormat="1" applyBorder="1"/>
    <xf numFmtId="43" fontId="0" fillId="10" borderId="22" xfId="0" applyNumberFormat="1" applyFill="1" applyBorder="1"/>
    <xf numFmtId="43" fontId="0" fillId="10" borderId="47" xfId="0" applyNumberFormat="1" applyFill="1" applyBorder="1"/>
    <xf numFmtId="44" fontId="7" fillId="0" borderId="10" xfId="2" applyFont="1" applyBorder="1"/>
    <xf numFmtId="44" fontId="0" fillId="0" borderId="50" xfId="2" applyFont="1" applyBorder="1"/>
    <xf numFmtId="0" fontId="0" fillId="0" borderId="31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3" fontId="23" fillId="0" borderId="37" xfId="0" applyNumberFormat="1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3" fontId="28" fillId="0" borderId="20" xfId="0" applyNumberFormat="1" applyFont="1" applyBorder="1"/>
    <xf numFmtId="43" fontId="28" fillId="0" borderId="21" xfId="0" applyNumberFormat="1" applyFont="1" applyBorder="1"/>
    <xf numFmtId="43" fontId="28" fillId="0" borderId="23" xfId="0" applyNumberFormat="1" applyFont="1" applyBorder="1"/>
    <xf numFmtId="44" fontId="18" fillId="0" borderId="7" xfId="0" applyNumberFormat="1" applyFont="1" applyBorder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 wrapText="1"/>
    </xf>
    <xf numFmtId="0" fontId="7" fillId="4" borderId="7" xfId="0" applyNumberFormat="1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26" fillId="11" borderId="6" xfId="0" applyFont="1" applyFill="1" applyBorder="1" applyAlignment="1">
      <alignment horizontal="center"/>
    </xf>
    <xf numFmtId="0" fontId="26" fillId="11" borderId="7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</cellXfs>
  <cellStyles count="3">
    <cellStyle name="Moeda" xfId="2" builtinId="4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topLeftCell="A4" workbookViewId="0">
      <selection activeCell="F32" sqref="F32"/>
    </sheetView>
  </sheetViews>
  <sheetFormatPr defaultRowHeight="12.75" x14ac:dyDescent="0.2"/>
  <cols>
    <col min="1" max="1" width="21.140625" customWidth="1"/>
    <col min="2" max="2" width="11.85546875" customWidth="1"/>
    <col min="3" max="3" width="15.42578125" customWidth="1"/>
    <col min="4" max="4" width="13.42578125" customWidth="1"/>
    <col min="6" max="6" width="19.7109375" customWidth="1"/>
  </cols>
  <sheetData>
    <row r="2" spans="1:11" ht="15" customHeight="1" x14ac:dyDescent="0.2">
      <c r="D2" s="183" t="s">
        <v>20</v>
      </c>
      <c r="E2" s="183"/>
      <c r="F2" s="183"/>
    </row>
    <row r="3" spans="1:11" ht="15" customHeight="1" x14ac:dyDescent="0.2">
      <c r="D3" s="184">
        <v>42822</v>
      </c>
      <c r="E3" s="183"/>
      <c r="F3" s="183"/>
    </row>
    <row r="4" spans="1:11" ht="16.5" thickBot="1" x14ac:dyDescent="0.25">
      <c r="A4" s="185"/>
      <c r="B4" s="185"/>
      <c r="C4" s="185"/>
      <c r="D4" s="185"/>
    </row>
    <row r="5" spans="1:11" ht="18.75" customHeight="1" thickBot="1" x14ac:dyDescent="0.25">
      <c r="A5" s="186" t="s">
        <v>24</v>
      </c>
      <c r="B5" s="187"/>
      <c r="C5" s="187"/>
      <c r="D5" s="188"/>
      <c r="H5" s="4"/>
    </row>
    <row r="6" spans="1:11" ht="30.75" customHeight="1" thickBot="1" x14ac:dyDescent="0.25">
      <c r="A6" s="12" t="s">
        <v>0</v>
      </c>
      <c r="B6" s="13" t="s">
        <v>22</v>
      </c>
      <c r="C6" s="13" t="s">
        <v>23</v>
      </c>
      <c r="D6" s="13" t="s">
        <v>19</v>
      </c>
    </row>
    <row r="7" spans="1:11" ht="15" customHeight="1" x14ac:dyDescent="0.2">
      <c r="A7" s="5" t="s">
        <v>1</v>
      </c>
      <c r="B7" s="19">
        <v>5</v>
      </c>
      <c r="C7" s="19">
        <v>0</v>
      </c>
      <c r="D7" s="14" t="e">
        <f>#REF!</f>
        <v>#REF!</v>
      </c>
    </row>
    <row r="8" spans="1:11" ht="15" customHeight="1" x14ac:dyDescent="0.2">
      <c r="A8" s="6" t="s">
        <v>2</v>
      </c>
      <c r="B8" s="16">
        <v>13</v>
      </c>
      <c r="C8" s="16">
        <v>0</v>
      </c>
      <c r="D8" s="15" t="e">
        <f>#REF!</f>
        <v>#REF!</v>
      </c>
    </row>
    <row r="9" spans="1:11" ht="15" customHeight="1" x14ac:dyDescent="0.2">
      <c r="A9" s="6" t="s">
        <v>3</v>
      </c>
      <c r="B9" s="16">
        <v>2</v>
      </c>
      <c r="C9" s="16">
        <v>0</v>
      </c>
      <c r="D9" s="16" t="e">
        <f>#REF!</f>
        <v>#REF!</v>
      </c>
      <c r="K9" s="3"/>
    </row>
    <row r="10" spans="1:11" ht="15" customHeight="1" x14ac:dyDescent="0.2">
      <c r="A10" s="6" t="s">
        <v>17</v>
      </c>
      <c r="B10" s="17">
        <v>3</v>
      </c>
      <c r="C10" s="17">
        <v>0</v>
      </c>
      <c r="D10" s="17" t="e">
        <f>#REF!</f>
        <v>#REF!</v>
      </c>
      <c r="K10" s="3"/>
    </row>
    <row r="11" spans="1:11" ht="15" customHeight="1" x14ac:dyDescent="0.2">
      <c r="A11" s="6" t="s">
        <v>4</v>
      </c>
      <c r="B11" s="16">
        <v>2</v>
      </c>
      <c r="C11" s="16">
        <v>0</v>
      </c>
      <c r="D11" s="15" t="e">
        <f>#REF!</f>
        <v>#REF!</v>
      </c>
    </row>
    <row r="12" spans="1:11" ht="15" customHeight="1" x14ac:dyDescent="0.2">
      <c r="A12" s="6" t="s">
        <v>6</v>
      </c>
      <c r="B12" s="17">
        <v>2</v>
      </c>
      <c r="C12" s="17">
        <v>0</v>
      </c>
      <c r="D12" s="7" t="e">
        <f>#REF!</f>
        <v>#REF!</v>
      </c>
      <c r="E12" s="1"/>
      <c r="F12" s="1"/>
      <c r="G12" s="1"/>
      <c r="H12" s="1"/>
      <c r="I12" s="1"/>
      <c r="J12" s="1"/>
    </row>
    <row r="13" spans="1:11" ht="15" customHeight="1" x14ac:dyDescent="0.2">
      <c r="A13" s="8" t="s">
        <v>16</v>
      </c>
      <c r="B13" s="20">
        <v>5</v>
      </c>
      <c r="C13" s="20">
        <v>0</v>
      </c>
      <c r="D13" s="7" t="e">
        <f>#REF!</f>
        <v>#REF!</v>
      </c>
    </row>
    <row r="14" spans="1:11" ht="15" customHeight="1" x14ac:dyDescent="0.2">
      <c r="A14" s="9" t="s">
        <v>9</v>
      </c>
      <c r="B14" s="17">
        <v>52</v>
      </c>
      <c r="C14" s="17">
        <v>0</v>
      </c>
      <c r="D14" s="7" t="e">
        <f>#REF!</f>
        <v>#REF!</v>
      </c>
    </row>
    <row r="15" spans="1:11" ht="15" customHeight="1" x14ac:dyDescent="0.2">
      <c r="A15" s="9" t="s">
        <v>18</v>
      </c>
      <c r="B15" s="17">
        <v>2</v>
      </c>
      <c r="C15" s="17">
        <v>0</v>
      </c>
      <c r="D15" s="7" t="e">
        <f>#REF!</f>
        <v>#REF!</v>
      </c>
    </row>
    <row r="16" spans="1:11" ht="15" customHeight="1" x14ac:dyDescent="0.2">
      <c r="A16" s="9" t="s">
        <v>7</v>
      </c>
      <c r="B16" s="17">
        <v>13</v>
      </c>
      <c r="C16" s="17">
        <v>0</v>
      </c>
      <c r="D16" s="7" t="e">
        <f>#REF!</f>
        <v>#REF!</v>
      </c>
    </row>
    <row r="17" spans="1:4" ht="15" customHeight="1" x14ac:dyDescent="0.2">
      <c r="A17" s="9" t="s">
        <v>15</v>
      </c>
      <c r="B17" s="17">
        <v>14</v>
      </c>
      <c r="C17" s="17">
        <v>0</v>
      </c>
      <c r="D17" s="7" t="e">
        <f>#REF!</f>
        <v>#REF!</v>
      </c>
    </row>
    <row r="18" spans="1:4" ht="15" customHeight="1" x14ac:dyDescent="0.2">
      <c r="A18" s="9" t="s">
        <v>8</v>
      </c>
      <c r="B18" s="17">
        <v>142</v>
      </c>
      <c r="C18" s="17">
        <v>0</v>
      </c>
      <c r="D18" s="7" t="e">
        <f>#REF!</f>
        <v>#REF!</v>
      </c>
    </row>
    <row r="19" spans="1:4" ht="15" customHeight="1" x14ac:dyDescent="0.2">
      <c r="A19" s="9" t="s">
        <v>10</v>
      </c>
      <c r="B19" s="17">
        <v>1</v>
      </c>
      <c r="C19" s="17">
        <v>0</v>
      </c>
      <c r="D19" s="7" t="e">
        <f>#REF!</f>
        <v>#REF!</v>
      </c>
    </row>
    <row r="20" spans="1:4" ht="15" customHeight="1" x14ac:dyDescent="0.2">
      <c r="A20" s="9" t="s">
        <v>11</v>
      </c>
      <c r="B20" s="17">
        <v>2</v>
      </c>
      <c r="C20" s="17">
        <v>0</v>
      </c>
      <c r="D20" s="7" t="e">
        <f>#REF!</f>
        <v>#REF!</v>
      </c>
    </row>
    <row r="21" spans="1:4" ht="15" customHeight="1" x14ac:dyDescent="0.2">
      <c r="A21" s="9" t="s">
        <v>12</v>
      </c>
      <c r="B21" s="17">
        <v>6</v>
      </c>
      <c r="C21" s="17">
        <v>1</v>
      </c>
      <c r="D21" s="7" t="e">
        <f>#REF!</f>
        <v>#REF!</v>
      </c>
    </row>
    <row r="22" spans="1:4" ht="15" customHeight="1" x14ac:dyDescent="0.2">
      <c r="A22" s="9" t="s">
        <v>13</v>
      </c>
      <c r="B22" s="17">
        <v>2</v>
      </c>
      <c r="C22" s="17">
        <v>0</v>
      </c>
      <c r="D22" s="7" t="e">
        <f>#REF!</f>
        <v>#REF!</v>
      </c>
    </row>
    <row r="23" spans="1:4" ht="15" customHeight="1" x14ac:dyDescent="0.2">
      <c r="A23" s="9" t="s">
        <v>14</v>
      </c>
      <c r="B23" s="17">
        <v>2</v>
      </c>
      <c r="C23" s="17">
        <v>0</v>
      </c>
      <c r="D23" s="7" t="e">
        <f>#REF!</f>
        <v>#REF!</v>
      </c>
    </row>
    <row r="24" spans="1:4" ht="15" customHeight="1" x14ac:dyDescent="0.2">
      <c r="A24" s="9" t="s">
        <v>21</v>
      </c>
      <c r="B24" s="17">
        <v>1</v>
      </c>
      <c r="C24" s="17">
        <v>22</v>
      </c>
      <c r="D24" s="7" t="e">
        <f>#REF!</f>
        <v>#REF!</v>
      </c>
    </row>
    <row r="25" spans="1:4" ht="15" customHeight="1" thickBot="1" x14ac:dyDescent="0.25">
      <c r="A25" s="8"/>
      <c r="B25" s="20"/>
      <c r="C25" s="20"/>
      <c r="D25" s="7"/>
    </row>
    <row r="26" spans="1:4" ht="19.5" customHeight="1" thickBot="1" x14ac:dyDescent="0.25">
      <c r="A26" s="10" t="s">
        <v>5</v>
      </c>
      <c r="B26" s="18">
        <f>SUM(B7:B25)</f>
        <v>269</v>
      </c>
      <c r="C26" s="18">
        <f>SUM(C7:C25)</f>
        <v>23</v>
      </c>
      <c r="D26" s="11" t="e">
        <f>SUM(D7:D25)</f>
        <v>#REF!</v>
      </c>
    </row>
    <row r="27" spans="1:4" ht="15" customHeight="1" x14ac:dyDescent="0.2">
      <c r="A27" s="2"/>
      <c r="B27" s="2"/>
      <c r="C27" s="2"/>
    </row>
  </sheetData>
  <mergeCells count="4">
    <mergeCell ref="D2:F2"/>
    <mergeCell ref="D3:F3"/>
    <mergeCell ref="A4:D4"/>
    <mergeCell ref="A5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20" sqref="E20"/>
    </sheetView>
  </sheetViews>
  <sheetFormatPr defaultRowHeight="12.75" x14ac:dyDescent="0.2"/>
  <cols>
    <col min="1" max="1" width="8.5703125" customWidth="1"/>
    <col min="2" max="2" width="12.140625" customWidth="1"/>
    <col min="3" max="3" width="24.85546875" customWidth="1"/>
    <col min="4" max="4" width="35.7109375" customWidth="1"/>
    <col min="6" max="6" width="8.5703125" customWidth="1"/>
    <col min="7" max="7" width="12.140625" customWidth="1"/>
    <col min="8" max="8" width="24.85546875" customWidth="1"/>
    <col min="9" max="9" width="35.7109375" customWidth="1"/>
  </cols>
  <sheetData>
    <row r="1" spans="1:9" ht="13.5" thickBot="1" x14ac:dyDescent="0.25"/>
    <row r="2" spans="1:9" ht="15.75" thickBot="1" x14ac:dyDescent="0.3">
      <c r="A2" s="217" t="s">
        <v>636</v>
      </c>
      <c r="B2" s="219"/>
      <c r="C2" s="219"/>
      <c r="D2" s="218"/>
      <c r="F2" s="217" t="s">
        <v>604</v>
      </c>
      <c r="G2" s="219"/>
      <c r="H2" s="219"/>
      <c r="I2" s="218"/>
    </row>
    <row r="3" spans="1:9" ht="15.75" thickBot="1" x14ac:dyDescent="0.3">
      <c r="A3" s="84" t="s">
        <v>584</v>
      </c>
      <c r="B3" s="26" t="s">
        <v>69</v>
      </c>
      <c r="C3" s="85" t="s">
        <v>566</v>
      </c>
      <c r="D3" s="26" t="s">
        <v>567</v>
      </c>
      <c r="F3" s="84" t="s">
        <v>584</v>
      </c>
      <c r="G3" s="26" t="s">
        <v>69</v>
      </c>
      <c r="H3" s="85" t="s">
        <v>566</v>
      </c>
      <c r="I3" s="26" t="s">
        <v>567</v>
      </c>
    </row>
    <row r="4" spans="1:9" x14ac:dyDescent="0.2">
      <c r="A4" s="98" t="s">
        <v>8</v>
      </c>
      <c r="B4" s="58" t="s">
        <v>8</v>
      </c>
      <c r="C4" s="59" t="s">
        <v>72</v>
      </c>
      <c r="D4" s="58" t="s">
        <v>73</v>
      </c>
      <c r="F4" s="98" t="s">
        <v>8</v>
      </c>
      <c r="G4" s="58" t="s">
        <v>8</v>
      </c>
      <c r="H4" s="59" t="s">
        <v>72</v>
      </c>
      <c r="I4" s="58" t="s">
        <v>73</v>
      </c>
    </row>
    <row r="5" spans="1:9" x14ac:dyDescent="0.2">
      <c r="A5" s="99" t="s">
        <v>8</v>
      </c>
      <c r="B5" s="60" t="s">
        <v>8</v>
      </c>
      <c r="C5" s="61" t="s">
        <v>74</v>
      </c>
      <c r="D5" s="60" t="s">
        <v>75</v>
      </c>
      <c r="F5" s="99" t="s">
        <v>8</v>
      </c>
      <c r="G5" s="60" t="s">
        <v>8</v>
      </c>
      <c r="H5" s="61" t="s">
        <v>74</v>
      </c>
      <c r="I5" s="60" t="s">
        <v>75</v>
      </c>
    </row>
    <row r="6" spans="1:9" x14ac:dyDescent="0.2">
      <c r="A6" s="100" t="s">
        <v>8</v>
      </c>
      <c r="B6" s="60" t="s">
        <v>8</v>
      </c>
      <c r="C6" s="62" t="s">
        <v>76</v>
      </c>
      <c r="D6" s="63" t="s">
        <v>77</v>
      </c>
      <c r="F6" s="100" t="s">
        <v>8</v>
      </c>
      <c r="G6" s="60" t="s">
        <v>8</v>
      </c>
      <c r="H6" s="62" t="s">
        <v>76</v>
      </c>
      <c r="I6" s="63" t="s">
        <v>77</v>
      </c>
    </row>
    <row r="7" spans="1:9" x14ac:dyDescent="0.2">
      <c r="A7" s="100" t="s">
        <v>8</v>
      </c>
      <c r="B7" s="60" t="s">
        <v>8</v>
      </c>
      <c r="C7" s="62" t="s">
        <v>78</v>
      </c>
      <c r="D7" s="63" t="s">
        <v>79</v>
      </c>
      <c r="F7" s="100" t="s">
        <v>8</v>
      </c>
      <c r="G7" s="60" t="s">
        <v>8</v>
      </c>
      <c r="H7" s="62" t="s">
        <v>78</v>
      </c>
      <c r="I7" s="63" t="s">
        <v>79</v>
      </c>
    </row>
    <row r="8" spans="1:9" x14ac:dyDescent="0.2">
      <c r="A8" s="100" t="s">
        <v>8</v>
      </c>
      <c r="B8" s="60" t="s">
        <v>8</v>
      </c>
      <c r="C8" s="62" t="s">
        <v>80</v>
      </c>
      <c r="D8" s="63" t="s">
        <v>81</v>
      </c>
      <c r="F8" s="100" t="s">
        <v>8</v>
      </c>
      <c r="G8" s="60" t="s">
        <v>8</v>
      </c>
      <c r="H8" s="62" t="s">
        <v>80</v>
      </c>
      <c r="I8" s="63" t="s">
        <v>81</v>
      </c>
    </row>
    <row r="9" spans="1:9" x14ac:dyDescent="0.2">
      <c r="A9" s="100" t="s">
        <v>8</v>
      </c>
      <c r="B9" s="60" t="s">
        <v>8</v>
      </c>
      <c r="C9" s="62" t="s">
        <v>82</v>
      </c>
      <c r="D9" s="63" t="s">
        <v>83</v>
      </c>
      <c r="F9" s="100" t="s">
        <v>8</v>
      </c>
      <c r="G9" s="60" t="s">
        <v>8</v>
      </c>
      <c r="H9" s="62" t="s">
        <v>82</v>
      </c>
      <c r="I9" s="63" t="s">
        <v>83</v>
      </c>
    </row>
    <row r="10" spans="1:9" x14ac:dyDescent="0.2">
      <c r="A10" s="100" t="s">
        <v>8</v>
      </c>
      <c r="B10" s="60" t="s">
        <v>8</v>
      </c>
      <c r="C10" s="62" t="s">
        <v>84</v>
      </c>
      <c r="D10" s="63" t="s">
        <v>85</v>
      </c>
      <c r="F10" s="100" t="s">
        <v>8</v>
      </c>
      <c r="G10" s="60" t="s">
        <v>8</v>
      </c>
      <c r="H10" s="62" t="s">
        <v>84</v>
      </c>
      <c r="I10" s="63" t="s">
        <v>85</v>
      </c>
    </row>
    <row r="11" spans="1:9" x14ac:dyDescent="0.2">
      <c r="A11" s="100" t="s">
        <v>8</v>
      </c>
      <c r="B11" s="60" t="s">
        <v>8</v>
      </c>
      <c r="C11" s="62" t="s">
        <v>86</v>
      </c>
      <c r="D11" s="63" t="s">
        <v>87</v>
      </c>
      <c r="F11" s="100" t="s">
        <v>8</v>
      </c>
      <c r="G11" s="60" t="s">
        <v>8</v>
      </c>
      <c r="H11" s="62" t="s">
        <v>86</v>
      </c>
      <c r="I11" s="63" t="s">
        <v>87</v>
      </c>
    </row>
    <row r="12" spans="1:9" x14ac:dyDescent="0.2">
      <c r="A12" s="100" t="s">
        <v>8</v>
      </c>
      <c r="B12" s="60" t="s">
        <v>8</v>
      </c>
      <c r="C12" s="62" t="s">
        <v>88</v>
      </c>
      <c r="D12" s="63" t="s">
        <v>89</v>
      </c>
      <c r="F12" s="100" t="s">
        <v>8</v>
      </c>
      <c r="G12" s="60" t="s">
        <v>8</v>
      </c>
      <c r="H12" s="62" t="s">
        <v>88</v>
      </c>
      <c r="I12" s="63" t="s">
        <v>89</v>
      </c>
    </row>
    <row r="13" spans="1:9" x14ac:dyDescent="0.2">
      <c r="A13" s="100" t="s">
        <v>8</v>
      </c>
      <c r="B13" s="60" t="s">
        <v>8</v>
      </c>
      <c r="C13" s="62" t="s">
        <v>90</v>
      </c>
      <c r="D13" s="63" t="s">
        <v>91</v>
      </c>
      <c r="F13" s="100" t="s">
        <v>8</v>
      </c>
      <c r="G13" s="60" t="s">
        <v>8</v>
      </c>
      <c r="H13" s="62" t="s">
        <v>90</v>
      </c>
      <c r="I13" s="63" t="s">
        <v>91</v>
      </c>
    </row>
    <row r="14" spans="1:9" ht="13.5" thickBot="1" x14ac:dyDescent="0.25">
      <c r="A14" s="100" t="s">
        <v>8</v>
      </c>
      <c r="B14" s="60" t="s">
        <v>8</v>
      </c>
      <c r="C14" s="62" t="s">
        <v>92</v>
      </c>
      <c r="D14" s="28" t="s">
        <v>58</v>
      </c>
      <c r="F14" s="100" t="s">
        <v>8</v>
      </c>
      <c r="G14" s="60" t="s">
        <v>8</v>
      </c>
      <c r="H14" s="62" t="s">
        <v>92</v>
      </c>
      <c r="I14" s="28" t="s">
        <v>58</v>
      </c>
    </row>
    <row r="15" spans="1:9" ht="15.75" thickBot="1" x14ac:dyDescent="0.3">
      <c r="A15" s="220" t="s">
        <v>5</v>
      </c>
      <c r="B15" s="221"/>
      <c r="C15" s="222"/>
      <c r="D15" s="26">
        <v>11</v>
      </c>
      <c r="F15" s="220" t="s">
        <v>5</v>
      </c>
      <c r="G15" s="221"/>
      <c r="H15" s="222"/>
      <c r="I15" s="26">
        <v>11</v>
      </c>
    </row>
    <row r="18" spans="3:9" ht="15" x14ac:dyDescent="0.25">
      <c r="C18" s="24" t="s">
        <v>568</v>
      </c>
      <c r="D18" s="64">
        <f>D15*1570</f>
        <v>17270</v>
      </c>
      <c r="H18" s="24" t="s">
        <v>568</v>
      </c>
      <c r="I18" s="64">
        <f>I15*1570</f>
        <v>17270</v>
      </c>
    </row>
  </sheetData>
  <mergeCells count="4">
    <mergeCell ref="A2:D2"/>
    <mergeCell ref="A15:C15"/>
    <mergeCell ref="F2:I2"/>
    <mergeCell ref="F15:H15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B2" sqref="A2:D14"/>
    </sheetView>
  </sheetViews>
  <sheetFormatPr defaultRowHeight="12.75" x14ac:dyDescent="0.2"/>
  <cols>
    <col min="1" max="1" width="21.85546875" customWidth="1"/>
    <col min="2" max="2" width="20" customWidth="1"/>
    <col min="4" max="4" width="13.42578125" customWidth="1"/>
  </cols>
  <sheetData>
    <row r="2" spans="1:9" ht="15" customHeight="1" x14ac:dyDescent="0.2">
      <c r="B2" s="183"/>
      <c r="C2" s="183"/>
      <c r="D2" s="183"/>
    </row>
    <row r="3" spans="1:9" ht="15" customHeight="1" x14ac:dyDescent="0.2">
      <c r="B3" s="184"/>
      <c r="C3" s="183"/>
      <c r="D3" s="183"/>
    </row>
    <row r="4" spans="1:9" ht="16.5" thickBot="1" x14ac:dyDescent="0.25">
      <c r="A4" s="185"/>
      <c r="B4" s="185"/>
    </row>
    <row r="5" spans="1:9" ht="18.75" customHeight="1" thickBot="1" x14ac:dyDescent="0.25">
      <c r="A5" s="186"/>
      <c r="B5" s="188"/>
      <c r="F5" s="4"/>
    </row>
    <row r="6" spans="1:9" ht="19.5" customHeight="1" thickBot="1" x14ac:dyDescent="0.25">
      <c r="A6" s="12"/>
      <c r="B6" s="13"/>
    </row>
    <row r="7" spans="1:9" ht="15" customHeight="1" x14ac:dyDescent="0.2">
      <c r="A7" s="5"/>
      <c r="B7" s="14"/>
    </row>
    <row r="8" spans="1:9" ht="15" customHeight="1" x14ac:dyDescent="0.2">
      <c r="A8" s="6"/>
      <c r="B8" s="15"/>
    </row>
    <row r="9" spans="1:9" ht="15" customHeight="1" x14ac:dyDescent="0.2">
      <c r="A9" s="6"/>
      <c r="B9" s="16"/>
      <c r="I9" s="3"/>
    </row>
    <row r="10" spans="1:9" ht="15" customHeight="1" x14ac:dyDescent="0.2">
      <c r="A10" s="6"/>
      <c r="B10" s="17"/>
      <c r="I10" s="3"/>
    </row>
    <row r="11" spans="1:9" ht="15" customHeight="1" x14ac:dyDescent="0.2">
      <c r="A11" s="6"/>
      <c r="B11" s="17"/>
      <c r="I11" s="3"/>
    </row>
    <row r="12" spans="1:9" ht="15" customHeight="1" x14ac:dyDescent="0.2">
      <c r="A12" s="6"/>
      <c r="B12" s="17"/>
      <c r="I12" s="3"/>
    </row>
    <row r="13" spans="1:9" ht="15" customHeight="1" thickBot="1" x14ac:dyDescent="0.25">
      <c r="A13" s="6"/>
      <c r="B13" s="15"/>
    </row>
    <row r="14" spans="1:9" ht="20.25" customHeight="1" thickBot="1" x14ac:dyDescent="0.25">
      <c r="A14" s="10"/>
      <c r="B14" s="11"/>
    </row>
    <row r="15" spans="1:9" ht="15" customHeight="1" x14ac:dyDescent="0.2">
      <c r="A15" s="2"/>
    </row>
  </sheetData>
  <mergeCells count="4">
    <mergeCell ref="B2:D2"/>
    <mergeCell ref="B3:D3"/>
    <mergeCell ref="A4:B4"/>
    <mergeCell ref="A5:B5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24" workbookViewId="0">
      <selection activeCell="F28" sqref="F28"/>
    </sheetView>
  </sheetViews>
  <sheetFormatPr defaultRowHeight="12.75" x14ac:dyDescent="0.2"/>
  <cols>
    <col min="1" max="1" width="60" customWidth="1"/>
    <col min="2" max="2" width="14.140625" customWidth="1"/>
    <col min="3" max="3" width="12.140625" customWidth="1"/>
    <col min="4" max="4" width="14.85546875" customWidth="1"/>
    <col min="5" max="5" width="13.85546875" customWidth="1"/>
    <col min="6" max="6" width="10.28515625" customWidth="1"/>
    <col min="7" max="7" width="13" customWidth="1"/>
    <col min="8" max="8" width="9.5703125" customWidth="1"/>
    <col min="9" max="9" width="4" customWidth="1"/>
  </cols>
  <sheetData>
    <row r="1" spans="1:8" ht="18.75" x14ac:dyDescent="0.3">
      <c r="A1" s="108" t="s">
        <v>630</v>
      </c>
      <c r="B1" s="189" t="s">
        <v>639</v>
      </c>
      <c r="C1" s="189"/>
    </row>
    <row r="2" spans="1:8" ht="19.5" thickBot="1" x14ac:dyDescent="0.35">
      <c r="A2" s="109" t="s">
        <v>641</v>
      </c>
      <c r="B2" s="162" t="s">
        <v>33</v>
      </c>
    </row>
    <row r="3" spans="1:8" ht="15.75" thickBot="1" x14ac:dyDescent="0.3">
      <c r="A3" s="110" t="s">
        <v>37</v>
      </c>
      <c r="B3" s="111" t="s">
        <v>605</v>
      </c>
      <c r="C3" s="112" t="s">
        <v>606</v>
      </c>
      <c r="D3" s="113" t="s">
        <v>607</v>
      </c>
      <c r="E3" s="111" t="s">
        <v>605</v>
      </c>
      <c r="F3" s="113" t="s">
        <v>38</v>
      </c>
      <c r="G3" s="114" t="s">
        <v>608</v>
      </c>
      <c r="H3" s="114" t="s">
        <v>609</v>
      </c>
    </row>
    <row r="4" spans="1:8" ht="15" x14ac:dyDescent="0.25">
      <c r="A4" s="115" t="s">
        <v>610</v>
      </c>
      <c r="B4" s="175">
        <v>20</v>
      </c>
      <c r="C4" s="116">
        <v>95</v>
      </c>
      <c r="D4" s="117">
        <f>B4*C4</f>
        <v>1900</v>
      </c>
      <c r="E4" s="118"/>
      <c r="F4" s="119">
        <f>E4*95</f>
        <v>0</v>
      </c>
      <c r="G4" s="167">
        <f>D4-F4</f>
        <v>1900</v>
      </c>
      <c r="H4" s="120"/>
    </row>
    <row r="5" spans="1:8" ht="15" x14ac:dyDescent="0.25">
      <c r="A5" s="121" t="s">
        <v>611</v>
      </c>
      <c r="B5" s="122">
        <v>68</v>
      </c>
      <c r="C5" s="123">
        <v>125</v>
      </c>
      <c r="D5" s="124">
        <f>B5*C5</f>
        <v>8500</v>
      </c>
      <c r="E5" s="125"/>
      <c r="F5" s="126">
        <f>E5*125</f>
        <v>0</v>
      </c>
      <c r="G5" s="168">
        <f>D5-F5</f>
        <v>8500</v>
      </c>
      <c r="H5" s="127"/>
    </row>
    <row r="6" spans="1:8" ht="15" x14ac:dyDescent="0.25">
      <c r="A6" s="121" t="s">
        <v>612</v>
      </c>
      <c r="B6" s="122">
        <v>9</v>
      </c>
      <c r="C6" s="123">
        <v>37</v>
      </c>
      <c r="D6" s="124">
        <f>B6*C6</f>
        <v>333</v>
      </c>
      <c r="E6" s="125"/>
      <c r="F6" s="126">
        <f>E6*37</f>
        <v>0</v>
      </c>
      <c r="G6" s="168">
        <f>D6-F6</f>
        <v>333</v>
      </c>
      <c r="H6" s="127"/>
    </row>
    <row r="7" spans="1:8" ht="15" x14ac:dyDescent="0.25">
      <c r="A7" s="121" t="s">
        <v>613</v>
      </c>
      <c r="B7" s="122">
        <v>233</v>
      </c>
      <c r="C7" s="123">
        <v>9.5</v>
      </c>
      <c r="D7" s="124">
        <f>B7*C7</f>
        <v>2213.5</v>
      </c>
      <c r="E7" s="125"/>
      <c r="F7" s="126">
        <f>E7*9.5</f>
        <v>0</v>
      </c>
      <c r="G7" s="168">
        <f>D7-F7</f>
        <v>2213.5</v>
      </c>
      <c r="H7" s="127"/>
    </row>
    <row r="8" spans="1:8" ht="15" x14ac:dyDescent="0.25">
      <c r="A8" s="121" t="s">
        <v>614</v>
      </c>
      <c r="B8" s="122">
        <v>3</v>
      </c>
      <c r="C8" s="123">
        <v>180</v>
      </c>
      <c r="D8" s="124">
        <f>B8*C8</f>
        <v>540</v>
      </c>
      <c r="E8" s="125"/>
      <c r="F8" s="126">
        <f>E8*180</f>
        <v>0</v>
      </c>
      <c r="G8" s="168">
        <f t="shared" ref="G8:G12" si="0">D8-F8</f>
        <v>540</v>
      </c>
      <c r="H8" s="127"/>
    </row>
    <row r="9" spans="1:8" ht="15" x14ac:dyDescent="0.25">
      <c r="A9" s="163" t="s">
        <v>615</v>
      </c>
      <c r="B9" s="128"/>
      <c r="C9" s="129">
        <v>200</v>
      </c>
      <c r="D9" s="130">
        <f t="shared" ref="D9:D12" si="1">B9*C9</f>
        <v>0</v>
      </c>
      <c r="E9" s="131"/>
      <c r="F9" s="132">
        <f>E9*200</f>
        <v>0</v>
      </c>
      <c r="G9" s="169">
        <f t="shared" si="0"/>
        <v>0</v>
      </c>
      <c r="H9" s="133"/>
    </row>
    <row r="10" spans="1:8" ht="15" x14ac:dyDescent="0.25">
      <c r="A10" s="121" t="s">
        <v>616</v>
      </c>
      <c r="B10" s="122">
        <v>6</v>
      </c>
      <c r="C10" s="123">
        <v>90</v>
      </c>
      <c r="D10" s="124">
        <f t="shared" si="1"/>
        <v>540</v>
      </c>
      <c r="E10" s="125"/>
      <c r="F10" s="126">
        <f>E10*90</f>
        <v>0</v>
      </c>
      <c r="G10" s="168">
        <f t="shared" si="0"/>
        <v>540</v>
      </c>
      <c r="H10" s="127"/>
    </row>
    <row r="11" spans="1:8" ht="15" x14ac:dyDescent="0.25">
      <c r="A11" s="163" t="s">
        <v>617</v>
      </c>
      <c r="B11" s="128"/>
      <c r="C11" s="129">
        <v>110</v>
      </c>
      <c r="D11" s="130">
        <f t="shared" si="1"/>
        <v>0</v>
      </c>
      <c r="E11" s="131"/>
      <c r="F11" s="132">
        <f>E11*110</f>
        <v>0</v>
      </c>
      <c r="G11" s="169">
        <f t="shared" si="0"/>
        <v>0</v>
      </c>
      <c r="H11" s="133"/>
    </row>
    <row r="12" spans="1:8" ht="15" x14ac:dyDescent="0.25">
      <c r="A12" s="121" t="s">
        <v>618</v>
      </c>
      <c r="B12" s="122">
        <v>65</v>
      </c>
      <c r="C12" s="123">
        <v>95</v>
      </c>
      <c r="D12" s="124">
        <f t="shared" si="1"/>
        <v>6175</v>
      </c>
      <c r="E12" s="125"/>
      <c r="F12" s="126">
        <f>E12*95</f>
        <v>0</v>
      </c>
      <c r="G12" s="168">
        <f t="shared" si="0"/>
        <v>6175</v>
      </c>
      <c r="H12" s="127"/>
    </row>
    <row r="13" spans="1:8" ht="15" x14ac:dyDescent="0.25">
      <c r="A13" s="121" t="s">
        <v>619</v>
      </c>
      <c r="B13" s="165" t="s">
        <v>628</v>
      </c>
      <c r="C13" s="166" t="s">
        <v>628</v>
      </c>
      <c r="D13" s="124">
        <v>10580</v>
      </c>
      <c r="E13" s="165" t="s">
        <v>628</v>
      </c>
      <c r="F13" s="126"/>
      <c r="G13" s="168">
        <f>D13-F13</f>
        <v>10580</v>
      </c>
      <c r="H13" s="127"/>
    </row>
    <row r="14" spans="1:8" ht="15" x14ac:dyDescent="0.25">
      <c r="A14" s="121" t="s">
        <v>577</v>
      </c>
      <c r="B14" s="165" t="s">
        <v>628</v>
      </c>
      <c r="C14" s="166" t="s">
        <v>628</v>
      </c>
      <c r="D14" s="124">
        <v>17270</v>
      </c>
      <c r="E14" s="165" t="s">
        <v>628</v>
      </c>
      <c r="F14" s="126"/>
      <c r="G14" s="168">
        <f>D14-F14</f>
        <v>17270</v>
      </c>
      <c r="H14" s="127"/>
    </row>
    <row r="15" spans="1:8" ht="15" x14ac:dyDescent="0.25">
      <c r="A15" s="121" t="s">
        <v>620</v>
      </c>
      <c r="B15" s="165" t="s">
        <v>628</v>
      </c>
      <c r="C15" s="166" t="s">
        <v>628</v>
      </c>
      <c r="D15" s="124">
        <v>12100</v>
      </c>
      <c r="E15" s="165" t="s">
        <v>628</v>
      </c>
      <c r="F15" s="126"/>
      <c r="G15" s="168">
        <f>D15-F15</f>
        <v>12100</v>
      </c>
      <c r="H15" s="127"/>
    </row>
    <row r="16" spans="1:8" ht="15" x14ac:dyDescent="0.25">
      <c r="A16" s="163" t="s">
        <v>621</v>
      </c>
      <c r="B16" s="128"/>
      <c r="C16" s="129"/>
      <c r="D16" s="130"/>
      <c r="E16" s="131"/>
      <c r="F16" s="132"/>
      <c r="G16" s="169"/>
      <c r="H16" s="133"/>
    </row>
    <row r="17" spans="1:11" ht="15" x14ac:dyDescent="0.25">
      <c r="A17" s="163" t="s">
        <v>622</v>
      </c>
      <c r="B17" s="128"/>
      <c r="C17" s="129"/>
      <c r="D17" s="130"/>
      <c r="E17" s="131"/>
      <c r="F17" s="132"/>
      <c r="G17" s="169"/>
      <c r="H17" s="133"/>
    </row>
    <row r="18" spans="1:11" ht="15" x14ac:dyDescent="0.25">
      <c r="A18" s="163" t="s">
        <v>623</v>
      </c>
      <c r="B18" s="128"/>
      <c r="C18" s="129"/>
      <c r="D18" s="130"/>
      <c r="E18" s="131"/>
      <c r="F18" s="132"/>
      <c r="G18" s="169">
        <f>D18-F18</f>
        <v>0</v>
      </c>
      <c r="H18" s="133"/>
    </row>
    <row r="19" spans="1:11" ht="15" x14ac:dyDescent="0.25">
      <c r="A19" s="121" t="s">
        <v>29</v>
      </c>
      <c r="B19" s="165" t="s">
        <v>628</v>
      </c>
      <c r="C19" s="166" t="s">
        <v>628</v>
      </c>
      <c r="D19" s="124">
        <v>1834.46</v>
      </c>
      <c r="E19" s="165" t="s">
        <v>628</v>
      </c>
      <c r="F19" s="126"/>
      <c r="G19" s="168">
        <f>D19-F19</f>
        <v>1834.46</v>
      </c>
      <c r="H19" s="127"/>
    </row>
    <row r="20" spans="1:11" ht="15" x14ac:dyDescent="0.25">
      <c r="A20" s="121" t="s">
        <v>624</v>
      </c>
      <c r="B20" s="165" t="s">
        <v>628</v>
      </c>
      <c r="C20" s="166" t="s">
        <v>628</v>
      </c>
      <c r="D20" s="124">
        <v>0</v>
      </c>
      <c r="E20" s="165" t="s">
        <v>628</v>
      </c>
      <c r="F20" s="126"/>
      <c r="G20" s="168">
        <f>D20-F20</f>
        <v>0</v>
      </c>
      <c r="H20" s="127"/>
    </row>
    <row r="21" spans="1:11" ht="15.75" thickBot="1" x14ac:dyDescent="0.3">
      <c r="A21" s="164" t="s">
        <v>625</v>
      </c>
      <c r="B21" s="135"/>
      <c r="C21" s="136"/>
      <c r="D21" s="137"/>
      <c r="E21" s="138"/>
      <c r="F21" s="139"/>
      <c r="G21" s="170"/>
      <c r="H21" s="140"/>
    </row>
    <row r="22" spans="1:11" ht="15.75" thickBot="1" x14ac:dyDescent="0.3">
      <c r="A22" s="110" t="s">
        <v>27</v>
      </c>
      <c r="B22" s="141"/>
      <c r="C22" s="142"/>
      <c r="D22" s="143">
        <f t="shared" ref="D22:G22" si="2">SUM(D4:D21)</f>
        <v>61985.96</v>
      </c>
      <c r="E22" s="144"/>
      <c r="F22" s="172">
        <f>SUM(F4:F21)</f>
        <v>0</v>
      </c>
      <c r="G22" s="171">
        <f t="shared" si="2"/>
        <v>61985.96</v>
      </c>
      <c r="H22" s="79"/>
    </row>
    <row r="23" spans="1:11" ht="13.5" thickBot="1" x14ac:dyDescent="0.25"/>
    <row r="24" spans="1:11" ht="30.75" thickBot="1" x14ac:dyDescent="0.25">
      <c r="A24" s="145" t="s">
        <v>30</v>
      </c>
      <c r="B24" s="146" t="s">
        <v>607</v>
      </c>
      <c r="C24" s="147" t="s">
        <v>38</v>
      </c>
      <c r="D24" s="148" t="s">
        <v>597</v>
      </c>
      <c r="E24" s="147" t="s">
        <v>626</v>
      </c>
      <c r="F24" s="149" t="s">
        <v>609</v>
      </c>
    </row>
    <row r="25" spans="1:11" ht="15.75" thickBot="1" x14ac:dyDescent="0.3">
      <c r="A25" s="115" t="s">
        <v>39</v>
      </c>
      <c r="B25" s="150">
        <f>D4+D5+D6+D7+D8+D9+D10+D11+D12+D13+D14+D15</f>
        <v>60151.5</v>
      </c>
      <c r="C25" s="151">
        <f>F4+F5+F6+F7+F8+F9+F10+F11+F12+F13+F14+F15</f>
        <v>0</v>
      </c>
      <c r="D25" s="179">
        <v>7560.86</v>
      </c>
      <c r="E25" s="151">
        <f>B25-C25-D25</f>
        <v>52590.64</v>
      </c>
      <c r="F25" s="152">
        <v>1572</v>
      </c>
      <c r="H25" s="190" t="s">
        <v>627</v>
      </c>
      <c r="I25" s="191"/>
      <c r="J25" s="191"/>
      <c r="K25" s="192"/>
    </row>
    <row r="26" spans="1:11" ht="15" x14ac:dyDescent="0.25">
      <c r="A26" s="121" t="s">
        <v>578</v>
      </c>
      <c r="B26" s="153">
        <f>G18</f>
        <v>0</v>
      </c>
      <c r="C26" s="154">
        <f>F18</f>
        <v>0</v>
      </c>
      <c r="D26" s="180"/>
      <c r="E26" s="154">
        <f>B26-C26</f>
        <v>0</v>
      </c>
      <c r="F26" s="127"/>
    </row>
    <row r="27" spans="1:11" ht="15" x14ac:dyDescent="0.25">
      <c r="A27" s="121" t="s">
        <v>29</v>
      </c>
      <c r="B27" s="153">
        <f>D19+D20</f>
        <v>1834.46</v>
      </c>
      <c r="C27" s="154">
        <f>F19+F20</f>
        <v>0</v>
      </c>
      <c r="D27" s="180"/>
      <c r="E27" s="154">
        <f>B27-C27</f>
        <v>1834.46</v>
      </c>
      <c r="F27" s="127">
        <v>592435</v>
      </c>
      <c r="H27" s="30" t="s">
        <v>638</v>
      </c>
    </row>
    <row r="28" spans="1:11" ht="15.75" thickBot="1" x14ac:dyDescent="0.3">
      <c r="A28" s="134" t="s">
        <v>625</v>
      </c>
      <c r="B28" s="155">
        <f>D21</f>
        <v>0</v>
      </c>
      <c r="C28" s="156">
        <f>F21</f>
        <v>0</v>
      </c>
      <c r="D28" s="181"/>
      <c r="E28" s="156">
        <f>B28-C28</f>
        <v>0</v>
      </c>
      <c r="F28" s="157"/>
    </row>
    <row r="29" spans="1:11" ht="15.75" thickBot="1" x14ac:dyDescent="0.3">
      <c r="A29" s="110" t="s">
        <v>27</v>
      </c>
      <c r="B29" s="158">
        <f>SUM(B25:B28)</f>
        <v>61985.96</v>
      </c>
      <c r="C29" s="159">
        <f>SUM(C25:C28)</f>
        <v>0</v>
      </c>
      <c r="D29" s="182">
        <f>SUM(D25:D28)</f>
        <v>7560.86</v>
      </c>
      <c r="E29" s="160">
        <f>SUM(E25:E28)</f>
        <v>54425.1</v>
      </c>
      <c r="F29" s="161"/>
    </row>
  </sheetData>
  <mergeCells count="2">
    <mergeCell ref="B1:C1"/>
    <mergeCell ref="H25:K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22" sqref="I22"/>
    </sheetView>
  </sheetViews>
  <sheetFormatPr defaultRowHeight="12.75" x14ac:dyDescent="0.2"/>
  <cols>
    <col min="7" max="7" width="22.42578125" customWidth="1"/>
    <col min="8" max="8" width="5" customWidth="1"/>
    <col min="15" max="15" width="25" customWidth="1"/>
  </cols>
  <sheetData>
    <row r="1" spans="1:15" ht="13.5" thickBot="1" x14ac:dyDescent="0.25"/>
    <row r="2" spans="1:15" x14ac:dyDescent="0.2">
      <c r="A2" s="193" t="s">
        <v>631</v>
      </c>
      <c r="B2" s="194"/>
      <c r="C2" s="194"/>
      <c r="D2" s="194"/>
      <c r="E2" s="194"/>
      <c r="F2" s="194"/>
      <c r="G2" s="195"/>
      <c r="I2" s="193" t="s">
        <v>598</v>
      </c>
      <c r="J2" s="194"/>
      <c r="K2" s="194"/>
      <c r="L2" s="194"/>
      <c r="M2" s="194"/>
      <c r="N2" s="194"/>
      <c r="O2" s="195"/>
    </row>
    <row r="3" spans="1:15" x14ac:dyDescent="0.2">
      <c r="A3" s="25"/>
      <c r="B3" s="79"/>
      <c r="C3" s="79"/>
      <c r="D3" s="79"/>
      <c r="E3" s="79"/>
      <c r="F3" s="79"/>
      <c r="G3" s="87"/>
      <c r="I3" s="25"/>
      <c r="J3" s="79"/>
      <c r="K3" s="79"/>
      <c r="L3" s="79"/>
      <c r="M3" s="79"/>
      <c r="N3" s="79"/>
      <c r="O3" s="87"/>
    </row>
    <row r="4" spans="1:15" x14ac:dyDescent="0.2">
      <c r="A4" s="88" t="s">
        <v>579</v>
      </c>
      <c r="B4" s="79"/>
      <c r="C4" s="79"/>
      <c r="D4" s="79"/>
      <c r="E4" s="79"/>
      <c r="F4" s="79"/>
      <c r="G4" s="87"/>
      <c r="I4" s="88" t="s">
        <v>579</v>
      </c>
      <c r="J4" s="79"/>
      <c r="K4" s="79"/>
      <c r="L4" s="79"/>
      <c r="M4" s="79"/>
      <c r="N4" s="79"/>
      <c r="O4" s="87"/>
    </row>
    <row r="5" spans="1:15" x14ac:dyDescent="0.2">
      <c r="A5" s="101" t="s">
        <v>109</v>
      </c>
      <c r="B5" s="102"/>
      <c r="C5" s="102"/>
      <c r="D5" s="102"/>
      <c r="E5" s="102"/>
      <c r="F5" s="102"/>
      <c r="G5" s="87"/>
      <c r="I5" s="101" t="s">
        <v>109</v>
      </c>
      <c r="J5" s="102"/>
      <c r="K5" s="102"/>
      <c r="L5" s="102"/>
      <c r="M5" s="102"/>
      <c r="N5" s="102"/>
      <c r="O5" s="87"/>
    </row>
    <row r="6" spans="1:15" x14ac:dyDescent="0.2">
      <c r="A6" s="101" t="s">
        <v>63</v>
      </c>
      <c r="B6" s="102"/>
      <c r="C6" s="102"/>
      <c r="D6" s="102"/>
      <c r="E6" s="102"/>
      <c r="F6" s="102"/>
      <c r="G6" s="87"/>
      <c r="I6" s="101" t="s">
        <v>63</v>
      </c>
      <c r="J6" s="102"/>
      <c r="K6" s="102"/>
      <c r="L6" s="102"/>
      <c r="M6" s="102"/>
      <c r="N6" s="102"/>
      <c r="O6" s="87"/>
    </row>
    <row r="7" spans="1:15" x14ac:dyDescent="0.2">
      <c r="A7" s="90" t="s">
        <v>581</v>
      </c>
      <c r="B7" s="79"/>
      <c r="C7" s="79"/>
      <c r="D7" s="79"/>
      <c r="E7" s="79"/>
      <c r="F7" s="79"/>
      <c r="G7" s="87"/>
      <c r="I7" s="90" t="s">
        <v>581</v>
      </c>
      <c r="J7" s="79"/>
      <c r="K7" s="79"/>
      <c r="L7" s="79"/>
      <c r="M7" s="79"/>
      <c r="N7" s="79"/>
      <c r="O7" s="87"/>
    </row>
    <row r="8" spans="1:15" x14ac:dyDescent="0.2">
      <c r="A8" s="89"/>
      <c r="B8" s="79"/>
      <c r="C8" s="79"/>
      <c r="D8" s="79"/>
      <c r="E8" s="79"/>
      <c r="F8" s="79"/>
      <c r="G8" s="87"/>
      <c r="I8" s="89"/>
      <c r="J8" s="79"/>
      <c r="K8" s="79"/>
      <c r="L8" s="79"/>
      <c r="M8" s="79"/>
      <c r="N8" s="79"/>
      <c r="O8" s="87"/>
    </row>
    <row r="9" spans="1:15" x14ac:dyDescent="0.2">
      <c r="A9" s="88" t="s">
        <v>580</v>
      </c>
      <c r="B9" s="79"/>
      <c r="C9" s="79"/>
      <c r="D9" s="79"/>
      <c r="E9" s="79"/>
      <c r="F9" s="79"/>
      <c r="G9" s="87"/>
      <c r="I9" s="88" t="s">
        <v>580</v>
      </c>
      <c r="J9" s="79"/>
      <c r="K9" s="79"/>
      <c r="L9" s="79"/>
      <c r="M9" s="79"/>
      <c r="N9" s="79"/>
      <c r="O9" s="87"/>
    </row>
    <row r="10" spans="1:15" x14ac:dyDescent="0.2">
      <c r="A10" s="101" t="s">
        <v>110</v>
      </c>
      <c r="B10" s="102"/>
      <c r="C10" s="102"/>
      <c r="D10" s="102"/>
      <c r="E10" s="102"/>
      <c r="F10" s="102"/>
      <c r="G10" s="87"/>
      <c r="I10" s="101" t="s">
        <v>110</v>
      </c>
      <c r="J10" s="102"/>
      <c r="K10" s="102"/>
      <c r="L10" s="102"/>
      <c r="M10" s="102"/>
      <c r="N10" s="102"/>
      <c r="O10" s="87"/>
    </row>
    <row r="11" spans="1:15" x14ac:dyDescent="0.2">
      <c r="A11" s="101" t="s">
        <v>65</v>
      </c>
      <c r="B11" s="102"/>
      <c r="C11" s="102"/>
      <c r="D11" s="102"/>
      <c r="E11" s="102"/>
      <c r="F11" s="102"/>
      <c r="G11" s="87"/>
      <c r="I11" s="101" t="s">
        <v>65</v>
      </c>
      <c r="J11" s="102"/>
      <c r="K11" s="102"/>
      <c r="L11" s="102"/>
      <c r="M11" s="102"/>
      <c r="N11" s="102"/>
      <c r="O11" s="87"/>
    </row>
    <row r="12" spans="1:15" x14ac:dyDescent="0.2">
      <c r="A12" s="90" t="s">
        <v>582</v>
      </c>
      <c r="B12" s="79"/>
      <c r="C12" s="79"/>
      <c r="D12" s="79"/>
      <c r="E12" s="79"/>
      <c r="F12" s="79"/>
      <c r="G12" s="87"/>
      <c r="I12" s="90" t="s">
        <v>582</v>
      </c>
      <c r="J12" s="79"/>
      <c r="K12" s="79"/>
      <c r="L12" s="79"/>
      <c r="M12" s="79"/>
      <c r="N12" s="79"/>
      <c r="O12" s="87"/>
    </row>
    <row r="13" spans="1:15" x14ac:dyDescent="0.2">
      <c r="A13" s="25"/>
      <c r="B13" s="79"/>
      <c r="C13" s="79"/>
      <c r="D13" s="79"/>
      <c r="E13" s="79"/>
      <c r="F13" s="79"/>
      <c r="G13" s="87"/>
      <c r="I13" s="25"/>
      <c r="J13" s="79"/>
      <c r="K13" s="79"/>
      <c r="L13" s="79"/>
      <c r="M13" s="79"/>
      <c r="N13" s="79"/>
      <c r="O13" s="87"/>
    </row>
    <row r="14" spans="1:15" x14ac:dyDescent="0.2">
      <c r="A14" s="88" t="s">
        <v>64</v>
      </c>
      <c r="B14" s="79"/>
      <c r="C14" s="79"/>
      <c r="D14" s="79"/>
      <c r="E14" s="79"/>
      <c r="F14" s="79"/>
      <c r="G14" s="87"/>
      <c r="I14" s="88" t="s">
        <v>64</v>
      </c>
      <c r="J14" s="79"/>
      <c r="K14" s="79"/>
      <c r="L14" s="79"/>
      <c r="M14" s="79"/>
      <c r="N14" s="79"/>
      <c r="O14" s="87"/>
    </row>
    <row r="15" spans="1:15" x14ac:dyDescent="0.2">
      <c r="A15" s="101" t="s">
        <v>561</v>
      </c>
      <c r="B15" s="102"/>
      <c r="C15" s="102"/>
      <c r="D15" s="102"/>
      <c r="E15" s="102"/>
      <c r="F15" s="102"/>
      <c r="G15" s="87"/>
      <c r="I15" s="101" t="s">
        <v>561</v>
      </c>
      <c r="J15" s="102"/>
      <c r="K15" s="102"/>
      <c r="L15" s="102"/>
      <c r="M15" s="102"/>
      <c r="N15" s="102"/>
      <c r="O15" s="87"/>
    </row>
    <row r="16" spans="1:15" x14ac:dyDescent="0.2">
      <c r="A16" s="88" t="s">
        <v>583</v>
      </c>
      <c r="B16" s="79"/>
      <c r="C16" s="79"/>
      <c r="D16" s="79"/>
      <c r="E16" s="79"/>
      <c r="F16" s="79"/>
      <c r="G16" s="87"/>
      <c r="I16" s="88" t="s">
        <v>583</v>
      </c>
      <c r="J16" s="79"/>
      <c r="K16" s="79"/>
      <c r="L16" s="79"/>
      <c r="M16" s="79"/>
      <c r="N16" s="79"/>
      <c r="O16" s="87"/>
    </row>
    <row r="17" spans="1:15" ht="13.5" thickBot="1" x14ac:dyDescent="0.25">
      <c r="A17" s="91"/>
      <c r="B17" s="92"/>
      <c r="C17" s="92"/>
      <c r="D17" s="92"/>
      <c r="E17" s="92"/>
      <c r="F17" s="92"/>
      <c r="G17" s="93"/>
      <c r="I17" s="91"/>
      <c r="J17" s="92"/>
      <c r="K17" s="92"/>
      <c r="L17" s="92"/>
      <c r="M17" s="92"/>
      <c r="N17" s="92"/>
      <c r="O17" s="93"/>
    </row>
  </sheetData>
  <mergeCells count="2">
    <mergeCell ref="A2:G2"/>
    <mergeCell ref="I2:O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"/>
  <sheetViews>
    <sheetView workbookViewId="0">
      <selection activeCell="A2" sqref="A2:C2"/>
    </sheetView>
  </sheetViews>
  <sheetFormatPr defaultRowHeight="12.75" x14ac:dyDescent="0.2"/>
  <cols>
    <col min="1" max="1" width="37.5703125" bestFit="1" customWidth="1"/>
    <col min="2" max="2" width="37.28515625" bestFit="1" customWidth="1"/>
    <col min="3" max="3" width="12.42578125" customWidth="1"/>
    <col min="4" max="4" width="6.5703125" style="36" customWidth="1"/>
    <col min="5" max="5" width="42.42578125" customWidth="1"/>
    <col min="6" max="6" width="38.5703125" customWidth="1"/>
    <col min="7" max="7" width="11.85546875" customWidth="1"/>
  </cols>
  <sheetData>
    <row r="1" spans="1:7" ht="13.5" thickBot="1" x14ac:dyDescent="0.25"/>
    <row r="2" spans="1:7" ht="19.5" customHeight="1" thickBot="1" x14ac:dyDescent="0.25">
      <c r="A2" s="196" t="s">
        <v>640</v>
      </c>
      <c r="B2" s="197"/>
      <c r="C2" s="198"/>
      <c r="E2" s="196" t="s">
        <v>629</v>
      </c>
      <c r="F2" s="197"/>
      <c r="G2" s="198"/>
    </row>
    <row r="3" spans="1:7" ht="18.75" customHeight="1" thickBot="1" x14ac:dyDescent="0.25">
      <c r="A3" s="81" t="s">
        <v>573</v>
      </c>
      <c r="B3" s="83" t="s">
        <v>574</v>
      </c>
      <c r="C3" s="82" t="s">
        <v>368</v>
      </c>
      <c r="D3"/>
      <c r="E3" s="81" t="s">
        <v>573</v>
      </c>
      <c r="F3" s="83" t="s">
        <v>574</v>
      </c>
      <c r="G3" s="82" t="s">
        <v>368</v>
      </c>
    </row>
    <row r="4" spans="1:7" x14ac:dyDescent="0.2">
      <c r="A4" s="106" t="s">
        <v>369</v>
      </c>
      <c r="B4" s="103" t="s">
        <v>370</v>
      </c>
      <c r="C4" s="173" t="s">
        <v>111</v>
      </c>
      <c r="D4"/>
      <c r="E4" s="106" t="s">
        <v>369</v>
      </c>
      <c r="F4" s="103" t="s">
        <v>370</v>
      </c>
      <c r="G4" s="173" t="s">
        <v>111</v>
      </c>
    </row>
    <row r="5" spans="1:7" x14ac:dyDescent="0.2">
      <c r="A5" s="106" t="s">
        <v>371</v>
      </c>
      <c r="B5" s="104" t="s">
        <v>372</v>
      </c>
      <c r="C5" s="173" t="s">
        <v>111</v>
      </c>
      <c r="D5"/>
      <c r="E5" s="106" t="s">
        <v>371</v>
      </c>
      <c r="F5" s="104" t="s">
        <v>372</v>
      </c>
      <c r="G5" s="173" t="s">
        <v>111</v>
      </c>
    </row>
    <row r="6" spans="1:7" x14ac:dyDescent="0.2">
      <c r="A6" s="106" t="s">
        <v>373</v>
      </c>
      <c r="B6" s="104" t="s">
        <v>374</v>
      </c>
      <c r="C6" s="173" t="s">
        <v>111</v>
      </c>
      <c r="D6"/>
      <c r="E6" s="106" t="s">
        <v>373</v>
      </c>
      <c r="F6" s="104" t="s">
        <v>374</v>
      </c>
      <c r="G6" s="173" t="s">
        <v>111</v>
      </c>
    </row>
    <row r="7" spans="1:7" x14ac:dyDescent="0.2">
      <c r="A7" s="106" t="s">
        <v>375</v>
      </c>
      <c r="B7" s="104" t="s">
        <v>376</v>
      </c>
      <c r="C7" s="173" t="s">
        <v>111</v>
      </c>
      <c r="D7"/>
      <c r="E7" s="106" t="s">
        <v>375</v>
      </c>
      <c r="F7" s="104" t="s">
        <v>376</v>
      </c>
      <c r="G7" s="173" t="s">
        <v>111</v>
      </c>
    </row>
    <row r="8" spans="1:7" x14ac:dyDescent="0.2">
      <c r="A8" s="106" t="s">
        <v>377</v>
      </c>
      <c r="B8" s="104" t="s">
        <v>378</v>
      </c>
      <c r="C8" s="173" t="s">
        <v>111</v>
      </c>
      <c r="D8"/>
      <c r="E8" s="106" t="s">
        <v>377</v>
      </c>
      <c r="F8" s="104" t="s">
        <v>378</v>
      </c>
      <c r="G8" s="173" t="s">
        <v>111</v>
      </c>
    </row>
    <row r="9" spans="1:7" x14ac:dyDescent="0.2">
      <c r="A9" s="106" t="s">
        <v>112</v>
      </c>
      <c r="B9" s="104" t="s">
        <v>113</v>
      </c>
      <c r="C9" s="173" t="s">
        <v>111</v>
      </c>
      <c r="D9"/>
      <c r="E9" s="106" t="s">
        <v>112</v>
      </c>
      <c r="F9" s="104" t="s">
        <v>113</v>
      </c>
      <c r="G9" s="173" t="s">
        <v>111</v>
      </c>
    </row>
    <row r="10" spans="1:7" x14ac:dyDescent="0.2">
      <c r="A10" s="106" t="s">
        <v>379</v>
      </c>
      <c r="B10" s="104" t="s">
        <v>380</v>
      </c>
      <c r="C10" s="173" t="s">
        <v>111</v>
      </c>
      <c r="D10"/>
      <c r="E10" s="106" t="s">
        <v>379</v>
      </c>
      <c r="F10" s="104" t="s">
        <v>380</v>
      </c>
      <c r="G10" s="173" t="s">
        <v>111</v>
      </c>
    </row>
    <row r="11" spans="1:7" x14ac:dyDescent="0.2">
      <c r="A11" s="106" t="s">
        <v>114</v>
      </c>
      <c r="B11" s="104" t="s">
        <v>115</v>
      </c>
      <c r="C11" s="173" t="s">
        <v>111</v>
      </c>
      <c r="D11"/>
      <c r="E11" s="106" t="s">
        <v>114</v>
      </c>
      <c r="F11" s="104" t="s">
        <v>115</v>
      </c>
      <c r="G11" s="173" t="s">
        <v>111</v>
      </c>
    </row>
    <row r="12" spans="1:7" x14ac:dyDescent="0.2">
      <c r="A12" s="106" t="s">
        <v>116</v>
      </c>
      <c r="B12" s="104" t="s">
        <v>117</v>
      </c>
      <c r="C12" s="173" t="s">
        <v>111</v>
      </c>
      <c r="D12"/>
      <c r="E12" s="106" t="s">
        <v>116</v>
      </c>
      <c r="F12" s="104" t="s">
        <v>117</v>
      </c>
      <c r="G12" s="173" t="s">
        <v>111</v>
      </c>
    </row>
    <row r="13" spans="1:7" x14ac:dyDescent="0.2">
      <c r="A13" s="106" t="s">
        <v>381</v>
      </c>
      <c r="B13" s="104" t="s">
        <v>382</v>
      </c>
      <c r="C13" s="173" t="s">
        <v>111</v>
      </c>
      <c r="D13"/>
      <c r="E13" s="106" t="s">
        <v>381</v>
      </c>
      <c r="F13" s="104" t="s">
        <v>382</v>
      </c>
      <c r="G13" s="173" t="s">
        <v>111</v>
      </c>
    </row>
    <row r="14" spans="1:7" x14ac:dyDescent="0.2">
      <c r="A14" s="106" t="s">
        <v>118</v>
      </c>
      <c r="B14" s="104" t="s">
        <v>119</v>
      </c>
      <c r="C14" s="173" t="s">
        <v>111</v>
      </c>
      <c r="D14"/>
      <c r="E14" s="106" t="s">
        <v>118</v>
      </c>
      <c r="F14" s="104" t="s">
        <v>119</v>
      </c>
      <c r="G14" s="173" t="s">
        <v>111</v>
      </c>
    </row>
    <row r="15" spans="1:7" x14ac:dyDescent="0.2">
      <c r="A15" s="106" t="s">
        <v>383</v>
      </c>
      <c r="B15" s="104" t="s">
        <v>384</v>
      </c>
      <c r="C15" s="173" t="s">
        <v>111</v>
      </c>
      <c r="D15"/>
      <c r="E15" s="106" t="s">
        <v>383</v>
      </c>
      <c r="F15" s="104" t="s">
        <v>384</v>
      </c>
      <c r="G15" s="173" t="s">
        <v>111</v>
      </c>
    </row>
    <row r="16" spans="1:7" x14ac:dyDescent="0.2">
      <c r="A16" s="106" t="s">
        <v>120</v>
      </c>
      <c r="B16" s="104" t="s">
        <v>121</v>
      </c>
      <c r="C16" s="173" t="s">
        <v>111</v>
      </c>
      <c r="D16"/>
      <c r="E16" s="106" t="s">
        <v>120</v>
      </c>
      <c r="F16" s="104" t="s">
        <v>121</v>
      </c>
      <c r="G16" s="173" t="s">
        <v>111</v>
      </c>
    </row>
    <row r="17" spans="1:7" x14ac:dyDescent="0.2">
      <c r="A17" s="106" t="s">
        <v>122</v>
      </c>
      <c r="B17" s="104" t="s">
        <v>123</v>
      </c>
      <c r="C17" s="173" t="s">
        <v>111</v>
      </c>
      <c r="D17"/>
      <c r="E17" s="106" t="s">
        <v>122</v>
      </c>
      <c r="F17" s="104" t="s">
        <v>123</v>
      </c>
      <c r="G17" s="173" t="s">
        <v>111</v>
      </c>
    </row>
    <row r="18" spans="1:7" x14ac:dyDescent="0.2">
      <c r="A18" s="106" t="s">
        <v>385</v>
      </c>
      <c r="B18" s="104" t="s">
        <v>386</v>
      </c>
      <c r="C18" s="173" t="s">
        <v>111</v>
      </c>
      <c r="D18"/>
      <c r="E18" s="106" t="s">
        <v>385</v>
      </c>
      <c r="F18" s="104" t="s">
        <v>386</v>
      </c>
      <c r="G18" s="173" t="s">
        <v>111</v>
      </c>
    </row>
    <row r="19" spans="1:7" x14ac:dyDescent="0.2">
      <c r="A19" s="106" t="s">
        <v>124</v>
      </c>
      <c r="B19" s="104" t="s">
        <v>125</v>
      </c>
      <c r="C19" s="173" t="s">
        <v>111</v>
      </c>
      <c r="D19"/>
      <c r="E19" s="106" t="s">
        <v>124</v>
      </c>
      <c r="F19" s="104" t="s">
        <v>125</v>
      </c>
      <c r="G19" s="173" t="s">
        <v>111</v>
      </c>
    </row>
    <row r="20" spans="1:7" x14ac:dyDescent="0.2">
      <c r="A20" s="106" t="s">
        <v>387</v>
      </c>
      <c r="B20" s="104" t="s">
        <v>388</v>
      </c>
      <c r="C20" s="173" t="s">
        <v>111</v>
      </c>
      <c r="D20"/>
      <c r="E20" s="106" t="s">
        <v>387</v>
      </c>
      <c r="F20" s="104" t="s">
        <v>388</v>
      </c>
      <c r="G20" s="173" t="s">
        <v>111</v>
      </c>
    </row>
    <row r="21" spans="1:7" x14ac:dyDescent="0.2">
      <c r="A21" s="106" t="s">
        <v>126</v>
      </c>
      <c r="B21" s="104" t="s">
        <v>127</v>
      </c>
      <c r="C21" s="173" t="s">
        <v>111</v>
      </c>
      <c r="D21"/>
      <c r="E21" s="106" t="s">
        <v>126</v>
      </c>
      <c r="F21" s="104" t="s">
        <v>127</v>
      </c>
      <c r="G21" s="173" t="s">
        <v>111</v>
      </c>
    </row>
    <row r="22" spans="1:7" x14ac:dyDescent="0.2">
      <c r="A22" s="106" t="s">
        <v>389</v>
      </c>
      <c r="B22" s="104" t="s">
        <v>390</v>
      </c>
      <c r="C22" s="173" t="s">
        <v>111</v>
      </c>
      <c r="D22"/>
      <c r="E22" s="106" t="s">
        <v>389</v>
      </c>
      <c r="F22" s="104" t="s">
        <v>390</v>
      </c>
      <c r="G22" s="173" t="s">
        <v>111</v>
      </c>
    </row>
    <row r="23" spans="1:7" x14ac:dyDescent="0.2">
      <c r="A23" s="106" t="s">
        <v>391</v>
      </c>
      <c r="B23" s="104" t="s">
        <v>392</v>
      </c>
      <c r="C23" s="173" t="s">
        <v>111</v>
      </c>
      <c r="D23"/>
      <c r="E23" s="106" t="s">
        <v>391</v>
      </c>
      <c r="F23" s="104" t="s">
        <v>392</v>
      </c>
      <c r="G23" s="173" t="s">
        <v>111</v>
      </c>
    </row>
    <row r="24" spans="1:7" x14ac:dyDescent="0.2">
      <c r="A24" s="106" t="s">
        <v>393</v>
      </c>
      <c r="B24" s="104" t="s">
        <v>394</v>
      </c>
      <c r="C24" s="173" t="s">
        <v>111</v>
      </c>
      <c r="D24"/>
      <c r="E24" s="106" t="s">
        <v>393</v>
      </c>
      <c r="F24" s="104" t="s">
        <v>394</v>
      </c>
      <c r="G24" s="173" t="s">
        <v>111</v>
      </c>
    </row>
    <row r="25" spans="1:7" x14ac:dyDescent="0.2">
      <c r="A25" s="106" t="s">
        <v>128</v>
      </c>
      <c r="B25" s="104" t="s">
        <v>129</v>
      </c>
      <c r="C25" s="173" t="s">
        <v>111</v>
      </c>
      <c r="D25"/>
      <c r="E25" s="106" t="s">
        <v>128</v>
      </c>
      <c r="F25" s="104" t="s">
        <v>129</v>
      </c>
      <c r="G25" s="173" t="s">
        <v>111</v>
      </c>
    </row>
    <row r="26" spans="1:7" x14ac:dyDescent="0.2">
      <c r="A26" s="106" t="s">
        <v>130</v>
      </c>
      <c r="B26" s="104" t="s">
        <v>131</v>
      </c>
      <c r="C26" s="173" t="s">
        <v>111</v>
      </c>
      <c r="D26"/>
      <c r="E26" s="106" t="s">
        <v>130</v>
      </c>
      <c r="F26" s="104" t="s">
        <v>131</v>
      </c>
      <c r="G26" s="173" t="s">
        <v>111</v>
      </c>
    </row>
    <row r="27" spans="1:7" x14ac:dyDescent="0.2">
      <c r="A27" s="106" t="s">
        <v>585</v>
      </c>
      <c r="B27" s="104" t="s">
        <v>586</v>
      </c>
      <c r="C27" s="173" t="s">
        <v>111</v>
      </c>
      <c r="D27"/>
      <c r="E27" s="106" t="s">
        <v>585</v>
      </c>
      <c r="F27" s="104" t="s">
        <v>586</v>
      </c>
      <c r="G27" s="173" t="s">
        <v>111</v>
      </c>
    </row>
    <row r="28" spans="1:7" x14ac:dyDescent="0.2">
      <c r="A28" s="106" t="s">
        <v>132</v>
      </c>
      <c r="B28" s="104" t="s">
        <v>133</v>
      </c>
      <c r="C28" s="173" t="s">
        <v>111</v>
      </c>
      <c r="D28"/>
      <c r="E28" s="106" t="s">
        <v>132</v>
      </c>
      <c r="F28" s="104" t="s">
        <v>133</v>
      </c>
      <c r="G28" s="173" t="s">
        <v>111</v>
      </c>
    </row>
    <row r="29" spans="1:7" x14ac:dyDescent="0.2">
      <c r="A29" s="106" t="s">
        <v>395</v>
      </c>
      <c r="B29" s="104" t="s">
        <v>396</v>
      </c>
      <c r="C29" s="173" t="s">
        <v>111</v>
      </c>
      <c r="D29"/>
      <c r="E29" s="106" t="s">
        <v>395</v>
      </c>
      <c r="F29" s="104" t="s">
        <v>396</v>
      </c>
      <c r="G29" s="173" t="s">
        <v>111</v>
      </c>
    </row>
    <row r="30" spans="1:7" x14ac:dyDescent="0.2">
      <c r="A30" s="106" t="s">
        <v>134</v>
      </c>
      <c r="B30" s="104" t="s">
        <v>135</v>
      </c>
      <c r="C30" s="173" t="s">
        <v>111</v>
      </c>
      <c r="D30"/>
      <c r="E30" s="106" t="s">
        <v>134</v>
      </c>
      <c r="F30" s="104" t="s">
        <v>135</v>
      </c>
      <c r="G30" s="173" t="s">
        <v>111</v>
      </c>
    </row>
    <row r="31" spans="1:7" x14ac:dyDescent="0.2">
      <c r="A31" s="106" t="s">
        <v>136</v>
      </c>
      <c r="B31" s="104" t="s">
        <v>137</v>
      </c>
      <c r="C31" s="173" t="s">
        <v>111</v>
      </c>
      <c r="D31"/>
      <c r="E31" s="106" t="s">
        <v>136</v>
      </c>
      <c r="F31" s="104" t="s">
        <v>137</v>
      </c>
      <c r="G31" s="173" t="s">
        <v>111</v>
      </c>
    </row>
    <row r="32" spans="1:7" x14ac:dyDescent="0.2">
      <c r="A32" s="106" t="s">
        <v>397</v>
      </c>
      <c r="B32" s="104" t="s">
        <v>398</v>
      </c>
      <c r="C32" s="173" t="s">
        <v>111</v>
      </c>
      <c r="D32"/>
      <c r="E32" s="106" t="s">
        <v>397</v>
      </c>
      <c r="F32" s="104" t="s">
        <v>398</v>
      </c>
      <c r="G32" s="173" t="s">
        <v>111</v>
      </c>
    </row>
    <row r="33" spans="1:7" x14ac:dyDescent="0.2">
      <c r="A33" s="106" t="s">
        <v>399</v>
      </c>
      <c r="B33" s="104" t="s">
        <v>400</v>
      </c>
      <c r="C33" s="173" t="s">
        <v>111</v>
      </c>
      <c r="D33"/>
      <c r="E33" s="106" t="s">
        <v>399</v>
      </c>
      <c r="F33" s="104" t="s">
        <v>400</v>
      </c>
      <c r="G33" s="173" t="s">
        <v>111</v>
      </c>
    </row>
    <row r="34" spans="1:7" x14ac:dyDescent="0.2">
      <c r="A34" s="106" t="s">
        <v>401</v>
      </c>
      <c r="B34" s="104" t="s">
        <v>402</v>
      </c>
      <c r="C34" s="173" t="s">
        <v>111</v>
      </c>
      <c r="D34"/>
      <c r="E34" s="106" t="s">
        <v>401</v>
      </c>
      <c r="F34" s="104" t="s">
        <v>402</v>
      </c>
      <c r="G34" s="173" t="s">
        <v>111</v>
      </c>
    </row>
    <row r="35" spans="1:7" x14ac:dyDescent="0.2">
      <c r="A35" s="106" t="s">
        <v>138</v>
      </c>
      <c r="B35" s="104" t="s">
        <v>139</v>
      </c>
      <c r="C35" s="173" t="s">
        <v>111</v>
      </c>
      <c r="D35"/>
      <c r="E35" s="106" t="s">
        <v>138</v>
      </c>
      <c r="F35" s="104" t="s">
        <v>139</v>
      </c>
      <c r="G35" s="173" t="s">
        <v>111</v>
      </c>
    </row>
    <row r="36" spans="1:7" x14ac:dyDescent="0.2">
      <c r="A36" s="106" t="s">
        <v>403</v>
      </c>
      <c r="B36" s="104" t="s">
        <v>404</v>
      </c>
      <c r="C36" s="173" t="s">
        <v>111</v>
      </c>
      <c r="D36"/>
      <c r="E36" s="106" t="s">
        <v>403</v>
      </c>
      <c r="F36" s="104" t="s">
        <v>404</v>
      </c>
      <c r="G36" s="173" t="s">
        <v>111</v>
      </c>
    </row>
    <row r="37" spans="1:7" x14ac:dyDescent="0.2">
      <c r="A37" s="106" t="s">
        <v>140</v>
      </c>
      <c r="B37" s="104" t="s">
        <v>141</v>
      </c>
      <c r="C37" s="173" t="s">
        <v>111</v>
      </c>
      <c r="D37"/>
      <c r="E37" s="106" t="s">
        <v>140</v>
      </c>
      <c r="F37" s="104" t="s">
        <v>141</v>
      </c>
      <c r="G37" s="173" t="s">
        <v>111</v>
      </c>
    </row>
    <row r="38" spans="1:7" x14ac:dyDescent="0.2">
      <c r="A38" s="106" t="s">
        <v>142</v>
      </c>
      <c r="B38" s="104" t="s">
        <v>143</v>
      </c>
      <c r="C38" s="173" t="s">
        <v>111</v>
      </c>
      <c r="D38"/>
      <c r="E38" s="106" t="s">
        <v>142</v>
      </c>
      <c r="F38" s="104" t="s">
        <v>143</v>
      </c>
      <c r="G38" s="173" t="s">
        <v>111</v>
      </c>
    </row>
    <row r="39" spans="1:7" x14ac:dyDescent="0.2">
      <c r="A39" s="106" t="s">
        <v>144</v>
      </c>
      <c r="B39" s="104" t="s">
        <v>145</v>
      </c>
      <c r="C39" s="173" t="s">
        <v>111</v>
      </c>
      <c r="D39"/>
      <c r="E39" s="106" t="s">
        <v>144</v>
      </c>
      <c r="F39" s="104" t="s">
        <v>145</v>
      </c>
      <c r="G39" s="173" t="s">
        <v>111</v>
      </c>
    </row>
    <row r="40" spans="1:7" x14ac:dyDescent="0.2">
      <c r="A40" s="106" t="s">
        <v>146</v>
      </c>
      <c r="B40" s="104" t="s">
        <v>147</v>
      </c>
      <c r="C40" s="173" t="s">
        <v>111</v>
      </c>
      <c r="D40"/>
      <c r="E40" s="106" t="s">
        <v>146</v>
      </c>
      <c r="F40" s="104" t="s">
        <v>147</v>
      </c>
      <c r="G40" s="173" t="s">
        <v>111</v>
      </c>
    </row>
    <row r="41" spans="1:7" x14ac:dyDescent="0.2">
      <c r="A41" s="106" t="s">
        <v>148</v>
      </c>
      <c r="B41" s="104" t="s">
        <v>149</v>
      </c>
      <c r="C41" s="173" t="s">
        <v>111</v>
      </c>
      <c r="D41"/>
      <c r="E41" s="106" t="s">
        <v>148</v>
      </c>
      <c r="F41" s="104" t="s">
        <v>149</v>
      </c>
      <c r="G41" s="173" t="s">
        <v>111</v>
      </c>
    </row>
    <row r="42" spans="1:7" x14ac:dyDescent="0.2">
      <c r="A42" s="106" t="s">
        <v>405</v>
      </c>
      <c r="B42" s="104" t="s">
        <v>406</v>
      </c>
      <c r="C42" s="173" t="s">
        <v>111</v>
      </c>
      <c r="D42"/>
      <c r="E42" s="106" t="s">
        <v>405</v>
      </c>
      <c r="F42" s="104" t="s">
        <v>406</v>
      </c>
      <c r="G42" s="173" t="s">
        <v>111</v>
      </c>
    </row>
    <row r="43" spans="1:7" x14ac:dyDescent="0.2">
      <c r="A43" s="106" t="s">
        <v>150</v>
      </c>
      <c r="B43" s="104" t="s">
        <v>151</v>
      </c>
      <c r="C43" s="173" t="s">
        <v>111</v>
      </c>
      <c r="D43"/>
      <c r="E43" s="106" t="s">
        <v>150</v>
      </c>
      <c r="F43" s="104" t="s">
        <v>151</v>
      </c>
      <c r="G43" s="173" t="s">
        <v>111</v>
      </c>
    </row>
    <row r="44" spans="1:7" x14ac:dyDescent="0.2">
      <c r="A44" s="106" t="s">
        <v>152</v>
      </c>
      <c r="B44" s="104" t="s">
        <v>153</v>
      </c>
      <c r="C44" s="173" t="s">
        <v>111</v>
      </c>
      <c r="D44"/>
      <c r="E44" s="106" t="s">
        <v>152</v>
      </c>
      <c r="F44" s="104" t="s">
        <v>153</v>
      </c>
      <c r="G44" s="173" t="s">
        <v>111</v>
      </c>
    </row>
    <row r="45" spans="1:7" x14ac:dyDescent="0.2">
      <c r="A45" s="106" t="s">
        <v>154</v>
      </c>
      <c r="B45" s="104" t="s">
        <v>155</v>
      </c>
      <c r="C45" s="173" t="s">
        <v>111</v>
      </c>
      <c r="D45"/>
      <c r="E45" s="106" t="s">
        <v>154</v>
      </c>
      <c r="F45" s="104" t="s">
        <v>155</v>
      </c>
      <c r="G45" s="173" t="s">
        <v>111</v>
      </c>
    </row>
    <row r="46" spans="1:7" x14ac:dyDescent="0.2">
      <c r="A46" s="106" t="s">
        <v>407</v>
      </c>
      <c r="B46" s="104" t="s">
        <v>408</v>
      </c>
      <c r="C46" s="173" t="s">
        <v>111</v>
      </c>
      <c r="D46"/>
      <c r="E46" s="106" t="s">
        <v>407</v>
      </c>
      <c r="F46" s="104" t="s">
        <v>408</v>
      </c>
      <c r="G46" s="173" t="s">
        <v>111</v>
      </c>
    </row>
    <row r="47" spans="1:7" x14ac:dyDescent="0.2">
      <c r="A47" s="106" t="s">
        <v>409</v>
      </c>
      <c r="B47" s="104" t="s">
        <v>410</v>
      </c>
      <c r="C47" s="173" t="s">
        <v>111</v>
      </c>
      <c r="D47"/>
      <c r="E47" s="106" t="s">
        <v>409</v>
      </c>
      <c r="F47" s="104" t="s">
        <v>410</v>
      </c>
      <c r="G47" s="173" t="s">
        <v>111</v>
      </c>
    </row>
    <row r="48" spans="1:7" x14ac:dyDescent="0.2">
      <c r="A48" s="106" t="s">
        <v>156</v>
      </c>
      <c r="B48" s="104" t="s">
        <v>157</v>
      </c>
      <c r="C48" s="173" t="s">
        <v>111</v>
      </c>
      <c r="D48"/>
      <c r="E48" s="106" t="s">
        <v>156</v>
      </c>
      <c r="F48" s="104" t="s">
        <v>157</v>
      </c>
      <c r="G48" s="173" t="s">
        <v>111</v>
      </c>
    </row>
    <row r="49" spans="1:7" x14ac:dyDescent="0.2">
      <c r="A49" s="106" t="s">
        <v>158</v>
      </c>
      <c r="B49" s="104" t="s">
        <v>159</v>
      </c>
      <c r="C49" s="173" t="s">
        <v>111</v>
      </c>
      <c r="D49"/>
      <c r="E49" s="106" t="s">
        <v>158</v>
      </c>
      <c r="F49" s="104" t="s">
        <v>159</v>
      </c>
      <c r="G49" s="173" t="s">
        <v>111</v>
      </c>
    </row>
    <row r="50" spans="1:7" x14ac:dyDescent="0.2">
      <c r="A50" s="106" t="s">
        <v>411</v>
      </c>
      <c r="B50" s="104" t="s">
        <v>412</v>
      </c>
      <c r="C50" s="173" t="s">
        <v>111</v>
      </c>
      <c r="D50"/>
      <c r="E50" s="106" t="s">
        <v>411</v>
      </c>
      <c r="F50" s="104" t="s">
        <v>412</v>
      </c>
      <c r="G50" s="173" t="s">
        <v>111</v>
      </c>
    </row>
    <row r="51" spans="1:7" x14ac:dyDescent="0.2">
      <c r="A51" s="106" t="s">
        <v>160</v>
      </c>
      <c r="B51" s="104" t="s">
        <v>161</v>
      </c>
      <c r="C51" s="173" t="s">
        <v>111</v>
      </c>
      <c r="D51"/>
      <c r="E51" s="106" t="s">
        <v>160</v>
      </c>
      <c r="F51" s="104" t="s">
        <v>161</v>
      </c>
      <c r="G51" s="173" t="s">
        <v>111</v>
      </c>
    </row>
    <row r="52" spans="1:7" x14ac:dyDescent="0.2">
      <c r="A52" s="106" t="s">
        <v>413</v>
      </c>
      <c r="B52" s="104" t="s">
        <v>414</v>
      </c>
      <c r="C52" s="173" t="s">
        <v>111</v>
      </c>
      <c r="D52"/>
      <c r="E52" s="106" t="s">
        <v>413</v>
      </c>
      <c r="F52" s="104" t="s">
        <v>414</v>
      </c>
      <c r="G52" s="173" t="s">
        <v>111</v>
      </c>
    </row>
    <row r="53" spans="1:7" x14ac:dyDescent="0.2">
      <c r="A53" s="106" t="s">
        <v>162</v>
      </c>
      <c r="B53" s="104" t="s">
        <v>163</v>
      </c>
      <c r="C53" s="173" t="s">
        <v>111</v>
      </c>
      <c r="D53"/>
      <c r="E53" s="106" t="s">
        <v>162</v>
      </c>
      <c r="F53" s="104" t="s">
        <v>163</v>
      </c>
      <c r="G53" s="173" t="s">
        <v>111</v>
      </c>
    </row>
    <row r="54" spans="1:7" x14ac:dyDescent="0.2">
      <c r="A54" s="106" t="s">
        <v>164</v>
      </c>
      <c r="B54" s="104" t="s">
        <v>165</v>
      </c>
      <c r="C54" s="173" t="s">
        <v>111</v>
      </c>
      <c r="D54"/>
      <c r="E54" s="106" t="s">
        <v>164</v>
      </c>
      <c r="F54" s="104" t="s">
        <v>165</v>
      </c>
      <c r="G54" s="173" t="s">
        <v>111</v>
      </c>
    </row>
    <row r="55" spans="1:7" x14ac:dyDescent="0.2">
      <c r="A55" s="106" t="s">
        <v>415</v>
      </c>
      <c r="B55" s="104" t="s">
        <v>416</v>
      </c>
      <c r="C55" s="173" t="s">
        <v>111</v>
      </c>
      <c r="D55"/>
      <c r="E55" s="106" t="s">
        <v>415</v>
      </c>
      <c r="F55" s="104" t="s">
        <v>416</v>
      </c>
      <c r="G55" s="173" t="s">
        <v>111</v>
      </c>
    </row>
    <row r="56" spans="1:7" x14ac:dyDescent="0.2">
      <c r="A56" s="106" t="s">
        <v>417</v>
      </c>
      <c r="B56" s="104" t="s">
        <v>418</v>
      </c>
      <c r="C56" s="173" t="s">
        <v>111</v>
      </c>
      <c r="D56"/>
      <c r="E56" s="106" t="s">
        <v>417</v>
      </c>
      <c r="F56" s="104" t="s">
        <v>418</v>
      </c>
      <c r="G56" s="173" t="s">
        <v>111</v>
      </c>
    </row>
    <row r="57" spans="1:7" x14ac:dyDescent="0.2">
      <c r="A57" s="106" t="s">
        <v>419</v>
      </c>
      <c r="B57" s="104" t="s">
        <v>420</v>
      </c>
      <c r="C57" s="173" t="s">
        <v>111</v>
      </c>
      <c r="D57"/>
      <c r="E57" s="106" t="s">
        <v>419</v>
      </c>
      <c r="F57" s="104" t="s">
        <v>420</v>
      </c>
      <c r="G57" s="173" t="s">
        <v>111</v>
      </c>
    </row>
    <row r="58" spans="1:7" x14ac:dyDescent="0.2">
      <c r="A58" s="106" t="s">
        <v>166</v>
      </c>
      <c r="B58" s="104" t="s">
        <v>167</v>
      </c>
      <c r="C58" s="173" t="s">
        <v>111</v>
      </c>
      <c r="D58"/>
      <c r="E58" s="106" t="s">
        <v>166</v>
      </c>
      <c r="F58" s="104" t="s">
        <v>167</v>
      </c>
      <c r="G58" s="173" t="s">
        <v>111</v>
      </c>
    </row>
    <row r="59" spans="1:7" x14ac:dyDescent="0.2">
      <c r="A59" s="106" t="s">
        <v>421</v>
      </c>
      <c r="B59" s="104" t="s">
        <v>422</v>
      </c>
      <c r="C59" s="173" t="s">
        <v>111</v>
      </c>
      <c r="D59"/>
      <c r="E59" s="106" t="s">
        <v>421</v>
      </c>
      <c r="F59" s="104" t="s">
        <v>422</v>
      </c>
      <c r="G59" s="173" t="s">
        <v>111</v>
      </c>
    </row>
    <row r="60" spans="1:7" x14ac:dyDescent="0.2">
      <c r="A60" s="106" t="s">
        <v>168</v>
      </c>
      <c r="B60" s="104" t="s">
        <v>169</v>
      </c>
      <c r="C60" s="173" t="s">
        <v>111</v>
      </c>
      <c r="D60"/>
      <c r="E60" s="106" t="s">
        <v>168</v>
      </c>
      <c r="F60" s="104" t="s">
        <v>169</v>
      </c>
      <c r="G60" s="173" t="s">
        <v>111</v>
      </c>
    </row>
    <row r="61" spans="1:7" x14ac:dyDescent="0.2">
      <c r="A61" s="106" t="s">
        <v>170</v>
      </c>
      <c r="B61" s="104" t="s">
        <v>171</v>
      </c>
      <c r="C61" s="173" t="s">
        <v>111</v>
      </c>
      <c r="D61"/>
      <c r="E61" s="106" t="s">
        <v>170</v>
      </c>
      <c r="F61" s="104" t="s">
        <v>171</v>
      </c>
      <c r="G61" s="173" t="s">
        <v>111</v>
      </c>
    </row>
    <row r="62" spans="1:7" x14ac:dyDescent="0.2">
      <c r="A62" s="106" t="s">
        <v>172</v>
      </c>
      <c r="B62" s="104" t="s">
        <v>173</v>
      </c>
      <c r="C62" s="173" t="s">
        <v>111</v>
      </c>
      <c r="D62"/>
      <c r="E62" s="106" t="s">
        <v>172</v>
      </c>
      <c r="F62" s="104" t="s">
        <v>173</v>
      </c>
      <c r="G62" s="173" t="s">
        <v>111</v>
      </c>
    </row>
    <row r="63" spans="1:7" x14ac:dyDescent="0.2">
      <c r="A63" s="106" t="s">
        <v>423</v>
      </c>
      <c r="B63" s="104" t="s">
        <v>424</v>
      </c>
      <c r="C63" s="173" t="s">
        <v>111</v>
      </c>
      <c r="D63"/>
      <c r="E63" s="106" t="s">
        <v>423</v>
      </c>
      <c r="F63" s="104" t="s">
        <v>424</v>
      </c>
      <c r="G63" s="173" t="s">
        <v>111</v>
      </c>
    </row>
    <row r="64" spans="1:7" x14ac:dyDescent="0.2">
      <c r="A64" s="106" t="s">
        <v>425</v>
      </c>
      <c r="B64" s="104" t="s">
        <v>426</v>
      </c>
      <c r="C64" s="173" t="s">
        <v>111</v>
      </c>
      <c r="D64"/>
      <c r="E64" s="106" t="s">
        <v>425</v>
      </c>
      <c r="F64" s="104" t="s">
        <v>426</v>
      </c>
      <c r="G64" s="173" t="s">
        <v>111</v>
      </c>
    </row>
    <row r="65" spans="1:7" x14ac:dyDescent="0.2">
      <c r="A65" s="106" t="s">
        <v>174</v>
      </c>
      <c r="B65" s="104" t="s">
        <v>175</v>
      </c>
      <c r="C65" s="173" t="s">
        <v>111</v>
      </c>
      <c r="D65"/>
      <c r="E65" s="106" t="s">
        <v>174</v>
      </c>
      <c r="F65" s="104" t="s">
        <v>175</v>
      </c>
      <c r="G65" s="173" t="s">
        <v>111</v>
      </c>
    </row>
    <row r="66" spans="1:7" x14ac:dyDescent="0.2">
      <c r="A66" s="106" t="s">
        <v>427</v>
      </c>
      <c r="B66" s="104" t="s">
        <v>428</v>
      </c>
      <c r="C66" s="173" t="s">
        <v>111</v>
      </c>
      <c r="D66"/>
      <c r="E66" s="106" t="s">
        <v>427</v>
      </c>
      <c r="F66" s="104" t="s">
        <v>428</v>
      </c>
      <c r="G66" s="173" t="s">
        <v>111</v>
      </c>
    </row>
    <row r="67" spans="1:7" x14ac:dyDescent="0.2">
      <c r="A67" s="106" t="s">
        <v>176</v>
      </c>
      <c r="B67" s="104" t="s">
        <v>177</v>
      </c>
      <c r="C67" s="173" t="s">
        <v>111</v>
      </c>
      <c r="D67"/>
      <c r="E67" s="106" t="s">
        <v>176</v>
      </c>
      <c r="F67" s="104" t="s">
        <v>177</v>
      </c>
      <c r="G67" s="173" t="s">
        <v>111</v>
      </c>
    </row>
    <row r="68" spans="1:7" x14ac:dyDescent="0.2">
      <c r="A68" s="106" t="s">
        <v>429</v>
      </c>
      <c r="B68" s="104" t="s">
        <v>430</v>
      </c>
      <c r="C68" s="173" t="s">
        <v>111</v>
      </c>
      <c r="D68"/>
      <c r="E68" s="106" t="s">
        <v>429</v>
      </c>
      <c r="F68" s="104" t="s">
        <v>430</v>
      </c>
      <c r="G68" s="173" t="s">
        <v>111</v>
      </c>
    </row>
    <row r="69" spans="1:7" x14ac:dyDescent="0.2">
      <c r="A69" s="106" t="s">
        <v>587</v>
      </c>
      <c r="B69" s="104" t="s">
        <v>588</v>
      </c>
      <c r="C69" s="173" t="s">
        <v>111</v>
      </c>
      <c r="D69"/>
      <c r="E69" s="106" t="s">
        <v>587</v>
      </c>
      <c r="F69" s="104" t="s">
        <v>588</v>
      </c>
      <c r="G69" s="173" t="s">
        <v>111</v>
      </c>
    </row>
    <row r="70" spans="1:7" x14ac:dyDescent="0.2">
      <c r="A70" s="106" t="s">
        <v>589</v>
      </c>
      <c r="B70" s="104" t="s">
        <v>590</v>
      </c>
      <c r="C70" s="173" t="s">
        <v>111</v>
      </c>
      <c r="D70"/>
      <c r="E70" s="106" t="s">
        <v>589</v>
      </c>
      <c r="F70" s="104" t="s">
        <v>590</v>
      </c>
      <c r="G70" s="173" t="s">
        <v>111</v>
      </c>
    </row>
    <row r="71" spans="1:7" x14ac:dyDescent="0.2">
      <c r="A71" s="106" t="s">
        <v>431</v>
      </c>
      <c r="B71" s="104" t="s">
        <v>432</v>
      </c>
      <c r="C71" s="173" t="s">
        <v>111</v>
      </c>
      <c r="D71"/>
      <c r="E71" s="106" t="s">
        <v>431</v>
      </c>
      <c r="F71" s="104" t="s">
        <v>432</v>
      </c>
      <c r="G71" s="173" t="s">
        <v>111</v>
      </c>
    </row>
    <row r="72" spans="1:7" x14ac:dyDescent="0.2">
      <c r="A72" s="106" t="s">
        <v>433</v>
      </c>
      <c r="B72" s="104" t="s">
        <v>434</v>
      </c>
      <c r="C72" s="173" t="s">
        <v>111</v>
      </c>
      <c r="D72"/>
      <c r="E72" s="106" t="s">
        <v>433</v>
      </c>
      <c r="F72" s="104" t="s">
        <v>434</v>
      </c>
      <c r="G72" s="173" t="s">
        <v>111</v>
      </c>
    </row>
    <row r="73" spans="1:7" x14ac:dyDescent="0.2">
      <c r="A73" s="106" t="s">
        <v>178</v>
      </c>
      <c r="B73" s="104" t="s">
        <v>179</v>
      </c>
      <c r="C73" s="173" t="s">
        <v>111</v>
      </c>
      <c r="D73"/>
      <c r="E73" s="106" t="s">
        <v>178</v>
      </c>
      <c r="F73" s="104" t="s">
        <v>179</v>
      </c>
      <c r="G73" s="173" t="s">
        <v>111</v>
      </c>
    </row>
    <row r="74" spans="1:7" x14ac:dyDescent="0.2">
      <c r="A74" s="106" t="s">
        <v>180</v>
      </c>
      <c r="B74" s="104" t="s">
        <v>181</v>
      </c>
      <c r="C74" s="173" t="s">
        <v>111</v>
      </c>
      <c r="D74"/>
      <c r="E74" s="106" t="s">
        <v>180</v>
      </c>
      <c r="F74" s="104" t="s">
        <v>181</v>
      </c>
      <c r="G74" s="173" t="s">
        <v>111</v>
      </c>
    </row>
    <row r="75" spans="1:7" x14ac:dyDescent="0.2">
      <c r="A75" s="106" t="s">
        <v>435</v>
      </c>
      <c r="B75" s="104" t="s">
        <v>436</v>
      </c>
      <c r="C75" s="173" t="s">
        <v>111</v>
      </c>
      <c r="D75"/>
      <c r="E75" s="106" t="s">
        <v>435</v>
      </c>
      <c r="F75" s="104" t="s">
        <v>436</v>
      </c>
      <c r="G75" s="173" t="s">
        <v>111</v>
      </c>
    </row>
    <row r="76" spans="1:7" x14ac:dyDescent="0.2">
      <c r="A76" s="106" t="s">
        <v>182</v>
      </c>
      <c r="B76" s="104" t="s">
        <v>183</v>
      </c>
      <c r="C76" s="173" t="s">
        <v>111</v>
      </c>
      <c r="D76"/>
      <c r="E76" s="106" t="s">
        <v>182</v>
      </c>
      <c r="F76" s="104" t="s">
        <v>183</v>
      </c>
      <c r="G76" s="173" t="s">
        <v>111</v>
      </c>
    </row>
    <row r="77" spans="1:7" x14ac:dyDescent="0.2">
      <c r="A77" s="106" t="s">
        <v>184</v>
      </c>
      <c r="B77" s="104" t="s">
        <v>185</v>
      </c>
      <c r="C77" s="173" t="s">
        <v>111</v>
      </c>
      <c r="D77"/>
      <c r="E77" s="106" t="s">
        <v>184</v>
      </c>
      <c r="F77" s="104" t="s">
        <v>185</v>
      </c>
      <c r="G77" s="173" t="s">
        <v>111</v>
      </c>
    </row>
    <row r="78" spans="1:7" x14ac:dyDescent="0.2">
      <c r="A78" s="106" t="s">
        <v>186</v>
      </c>
      <c r="B78" s="104" t="s">
        <v>187</v>
      </c>
      <c r="C78" s="173" t="s">
        <v>111</v>
      </c>
      <c r="D78"/>
      <c r="E78" s="106" t="s">
        <v>186</v>
      </c>
      <c r="F78" s="104" t="s">
        <v>187</v>
      </c>
      <c r="G78" s="173" t="s">
        <v>111</v>
      </c>
    </row>
    <row r="79" spans="1:7" x14ac:dyDescent="0.2">
      <c r="A79" s="106" t="s">
        <v>188</v>
      </c>
      <c r="B79" s="104" t="s">
        <v>189</v>
      </c>
      <c r="C79" s="173" t="s">
        <v>111</v>
      </c>
      <c r="D79"/>
      <c r="E79" s="106" t="s">
        <v>188</v>
      </c>
      <c r="F79" s="104" t="s">
        <v>189</v>
      </c>
      <c r="G79" s="173" t="s">
        <v>111</v>
      </c>
    </row>
    <row r="80" spans="1:7" x14ac:dyDescent="0.2">
      <c r="A80" s="106" t="s">
        <v>190</v>
      </c>
      <c r="B80" s="104" t="s">
        <v>191</v>
      </c>
      <c r="C80" s="173" t="s">
        <v>111</v>
      </c>
      <c r="D80"/>
      <c r="E80" s="106" t="s">
        <v>190</v>
      </c>
      <c r="F80" s="104" t="s">
        <v>191</v>
      </c>
      <c r="G80" s="173" t="s">
        <v>111</v>
      </c>
    </row>
    <row r="81" spans="1:7" x14ac:dyDescent="0.2">
      <c r="A81" s="106" t="s">
        <v>192</v>
      </c>
      <c r="B81" s="104" t="s">
        <v>193</v>
      </c>
      <c r="C81" s="173" t="s">
        <v>111</v>
      </c>
      <c r="D81"/>
      <c r="E81" s="106" t="s">
        <v>192</v>
      </c>
      <c r="F81" s="104" t="s">
        <v>193</v>
      </c>
      <c r="G81" s="173" t="s">
        <v>111</v>
      </c>
    </row>
    <row r="82" spans="1:7" x14ac:dyDescent="0.2">
      <c r="A82" s="106" t="s">
        <v>437</v>
      </c>
      <c r="B82" s="104" t="s">
        <v>438</v>
      </c>
      <c r="C82" s="173" t="s">
        <v>111</v>
      </c>
      <c r="D82"/>
      <c r="E82" s="106" t="s">
        <v>437</v>
      </c>
      <c r="F82" s="104" t="s">
        <v>438</v>
      </c>
      <c r="G82" s="173" t="s">
        <v>111</v>
      </c>
    </row>
    <row r="83" spans="1:7" x14ac:dyDescent="0.2">
      <c r="A83" s="106" t="s">
        <v>194</v>
      </c>
      <c r="B83" s="104" t="s">
        <v>195</v>
      </c>
      <c r="C83" s="173" t="s">
        <v>111</v>
      </c>
      <c r="D83"/>
      <c r="E83" s="106" t="s">
        <v>194</v>
      </c>
      <c r="F83" s="104" t="s">
        <v>195</v>
      </c>
      <c r="G83" s="173" t="s">
        <v>111</v>
      </c>
    </row>
    <row r="84" spans="1:7" x14ac:dyDescent="0.2">
      <c r="A84" s="106" t="s">
        <v>591</v>
      </c>
      <c r="B84" s="104" t="s">
        <v>592</v>
      </c>
      <c r="C84" s="173" t="s">
        <v>111</v>
      </c>
      <c r="D84"/>
      <c r="E84" s="106" t="s">
        <v>591</v>
      </c>
      <c r="F84" s="104" t="s">
        <v>592</v>
      </c>
      <c r="G84" s="173" t="s">
        <v>111</v>
      </c>
    </row>
    <row r="85" spans="1:7" x14ac:dyDescent="0.2">
      <c r="A85" s="106" t="s">
        <v>439</v>
      </c>
      <c r="B85" s="104" t="s">
        <v>440</v>
      </c>
      <c r="C85" s="173" t="s">
        <v>111</v>
      </c>
      <c r="D85"/>
      <c r="E85" s="106" t="s">
        <v>439</v>
      </c>
      <c r="F85" s="104" t="s">
        <v>440</v>
      </c>
      <c r="G85" s="173" t="s">
        <v>111</v>
      </c>
    </row>
    <row r="86" spans="1:7" x14ac:dyDescent="0.2">
      <c r="A86" s="106" t="s">
        <v>441</v>
      </c>
      <c r="B86" s="104" t="s">
        <v>442</v>
      </c>
      <c r="C86" s="173" t="s">
        <v>111</v>
      </c>
      <c r="D86"/>
      <c r="E86" s="106" t="s">
        <v>441</v>
      </c>
      <c r="F86" s="104" t="s">
        <v>442</v>
      </c>
      <c r="G86" s="173" t="s">
        <v>111</v>
      </c>
    </row>
    <row r="87" spans="1:7" x14ac:dyDescent="0.2">
      <c r="A87" s="106" t="s">
        <v>196</v>
      </c>
      <c r="B87" s="104" t="s">
        <v>197</v>
      </c>
      <c r="C87" s="173" t="s">
        <v>111</v>
      </c>
      <c r="D87"/>
      <c r="E87" s="106" t="s">
        <v>196</v>
      </c>
      <c r="F87" s="104" t="s">
        <v>197</v>
      </c>
      <c r="G87" s="173" t="s">
        <v>111</v>
      </c>
    </row>
    <row r="88" spans="1:7" x14ac:dyDescent="0.2">
      <c r="A88" s="106" t="s">
        <v>198</v>
      </c>
      <c r="B88" s="104" t="s">
        <v>199</v>
      </c>
      <c r="C88" s="173" t="s">
        <v>111</v>
      </c>
      <c r="D88"/>
      <c r="E88" s="106" t="s">
        <v>198</v>
      </c>
      <c r="F88" s="104" t="s">
        <v>199</v>
      </c>
      <c r="G88" s="173" t="s">
        <v>111</v>
      </c>
    </row>
    <row r="89" spans="1:7" x14ac:dyDescent="0.2">
      <c r="A89" s="106" t="s">
        <v>443</v>
      </c>
      <c r="B89" s="104" t="s">
        <v>444</v>
      </c>
      <c r="C89" s="173" t="s">
        <v>111</v>
      </c>
      <c r="D89"/>
      <c r="E89" s="106" t="s">
        <v>443</v>
      </c>
      <c r="F89" s="104" t="s">
        <v>444</v>
      </c>
      <c r="G89" s="173" t="s">
        <v>111</v>
      </c>
    </row>
    <row r="90" spans="1:7" x14ac:dyDescent="0.2">
      <c r="A90" s="106" t="s">
        <v>445</v>
      </c>
      <c r="B90" s="104" t="s">
        <v>446</v>
      </c>
      <c r="C90" s="173" t="s">
        <v>111</v>
      </c>
      <c r="D90"/>
      <c r="E90" s="106" t="s">
        <v>445</v>
      </c>
      <c r="F90" s="104" t="s">
        <v>446</v>
      </c>
      <c r="G90" s="173" t="s">
        <v>111</v>
      </c>
    </row>
    <row r="91" spans="1:7" x14ac:dyDescent="0.2">
      <c r="A91" s="106" t="s">
        <v>447</v>
      </c>
      <c r="B91" s="104" t="s">
        <v>448</v>
      </c>
      <c r="C91" s="173" t="s">
        <v>111</v>
      </c>
      <c r="D91"/>
      <c r="E91" s="106" t="s">
        <v>447</v>
      </c>
      <c r="F91" s="104" t="s">
        <v>448</v>
      </c>
      <c r="G91" s="173" t="s">
        <v>111</v>
      </c>
    </row>
    <row r="92" spans="1:7" x14ac:dyDescent="0.2">
      <c r="A92" s="106" t="s">
        <v>200</v>
      </c>
      <c r="B92" s="104" t="s">
        <v>201</v>
      </c>
      <c r="C92" s="173" t="s">
        <v>111</v>
      </c>
      <c r="D92"/>
      <c r="E92" s="106" t="s">
        <v>200</v>
      </c>
      <c r="F92" s="104" t="s">
        <v>201</v>
      </c>
      <c r="G92" s="173" t="s">
        <v>111</v>
      </c>
    </row>
    <row r="93" spans="1:7" x14ac:dyDescent="0.2">
      <c r="A93" s="106" t="s">
        <v>202</v>
      </c>
      <c r="B93" s="104" t="s">
        <v>203</v>
      </c>
      <c r="C93" s="173" t="s">
        <v>111</v>
      </c>
      <c r="D93"/>
      <c r="E93" s="106" t="s">
        <v>202</v>
      </c>
      <c r="F93" s="104" t="s">
        <v>203</v>
      </c>
      <c r="G93" s="173" t="s">
        <v>111</v>
      </c>
    </row>
    <row r="94" spans="1:7" x14ac:dyDescent="0.2">
      <c r="A94" s="106" t="s">
        <v>204</v>
      </c>
      <c r="B94" s="104" t="s">
        <v>205</v>
      </c>
      <c r="C94" s="173" t="s">
        <v>111</v>
      </c>
      <c r="D94"/>
      <c r="E94" s="106" t="s">
        <v>204</v>
      </c>
      <c r="F94" s="104" t="s">
        <v>205</v>
      </c>
      <c r="G94" s="173" t="s">
        <v>111</v>
      </c>
    </row>
    <row r="95" spans="1:7" x14ac:dyDescent="0.2">
      <c r="A95" s="106" t="s">
        <v>206</v>
      </c>
      <c r="B95" s="104" t="s">
        <v>207</v>
      </c>
      <c r="C95" s="173" t="s">
        <v>111</v>
      </c>
      <c r="D95"/>
      <c r="E95" s="106" t="s">
        <v>206</v>
      </c>
      <c r="F95" s="104" t="s">
        <v>207</v>
      </c>
      <c r="G95" s="173" t="s">
        <v>111</v>
      </c>
    </row>
    <row r="96" spans="1:7" x14ac:dyDescent="0.2">
      <c r="A96" s="106" t="s">
        <v>449</v>
      </c>
      <c r="B96" s="104" t="s">
        <v>450</v>
      </c>
      <c r="C96" s="173" t="s">
        <v>111</v>
      </c>
      <c r="D96"/>
      <c r="E96" s="106" t="s">
        <v>449</v>
      </c>
      <c r="F96" s="104" t="s">
        <v>450</v>
      </c>
      <c r="G96" s="173" t="s">
        <v>111</v>
      </c>
    </row>
    <row r="97" spans="1:7" x14ac:dyDescent="0.2">
      <c r="A97" s="106" t="s">
        <v>208</v>
      </c>
      <c r="B97" s="104" t="s">
        <v>209</v>
      </c>
      <c r="C97" s="173" t="s">
        <v>111</v>
      </c>
      <c r="D97"/>
      <c r="E97" s="106" t="s">
        <v>208</v>
      </c>
      <c r="F97" s="104" t="s">
        <v>209</v>
      </c>
      <c r="G97" s="173" t="s">
        <v>111</v>
      </c>
    </row>
    <row r="98" spans="1:7" x14ac:dyDescent="0.2">
      <c r="A98" s="106" t="s">
        <v>451</v>
      </c>
      <c r="B98" s="104" t="s">
        <v>452</v>
      </c>
      <c r="C98" s="173" t="s">
        <v>111</v>
      </c>
      <c r="D98"/>
      <c r="E98" s="106" t="s">
        <v>451</v>
      </c>
      <c r="F98" s="104" t="s">
        <v>452</v>
      </c>
      <c r="G98" s="173" t="s">
        <v>111</v>
      </c>
    </row>
    <row r="99" spans="1:7" x14ac:dyDescent="0.2">
      <c r="A99" s="106" t="s">
        <v>210</v>
      </c>
      <c r="B99" s="104" t="s">
        <v>211</v>
      </c>
      <c r="C99" s="173" t="s">
        <v>111</v>
      </c>
      <c r="D99"/>
      <c r="E99" s="106" t="s">
        <v>210</v>
      </c>
      <c r="F99" s="104" t="s">
        <v>211</v>
      </c>
      <c r="G99" s="173" t="s">
        <v>111</v>
      </c>
    </row>
    <row r="100" spans="1:7" x14ac:dyDescent="0.2">
      <c r="A100" s="106" t="s">
        <v>212</v>
      </c>
      <c r="B100" s="104" t="s">
        <v>213</v>
      </c>
      <c r="C100" s="173" t="s">
        <v>111</v>
      </c>
      <c r="D100"/>
      <c r="E100" s="106" t="s">
        <v>212</v>
      </c>
      <c r="F100" s="104" t="s">
        <v>213</v>
      </c>
      <c r="G100" s="173" t="s">
        <v>111</v>
      </c>
    </row>
    <row r="101" spans="1:7" x14ac:dyDescent="0.2">
      <c r="A101" s="106" t="s">
        <v>569</v>
      </c>
      <c r="B101" s="104" t="s">
        <v>570</v>
      </c>
      <c r="C101" s="173" t="s">
        <v>111</v>
      </c>
      <c r="D101"/>
      <c r="E101" s="106" t="s">
        <v>569</v>
      </c>
      <c r="F101" s="104" t="s">
        <v>570</v>
      </c>
      <c r="G101" s="173" t="s">
        <v>111</v>
      </c>
    </row>
    <row r="102" spans="1:7" x14ac:dyDescent="0.2">
      <c r="A102" s="106" t="s">
        <v>214</v>
      </c>
      <c r="B102" s="104" t="s">
        <v>215</v>
      </c>
      <c r="C102" s="173" t="s">
        <v>111</v>
      </c>
      <c r="D102"/>
      <c r="E102" s="106" t="s">
        <v>214</v>
      </c>
      <c r="F102" s="104" t="s">
        <v>215</v>
      </c>
      <c r="G102" s="173" t="s">
        <v>111</v>
      </c>
    </row>
    <row r="103" spans="1:7" x14ac:dyDescent="0.2">
      <c r="A103" s="106" t="s">
        <v>453</v>
      </c>
      <c r="B103" s="104" t="s">
        <v>454</v>
      </c>
      <c r="C103" s="173" t="s">
        <v>111</v>
      </c>
      <c r="D103"/>
      <c r="E103" s="106" t="s">
        <v>453</v>
      </c>
      <c r="F103" s="104" t="s">
        <v>454</v>
      </c>
      <c r="G103" s="173" t="s">
        <v>111</v>
      </c>
    </row>
    <row r="104" spans="1:7" x14ac:dyDescent="0.2">
      <c r="A104" s="106" t="s">
        <v>455</v>
      </c>
      <c r="B104" s="104" t="s">
        <v>456</v>
      </c>
      <c r="C104" s="173" t="s">
        <v>111</v>
      </c>
      <c r="D104"/>
      <c r="E104" s="106" t="s">
        <v>455</v>
      </c>
      <c r="F104" s="104" t="s">
        <v>456</v>
      </c>
      <c r="G104" s="173" t="s">
        <v>111</v>
      </c>
    </row>
    <row r="105" spans="1:7" x14ac:dyDescent="0.2">
      <c r="A105" s="106" t="s">
        <v>216</v>
      </c>
      <c r="B105" s="104" t="s">
        <v>217</v>
      </c>
      <c r="C105" s="173" t="s">
        <v>111</v>
      </c>
      <c r="D105"/>
      <c r="E105" s="106" t="s">
        <v>216</v>
      </c>
      <c r="F105" s="104" t="s">
        <v>217</v>
      </c>
      <c r="G105" s="173" t="s">
        <v>111</v>
      </c>
    </row>
    <row r="106" spans="1:7" x14ac:dyDescent="0.2">
      <c r="A106" s="106" t="s">
        <v>218</v>
      </c>
      <c r="B106" s="104" t="s">
        <v>219</v>
      </c>
      <c r="C106" s="173" t="s">
        <v>111</v>
      </c>
      <c r="D106"/>
      <c r="E106" s="106" t="s">
        <v>218</v>
      </c>
      <c r="F106" s="104" t="s">
        <v>219</v>
      </c>
      <c r="G106" s="173" t="s">
        <v>111</v>
      </c>
    </row>
    <row r="107" spans="1:7" x14ac:dyDescent="0.2">
      <c r="A107" s="106" t="s">
        <v>220</v>
      </c>
      <c r="B107" s="104" t="s">
        <v>221</v>
      </c>
      <c r="C107" s="173" t="s">
        <v>111</v>
      </c>
      <c r="D107"/>
      <c r="E107" s="106" t="s">
        <v>220</v>
      </c>
      <c r="F107" s="104" t="s">
        <v>221</v>
      </c>
      <c r="G107" s="173" t="s">
        <v>111</v>
      </c>
    </row>
    <row r="108" spans="1:7" x14ac:dyDescent="0.2">
      <c r="A108" s="106" t="s">
        <v>236</v>
      </c>
      <c r="B108" s="104" t="s">
        <v>237</v>
      </c>
      <c r="C108" s="173" t="s">
        <v>111</v>
      </c>
      <c r="D108"/>
      <c r="E108" s="106" t="s">
        <v>236</v>
      </c>
      <c r="F108" s="104" t="s">
        <v>237</v>
      </c>
      <c r="G108" s="173" t="s">
        <v>111</v>
      </c>
    </row>
    <row r="109" spans="1:7" x14ac:dyDescent="0.2">
      <c r="A109" s="106" t="s">
        <v>238</v>
      </c>
      <c r="B109" s="104" t="s">
        <v>239</v>
      </c>
      <c r="C109" s="173" t="s">
        <v>111</v>
      </c>
      <c r="D109"/>
      <c r="E109" s="106" t="s">
        <v>238</v>
      </c>
      <c r="F109" s="104" t="s">
        <v>239</v>
      </c>
      <c r="G109" s="173" t="s">
        <v>111</v>
      </c>
    </row>
    <row r="110" spans="1:7" x14ac:dyDescent="0.2">
      <c r="A110" s="106" t="s">
        <v>222</v>
      </c>
      <c r="B110" s="104" t="s">
        <v>223</v>
      </c>
      <c r="C110" s="173" t="s">
        <v>111</v>
      </c>
      <c r="D110"/>
      <c r="E110" s="106" t="s">
        <v>222</v>
      </c>
      <c r="F110" s="104" t="s">
        <v>223</v>
      </c>
      <c r="G110" s="173" t="s">
        <v>111</v>
      </c>
    </row>
    <row r="111" spans="1:7" x14ac:dyDescent="0.2">
      <c r="A111" s="106" t="s">
        <v>457</v>
      </c>
      <c r="B111" s="104" t="s">
        <v>458</v>
      </c>
      <c r="C111" s="173" t="s">
        <v>111</v>
      </c>
      <c r="D111"/>
      <c r="E111" s="106" t="s">
        <v>457</v>
      </c>
      <c r="F111" s="104" t="s">
        <v>458</v>
      </c>
      <c r="G111" s="173" t="s">
        <v>111</v>
      </c>
    </row>
    <row r="112" spans="1:7" x14ac:dyDescent="0.2">
      <c r="A112" s="106" t="s">
        <v>224</v>
      </c>
      <c r="B112" s="104" t="s">
        <v>225</v>
      </c>
      <c r="C112" s="173" t="s">
        <v>111</v>
      </c>
      <c r="D112"/>
      <c r="E112" s="106" t="s">
        <v>224</v>
      </c>
      <c r="F112" s="104" t="s">
        <v>225</v>
      </c>
      <c r="G112" s="173" t="s">
        <v>111</v>
      </c>
    </row>
    <row r="113" spans="1:7" x14ac:dyDescent="0.2">
      <c r="A113" s="106" t="s">
        <v>226</v>
      </c>
      <c r="B113" s="104" t="s">
        <v>227</v>
      </c>
      <c r="C113" s="173" t="s">
        <v>111</v>
      </c>
      <c r="D113"/>
      <c r="E113" s="106" t="s">
        <v>226</v>
      </c>
      <c r="F113" s="104" t="s">
        <v>227</v>
      </c>
      <c r="G113" s="173" t="s">
        <v>111</v>
      </c>
    </row>
    <row r="114" spans="1:7" x14ac:dyDescent="0.2">
      <c r="A114" s="106" t="s">
        <v>228</v>
      </c>
      <c r="B114" s="104" t="s">
        <v>229</v>
      </c>
      <c r="C114" s="173" t="s">
        <v>111</v>
      </c>
      <c r="D114"/>
      <c r="E114" s="106" t="s">
        <v>228</v>
      </c>
      <c r="F114" s="104" t="s">
        <v>229</v>
      </c>
      <c r="G114" s="173" t="s">
        <v>111</v>
      </c>
    </row>
    <row r="115" spans="1:7" x14ac:dyDescent="0.2">
      <c r="A115" s="106" t="s">
        <v>459</v>
      </c>
      <c r="B115" s="104" t="s">
        <v>460</v>
      </c>
      <c r="C115" s="173" t="s">
        <v>111</v>
      </c>
      <c r="D115"/>
      <c r="E115" s="106" t="s">
        <v>459</v>
      </c>
      <c r="F115" s="104" t="s">
        <v>460</v>
      </c>
      <c r="G115" s="173" t="s">
        <v>111</v>
      </c>
    </row>
    <row r="116" spans="1:7" x14ac:dyDescent="0.2">
      <c r="A116" s="106" t="s">
        <v>230</v>
      </c>
      <c r="B116" s="104" t="s">
        <v>231</v>
      </c>
      <c r="C116" s="173" t="s">
        <v>111</v>
      </c>
      <c r="D116"/>
      <c r="E116" s="106" t="s">
        <v>230</v>
      </c>
      <c r="F116" s="104" t="s">
        <v>231</v>
      </c>
      <c r="G116" s="173" t="s">
        <v>111</v>
      </c>
    </row>
    <row r="117" spans="1:7" x14ac:dyDescent="0.2">
      <c r="A117" s="106" t="s">
        <v>232</v>
      </c>
      <c r="B117" s="104" t="s">
        <v>233</v>
      </c>
      <c r="C117" s="173" t="s">
        <v>111</v>
      </c>
      <c r="D117"/>
      <c r="E117" s="106" t="s">
        <v>232</v>
      </c>
      <c r="F117" s="104" t="s">
        <v>233</v>
      </c>
      <c r="G117" s="173" t="s">
        <v>111</v>
      </c>
    </row>
    <row r="118" spans="1:7" x14ac:dyDescent="0.2">
      <c r="A118" s="106" t="s">
        <v>234</v>
      </c>
      <c r="B118" s="104" t="s">
        <v>235</v>
      </c>
      <c r="C118" s="173" t="s">
        <v>111</v>
      </c>
      <c r="D118"/>
      <c r="E118" s="106" t="s">
        <v>234</v>
      </c>
      <c r="F118" s="104" t="s">
        <v>235</v>
      </c>
      <c r="G118" s="173" t="s">
        <v>111</v>
      </c>
    </row>
    <row r="119" spans="1:7" x14ac:dyDescent="0.2">
      <c r="A119" s="106" t="s">
        <v>571</v>
      </c>
      <c r="B119" s="104" t="s">
        <v>572</v>
      </c>
      <c r="C119" s="173" t="s">
        <v>111</v>
      </c>
      <c r="D119"/>
      <c r="E119" s="106" t="s">
        <v>571</v>
      </c>
      <c r="F119" s="104" t="s">
        <v>572</v>
      </c>
      <c r="G119" s="173" t="s">
        <v>111</v>
      </c>
    </row>
    <row r="120" spans="1:7" x14ac:dyDescent="0.2">
      <c r="A120" s="106" t="s">
        <v>461</v>
      </c>
      <c r="B120" s="104" t="s">
        <v>462</v>
      </c>
      <c r="C120" s="173" t="s">
        <v>111</v>
      </c>
      <c r="D120"/>
      <c r="E120" s="106" t="s">
        <v>461</v>
      </c>
      <c r="F120" s="104" t="s">
        <v>462</v>
      </c>
      <c r="G120" s="173" t="s">
        <v>111</v>
      </c>
    </row>
    <row r="121" spans="1:7" x14ac:dyDescent="0.2">
      <c r="A121" s="106" t="s">
        <v>463</v>
      </c>
      <c r="B121" s="104" t="s">
        <v>464</v>
      </c>
      <c r="C121" s="173" t="s">
        <v>111</v>
      </c>
      <c r="D121"/>
      <c r="E121" s="106" t="s">
        <v>463</v>
      </c>
      <c r="F121" s="104" t="s">
        <v>464</v>
      </c>
      <c r="G121" s="173" t="s">
        <v>111</v>
      </c>
    </row>
    <row r="122" spans="1:7" x14ac:dyDescent="0.2">
      <c r="A122" s="106" t="s">
        <v>240</v>
      </c>
      <c r="B122" s="104" t="s">
        <v>241</v>
      </c>
      <c r="C122" s="173" t="s">
        <v>111</v>
      </c>
      <c r="D122"/>
      <c r="E122" s="106" t="s">
        <v>240</v>
      </c>
      <c r="F122" s="104" t="s">
        <v>241</v>
      </c>
      <c r="G122" s="173" t="s">
        <v>111</v>
      </c>
    </row>
    <row r="123" spans="1:7" x14ac:dyDescent="0.2">
      <c r="A123" s="106" t="s">
        <v>465</v>
      </c>
      <c r="B123" s="104" t="s">
        <v>466</v>
      </c>
      <c r="C123" s="173" t="s">
        <v>111</v>
      </c>
      <c r="D123"/>
      <c r="E123" s="106" t="s">
        <v>465</v>
      </c>
      <c r="F123" s="104" t="s">
        <v>466</v>
      </c>
      <c r="G123" s="173" t="s">
        <v>111</v>
      </c>
    </row>
    <row r="124" spans="1:7" x14ac:dyDescent="0.2">
      <c r="A124" s="106" t="s">
        <v>242</v>
      </c>
      <c r="B124" s="104" t="s">
        <v>243</v>
      </c>
      <c r="C124" s="173" t="s">
        <v>111</v>
      </c>
      <c r="D124"/>
      <c r="E124" s="106" t="s">
        <v>242</v>
      </c>
      <c r="F124" s="104" t="s">
        <v>243</v>
      </c>
      <c r="G124" s="173" t="s">
        <v>111</v>
      </c>
    </row>
    <row r="125" spans="1:7" x14ac:dyDescent="0.2">
      <c r="A125" s="106" t="s">
        <v>467</v>
      </c>
      <c r="B125" s="104" t="s">
        <v>468</v>
      </c>
      <c r="C125" s="173" t="s">
        <v>111</v>
      </c>
      <c r="D125"/>
      <c r="E125" s="106" t="s">
        <v>467</v>
      </c>
      <c r="F125" s="104" t="s">
        <v>468</v>
      </c>
      <c r="G125" s="173" t="s">
        <v>111</v>
      </c>
    </row>
    <row r="126" spans="1:7" x14ac:dyDescent="0.2">
      <c r="A126" s="106" t="s">
        <v>469</v>
      </c>
      <c r="B126" s="104" t="s">
        <v>470</v>
      </c>
      <c r="C126" s="173" t="s">
        <v>111</v>
      </c>
      <c r="D126"/>
      <c r="E126" s="106" t="s">
        <v>469</v>
      </c>
      <c r="F126" s="104" t="s">
        <v>470</v>
      </c>
      <c r="G126" s="173" t="s">
        <v>111</v>
      </c>
    </row>
    <row r="127" spans="1:7" x14ac:dyDescent="0.2">
      <c r="A127" s="106" t="s">
        <v>471</v>
      </c>
      <c r="B127" s="104" t="s">
        <v>472</v>
      </c>
      <c r="C127" s="173" t="s">
        <v>111</v>
      </c>
      <c r="D127"/>
      <c r="E127" s="106" t="s">
        <v>471</v>
      </c>
      <c r="F127" s="104" t="s">
        <v>472</v>
      </c>
      <c r="G127" s="173" t="s">
        <v>111</v>
      </c>
    </row>
    <row r="128" spans="1:7" x14ac:dyDescent="0.2">
      <c r="A128" s="106" t="s">
        <v>473</v>
      </c>
      <c r="B128" s="104" t="s">
        <v>474</v>
      </c>
      <c r="C128" s="173" t="s">
        <v>111</v>
      </c>
      <c r="D128"/>
      <c r="E128" s="106" t="s">
        <v>473</v>
      </c>
      <c r="F128" s="104" t="s">
        <v>474</v>
      </c>
      <c r="G128" s="173" t="s">
        <v>111</v>
      </c>
    </row>
    <row r="129" spans="1:7" x14ac:dyDescent="0.2">
      <c r="A129" s="106" t="s">
        <v>244</v>
      </c>
      <c r="B129" s="104" t="s">
        <v>245</v>
      </c>
      <c r="C129" s="173" t="s">
        <v>111</v>
      </c>
      <c r="D129"/>
      <c r="E129" s="106" t="s">
        <v>244</v>
      </c>
      <c r="F129" s="104" t="s">
        <v>245</v>
      </c>
      <c r="G129" s="173" t="s">
        <v>111</v>
      </c>
    </row>
    <row r="130" spans="1:7" x14ac:dyDescent="0.2">
      <c r="A130" s="106" t="s">
        <v>246</v>
      </c>
      <c r="B130" s="104" t="s">
        <v>247</v>
      </c>
      <c r="C130" s="173" t="s">
        <v>111</v>
      </c>
      <c r="D130"/>
      <c r="E130" s="106" t="s">
        <v>246</v>
      </c>
      <c r="F130" s="104" t="s">
        <v>247</v>
      </c>
      <c r="G130" s="173" t="s">
        <v>111</v>
      </c>
    </row>
    <row r="131" spans="1:7" x14ac:dyDescent="0.2">
      <c r="A131" s="106" t="s">
        <v>475</v>
      </c>
      <c r="B131" s="104" t="s">
        <v>476</v>
      </c>
      <c r="C131" s="173" t="s">
        <v>111</v>
      </c>
      <c r="D131"/>
      <c r="E131" s="106" t="s">
        <v>475</v>
      </c>
      <c r="F131" s="104" t="s">
        <v>476</v>
      </c>
      <c r="G131" s="173" t="s">
        <v>111</v>
      </c>
    </row>
    <row r="132" spans="1:7" x14ac:dyDescent="0.2">
      <c r="A132" s="106" t="s">
        <v>477</v>
      </c>
      <c r="B132" s="104" t="s">
        <v>478</v>
      </c>
      <c r="C132" s="173" t="s">
        <v>111</v>
      </c>
      <c r="D132"/>
      <c r="E132" s="106" t="s">
        <v>477</v>
      </c>
      <c r="F132" s="104" t="s">
        <v>478</v>
      </c>
      <c r="G132" s="173" t="s">
        <v>111</v>
      </c>
    </row>
    <row r="133" spans="1:7" x14ac:dyDescent="0.2">
      <c r="A133" s="106" t="s">
        <v>479</v>
      </c>
      <c r="B133" s="104" t="s">
        <v>480</v>
      </c>
      <c r="C133" s="173" t="s">
        <v>111</v>
      </c>
      <c r="D133"/>
      <c r="E133" s="106" t="s">
        <v>479</v>
      </c>
      <c r="F133" s="104" t="s">
        <v>480</v>
      </c>
      <c r="G133" s="173" t="s">
        <v>111</v>
      </c>
    </row>
    <row r="134" spans="1:7" x14ac:dyDescent="0.2">
      <c r="A134" s="106" t="s">
        <v>481</v>
      </c>
      <c r="B134" s="104" t="s">
        <v>482</v>
      </c>
      <c r="C134" s="173" t="s">
        <v>111</v>
      </c>
      <c r="D134"/>
      <c r="E134" s="106" t="s">
        <v>481</v>
      </c>
      <c r="F134" s="104" t="s">
        <v>482</v>
      </c>
      <c r="G134" s="173" t="s">
        <v>111</v>
      </c>
    </row>
    <row r="135" spans="1:7" x14ac:dyDescent="0.2">
      <c r="A135" s="106" t="s">
        <v>248</v>
      </c>
      <c r="B135" s="104" t="s">
        <v>249</v>
      </c>
      <c r="C135" s="173" t="s">
        <v>111</v>
      </c>
      <c r="D135"/>
      <c r="E135" s="106" t="s">
        <v>248</v>
      </c>
      <c r="F135" s="104" t="s">
        <v>249</v>
      </c>
      <c r="G135" s="173" t="s">
        <v>111</v>
      </c>
    </row>
    <row r="136" spans="1:7" x14ac:dyDescent="0.2">
      <c r="A136" s="106" t="s">
        <v>483</v>
      </c>
      <c r="B136" s="104" t="s">
        <v>484</v>
      </c>
      <c r="C136" s="173" t="s">
        <v>111</v>
      </c>
      <c r="D136"/>
      <c r="E136" s="106" t="s">
        <v>483</v>
      </c>
      <c r="F136" s="104" t="s">
        <v>484</v>
      </c>
      <c r="G136" s="173" t="s">
        <v>111</v>
      </c>
    </row>
    <row r="137" spans="1:7" x14ac:dyDescent="0.2">
      <c r="A137" s="106" t="s">
        <v>250</v>
      </c>
      <c r="B137" s="104" t="s">
        <v>251</v>
      </c>
      <c r="C137" s="173" t="s">
        <v>111</v>
      </c>
      <c r="D137"/>
      <c r="E137" s="106" t="s">
        <v>250</v>
      </c>
      <c r="F137" s="104" t="s">
        <v>251</v>
      </c>
      <c r="G137" s="173" t="s">
        <v>111</v>
      </c>
    </row>
    <row r="138" spans="1:7" x14ac:dyDescent="0.2">
      <c r="A138" s="106" t="s">
        <v>252</v>
      </c>
      <c r="B138" s="104" t="s">
        <v>253</v>
      </c>
      <c r="C138" s="173" t="s">
        <v>111</v>
      </c>
      <c r="D138"/>
      <c r="E138" s="106" t="s">
        <v>252</v>
      </c>
      <c r="F138" s="104" t="s">
        <v>253</v>
      </c>
      <c r="G138" s="173" t="s">
        <v>111</v>
      </c>
    </row>
    <row r="139" spans="1:7" x14ac:dyDescent="0.2">
      <c r="A139" s="106" t="s">
        <v>254</v>
      </c>
      <c r="B139" s="104" t="s">
        <v>255</v>
      </c>
      <c r="C139" s="173" t="s">
        <v>111</v>
      </c>
      <c r="D139"/>
      <c r="E139" s="106" t="s">
        <v>254</v>
      </c>
      <c r="F139" s="104" t="s">
        <v>255</v>
      </c>
      <c r="G139" s="173" t="s">
        <v>111</v>
      </c>
    </row>
    <row r="140" spans="1:7" x14ac:dyDescent="0.2">
      <c r="A140" s="106" t="s">
        <v>256</v>
      </c>
      <c r="B140" s="104" t="s">
        <v>257</v>
      </c>
      <c r="C140" s="173" t="s">
        <v>111</v>
      </c>
      <c r="D140"/>
      <c r="E140" s="106" t="s">
        <v>256</v>
      </c>
      <c r="F140" s="104" t="s">
        <v>257</v>
      </c>
      <c r="G140" s="173" t="s">
        <v>111</v>
      </c>
    </row>
    <row r="141" spans="1:7" x14ac:dyDescent="0.2">
      <c r="A141" s="106" t="s">
        <v>258</v>
      </c>
      <c r="B141" s="104" t="s">
        <v>259</v>
      </c>
      <c r="C141" s="173" t="s">
        <v>111</v>
      </c>
      <c r="D141"/>
      <c r="E141" s="106" t="s">
        <v>258</v>
      </c>
      <c r="F141" s="104" t="s">
        <v>259</v>
      </c>
      <c r="G141" s="173" t="s">
        <v>111</v>
      </c>
    </row>
    <row r="142" spans="1:7" x14ac:dyDescent="0.2">
      <c r="A142" s="106" t="s">
        <v>485</v>
      </c>
      <c r="B142" s="104" t="s">
        <v>486</v>
      </c>
      <c r="C142" s="173" t="s">
        <v>111</v>
      </c>
      <c r="D142"/>
      <c r="E142" s="106" t="s">
        <v>485</v>
      </c>
      <c r="F142" s="104" t="s">
        <v>486</v>
      </c>
      <c r="G142" s="173" t="s">
        <v>111</v>
      </c>
    </row>
    <row r="143" spans="1:7" x14ac:dyDescent="0.2">
      <c r="A143" s="106" t="s">
        <v>487</v>
      </c>
      <c r="B143" s="104" t="s">
        <v>488</v>
      </c>
      <c r="C143" s="173" t="s">
        <v>111</v>
      </c>
      <c r="D143"/>
      <c r="E143" s="106" t="s">
        <v>487</v>
      </c>
      <c r="F143" s="104" t="s">
        <v>488</v>
      </c>
      <c r="G143" s="173" t="s">
        <v>111</v>
      </c>
    </row>
    <row r="144" spans="1:7" x14ac:dyDescent="0.2">
      <c r="A144" s="106" t="s">
        <v>489</v>
      </c>
      <c r="B144" s="104" t="s">
        <v>490</v>
      </c>
      <c r="C144" s="173" t="s">
        <v>111</v>
      </c>
      <c r="D144"/>
      <c r="E144" s="106" t="s">
        <v>489</v>
      </c>
      <c r="F144" s="104" t="s">
        <v>490</v>
      </c>
      <c r="G144" s="173" t="s">
        <v>111</v>
      </c>
    </row>
    <row r="145" spans="1:7" x14ac:dyDescent="0.2">
      <c r="A145" s="106" t="s">
        <v>260</v>
      </c>
      <c r="B145" s="104" t="s">
        <v>261</v>
      </c>
      <c r="C145" s="173" t="s">
        <v>111</v>
      </c>
      <c r="D145"/>
      <c r="E145" s="106" t="s">
        <v>260</v>
      </c>
      <c r="F145" s="104" t="s">
        <v>261</v>
      </c>
      <c r="G145" s="173" t="s">
        <v>111</v>
      </c>
    </row>
    <row r="146" spans="1:7" x14ac:dyDescent="0.2">
      <c r="A146" s="106" t="s">
        <v>262</v>
      </c>
      <c r="B146" s="104" t="s">
        <v>263</v>
      </c>
      <c r="C146" s="173" t="s">
        <v>111</v>
      </c>
      <c r="D146"/>
      <c r="E146" s="106" t="s">
        <v>262</v>
      </c>
      <c r="F146" s="104" t="s">
        <v>263</v>
      </c>
      <c r="G146" s="173" t="s">
        <v>111</v>
      </c>
    </row>
    <row r="147" spans="1:7" x14ac:dyDescent="0.2">
      <c r="A147" s="106" t="s">
        <v>264</v>
      </c>
      <c r="B147" s="104" t="s">
        <v>265</v>
      </c>
      <c r="C147" s="173" t="s">
        <v>111</v>
      </c>
      <c r="D147"/>
      <c r="E147" s="106" t="s">
        <v>264</v>
      </c>
      <c r="F147" s="104" t="s">
        <v>265</v>
      </c>
      <c r="G147" s="173" t="s">
        <v>111</v>
      </c>
    </row>
    <row r="148" spans="1:7" x14ac:dyDescent="0.2">
      <c r="A148" s="106" t="s">
        <v>266</v>
      </c>
      <c r="B148" s="104" t="s">
        <v>267</v>
      </c>
      <c r="C148" s="173" t="s">
        <v>111</v>
      </c>
      <c r="D148"/>
      <c r="E148" s="106" t="s">
        <v>266</v>
      </c>
      <c r="F148" s="104" t="s">
        <v>267</v>
      </c>
      <c r="G148" s="173" t="s">
        <v>111</v>
      </c>
    </row>
    <row r="149" spans="1:7" x14ac:dyDescent="0.2">
      <c r="A149" s="106" t="s">
        <v>491</v>
      </c>
      <c r="B149" s="104" t="s">
        <v>492</v>
      </c>
      <c r="C149" s="173" t="s">
        <v>111</v>
      </c>
      <c r="D149"/>
      <c r="E149" s="106" t="s">
        <v>491</v>
      </c>
      <c r="F149" s="104" t="s">
        <v>492</v>
      </c>
      <c r="G149" s="173" t="s">
        <v>111</v>
      </c>
    </row>
    <row r="150" spans="1:7" x14ac:dyDescent="0.2">
      <c r="A150" s="106" t="s">
        <v>268</v>
      </c>
      <c r="B150" s="104" t="s">
        <v>269</v>
      </c>
      <c r="C150" s="173" t="s">
        <v>111</v>
      </c>
      <c r="D150"/>
      <c r="E150" s="106" t="s">
        <v>268</v>
      </c>
      <c r="F150" s="104" t="s">
        <v>269</v>
      </c>
      <c r="G150" s="173" t="s">
        <v>111</v>
      </c>
    </row>
    <row r="151" spans="1:7" x14ac:dyDescent="0.2">
      <c r="A151" s="106" t="s">
        <v>493</v>
      </c>
      <c r="B151" s="104" t="s">
        <v>494</v>
      </c>
      <c r="C151" s="173" t="s">
        <v>111</v>
      </c>
      <c r="D151"/>
      <c r="E151" s="106" t="s">
        <v>493</v>
      </c>
      <c r="F151" s="104" t="s">
        <v>494</v>
      </c>
      <c r="G151" s="173" t="s">
        <v>111</v>
      </c>
    </row>
    <row r="152" spans="1:7" x14ac:dyDescent="0.2">
      <c r="A152" s="106" t="s">
        <v>495</v>
      </c>
      <c r="B152" s="104" t="s">
        <v>496</v>
      </c>
      <c r="C152" s="173" t="s">
        <v>111</v>
      </c>
      <c r="D152"/>
      <c r="E152" s="106" t="s">
        <v>495</v>
      </c>
      <c r="F152" s="104" t="s">
        <v>496</v>
      </c>
      <c r="G152" s="173" t="s">
        <v>111</v>
      </c>
    </row>
    <row r="153" spans="1:7" x14ac:dyDescent="0.2">
      <c r="A153" s="106" t="s">
        <v>270</v>
      </c>
      <c r="B153" s="104" t="s">
        <v>271</v>
      </c>
      <c r="C153" s="173" t="s">
        <v>111</v>
      </c>
      <c r="D153"/>
      <c r="E153" s="106" t="s">
        <v>270</v>
      </c>
      <c r="F153" s="104" t="s">
        <v>271</v>
      </c>
      <c r="G153" s="173" t="s">
        <v>111</v>
      </c>
    </row>
    <row r="154" spans="1:7" x14ac:dyDescent="0.2">
      <c r="A154" s="106" t="s">
        <v>272</v>
      </c>
      <c r="B154" s="104" t="s">
        <v>273</v>
      </c>
      <c r="C154" s="173" t="s">
        <v>111</v>
      </c>
      <c r="D154"/>
      <c r="E154" s="106" t="s">
        <v>272</v>
      </c>
      <c r="F154" s="104" t="s">
        <v>273</v>
      </c>
      <c r="G154" s="173" t="s">
        <v>111</v>
      </c>
    </row>
    <row r="155" spans="1:7" x14ac:dyDescent="0.2">
      <c r="A155" s="106" t="s">
        <v>274</v>
      </c>
      <c r="B155" s="104" t="s">
        <v>275</v>
      </c>
      <c r="C155" s="173" t="s">
        <v>111</v>
      </c>
      <c r="D155"/>
      <c r="E155" s="106" t="s">
        <v>274</v>
      </c>
      <c r="F155" s="104" t="s">
        <v>275</v>
      </c>
      <c r="G155" s="173" t="s">
        <v>111</v>
      </c>
    </row>
    <row r="156" spans="1:7" x14ac:dyDescent="0.2">
      <c r="A156" s="106" t="s">
        <v>497</v>
      </c>
      <c r="B156" s="104" t="s">
        <v>498</v>
      </c>
      <c r="C156" s="173" t="s">
        <v>111</v>
      </c>
      <c r="D156"/>
      <c r="E156" s="106" t="s">
        <v>497</v>
      </c>
      <c r="F156" s="104" t="s">
        <v>498</v>
      </c>
      <c r="G156" s="173" t="s">
        <v>111</v>
      </c>
    </row>
    <row r="157" spans="1:7" x14ac:dyDescent="0.2">
      <c r="A157" s="106" t="s">
        <v>276</v>
      </c>
      <c r="B157" s="104" t="s">
        <v>277</v>
      </c>
      <c r="C157" s="173" t="s">
        <v>111</v>
      </c>
      <c r="D157"/>
      <c r="E157" s="106" t="s">
        <v>276</v>
      </c>
      <c r="F157" s="104" t="s">
        <v>277</v>
      </c>
      <c r="G157" s="173" t="s">
        <v>111</v>
      </c>
    </row>
    <row r="158" spans="1:7" x14ac:dyDescent="0.2">
      <c r="A158" s="106" t="s">
        <v>278</v>
      </c>
      <c r="B158" s="104" t="s">
        <v>279</v>
      </c>
      <c r="C158" s="173" t="s">
        <v>111</v>
      </c>
      <c r="D158"/>
      <c r="E158" s="106" t="s">
        <v>278</v>
      </c>
      <c r="F158" s="104" t="s">
        <v>279</v>
      </c>
      <c r="G158" s="173" t="s">
        <v>111</v>
      </c>
    </row>
    <row r="159" spans="1:7" x14ac:dyDescent="0.2">
      <c r="A159" s="106" t="s">
        <v>280</v>
      </c>
      <c r="B159" s="104" t="s">
        <v>281</v>
      </c>
      <c r="C159" s="173" t="s">
        <v>111</v>
      </c>
      <c r="D159"/>
      <c r="E159" s="106" t="s">
        <v>280</v>
      </c>
      <c r="F159" s="104" t="s">
        <v>281</v>
      </c>
      <c r="G159" s="173" t="s">
        <v>111</v>
      </c>
    </row>
    <row r="160" spans="1:7" x14ac:dyDescent="0.2">
      <c r="A160" s="106" t="s">
        <v>282</v>
      </c>
      <c r="B160" s="104" t="s">
        <v>283</v>
      </c>
      <c r="C160" s="173" t="s">
        <v>111</v>
      </c>
      <c r="D160"/>
      <c r="E160" s="106" t="s">
        <v>282</v>
      </c>
      <c r="F160" s="104" t="s">
        <v>283</v>
      </c>
      <c r="G160" s="173" t="s">
        <v>111</v>
      </c>
    </row>
    <row r="161" spans="1:7" x14ac:dyDescent="0.2">
      <c r="A161" s="106" t="s">
        <v>499</v>
      </c>
      <c r="B161" s="104" t="s">
        <v>500</v>
      </c>
      <c r="C161" s="173" t="s">
        <v>111</v>
      </c>
      <c r="D161"/>
      <c r="E161" s="106" t="s">
        <v>499</v>
      </c>
      <c r="F161" s="104" t="s">
        <v>500</v>
      </c>
      <c r="G161" s="173" t="s">
        <v>111</v>
      </c>
    </row>
    <row r="162" spans="1:7" x14ac:dyDescent="0.2">
      <c r="A162" s="106" t="s">
        <v>284</v>
      </c>
      <c r="B162" s="104" t="s">
        <v>285</v>
      </c>
      <c r="C162" s="173" t="s">
        <v>111</v>
      </c>
      <c r="D162"/>
      <c r="E162" s="106" t="s">
        <v>284</v>
      </c>
      <c r="F162" s="104" t="s">
        <v>285</v>
      </c>
      <c r="G162" s="173" t="s">
        <v>111</v>
      </c>
    </row>
    <row r="163" spans="1:7" x14ac:dyDescent="0.2">
      <c r="A163" s="106" t="s">
        <v>286</v>
      </c>
      <c r="B163" s="104" t="s">
        <v>287</v>
      </c>
      <c r="C163" s="173" t="s">
        <v>111</v>
      </c>
      <c r="D163"/>
      <c r="E163" s="106" t="s">
        <v>286</v>
      </c>
      <c r="F163" s="104" t="s">
        <v>287</v>
      </c>
      <c r="G163" s="173" t="s">
        <v>111</v>
      </c>
    </row>
    <row r="164" spans="1:7" x14ac:dyDescent="0.2">
      <c r="A164" s="106" t="s">
        <v>288</v>
      </c>
      <c r="B164" s="104" t="s">
        <v>289</v>
      </c>
      <c r="C164" s="173" t="s">
        <v>111</v>
      </c>
      <c r="D164"/>
      <c r="E164" s="106" t="s">
        <v>288</v>
      </c>
      <c r="F164" s="104" t="s">
        <v>289</v>
      </c>
      <c r="G164" s="173" t="s">
        <v>111</v>
      </c>
    </row>
    <row r="165" spans="1:7" x14ac:dyDescent="0.2">
      <c r="A165" s="106" t="s">
        <v>290</v>
      </c>
      <c r="B165" s="104" t="s">
        <v>291</v>
      </c>
      <c r="C165" s="173" t="s">
        <v>111</v>
      </c>
      <c r="D165"/>
      <c r="E165" s="106" t="s">
        <v>290</v>
      </c>
      <c r="F165" s="104" t="s">
        <v>291</v>
      </c>
      <c r="G165" s="173" t="s">
        <v>111</v>
      </c>
    </row>
    <row r="166" spans="1:7" x14ac:dyDescent="0.2">
      <c r="A166" s="106" t="s">
        <v>292</v>
      </c>
      <c r="B166" s="104" t="s">
        <v>293</v>
      </c>
      <c r="C166" s="173" t="s">
        <v>111</v>
      </c>
      <c r="D166"/>
      <c r="E166" s="106" t="s">
        <v>292</v>
      </c>
      <c r="F166" s="104" t="s">
        <v>293</v>
      </c>
      <c r="G166" s="173" t="s">
        <v>111</v>
      </c>
    </row>
    <row r="167" spans="1:7" x14ac:dyDescent="0.2">
      <c r="A167" s="106" t="s">
        <v>294</v>
      </c>
      <c r="B167" s="104" t="s">
        <v>295</v>
      </c>
      <c r="C167" s="173" t="s">
        <v>111</v>
      </c>
      <c r="D167"/>
      <c r="E167" s="106" t="s">
        <v>294</v>
      </c>
      <c r="F167" s="104" t="s">
        <v>295</v>
      </c>
      <c r="G167" s="173" t="s">
        <v>111</v>
      </c>
    </row>
    <row r="168" spans="1:7" x14ac:dyDescent="0.2">
      <c r="A168" s="106" t="s">
        <v>501</v>
      </c>
      <c r="B168" s="104" t="s">
        <v>502</v>
      </c>
      <c r="C168" s="173" t="s">
        <v>111</v>
      </c>
      <c r="D168"/>
      <c r="E168" s="106" t="s">
        <v>501</v>
      </c>
      <c r="F168" s="104" t="s">
        <v>502</v>
      </c>
      <c r="G168" s="173" t="s">
        <v>111</v>
      </c>
    </row>
    <row r="169" spans="1:7" x14ac:dyDescent="0.2">
      <c r="A169" s="106" t="s">
        <v>593</v>
      </c>
      <c r="B169" s="104" t="s">
        <v>594</v>
      </c>
      <c r="C169" s="173" t="s">
        <v>111</v>
      </c>
      <c r="D169"/>
      <c r="E169" s="106" t="s">
        <v>593</v>
      </c>
      <c r="F169" s="104" t="s">
        <v>594</v>
      </c>
      <c r="G169" s="173" t="s">
        <v>111</v>
      </c>
    </row>
    <row r="170" spans="1:7" x14ac:dyDescent="0.2">
      <c r="A170" s="106" t="s">
        <v>296</v>
      </c>
      <c r="B170" s="104" t="s">
        <v>297</v>
      </c>
      <c r="C170" s="173" t="s">
        <v>111</v>
      </c>
      <c r="D170"/>
      <c r="E170" s="106" t="s">
        <v>296</v>
      </c>
      <c r="F170" s="104" t="s">
        <v>297</v>
      </c>
      <c r="G170" s="173" t="s">
        <v>111</v>
      </c>
    </row>
    <row r="171" spans="1:7" x14ac:dyDescent="0.2">
      <c r="A171" s="106" t="s">
        <v>298</v>
      </c>
      <c r="B171" s="104" t="s">
        <v>299</v>
      </c>
      <c r="C171" s="173" t="s">
        <v>111</v>
      </c>
      <c r="D171"/>
      <c r="E171" s="106" t="s">
        <v>298</v>
      </c>
      <c r="F171" s="104" t="s">
        <v>299</v>
      </c>
      <c r="G171" s="173" t="s">
        <v>111</v>
      </c>
    </row>
    <row r="172" spans="1:7" x14ac:dyDescent="0.2">
      <c r="A172" s="106" t="s">
        <v>300</v>
      </c>
      <c r="B172" s="104" t="s">
        <v>301</v>
      </c>
      <c r="C172" s="173" t="s">
        <v>111</v>
      </c>
      <c r="D172"/>
      <c r="E172" s="106" t="s">
        <v>300</v>
      </c>
      <c r="F172" s="104" t="s">
        <v>301</v>
      </c>
      <c r="G172" s="173" t="s">
        <v>111</v>
      </c>
    </row>
    <row r="173" spans="1:7" x14ac:dyDescent="0.2">
      <c r="A173" s="106" t="s">
        <v>302</v>
      </c>
      <c r="B173" s="104" t="s">
        <v>303</v>
      </c>
      <c r="C173" s="173" t="s">
        <v>111</v>
      </c>
      <c r="D173"/>
      <c r="E173" s="106" t="s">
        <v>302</v>
      </c>
      <c r="F173" s="104" t="s">
        <v>303</v>
      </c>
      <c r="G173" s="173" t="s">
        <v>111</v>
      </c>
    </row>
    <row r="174" spans="1:7" x14ac:dyDescent="0.2">
      <c r="A174" s="106" t="s">
        <v>503</v>
      </c>
      <c r="B174" s="104" t="s">
        <v>504</v>
      </c>
      <c r="C174" s="173" t="s">
        <v>111</v>
      </c>
      <c r="D174"/>
      <c r="E174" s="106" t="s">
        <v>503</v>
      </c>
      <c r="F174" s="104" t="s">
        <v>504</v>
      </c>
      <c r="G174" s="173" t="s">
        <v>111</v>
      </c>
    </row>
    <row r="175" spans="1:7" x14ac:dyDescent="0.2">
      <c r="A175" s="106" t="s">
        <v>304</v>
      </c>
      <c r="B175" s="104" t="s">
        <v>305</v>
      </c>
      <c r="C175" s="173" t="s">
        <v>111</v>
      </c>
      <c r="D175"/>
      <c r="E175" s="106" t="s">
        <v>304</v>
      </c>
      <c r="F175" s="104" t="s">
        <v>305</v>
      </c>
      <c r="G175" s="173" t="s">
        <v>111</v>
      </c>
    </row>
    <row r="176" spans="1:7" x14ac:dyDescent="0.2">
      <c r="A176" s="106" t="s">
        <v>306</v>
      </c>
      <c r="B176" s="104" t="s">
        <v>307</v>
      </c>
      <c r="C176" s="173" t="s">
        <v>111</v>
      </c>
      <c r="D176"/>
      <c r="E176" s="106" t="s">
        <v>306</v>
      </c>
      <c r="F176" s="104" t="s">
        <v>307</v>
      </c>
      <c r="G176" s="173" t="s">
        <v>111</v>
      </c>
    </row>
    <row r="177" spans="1:7" x14ac:dyDescent="0.2">
      <c r="A177" s="106" t="s">
        <v>308</v>
      </c>
      <c r="B177" s="104" t="s">
        <v>309</v>
      </c>
      <c r="C177" s="173" t="s">
        <v>111</v>
      </c>
      <c r="D177"/>
      <c r="E177" s="106" t="s">
        <v>308</v>
      </c>
      <c r="F177" s="104" t="s">
        <v>309</v>
      </c>
      <c r="G177" s="173" t="s">
        <v>111</v>
      </c>
    </row>
    <row r="178" spans="1:7" x14ac:dyDescent="0.2">
      <c r="A178" s="106" t="s">
        <v>505</v>
      </c>
      <c r="B178" s="104" t="s">
        <v>506</v>
      </c>
      <c r="C178" s="173" t="s">
        <v>111</v>
      </c>
      <c r="D178"/>
      <c r="E178" s="106" t="s">
        <v>505</v>
      </c>
      <c r="F178" s="104" t="s">
        <v>506</v>
      </c>
      <c r="G178" s="173" t="s">
        <v>111</v>
      </c>
    </row>
    <row r="179" spans="1:7" x14ac:dyDescent="0.2">
      <c r="A179" s="106" t="s">
        <v>310</v>
      </c>
      <c r="B179" s="104" t="s">
        <v>311</v>
      </c>
      <c r="C179" s="173" t="s">
        <v>111</v>
      </c>
      <c r="D179"/>
      <c r="E179" s="106" t="s">
        <v>310</v>
      </c>
      <c r="F179" s="104" t="s">
        <v>311</v>
      </c>
      <c r="G179" s="173" t="s">
        <v>111</v>
      </c>
    </row>
    <row r="180" spans="1:7" x14ac:dyDescent="0.2">
      <c r="A180" s="106" t="s">
        <v>312</v>
      </c>
      <c r="B180" s="104" t="s">
        <v>313</v>
      </c>
      <c r="C180" s="173" t="s">
        <v>111</v>
      </c>
      <c r="D180"/>
      <c r="E180" s="106" t="s">
        <v>312</v>
      </c>
      <c r="F180" s="104" t="s">
        <v>313</v>
      </c>
      <c r="G180" s="173" t="s">
        <v>111</v>
      </c>
    </row>
    <row r="181" spans="1:7" x14ac:dyDescent="0.2">
      <c r="A181" s="106" t="s">
        <v>314</v>
      </c>
      <c r="B181" s="104" t="s">
        <v>315</v>
      </c>
      <c r="C181" s="173" t="s">
        <v>111</v>
      </c>
      <c r="D181"/>
      <c r="E181" s="106" t="s">
        <v>314</v>
      </c>
      <c r="F181" s="104" t="s">
        <v>315</v>
      </c>
      <c r="G181" s="173" t="s">
        <v>111</v>
      </c>
    </row>
    <row r="182" spans="1:7" x14ac:dyDescent="0.2">
      <c r="A182" s="106" t="s">
        <v>316</v>
      </c>
      <c r="B182" s="104" t="s">
        <v>317</v>
      </c>
      <c r="C182" s="173" t="s">
        <v>111</v>
      </c>
      <c r="D182"/>
      <c r="E182" s="106" t="s">
        <v>316</v>
      </c>
      <c r="F182" s="104" t="s">
        <v>317</v>
      </c>
      <c r="G182" s="173" t="s">
        <v>111</v>
      </c>
    </row>
    <row r="183" spans="1:7" x14ac:dyDescent="0.2">
      <c r="A183" s="106" t="s">
        <v>507</v>
      </c>
      <c r="B183" s="104" t="s">
        <v>508</v>
      </c>
      <c r="C183" s="173" t="s">
        <v>111</v>
      </c>
      <c r="D183"/>
      <c r="E183" s="106" t="s">
        <v>507</v>
      </c>
      <c r="F183" s="104" t="s">
        <v>508</v>
      </c>
      <c r="G183" s="173" t="s">
        <v>111</v>
      </c>
    </row>
    <row r="184" spans="1:7" x14ac:dyDescent="0.2">
      <c r="A184" s="106" t="s">
        <v>318</v>
      </c>
      <c r="B184" s="104" t="s">
        <v>319</v>
      </c>
      <c r="C184" s="173" t="s">
        <v>111</v>
      </c>
      <c r="D184"/>
      <c r="E184" s="106" t="s">
        <v>318</v>
      </c>
      <c r="F184" s="104" t="s">
        <v>319</v>
      </c>
      <c r="G184" s="173" t="s">
        <v>111</v>
      </c>
    </row>
    <row r="185" spans="1:7" x14ac:dyDescent="0.2">
      <c r="A185" s="106" t="s">
        <v>320</v>
      </c>
      <c r="B185" s="104" t="s">
        <v>321</v>
      </c>
      <c r="C185" s="173" t="s">
        <v>111</v>
      </c>
      <c r="D185"/>
      <c r="E185" s="106" t="s">
        <v>320</v>
      </c>
      <c r="F185" s="104" t="s">
        <v>321</v>
      </c>
      <c r="G185" s="173" t="s">
        <v>111</v>
      </c>
    </row>
    <row r="186" spans="1:7" x14ac:dyDescent="0.2">
      <c r="A186" s="106" t="s">
        <v>509</v>
      </c>
      <c r="B186" s="104" t="s">
        <v>510</v>
      </c>
      <c r="C186" s="173" t="s">
        <v>111</v>
      </c>
      <c r="D186"/>
      <c r="E186" s="106" t="s">
        <v>509</v>
      </c>
      <c r="F186" s="104" t="s">
        <v>510</v>
      </c>
      <c r="G186" s="173" t="s">
        <v>111</v>
      </c>
    </row>
    <row r="187" spans="1:7" x14ac:dyDescent="0.2">
      <c r="A187" s="106" t="s">
        <v>511</v>
      </c>
      <c r="B187" s="104" t="s">
        <v>512</v>
      </c>
      <c r="C187" s="173" t="s">
        <v>111</v>
      </c>
      <c r="D187"/>
      <c r="E187" s="106" t="s">
        <v>511</v>
      </c>
      <c r="F187" s="104" t="s">
        <v>512</v>
      </c>
      <c r="G187" s="173" t="s">
        <v>111</v>
      </c>
    </row>
    <row r="188" spans="1:7" x14ac:dyDescent="0.2">
      <c r="A188" s="106" t="s">
        <v>513</v>
      </c>
      <c r="B188" s="104" t="s">
        <v>514</v>
      </c>
      <c r="C188" s="173" t="s">
        <v>111</v>
      </c>
      <c r="D188"/>
      <c r="E188" s="106" t="s">
        <v>513</v>
      </c>
      <c r="F188" s="104" t="s">
        <v>514</v>
      </c>
      <c r="G188" s="173" t="s">
        <v>111</v>
      </c>
    </row>
    <row r="189" spans="1:7" x14ac:dyDescent="0.2">
      <c r="A189" s="106" t="s">
        <v>515</v>
      </c>
      <c r="B189" s="104" t="s">
        <v>516</v>
      </c>
      <c r="C189" s="173" t="s">
        <v>111</v>
      </c>
      <c r="D189"/>
      <c r="E189" s="106" t="s">
        <v>515</v>
      </c>
      <c r="F189" s="104" t="s">
        <v>516</v>
      </c>
      <c r="G189" s="173" t="s">
        <v>111</v>
      </c>
    </row>
    <row r="190" spans="1:7" x14ac:dyDescent="0.2">
      <c r="A190" s="106" t="s">
        <v>322</v>
      </c>
      <c r="B190" s="104" t="s">
        <v>323</v>
      </c>
      <c r="C190" s="173" t="s">
        <v>111</v>
      </c>
      <c r="D190"/>
      <c r="E190" s="106" t="s">
        <v>322</v>
      </c>
      <c r="F190" s="104" t="s">
        <v>323</v>
      </c>
      <c r="G190" s="173" t="s">
        <v>111</v>
      </c>
    </row>
    <row r="191" spans="1:7" x14ac:dyDescent="0.2">
      <c r="A191" s="106" t="s">
        <v>517</v>
      </c>
      <c r="B191" s="104" t="s">
        <v>518</v>
      </c>
      <c r="C191" s="173" t="s">
        <v>111</v>
      </c>
      <c r="D191"/>
      <c r="E191" s="106" t="s">
        <v>517</v>
      </c>
      <c r="F191" s="104" t="s">
        <v>518</v>
      </c>
      <c r="G191" s="173" t="s">
        <v>111</v>
      </c>
    </row>
    <row r="192" spans="1:7" x14ac:dyDescent="0.2">
      <c r="A192" s="106" t="s">
        <v>595</v>
      </c>
      <c r="B192" s="104" t="s">
        <v>596</v>
      </c>
      <c r="C192" s="173" t="s">
        <v>111</v>
      </c>
      <c r="D192"/>
      <c r="E192" s="106" t="s">
        <v>595</v>
      </c>
      <c r="F192" s="104" t="s">
        <v>596</v>
      </c>
      <c r="G192" s="173" t="s">
        <v>111</v>
      </c>
    </row>
    <row r="193" spans="1:7" x14ac:dyDescent="0.2">
      <c r="A193" s="106" t="s">
        <v>519</v>
      </c>
      <c r="B193" s="104" t="s">
        <v>520</v>
      </c>
      <c r="C193" s="173" t="s">
        <v>111</v>
      </c>
      <c r="D193"/>
      <c r="E193" s="106" t="s">
        <v>519</v>
      </c>
      <c r="F193" s="104" t="s">
        <v>520</v>
      </c>
      <c r="G193" s="173" t="s">
        <v>111</v>
      </c>
    </row>
    <row r="194" spans="1:7" x14ac:dyDescent="0.2">
      <c r="A194" s="106" t="s">
        <v>521</v>
      </c>
      <c r="B194" s="104" t="s">
        <v>522</v>
      </c>
      <c r="C194" s="173" t="s">
        <v>111</v>
      </c>
      <c r="D194"/>
      <c r="E194" s="106" t="s">
        <v>521</v>
      </c>
      <c r="F194" s="104" t="s">
        <v>522</v>
      </c>
      <c r="G194" s="173" t="s">
        <v>111</v>
      </c>
    </row>
    <row r="195" spans="1:7" x14ac:dyDescent="0.2">
      <c r="A195" s="106" t="s">
        <v>324</v>
      </c>
      <c r="B195" s="104" t="s">
        <v>325</v>
      </c>
      <c r="C195" s="173" t="s">
        <v>111</v>
      </c>
      <c r="D195"/>
      <c r="E195" s="106" t="s">
        <v>324</v>
      </c>
      <c r="F195" s="104" t="s">
        <v>325</v>
      </c>
      <c r="G195" s="173" t="s">
        <v>111</v>
      </c>
    </row>
    <row r="196" spans="1:7" x14ac:dyDescent="0.2">
      <c r="A196" s="106" t="s">
        <v>575</v>
      </c>
      <c r="B196" s="104" t="s">
        <v>576</v>
      </c>
      <c r="C196" s="173" t="s">
        <v>111</v>
      </c>
      <c r="D196"/>
      <c r="E196" s="106" t="s">
        <v>575</v>
      </c>
      <c r="F196" s="104" t="s">
        <v>576</v>
      </c>
      <c r="G196" s="173" t="s">
        <v>111</v>
      </c>
    </row>
    <row r="197" spans="1:7" x14ac:dyDescent="0.2">
      <c r="A197" s="106" t="s">
        <v>326</v>
      </c>
      <c r="B197" s="104" t="s">
        <v>327</v>
      </c>
      <c r="C197" s="173" t="s">
        <v>111</v>
      </c>
      <c r="D197"/>
      <c r="E197" s="106" t="s">
        <v>326</v>
      </c>
      <c r="F197" s="104" t="s">
        <v>327</v>
      </c>
      <c r="G197" s="173" t="s">
        <v>111</v>
      </c>
    </row>
    <row r="198" spans="1:7" x14ac:dyDescent="0.2">
      <c r="A198" s="106" t="s">
        <v>523</v>
      </c>
      <c r="B198" s="104" t="s">
        <v>524</v>
      </c>
      <c r="C198" s="173" t="s">
        <v>111</v>
      </c>
      <c r="D198"/>
      <c r="E198" s="106" t="s">
        <v>523</v>
      </c>
      <c r="F198" s="104" t="s">
        <v>524</v>
      </c>
      <c r="G198" s="173" t="s">
        <v>111</v>
      </c>
    </row>
    <row r="199" spans="1:7" x14ac:dyDescent="0.2">
      <c r="A199" s="106" t="s">
        <v>328</v>
      </c>
      <c r="B199" s="104" t="s">
        <v>329</v>
      </c>
      <c r="C199" s="173" t="s">
        <v>111</v>
      </c>
      <c r="D199"/>
      <c r="E199" s="106" t="s">
        <v>328</v>
      </c>
      <c r="F199" s="104" t="s">
        <v>329</v>
      </c>
      <c r="G199" s="173" t="s">
        <v>111</v>
      </c>
    </row>
    <row r="200" spans="1:7" x14ac:dyDescent="0.2">
      <c r="A200" s="106" t="s">
        <v>330</v>
      </c>
      <c r="B200" s="104" t="s">
        <v>331</v>
      </c>
      <c r="C200" s="173" t="s">
        <v>111</v>
      </c>
      <c r="D200"/>
      <c r="E200" s="106" t="s">
        <v>330</v>
      </c>
      <c r="F200" s="104" t="s">
        <v>331</v>
      </c>
      <c r="G200" s="173" t="s">
        <v>111</v>
      </c>
    </row>
    <row r="201" spans="1:7" x14ac:dyDescent="0.2">
      <c r="A201" s="106" t="s">
        <v>525</v>
      </c>
      <c r="B201" s="104" t="s">
        <v>526</v>
      </c>
      <c r="C201" s="173" t="s">
        <v>111</v>
      </c>
      <c r="D201"/>
      <c r="E201" s="106" t="s">
        <v>525</v>
      </c>
      <c r="F201" s="104" t="s">
        <v>526</v>
      </c>
      <c r="G201" s="173" t="s">
        <v>111</v>
      </c>
    </row>
    <row r="202" spans="1:7" x14ac:dyDescent="0.2">
      <c r="A202" s="106" t="s">
        <v>332</v>
      </c>
      <c r="B202" s="104" t="s">
        <v>333</v>
      </c>
      <c r="C202" s="173" t="s">
        <v>111</v>
      </c>
      <c r="D202"/>
      <c r="E202" s="106" t="s">
        <v>332</v>
      </c>
      <c r="F202" s="104" t="s">
        <v>333</v>
      </c>
      <c r="G202" s="173" t="s">
        <v>111</v>
      </c>
    </row>
    <row r="203" spans="1:7" x14ac:dyDescent="0.2">
      <c r="A203" s="106" t="s">
        <v>527</v>
      </c>
      <c r="B203" s="104" t="s">
        <v>528</v>
      </c>
      <c r="C203" s="173" t="s">
        <v>111</v>
      </c>
      <c r="D203"/>
      <c r="E203" s="106" t="s">
        <v>527</v>
      </c>
      <c r="F203" s="104" t="s">
        <v>528</v>
      </c>
      <c r="G203" s="173" t="s">
        <v>111</v>
      </c>
    </row>
    <row r="204" spans="1:7" x14ac:dyDescent="0.2">
      <c r="A204" s="106" t="s">
        <v>334</v>
      </c>
      <c r="B204" s="104" t="s">
        <v>335</v>
      </c>
      <c r="C204" s="173" t="s">
        <v>111</v>
      </c>
      <c r="D204"/>
      <c r="E204" s="106" t="s">
        <v>334</v>
      </c>
      <c r="F204" s="104" t="s">
        <v>335</v>
      </c>
      <c r="G204" s="173" t="s">
        <v>111</v>
      </c>
    </row>
    <row r="205" spans="1:7" x14ac:dyDescent="0.2">
      <c r="A205" s="106" t="s">
        <v>336</v>
      </c>
      <c r="B205" s="104" t="s">
        <v>337</v>
      </c>
      <c r="C205" s="173" t="s">
        <v>111</v>
      </c>
      <c r="D205"/>
      <c r="E205" s="106" t="s">
        <v>336</v>
      </c>
      <c r="F205" s="104" t="s">
        <v>337</v>
      </c>
      <c r="G205" s="173" t="s">
        <v>111</v>
      </c>
    </row>
    <row r="206" spans="1:7" x14ac:dyDescent="0.2">
      <c r="A206" s="106" t="s">
        <v>529</v>
      </c>
      <c r="B206" s="104" t="s">
        <v>530</v>
      </c>
      <c r="C206" s="173" t="s">
        <v>111</v>
      </c>
      <c r="D206"/>
      <c r="E206" s="106" t="s">
        <v>529</v>
      </c>
      <c r="F206" s="104" t="s">
        <v>530</v>
      </c>
      <c r="G206" s="173" t="s">
        <v>111</v>
      </c>
    </row>
    <row r="207" spans="1:7" x14ac:dyDescent="0.2">
      <c r="A207" s="106" t="s">
        <v>531</v>
      </c>
      <c r="B207" s="104" t="s">
        <v>532</v>
      </c>
      <c r="C207" s="173" t="s">
        <v>111</v>
      </c>
      <c r="D207"/>
      <c r="E207" s="106" t="s">
        <v>531</v>
      </c>
      <c r="F207" s="104" t="s">
        <v>532</v>
      </c>
      <c r="G207" s="173" t="s">
        <v>111</v>
      </c>
    </row>
    <row r="208" spans="1:7" x14ac:dyDescent="0.2">
      <c r="A208" s="106" t="s">
        <v>533</v>
      </c>
      <c r="B208" s="104" t="s">
        <v>534</v>
      </c>
      <c r="C208" s="173" t="s">
        <v>111</v>
      </c>
      <c r="D208"/>
      <c r="E208" s="106" t="s">
        <v>533</v>
      </c>
      <c r="F208" s="104" t="s">
        <v>534</v>
      </c>
      <c r="G208" s="173" t="s">
        <v>111</v>
      </c>
    </row>
    <row r="209" spans="1:7" x14ac:dyDescent="0.2">
      <c r="A209" s="106" t="s">
        <v>535</v>
      </c>
      <c r="B209" s="104" t="s">
        <v>536</v>
      </c>
      <c r="C209" s="173" t="s">
        <v>111</v>
      </c>
      <c r="D209"/>
      <c r="E209" s="106" t="s">
        <v>535</v>
      </c>
      <c r="F209" s="104" t="s">
        <v>536</v>
      </c>
      <c r="G209" s="173" t="s">
        <v>111</v>
      </c>
    </row>
    <row r="210" spans="1:7" x14ac:dyDescent="0.2">
      <c r="A210" s="106" t="s">
        <v>537</v>
      </c>
      <c r="B210" s="104" t="s">
        <v>538</v>
      </c>
      <c r="C210" s="173" t="s">
        <v>111</v>
      </c>
      <c r="D210"/>
      <c r="E210" s="106" t="s">
        <v>537</v>
      </c>
      <c r="F210" s="104" t="s">
        <v>538</v>
      </c>
      <c r="G210" s="173" t="s">
        <v>111</v>
      </c>
    </row>
    <row r="211" spans="1:7" x14ac:dyDescent="0.2">
      <c r="A211" s="106" t="s">
        <v>539</v>
      </c>
      <c r="B211" s="104" t="s">
        <v>540</v>
      </c>
      <c r="C211" s="173" t="s">
        <v>111</v>
      </c>
      <c r="D211"/>
      <c r="E211" s="106" t="s">
        <v>539</v>
      </c>
      <c r="F211" s="104" t="s">
        <v>540</v>
      </c>
      <c r="G211" s="173" t="s">
        <v>111</v>
      </c>
    </row>
    <row r="212" spans="1:7" x14ac:dyDescent="0.2">
      <c r="A212" s="106" t="s">
        <v>541</v>
      </c>
      <c r="B212" s="104" t="s">
        <v>542</v>
      </c>
      <c r="C212" s="173" t="s">
        <v>111</v>
      </c>
      <c r="D212"/>
      <c r="E212" s="106" t="s">
        <v>541</v>
      </c>
      <c r="F212" s="104" t="s">
        <v>542</v>
      </c>
      <c r="G212" s="173" t="s">
        <v>111</v>
      </c>
    </row>
    <row r="213" spans="1:7" x14ac:dyDescent="0.2">
      <c r="A213" s="106" t="s">
        <v>338</v>
      </c>
      <c r="B213" s="104" t="s">
        <v>339</v>
      </c>
      <c r="C213" s="173" t="s">
        <v>111</v>
      </c>
      <c r="D213"/>
      <c r="E213" s="106" t="s">
        <v>338</v>
      </c>
      <c r="F213" s="104" t="s">
        <v>339</v>
      </c>
      <c r="G213" s="173" t="s">
        <v>111</v>
      </c>
    </row>
    <row r="214" spans="1:7" x14ac:dyDescent="0.2">
      <c r="A214" s="106" t="s">
        <v>543</v>
      </c>
      <c r="B214" s="104" t="s">
        <v>544</v>
      </c>
      <c r="C214" s="173" t="s">
        <v>111</v>
      </c>
      <c r="D214"/>
      <c r="E214" s="106" t="s">
        <v>543</v>
      </c>
      <c r="F214" s="104" t="s">
        <v>544</v>
      </c>
      <c r="G214" s="173" t="s">
        <v>111</v>
      </c>
    </row>
    <row r="215" spans="1:7" x14ac:dyDescent="0.2">
      <c r="A215" s="106" t="s">
        <v>340</v>
      </c>
      <c r="B215" s="104" t="s">
        <v>341</v>
      </c>
      <c r="C215" s="173" t="s">
        <v>111</v>
      </c>
      <c r="D215"/>
      <c r="E215" s="106" t="s">
        <v>340</v>
      </c>
      <c r="F215" s="104" t="s">
        <v>341</v>
      </c>
      <c r="G215" s="173" t="s">
        <v>111</v>
      </c>
    </row>
    <row r="216" spans="1:7" x14ac:dyDescent="0.2">
      <c r="A216" s="106" t="s">
        <v>545</v>
      </c>
      <c r="B216" s="104" t="s">
        <v>546</v>
      </c>
      <c r="C216" s="173" t="s">
        <v>111</v>
      </c>
      <c r="D216"/>
      <c r="E216" s="106" t="s">
        <v>545</v>
      </c>
      <c r="F216" s="104" t="s">
        <v>546</v>
      </c>
      <c r="G216" s="173" t="s">
        <v>111</v>
      </c>
    </row>
    <row r="217" spans="1:7" x14ac:dyDescent="0.2">
      <c r="A217" s="106" t="s">
        <v>342</v>
      </c>
      <c r="B217" s="104" t="s">
        <v>343</v>
      </c>
      <c r="C217" s="173" t="s">
        <v>111</v>
      </c>
      <c r="D217"/>
      <c r="E217" s="106" t="s">
        <v>342</v>
      </c>
      <c r="F217" s="104" t="s">
        <v>343</v>
      </c>
      <c r="G217" s="173" t="s">
        <v>111</v>
      </c>
    </row>
    <row r="218" spans="1:7" x14ac:dyDescent="0.2">
      <c r="A218" s="106" t="s">
        <v>547</v>
      </c>
      <c r="B218" s="104" t="s">
        <v>548</v>
      </c>
      <c r="C218" s="173" t="s">
        <v>111</v>
      </c>
      <c r="D218"/>
      <c r="E218" s="106" t="s">
        <v>547</v>
      </c>
      <c r="F218" s="104" t="s">
        <v>548</v>
      </c>
      <c r="G218" s="173" t="s">
        <v>111</v>
      </c>
    </row>
    <row r="219" spans="1:7" x14ac:dyDescent="0.2">
      <c r="A219" s="106" t="s">
        <v>549</v>
      </c>
      <c r="B219" s="104" t="s">
        <v>550</v>
      </c>
      <c r="C219" s="173" t="s">
        <v>111</v>
      </c>
      <c r="D219"/>
      <c r="E219" s="106" t="s">
        <v>549</v>
      </c>
      <c r="F219" s="104" t="s">
        <v>550</v>
      </c>
      <c r="G219" s="173" t="s">
        <v>111</v>
      </c>
    </row>
    <row r="220" spans="1:7" x14ac:dyDescent="0.2">
      <c r="A220" s="106" t="s">
        <v>551</v>
      </c>
      <c r="B220" s="104" t="s">
        <v>552</v>
      </c>
      <c r="C220" s="173" t="s">
        <v>111</v>
      </c>
      <c r="D220"/>
      <c r="E220" s="106" t="s">
        <v>551</v>
      </c>
      <c r="F220" s="104" t="s">
        <v>552</v>
      </c>
      <c r="G220" s="173" t="s">
        <v>111</v>
      </c>
    </row>
    <row r="221" spans="1:7" x14ac:dyDescent="0.2">
      <c r="A221" s="106" t="s">
        <v>344</v>
      </c>
      <c r="B221" s="104" t="s">
        <v>345</v>
      </c>
      <c r="C221" s="173" t="s">
        <v>111</v>
      </c>
      <c r="D221"/>
      <c r="E221" s="106" t="s">
        <v>344</v>
      </c>
      <c r="F221" s="104" t="s">
        <v>345</v>
      </c>
      <c r="G221" s="173" t="s">
        <v>111</v>
      </c>
    </row>
    <row r="222" spans="1:7" x14ac:dyDescent="0.2">
      <c r="A222" s="106" t="s">
        <v>346</v>
      </c>
      <c r="B222" s="104" t="s">
        <v>347</v>
      </c>
      <c r="C222" s="173" t="s">
        <v>111</v>
      </c>
      <c r="D222"/>
      <c r="E222" s="106" t="s">
        <v>346</v>
      </c>
      <c r="F222" s="104" t="s">
        <v>347</v>
      </c>
      <c r="G222" s="173" t="s">
        <v>111</v>
      </c>
    </row>
    <row r="223" spans="1:7" x14ac:dyDescent="0.2">
      <c r="A223" s="106" t="s">
        <v>348</v>
      </c>
      <c r="B223" s="104" t="s">
        <v>349</v>
      </c>
      <c r="C223" s="173" t="s">
        <v>111</v>
      </c>
      <c r="D223"/>
      <c r="E223" s="106" t="s">
        <v>348</v>
      </c>
      <c r="F223" s="104" t="s">
        <v>349</v>
      </c>
      <c r="G223" s="173" t="s">
        <v>111</v>
      </c>
    </row>
    <row r="224" spans="1:7" x14ac:dyDescent="0.2">
      <c r="A224" s="106" t="s">
        <v>350</v>
      </c>
      <c r="B224" s="104" t="s">
        <v>351</v>
      </c>
      <c r="C224" s="173" t="s">
        <v>111</v>
      </c>
      <c r="D224"/>
      <c r="E224" s="106" t="s">
        <v>350</v>
      </c>
      <c r="F224" s="104" t="s">
        <v>351</v>
      </c>
      <c r="G224" s="173" t="s">
        <v>111</v>
      </c>
    </row>
    <row r="225" spans="1:7" x14ac:dyDescent="0.2">
      <c r="A225" s="106" t="s">
        <v>553</v>
      </c>
      <c r="B225" s="104" t="s">
        <v>554</v>
      </c>
      <c r="C225" s="173" t="s">
        <v>111</v>
      </c>
      <c r="D225"/>
      <c r="E225" s="106" t="s">
        <v>553</v>
      </c>
      <c r="F225" s="104" t="s">
        <v>554</v>
      </c>
      <c r="G225" s="173" t="s">
        <v>111</v>
      </c>
    </row>
    <row r="226" spans="1:7" x14ac:dyDescent="0.2">
      <c r="A226" s="106" t="s">
        <v>352</v>
      </c>
      <c r="B226" s="104" t="s">
        <v>353</v>
      </c>
      <c r="C226" s="173" t="s">
        <v>111</v>
      </c>
      <c r="D226"/>
      <c r="E226" s="106" t="s">
        <v>352</v>
      </c>
      <c r="F226" s="104" t="s">
        <v>353</v>
      </c>
      <c r="G226" s="173" t="s">
        <v>111</v>
      </c>
    </row>
    <row r="227" spans="1:7" x14ac:dyDescent="0.2">
      <c r="A227" s="106" t="s">
        <v>354</v>
      </c>
      <c r="B227" s="104" t="s">
        <v>355</v>
      </c>
      <c r="C227" s="173" t="s">
        <v>111</v>
      </c>
      <c r="D227"/>
      <c r="E227" s="106" t="s">
        <v>354</v>
      </c>
      <c r="F227" s="104" t="s">
        <v>355</v>
      </c>
      <c r="G227" s="173" t="s">
        <v>111</v>
      </c>
    </row>
    <row r="228" spans="1:7" x14ac:dyDescent="0.2">
      <c r="A228" s="106" t="s">
        <v>555</v>
      </c>
      <c r="B228" s="104" t="s">
        <v>556</v>
      </c>
      <c r="C228" s="173" t="s">
        <v>111</v>
      </c>
      <c r="D228"/>
      <c r="E228" s="106" t="s">
        <v>555</v>
      </c>
      <c r="F228" s="104" t="s">
        <v>556</v>
      </c>
      <c r="G228" s="173" t="s">
        <v>111</v>
      </c>
    </row>
    <row r="229" spans="1:7" x14ac:dyDescent="0.2">
      <c r="A229" s="106" t="s">
        <v>356</v>
      </c>
      <c r="B229" s="104" t="s">
        <v>357</v>
      </c>
      <c r="C229" s="173" t="s">
        <v>111</v>
      </c>
      <c r="D229"/>
      <c r="E229" s="106" t="s">
        <v>356</v>
      </c>
      <c r="F229" s="104" t="s">
        <v>357</v>
      </c>
      <c r="G229" s="173" t="s">
        <v>111</v>
      </c>
    </row>
    <row r="230" spans="1:7" x14ac:dyDescent="0.2">
      <c r="A230" s="106" t="s">
        <v>358</v>
      </c>
      <c r="B230" s="104" t="s">
        <v>359</v>
      </c>
      <c r="C230" s="173" t="s">
        <v>111</v>
      </c>
      <c r="D230"/>
      <c r="E230" s="106" t="s">
        <v>358</v>
      </c>
      <c r="F230" s="104" t="s">
        <v>359</v>
      </c>
      <c r="G230" s="173" t="s">
        <v>111</v>
      </c>
    </row>
    <row r="231" spans="1:7" x14ac:dyDescent="0.2">
      <c r="A231" s="106" t="s">
        <v>360</v>
      </c>
      <c r="B231" s="104" t="s">
        <v>361</v>
      </c>
      <c r="C231" s="173" t="s">
        <v>111</v>
      </c>
      <c r="D231"/>
      <c r="E231" s="106" t="s">
        <v>360</v>
      </c>
      <c r="F231" s="104" t="s">
        <v>361</v>
      </c>
      <c r="G231" s="173" t="s">
        <v>111</v>
      </c>
    </row>
    <row r="232" spans="1:7" x14ac:dyDescent="0.2">
      <c r="A232" s="106" t="s">
        <v>362</v>
      </c>
      <c r="B232" s="104" t="s">
        <v>363</v>
      </c>
      <c r="C232" s="173" t="s">
        <v>111</v>
      </c>
      <c r="D232"/>
      <c r="E232" s="106" t="s">
        <v>362</v>
      </c>
      <c r="F232" s="104" t="s">
        <v>363</v>
      </c>
      <c r="G232" s="173" t="s">
        <v>111</v>
      </c>
    </row>
    <row r="233" spans="1:7" x14ac:dyDescent="0.2">
      <c r="A233" s="106" t="s">
        <v>364</v>
      </c>
      <c r="B233" s="104" t="s">
        <v>365</v>
      </c>
      <c r="C233" s="173" t="s">
        <v>111</v>
      </c>
      <c r="D233"/>
      <c r="E233" s="106" t="s">
        <v>364</v>
      </c>
      <c r="F233" s="104" t="s">
        <v>365</v>
      </c>
      <c r="G233" s="173" t="s">
        <v>111</v>
      </c>
    </row>
    <row r="234" spans="1:7" x14ac:dyDescent="0.2">
      <c r="A234" s="106" t="s">
        <v>557</v>
      </c>
      <c r="B234" s="104" t="s">
        <v>558</v>
      </c>
      <c r="C234" s="173" t="s">
        <v>111</v>
      </c>
      <c r="D234"/>
      <c r="E234" s="106" t="s">
        <v>557</v>
      </c>
      <c r="F234" s="104" t="s">
        <v>558</v>
      </c>
      <c r="G234" s="173" t="s">
        <v>111</v>
      </c>
    </row>
    <row r="235" spans="1:7" ht="14.25" customHeight="1" x14ac:dyDescent="0.2">
      <c r="A235" s="106" t="s">
        <v>559</v>
      </c>
      <c r="B235" s="104" t="s">
        <v>560</v>
      </c>
      <c r="C235" s="173" t="s">
        <v>111</v>
      </c>
      <c r="E235" s="106" t="s">
        <v>559</v>
      </c>
      <c r="F235" s="104" t="s">
        <v>560</v>
      </c>
      <c r="G235" s="173" t="s">
        <v>111</v>
      </c>
    </row>
    <row r="236" spans="1:7" ht="13.5" thickBot="1" x14ac:dyDescent="0.25">
      <c r="A236" s="107" t="s">
        <v>366</v>
      </c>
      <c r="B236" s="105" t="s">
        <v>367</v>
      </c>
      <c r="C236" s="174" t="s">
        <v>111</v>
      </c>
      <c r="E236" s="107" t="s">
        <v>366</v>
      </c>
      <c r="F236" s="105" t="s">
        <v>367</v>
      </c>
      <c r="G236" s="174" t="s">
        <v>111</v>
      </c>
    </row>
    <row r="237" spans="1:7" ht="15.75" customHeight="1" thickBot="1" x14ac:dyDescent="0.25">
      <c r="A237" s="196" t="s">
        <v>5</v>
      </c>
      <c r="B237" s="198"/>
      <c r="C237" s="21">
        <v>233</v>
      </c>
      <c r="E237" s="196" t="s">
        <v>5</v>
      </c>
      <c r="F237" s="198"/>
      <c r="G237" s="21">
        <v>233</v>
      </c>
    </row>
  </sheetData>
  <mergeCells count="4">
    <mergeCell ref="A2:C2"/>
    <mergeCell ref="E2:G2"/>
    <mergeCell ref="A237:B237"/>
    <mergeCell ref="E237:F2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G18" sqref="G18:G19"/>
    </sheetView>
  </sheetViews>
  <sheetFormatPr defaultRowHeight="12.75" x14ac:dyDescent="0.2"/>
  <cols>
    <col min="1" max="1" width="28" customWidth="1"/>
    <col min="2" max="2" width="11" style="36" customWidth="1"/>
    <col min="3" max="3" width="12.7109375" style="36" customWidth="1"/>
    <col min="4" max="4" width="8.42578125" style="36" customWidth="1"/>
    <col min="5" max="5" width="7.28515625" style="36" customWidth="1"/>
    <col min="6" max="6" width="7.42578125" customWidth="1"/>
    <col min="7" max="7" width="28" customWidth="1"/>
    <col min="8" max="8" width="11" style="36" customWidth="1"/>
    <col min="9" max="9" width="12.7109375" style="36" customWidth="1"/>
    <col min="10" max="10" width="8.42578125" style="36" customWidth="1"/>
    <col min="11" max="11" width="7.28515625" style="36" customWidth="1"/>
  </cols>
  <sheetData>
    <row r="1" spans="1:11" ht="21.75" customHeight="1" thickBot="1" x14ac:dyDescent="0.25"/>
    <row r="2" spans="1:11" ht="12.75" customHeight="1" x14ac:dyDescent="0.2">
      <c r="A2" s="199" t="s">
        <v>632</v>
      </c>
      <c r="B2" s="200"/>
      <c r="C2" s="200"/>
      <c r="D2" s="200"/>
      <c r="E2" s="201"/>
      <c r="G2" s="199" t="s">
        <v>599</v>
      </c>
      <c r="H2" s="200"/>
      <c r="I2" s="200"/>
      <c r="J2" s="200"/>
      <c r="K2" s="201"/>
    </row>
    <row r="3" spans="1:11" ht="13.5" customHeight="1" thickBot="1" x14ac:dyDescent="0.25">
      <c r="A3" s="202"/>
      <c r="B3" s="203"/>
      <c r="C3" s="203"/>
      <c r="D3" s="203"/>
      <c r="E3" s="204"/>
      <c r="G3" s="202"/>
      <c r="H3" s="203"/>
      <c r="I3" s="203"/>
      <c r="J3" s="203"/>
      <c r="K3" s="204"/>
    </row>
    <row r="4" spans="1:11" ht="31.5" customHeight="1" thickBot="1" x14ac:dyDescent="0.25">
      <c r="A4" s="27" t="s">
        <v>31</v>
      </c>
      <c r="B4" s="35" t="s">
        <v>32</v>
      </c>
      <c r="C4" s="37" t="s">
        <v>46</v>
      </c>
      <c r="D4" s="37" t="s">
        <v>47</v>
      </c>
      <c r="E4" s="27" t="s">
        <v>43</v>
      </c>
      <c r="G4" s="27" t="s">
        <v>31</v>
      </c>
      <c r="H4" s="35" t="s">
        <v>32</v>
      </c>
      <c r="I4" s="37" t="s">
        <v>46</v>
      </c>
      <c r="J4" s="37" t="s">
        <v>47</v>
      </c>
      <c r="K4" s="27" t="s">
        <v>43</v>
      </c>
    </row>
    <row r="5" spans="1:11" ht="18" customHeight="1" thickBot="1" x14ac:dyDescent="0.25">
      <c r="A5" s="23" t="s">
        <v>34</v>
      </c>
      <c r="B5" s="57">
        <v>3</v>
      </c>
      <c r="C5" s="57">
        <v>0</v>
      </c>
      <c r="D5" s="57">
        <f>B5-C5</f>
        <v>3</v>
      </c>
      <c r="E5" s="22" t="s">
        <v>28</v>
      </c>
      <c r="G5" s="23" t="s">
        <v>34</v>
      </c>
      <c r="H5" s="57">
        <v>3</v>
      </c>
      <c r="I5" s="57">
        <v>0</v>
      </c>
      <c r="J5" s="57">
        <f>H5-I5</f>
        <v>3</v>
      </c>
      <c r="K5" s="22" t="s">
        <v>28</v>
      </c>
    </row>
    <row r="6" spans="1:11" ht="20.25" customHeight="1" thickBot="1" x14ac:dyDescent="0.3">
      <c r="A6" s="84" t="s">
        <v>5</v>
      </c>
      <c r="B6" s="26">
        <f>SUM(B5:B5)</f>
        <v>3</v>
      </c>
      <c r="C6" s="26">
        <f>SUM(C5:C5)</f>
        <v>0</v>
      </c>
      <c r="D6" s="26">
        <f>SUM(D5:D5)</f>
        <v>3</v>
      </c>
      <c r="E6" s="38"/>
      <c r="G6" s="84" t="s">
        <v>5</v>
      </c>
      <c r="H6" s="26">
        <f>SUM(H5:H5)</f>
        <v>3</v>
      </c>
      <c r="I6" s="26">
        <f>SUM(I5:I5)</f>
        <v>0</v>
      </c>
      <c r="J6" s="26">
        <f>SUM(J5:J5)</f>
        <v>3</v>
      </c>
      <c r="K6" s="38"/>
    </row>
    <row r="8" spans="1:11" ht="15" x14ac:dyDescent="0.25">
      <c r="A8" s="24" t="s">
        <v>66</v>
      </c>
      <c r="B8" s="39">
        <f>B6</f>
        <v>3</v>
      </c>
      <c r="G8" s="24" t="s">
        <v>66</v>
      </c>
      <c r="H8" s="39">
        <f>H6</f>
        <v>3</v>
      </c>
    </row>
    <row r="9" spans="1:11" ht="15" x14ac:dyDescent="0.25">
      <c r="A9" s="24" t="s">
        <v>67</v>
      </c>
      <c r="B9" s="39">
        <f>C6</f>
        <v>0</v>
      </c>
      <c r="G9" s="24" t="s">
        <v>67</v>
      </c>
      <c r="H9" s="39">
        <f>I6</f>
        <v>0</v>
      </c>
    </row>
    <row r="10" spans="1:11" ht="15" x14ac:dyDescent="0.25">
      <c r="A10" s="24" t="s">
        <v>68</v>
      </c>
      <c r="B10" s="39">
        <f>D6</f>
        <v>3</v>
      </c>
      <c r="G10" s="24" t="s">
        <v>68</v>
      </c>
      <c r="H10" s="39">
        <f>J6</f>
        <v>3</v>
      </c>
    </row>
  </sheetData>
  <mergeCells count="2">
    <mergeCell ref="A2:E3"/>
    <mergeCell ref="G2:K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1" sqref="G11"/>
    </sheetView>
  </sheetViews>
  <sheetFormatPr defaultRowHeight="12.75" x14ac:dyDescent="0.2"/>
  <cols>
    <col min="1" max="1" width="21.85546875" customWidth="1"/>
    <col min="2" max="2" width="34.85546875" customWidth="1"/>
    <col min="3" max="3" width="15.42578125" customWidth="1"/>
    <col min="4" max="4" width="7.5703125" customWidth="1"/>
    <col min="5" max="5" width="8.7109375" style="36" customWidth="1"/>
    <col min="6" max="6" width="5" customWidth="1"/>
    <col min="7" max="7" width="21.85546875" customWidth="1"/>
    <col min="8" max="8" width="34.85546875" customWidth="1"/>
    <col min="9" max="9" width="15.42578125" customWidth="1"/>
    <col min="10" max="10" width="7.5703125" customWidth="1"/>
    <col min="11" max="11" width="8.7109375" style="36" customWidth="1"/>
  </cols>
  <sheetData>
    <row r="1" spans="1:11" ht="13.5" thickBot="1" x14ac:dyDescent="0.25"/>
    <row r="2" spans="1:11" ht="24.75" customHeight="1" thickBot="1" x14ac:dyDescent="0.25">
      <c r="A2" s="205" t="s">
        <v>633</v>
      </c>
      <c r="B2" s="206"/>
      <c r="C2" s="206"/>
      <c r="D2" s="206"/>
      <c r="E2" s="207"/>
      <c r="G2" s="205" t="s">
        <v>600</v>
      </c>
      <c r="H2" s="206"/>
      <c r="I2" s="206"/>
      <c r="J2" s="206"/>
      <c r="K2" s="207"/>
    </row>
    <row r="3" spans="1:11" ht="18.75" customHeight="1" thickBot="1" x14ac:dyDescent="0.25">
      <c r="A3" s="31" t="s">
        <v>25</v>
      </c>
      <c r="B3" s="31" t="s">
        <v>26</v>
      </c>
      <c r="C3" s="31" t="s">
        <v>48</v>
      </c>
      <c r="D3" s="21" t="s">
        <v>40</v>
      </c>
      <c r="E3" s="21" t="s">
        <v>62</v>
      </c>
      <c r="G3" s="31" t="s">
        <v>25</v>
      </c>
      <c r="H3" s="31" t="s">
        <v>26</v>
      </c>
      <c r="I3" s="31" t="s">
        <v>48</v>
      </c>
      <c r="J3" s="21" t="s">
        <v>40</v>
      </c>
      <c r="K3" s="21" t="s">
        <v>62</v>
      </c>
    </row>
    <row r="4" spans="1:11" ht="21" customHeight="1" x14ac:dyDescent="0.2">
      <c r="A4" s="49" t="s">
        <v>35</v>
      </c>
      <c r="B4" s="47" t="s">
        <v>49</v>
      </c>
      <c r="C4" s="46" t="s">
        <v>44</v>
      </c>
      <c r="D4" s="46" t="s">
        <v>28</v>
      </c>
      <c r="E4" s="46">
        <v>1</v>
      </c>
      <c r="F4" s="29"/>
      <c r="G4" s="49" t="s">
        <v>35</v>
      </c>
      <c r="H4" s="47" t="s">
        <v>49</v>
      </c>
      <c r="I4" s="46" t="s">
        <v>44</v>
      </c>
      <c r="J4" s="46" t="s">
        <v>28</v>
      </c>
      <c r="K4" s="46">
        <v>1</v>
      </c>
    </row>
    <row r="5" spans="1:11" ht="20.25" customHeight="1" x14ac:dyDescent="0.2">
      <c r="A5" s="49" t="s">
        <v>50</v>
      </c>
      <c r="B5" s="50" t="s">
        <v>51</v>
      </c>
      <c r="C5" s="51" t="s">
        <v>44</v>
      </c>
      <c r="D5" s="51" t="s">
        <v>28</v>
      </c>
      <c r="E5" s="51">
        <v>1</v>
      </c>
      <c r="F5" s="29"/>
      <c r="G5" s="49" t="s">
        <v>50</v>
      </c>
      <c r="H5" s="50" t="s">
        <v>51</v>
      </c>
      <c r="I5" s="51" t="s">
        <v>44</v>
      </c>
      <c r="J5" s="51" t="s">
        <v>28</v>
      </c>
      <c r="K5" s="51">
        <v>1</v>
      </c>
    </row>
    <row r="6" spans="1:11" ht="19.5" customHeight="1" x14ac:dyDescent="0.2">
      <c r="A6" s="49" t="s">
        <v>52</v>
      </c>
      <c r="B6" s="50" t="s">
        <v>53</v>
      </c>
      <c r="C6" s="51" t="s">
        <v>44</v>
      </c>
      <c r="D6" s="51" t="s">
        <v>28</v>
      </c>
      <c r="E6" s="51">
        <v>1</v>
      </c>
      <c r="F6" s="29"/>
      <c r="G6" s="49" t="s">
        <v>52</v>
      </c>
      <c r="H6" s="50" t="s">
        <v>53</v>
      </c>
      <c r="I6" s="51" t="s">
        <v>44</v>
      </c>
      <c r="J6" s="51" t="s">
        <v>28</v>
      </c>
      <c r="K6" s="51">
        <v>1</v>
      </c>
    </row>
    <row r="7" spans="1:11" ht="18" customHeight="1" x14ac:dyDescent="0.2">
      <c r="A7" s="49" t="s">
        <v>54</v>
      </c>
      <c r="B7" s="50" t="s">
        <v>55</v>
      </c>
      <c r="C7" s="48" t="s">
        <v>44</v>
      </c>
      <c r="D7" s="48" t="s">
        <v>28</v>
      </c>
      <c r="E7" s="48">
        <v>1</v>
      </c>
      <c r="F7" s="29"/>
      <c r="G7" s="49" t="s">
        <v>54</v>
      </c>
      <c r="H7" s="50" t="s">
        <v>55</v>
      </c>
      <c r="I7" s="48" t="s">
        <v>44</v>
      </c>
      <c r="J7" s="48" t="s">
        <v>28</v>
      </c>
      <c r="K7" s="48">
        <v>1</v>
      </c>
    </row>
    <row r="8" spans="1:11" ht="18" customHeight="1" x14ac:dyDescent="0.2">
      <c r="A8" s="52" t="s">
        <v>56</v>
      </c>
      <c r="B8" s="53" t="s">
        <v>36</v>
      </c>
      <c r="C8" s="48" t="s">
        <v>44</v>
      </c>
      <c r="D8" s="48" t="s">
        <v>28</v>
      </c>
      <c r="E8" s="48">
        <v>1</v>
      </c>
      <c r="F8" s="29"/>
      <c r="G8" s="52" t="s">
        <v>56</v>
      </c>
      <c r="H8" s="53" t="s">
        <v>36</v>
      </c>
      <c r="I8" s="48" t="s">
        <v>44</v>
      </c>
      <c r="J8" s="48" t="s">
        <v>28</v>
      </c>
      <c r="K8" s="48">
        <v>1</v>
      </c>
    </row>
    <row r="9" spans="1:11" ht="18.75" customHeight="1" thickBot="1" x14ac:dyDescent="0.25">
      <c r="A9" s="54" t="s">
        <v>57</v>
      </c>
      <c r="B9" s="55" t="s">
        <v>58</v>
      </c>
      <c r="C9" s="56" t="s">
        <v>44</v>
      </c>
      <c r="D9" s="56" t="s">
        <v>28</v>
      </c>
      <c r="E9" s="56">
        <v>1</v>
      </c>
      <c r="F9" s="29"/>
      <c r="G9" s="54" t="s">
        <v>57</v>
      </c>
      <c r="H9" s="55" t="s">
        <v>58</v>
      </c>
      <c r="I9" s="56" t="s">
        <v>44</v>
      </c>
      <c r="J9" s="56" t="s">
        <v>28</v>
      </c>
      <c r="K9" s="56">
        <v>1</v>
      </c>
    </row>
    <row r="10" spans="1:11" ht="18.75" customHeight="1" thickBot="1" x14ac:dyDescent="0.25">
      <c r="A10" s="196" t="s">
        <v>45</v>
      </c>
      <c r="B10" s="197"/>
      <c r="C10" s="197"/>
      <c r="D10" s="198"/>
      <c r="E10" s="21">
        <f>SUM(E4:E9)</f>
        <v>6</v>
      </c>
      <c r="G10" s="196" t="s">
        <v>45</v>
      </c>
      <c r="H10" s="197"/>
      <c r="I10" s="197"/>
      <c r="J10" s="198"/>
      <c r="K10" s="21">
        <f>SUM(K4:K9)</f>
        <v>6</v>
      </c>
    </row>
    <row r="13" spans="1:11" x14ac:dyDescent="0.2">
      <c r="B13" s="75" t="s">
        <v>562</v>
      </c>
      <c r="C13" s="94">
        <v>6</v>
      </c>
      <c r="H13" s="75" t="s">
        <v>562</v>
      </c>
      <c r="I13" s="75">
        <v>6</v>
      </c>
    </row>
  </sheetData>
  <mergeCells count="4">
    <mergeCell ref="A2:E2"/>
    <mergeCell ref="A10:D10"/>
    <mergeCell ref="G2:K2"/>
    <mergeCell ref="G10:J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4"/>
  <sheetViews>
    <sheetView workbookViewId="0">
      <selection activeCell="F18" sqref="F18"/>
    </sheetView>
  </sheetViews>
  <sheetFormatPr defaultRowHeight="12.75" x14ac:dyDescent="0.2"/>
  <cols>
    <col min="1" max="1" width="3.140625" customWidth="1"/>
    <col min="2" max="2" width="13.7109375" customWidth="1"/>
    <col min="3" max="3" width="17.5703125" customWidth="1"/>
    <col min="4" max="4" width="22.28515625" customWidth="1"/>
    <col min="5" max="5" width="15.5703125" customWidth="1"/>
    <col min="6" max="6" width="7.28515625" customWidth="1"/>
    <col min="7" max="7" width="8" customWidth="1"/>
    <col min="8" max="8" width="7" customWidth="1"/>
    <col min="9" max="9" width="18.28515625" customWidth="1"/>
    <col min="10" max="10" width="17.7109375" bestFit="1" customWidth="1"/>
    <col min="11" max="11" width="18.5703125" customWidth="1"/>
    <col min="12" max="12" width="16.42578125" customWidth="1"/>
  </cols>
  <sheetData>
    <row r="2" spans="2:14" ht="13.5" thickBot="1" x14ac:dyDescent="0.25"/>
    <row r="3" spans="2:14" ht="17.25" customHeight="1" thickBot="1" x14ac:dyDescent="0.25">
      <c r="B3" s="208" t="s">
        <v>637</v>
      </c>
      <c r="C3" s="209"/>
      <c r="D3" s="210"/>
      <c r="I3" s="208" t="s">
        <v>601</v>
      </c>
      <c r="J3" s="209"/>
      <c r="K3" s="210"/>
    </row>
    <row r="4" spans="2:14" ht="27.75" customHeight="1" thickBot="1" x14ac:dyDescent="0.25">
      <c r="B4" s="32" t="s">
        <v>106</v>
      </c>
      <c r="C4" s="74" t="s">
        <v>108</v>
      </c>
      <c r="D4" s="13" t="s">
        <v>107</v>
      </c>
      <c r="I4" s="32" t="s">
        <v>106</v>
      </c>
      <c r="J4" s="74" t="s">
        <v>108</v>
      </c>
      <c r="K4" s="13" t="s">
        <v>107</v>
      </c>
    </row>
    <row r="5" spans="2:14" ht="21" customHeight="1" thickBot="1" x14ac:dyDescent="0.25">
      <c r="B5" s="95" t="s">
        <v>33</v>
      </c>
      <c r="C5" s="21">
        <f>C15+C18+C21+C24</f>
        <v>92</v>
      </c>
      <c r="D5" s="21">
        <f>E15+E18+E21+E24</f>
        <v>65</v>
      </c>
      <c r="I5" s="95" t="s">
        <v>33</v>
      </c>
      <c r="J5" s="21">
        <f>J15+J18+J21+J24</f>
        <v>92</v>
      </c>
      <c r="K5" s="21">
        <f>L15+L18+L21+L24</f>
        <v>53</v>
      </c>
    </row>
    <row r="7" spans="2:14" ht="13.5" thickBot="1" x14ac:dyDescent="0.25"/>
    <row r="8" spans="2:14" ht="23.25" customHeight="1" thickBot="1" x14ac:dyDescent="0.25">
      <c r="B8" s="211" t="s">
        <v>41</v>
      </c>
      <c r="C8" s="213" t="s">
        <v>105</v>
      </c>
      <c r="D8" s="214"/>
      <c r="E8" s="214"/>
      <c r="F8" s="214"/>
      <c r="G8" s="215"/>
      <c r="I8" s="211" t="s">
        <v>41</v>
      </c>
      <c r="J8" s="213" t="s">
        <v>105</v>
      </c>
      <c r="K8" s="214"/>
      <c r="L8" s="214"/>
      <c r="M8" s="214"/>
      <c r="N8" s="215"/>
    </row>
    <row r="9" spans="2:14" ht="20.25" customHeight="1" thickBot="1" x14ac:dyDescent="0.3">
      <c r="B9" s="212"/>
      <c r="C9" s="40" t="s">
        <v>42</v>
      </c>
      <c r="D9" s="26" t="s">
        <v>59</v>
      </c>
      <c r="E9" s="41" t="s">
        <v>60</v>
      </c>
      <c r="F9" s="26" t="s">
        <v>61</v>
      </c>
      <c r="G9" s="42" t="s">
        <v>5</v>
      </c>
      <c r="I9" s="212"/>
      <c r="J9" s="176" t="s">
        <v>42</v>
      </c>
      <c r="K9" s="26" t="s">
        <v>59</v>
      </c>
      <c r="L9" s="177" t="s">
        <v>60</v>
      </c>
      <c r="M9" s="26" t="s">
        <v>61</v>
      </c>
      <c r="N9" s="178" t="s">
        <v>5</v>
      </c>
    </row>
    <row r="10" spans="2:14" ht="18.75" customHeight="1" thickBot="1" x14ac:dyDescent="0.25">
      <c r="B10" s="33" t="s">
        <v>33</v>
      </c>
      <c r="C10" s="43">
        <f>E15</f>
        <v>42</v>
      </c>
      <c r="D10" s="34">
        <f>E18</f>
        <v>1</v>
      </c>
      <c r="E10" s="44">
        <f>E21</f>
        <v>2</v>
      </c>
      <c r="F10" s="34">
        <f>E24</f>
        <v>20</v>
      </c>
      <c r="G10" s="45">
        <f>F10+E10+D10+C10</f>
        <v>65</v>
      </c>
      <c r="I10" s="33" t="s">
        <v>33</v>
      </c>
      <c r="J10" s="43">
        <f>L15</f>
        <v>30</v>
      </c>
      <c r="K10" s="34">
        <f>L18</f>
        <v>1</v>
      </c>
      <c r="L10" s="44">
        <f>L21</f>
        <v>2</v>
      </c>
      <c r="M10" s="34">
        <f>L24</f>
        <v>20</v>
      </c>
      <c r="N10" s="45">
        <f>M10+L10+K10+J10</f>
        <v>53</v>
      </c>
    </row>
    <row r="11" spans="2:14" ht="20.25" customHeight="1" thickBot="1" x14ac:dyDescent="0.3">
      <c r="B11" s="40" t="s">
        <v>5</v>
      </c>
      <c r="C11" s="40">
        <f>SUM(C10:C10)</f>
        <v>42</v>
      </c>
      <c r="D11" s="26">
        <f>SUM(D10:D10)</f>
        <v>1</v>
      </c>
      <c r="E11" s="41">
        <f>SUM(E10:E10)</f>
        <v>2</v>
      </c>
      <c r="F11" s="26">
        <f>SUM(F10:F10)</f>
        <v>20</v>
      </c>
      <c r="G11" s="42">
        <f>SUM(G10:G10)</f>
        <v>65</v>
      </c>
      <c r="I11" s="176" t="s">
        <v>5</v>
      </c>
      <c r="J11" s="176">
        <f>SUM(J10:J10)</f>
        <v>30</v>
      </c>
      <c r="K11" s="26">
        <f>SUM(K10:K10)</f>
        <v>1</v>
      </c>
      <c r="L11" s="177">
        <f>SUM(L10:L10)</f>
        <v>2</v>
      </c>
      <c r="M11" s="26">
        <f>SUM(M10:M10)</f>
        <v>20</v>
      </c>
      <c r="N11" s="178">
        <f>SUM(N10:N10)</f>
        <v>53</v>
      </c>
    </row>
    <row r="13" spans="2:14" ht="13.5" thickBot="1" x14ac:dyDescent="0.25"/>
    <row r="14" spans="2:14" ht="30.95" customHeight="1" thickBot="1" x14ac:dyDescent="0.25">
      <c r="B14" s="65" t="s">
        <v>41</v>
      </c>
      <c r="C14" s="66" t="s">
        <v>93</v>
      </c>
      <c r="D14" s="67" t="s">
        <v>94</v>
      </c>
      <c r="E14" s="67" t="s">
        <v>95</v>
      </c>
      <c r="I14" s="65" t="s">
        <v>41</v>
      </c>
      <c r="J14" s="66" t="s">
        <v>93</v>
      </c>
      <c r="K14" s="67" t="s">
        <v>94</v>
      </c>
      <c r="L14" s="67" t="s">
        <v>95</v>
      </c>
    </row>
    <row r="15" spans="2:14" ht="19.5" customHeight="1" thickBot="1" x14ac:dyDescent="0.25">
      <c r="B15" s="73" t="s">
        <v>33</v>
      </c>
      <c r="C15" s="68">
        <v>69</v>
      </c>
      <c r="D15" s="69">
        <v>27</v>
      </c>
      <c r="E15" s="70">
        <f t="shared" ref="E15" si="0">C15-D15</f>
        <v>42</v>
      </c>
      <c r="I15" s="73" t="s">
        <v>33</v>
      </c>
      <c r="J15" s="68">
        <v>69</v>
      </c>
      <c r="K15" s="69">
        <v>39</v>
      </c>
      <c r="L15" s="70">
        <f t="shared" ref="L15" si="1">J15-K15</f>
        <v>30</v>
      </c>
    </row>
    <row r="16" spans="2:14" ht="13.5" thickBot="1" x14ac:dyDescent="0.25"/>
    <row r="17" spans="2:12" ht="30.95" customHeight="1" thickBot="1" x14ac:dyDescent="0.25">
      <c r="B17" s="65" t="s">
        <v>41</v>
      </c>
      <c r="C17" s="71" t="s">
        <v>96</v>
      </c>
      <c r="D17" s="72" t="s">
        <v>97</v>
      </c>
      <c r="E17" s="67" t="s">
        <v>98</v>
      </c>
      <c r="I17" s="65" t="s">
        <v>41</v>
      </c>
      <c r="J17" s="71" t="s">
        <v>96</v>
      </c>
      <c r="K17" s="72" t="s">
        <v>97</v>
      </c>
      <c r="L17" s="67" t="s">
        <v>98</v>
      </c>
    </row>
    <row r="18" spans="2:12" ht="20.25" customHeight="1" thickBot="1" x14ac:dyDescent="0.25">
      <c r="B18" s="73" t="s">
        <v>33</v>
      </c>
      <c r="C18" s="68">
        <v>1</v>
      </c>
      <c r="D18" s="69">
        <v>0</v>
      </c>
      <c r="E18" s="70">
        <f t="shared" ref="E18" si="2">C18-D18</f>
        <v>1</v>
      </c>
      <c r="I18" s="73" t="s">
        <v>33</v>
      </c>
      <c r="J18" s="68">
        <v>1</v>
      </c>
      <c r="K18" s="69">
        <v>0</v>
      </c>
      <c r="L18" s="70">
        <f t="shared" ref="L18" si="3">J18-K18</f>
        <v>1</v>
      </c>
    </row>
    <row r="19" spans="2:12" ht="13.5" thickBot="1" x14ac:dyDescent="0.25"/>
    <row r="20" spans="2:12" ht="30.95" customHeight="1" thickBot="1" x14ac:dyDescent="0.25">
      <c r="B20" s="65" t="s">
        <v>41</v>
      </c>
      <c r="C20" s="66" t="s">
        <v>99</v>
      </c>
      <c r="D20" s="67" t="s">
        <v>100</v>
      </c>
      <c r="E20" s="67" t="s">
        <v>101</v>
      </c>
      <c r="I20" s="65" t="s">
        <v>41</v>
      </c>
      <c r="J20" s="66" t="s">
        <v>99</v>
      </c>
      <c r="K20" s="67" t="s">
        <v>100</v>
      </c>
      <c r="L20" s="67" t="s">
        <v>101</v>
      </c>
    </row>
    <row r="21" spans="2:12" ht="20.25" customHeight="1" thickBot="1" x14ac:dyDescent="0.25">
      <c r="B21" s="73" t="s">
        <v>33</v>
      </c>
      <c r="C21" s="68">
        <v>2</v>
      </c>
      <c r="D21" s="69">
        <v>0</v>
      </c>
      <c r="E21" s="70">
        <f t="shared" ref="E21" si="4">C21-D21</f>
        <v>2</v>
      </c>
      <c r="I21" s="73" t="s">
        <v>33</v>
      </c>
      <c r="J21" s="68">
        <v>2</v>
      </c>
      <c r="K21" s="69">
        <v>0</v>
      </c>
      <c r="L21" s="70">
        <f t="shared" ref="L21" si="5">J21-K21</f>
        <v>2</v>
      </c>
    </row>
    <row r="22" spans="2:12" ht="13.5" thickBot="1" x14ac:dyDescent="0.25"/>
    <row r="23" spans="2:12" ht="30.95" customHeight="1" thickBot="1" x14ac:dyDescent="0.25">
      <c r="B23" s="65" t="s">
        <v>41</v>
      </c>
      <c r="C23" s="66" t="s">
        <v>102</v>
      </c>
      <c r="D23" s="67" t="s">
        <v>103</v>
      </c>
      <c r="E23" s="67" t="s">
        <v>104</v>
      </c>
      <c r="I23" s="65" t="s">
        <v>41</v>
      </c>
      <c r="J23" s="66" t="s">
        <v>102</v>
      </c>
      <c r="K23" s="67" t="s">
        <v>103</v>
      </c>
      <c r="L23" s="67" t="s">
        <v>104</v>
      </c>
    </row>
    <row r="24" spans="2:12" ht="20.25" customHeight="1" thickBot="1" x14ac:dyDescent="0.25">
      <c r="B24" s="73" t="s">
        <v>33</v>
      </c>
      <c r="C24" s="68">
        <v>20</v>
      </c>
      <c r="D24" s="69">
        <v>0</v>
      </c>
      <c r="E24" s="70">
        <f t="shared" ref="E24" si="6">C24-D24</f>
        <v>20</v>
      </c>
      <c r="I24" s="73" t="s">
        <v>33</v>
      </c>
      <c r="J24" s="68">
        <v>20</v>
      </c>
      <c r="K24" s="69">
        <v>0</v>
      </c>
      <c r="L24" s="70">
        <f t="shared" ref="L24" si="7">J24-K24</f>
        <v>20</v>
      </c>
    </row>
  </sheetData>
  <mergeCells count="6">
    <mergeCell ref="I3:K3"/>
    <mergeCell ref="I8:I9"/>
    <mergeCell ref="J8:N8"/>
    <mergeCell ref="B8:B9"/>
    <mergeCell ref="C8:G8"/>
    <mergeCell ref="B3:D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workbookViewId="0">
      <selection activeCell="H19" sqref="H19"/>
    </sheetView>
  </sheetViews>
  <sheetFormatPr defaultRowHeight="12.75" x14ac:dyDescent="0.2"/>
  <cols>
    <col min="1" max="1" width="12.42578125" customWidth="1"/>
    <col min="2" max="2" width="16.140625" customWidth="1"/>
    <col min="3" max="3" width="17.28515625" customWidth="1"/>
    <col min="4" max="4" width="12.5703125" customWidth="1"/>
    <col min="5" max="5" width="14" customWidth="1"/>
    <col min="6" max="6" width="12.28515625" customWidth="1"/>
    <col min="7" max="7" width="6.42578125" customWidth="1"/>
    <col min="8" max="8" width="12.42578125" customWidth="1"/>
    <col min="9" max="9" width="16.140625" customWidth="1"/>
    <col min="10" max="10" width="17.28515625" customWidth="1"/>
    <col min="11" max="11" width="12.5703125" customWidth="1"/>
    <col min="12" max="12" width="14" customWidth="1"/>
    <col min="13" max="13" width="12.5703125" customWidth="1"/>
  </cols>
  <sheetData>
    <row r="2" spans="1:13" ht="13.5" thickBot="1" x14ac:dyDescent="0.25"/>
    <row r="3" spans="1:13" ht="23.25" customHeight="1" thickBot="1" x14ac:dyDescent="0.25">
      <c r="A3" s="211" t="s">
        <v>41</v>
      </c>
      <c r="B3" s="213" t="s">
        <v>634</v>
      </c>
      <c r="C3" s="214"/>
      <c r="D3" s="214"/>
      <c r="E3" s="214"/>
      <c r="F3" s="215"/>
      <c r="H3" s="211" t="s">
        <v>41</v>
      </c>
      <c r="I3" s="213" t="s">
        <v>602</v>
      </c>
      <c r="J3" s="214"/>
      <c r="K3" s="214"/>
      <c r="L3" s="214"/>
      <c r="M3" s="215"/>
    </row>
    <row r="4" spans="1:13" ht="20.25" customHeight="1" thickBot="1" x14ac:dyDescent="0.3">
      <c r="A4" s="212"/>
      <c r="B4" s="76" t="s">
        <v>42</v>
      </c>
      <c r="C4" s="26" t="s">
        <v>59</v>
      </c>
      <c r="D4" s="77" t="s">
        <v>60</v>
      </c>
      <c r="E4" s="26" t="s">
        <v>61</v>
      </c>
      <c r="F4" s="78" t="s">
        <v>5</v>
      </c>
      <c r="H4" s="212"/>
      <c r="I4" s="84" t="s">
        <v>42</v>
      </c>
      <c r="J4" s="26" t="s">
        <v>59</v>
      </c>
      <c r="K4" s="85" t="s">
        <v>60</v>
      </c>
      <c r="L4" s="26" t="s">
        <v>61</v>
      </c>
      <c r="M4" s="86" t="s">
        <v>5</v>
      </c>
    </row>
    <row r="5" spans="1:13" ht="18.75" customHeight="1" thickBot="1" x14ac:dyDescent="0.25">
      <c r="A5" s="96" t="s">
        <v>33</v>
      </c>
      <c r="B5" s="43">
        <f>B10</f>
        <v>69</v>
      </c>
      <c r="C5" s="34">
        <f>C10</f>
        <v>1</v>
      </c>
      <c r="D5" s="44">
        <f>D10</f>
        <v>2</v>
      </c>
      <c r="E5" s="34">
        <f>E10</f>
        <v>20</v>
      </c>
      <c r="F5" s="45">
        <f>E5+D5+C5+B5</f>
        <v>92</v>
      </c>
      <c r="H5" s="96" t="s">
        <v>33</v>
      </c>
      <c r="I5" s="43">
        <f>I10</f>
        <v>69</v>
      </c>
      <c r="J5" s="34">
        <f>J10</f>
        <v>1</v>
      </c>
      <c r="K5" s="44">
        <f>K10</f>
        <v>2</v>
      </c>
      <c r="L5" s="34">
        <f>L10</f>
        <v>20</v>
      </c>
      <c r="M5" s="45">
        <f>L5+K5+J5+I5</f>
        <v>92</v>
      </c>
    </row>
    <row r="6" spans="1:13" ht="20.25" customHeight="1" thickBot="1" x14ac:dyDescent="0.3">
      <c r="A6" s="76" t="s">
        <v>5</v>
      </c>
      <c r="B6" s="76">
        <f>SUM(B5:B5)</f>
        <v>69</v>
      </c>
      <c r="C6" s="26">
        <f>SUM(C5:C5)</f>
        <v>1</v>
      </c>
      <c r="D6" s="77">
        <f>SUM(D5:D5)</f>
        <v>2</v>
      </c>
      <c r="E6" s="26">
        <f>SUM(E5:E5)</f>
        <v>20</v>
      </c>
      <c r="F6" s="78">
        <f>SUM(F5:F5)</f>
        <v>92</v>
      </c>
      <c r="H6" s="84" t="s">
        <v>5</v>
      </c>
      <c r="I6" s="84">
        <f>SUM(I5:I5)</f>
        <v>69</v>
      </c>
      <c r="J6" s="26">
        <f>SUM(J5:J5)</f>
        <v>1</v>
      </c>
      <c r="K6" s="85">
        <f>SUM(K5:K5)</f>
        <v>2</v>
      </c>
      <c r="L6" s="26">
        <f>SUM(L5:L5)</f>
        <v>20</v>
      </c>
      <c r="M6" s="86">
        <f>SUM(M5:M5)</f>
        <v>92</v>
      </c>
    </row>
    <row r="8" spans="1:13" ht="13.5" thickBot="1" x14ac:dyDescent="0.25"/>
    <row r="9" spans="1:13" ht="30.95" customHeight="1" thickBot="1" x14ac:dyDescent="0.25">
      <c r="A9" s="65" t="s">
        <v>41</v>
      </c>
      <c r="B9" s="66" t="s">
        <v>93</v>
      </c>
      <c r="C9" s="66" t="s">
        <v>96</v>
      </c>
      <c r="D9" s="66" t="s">
        <v>99</v>
      </c>
      <c r="E9" s="66" t="s">
        <v>563</v>
      </c>
      <c r="H9" s="65" t="s">
        <v>41</v>
      </c>
      <c r="I9" s="66" t="s">
        <v>93</v>
      </c>
      <c r="J9" s="66" t="s">
        <v>96</v>
      </c>
      <c r="K9" s="66" t="s">
        <v>99</v>
      </c>
      <c r="L9" s="66" t="s">
        <v>563</v>
      </c>
    </row>
    <row r="10" spans="1:13" ht="19.5" customHeight="1" thickBot="1" x14ac:dyDescent="0.25">
      <c r="A10" s="97" t="s">
        <v>33</v>
      </c>
      <c r="B10" s="68">
        <v>69</v>
      </c>
      <c r="C10" s="68">
        <v>1</v>
      </c>
      <c r="D10" s="68">
        <v>2</v>
      </c>
      <c r="E10" s="68">
        <v>20</v>
      </c>
      <c r="H10" s="97" t="s">
        <v>33</v>
      </c>
      <c r="I10" s="68">
        <v>69</v>
      </c>
      <c r="J10" s="68">
        <v>1</v>
      </c>
      <c r="K10" s="68">
        <v>2</v>
      </c>
      <c r="L10" s="68">
        <v>20</v>
      </c>
    </row>
    <row r="13" spans="1:13" ht="15" x14ac:dyDescent="0.25">
      <c r="A13" s="216" t="s">
        <v>564</v>
      </c>
      <c r="B13" s="216"/>
      <c r="C13" s="216"/>
      <c r="D13" s="216"/>
      <c r="E13" s="80">
        <f>F6*115</f>
        <v>10580</v>
      </c>
      <c r="H13" s="216" t="s">
        <v>564</v>
      </c>
      <c r="I13" s="216"/>
      <c r="J13" s="216"/>
      <c r="K13" s="216"/>
      <c r="L13" s="80">
        <f>M6*115</f>
        <v>10580</v>
      </c>
    </row>
  </sheetData>
  <mergeCells count="6">
    <mergeCell ref="I3:M3"/>
    <mergeCell ref="H13:K13"/>
    <mergeCell ref="A3:A4"/>
    <mergeCell ref="B3:F3"/>
    <mergeCell ref="A13:D13"/>
    <mergeCell ref="H3:H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22" sqref="C22"/>
    </sheetView>
  </sheetViews>
  <sheetFormatPr defaultRowHeight="12.75" x14ac:dyDescent="0.2"/>
  <cols>
    <col min="1" max="1" width="26.140625" customWidth="1"/>
    <col min="2" max="2" width="37" customWidth="1"/>
    <col min="4" max="4" width="26.140625" customWidth="1"/>
    <col min="5" max="5" width="37" customWidth="1"/>
  </cols>
  <sheetData>
    <row r="1" spans="1:5" ht="13.5" thickBot="1" x14ac:dyDescent="0.25"/>
    <row r="2" spans="1:5" ht="15.75" thickBot="1" x14ac:dyDescent="0.3">
      <c r="A2" s="217" t="s">
        <v>635</v>
      </c>
      <c r="B2" s="218"/>
      <c r="D2" s="217" t="s">
        <v>603</v>
      </c>
      <c r="E2" s="218"/>
    </row>
    <row r="3" spans="1:5" ht="15.75" thickBot="1" x14ac:dyDescent="0.3">
      <c r="A3" s="84" t="s">
        <v>70</v>
      </c>
      <c r="B3" s="26" t="s">
        <v>71</v>
      </c>
      <c r="D3" s="84" t="s">
        <v>70</v>
      </c>
      <c r="E3" s="26" t="s">
        <v>71</v>
      </c>
    </row>
    <row r="4" spans="1:5" x14ac:dyDescent="0.2">
      <c r="A4" s="98" t="s">
        <v>72</v>
      </c>
      <c r="B4" s="58" t="s">
        <v>73</v>
      </c>
      <c r="D4" s="98" t="s">
        <v>72</v>
      </c>
      <c r="E4" s="58" t="s">
        <v>73</v>
      </c>
    </row>
    <row r="5" spans="1:5" x14ac:dyDescent="0.2">
      <c r="A5" s="99" t="s">
        <v>74</v>
      </c>
      <c r="B5" s="60" t="s">
        <v>75</v>
      </c>
      <c r="D5" s="99" t="s">
        <v>74</v>
      </c>
      <c r="E5" s="60" t="s">
        <v>75</v>
      </c>
    </row>
    <row r="6" spans="1:5" x14ac:dyDescent="0.2">
      <c r="A6" s="100" t="s">
        <v>76</v>
      </c>
      <c r="B6" s="63" t="s">
        <v>77</v>
      </c>
      <c r="D6" s="100" t="s">
        <v>76</v>
      </c>
      <c r="E6" s="63" t="s">
        <v>77</v>
      </c>
    </row>
    <row r="7" spans="1:5" x14ac:dyDescent="0.2">
      <c r="A7" s="100" t="s">
        <v>78</v>
      </c>
      <c r="B7" s="63" t="s">
        <v>79</v>
      </c>
      <c r="D7" s="100" t="s">
        <v>78</v>
      </c>
      <c r="E7" s="63" t="s">
        <v>79</v>
      </c>
    </row>
    <row r="8" spans="1:5" x14ac:dyDescent="0.2">
      <c r="A8" s="100" t="s">
        <v>80</v>
      </c>
      <c r="B8" s="63" t="s">
        <v>81</v>
      </c>
      <c r="D8" s="100" t="s">
        <v>80</v>
      </c>
      <c r="E8" s="63" t="s">
        <v>81</v>
      </c>
    </row>
    <row r="9" spans="1:5" x14ac:dyDescent="0.2">
      <c r="A9" s="100" t="s">
        <v>82</v>
      </c>
      <c r="B9" s="63" t="s">
        <v>83</v>
      </c>
      <c r="D9" s="100" t="s">
        <v>82</v>
      </c>
      <c r="E9" s="63" t="s">
        <v>83</v>
      </c>
    </row>
    <row r="10" spans="1:5" x14ac:dyDescent="0.2">
      <c r="A10" s="100" t="s">
        <v>84</v>
      </c>
      <c r="B10" s="63" t="s">
        <v>85</v>
      </c>
      <c r="D10" s="100" t="s">
        <v>84</v>
      </c>
      <c r="E10" s="63" t="s">
        <v>85</v>
      </c>
    </row>
    <row r="11" spans="1:5" x14ac:dyDescent="0.2">
      <c r="A11" s="100" t="s">
        <v>86</v>
      </c>
      <c r="B11" s="63" t="s">
        <v>87</v>
      </c>
      <c r="D11" s="100" t="s">
        <v>86</v>
      </c>
      <c r="E11" s="63" t="s">
        <v>87</v>
      </c>
    </row>
    <row r="12" spans="1:5" x14ac:dyDescent="0.2">
      <c r="A12" s="100" t="s">
        <v>88</v>
      </c>
      <c r="B12" s="63" t="s">
        <v>89</v>
      </c>
      <c r="D12" s="100" t="s">
        <v>88</v>
      </c>
      <c r="E12" s="63" t="s">
        <v>89</v>
      </c>
    </row>
    <row r="13" spans="1:5" x14ac:dyDescent="0.2">
      <c r="A13" s="100" t="s">
        <v>90</v>
      </c>
      <c r="B13" s="63" t="s">
        <v>91</v>
      </c>
      <c r="D13" s="100" t="s">
        <v>90</v>
      </c>
      <c r="E13" s="63" t="s">
        <v>91</v>
      </c>
    </row>
    <row r="14" spans="1:5" ht="13.5" thickBot="1" x14ac:dyDescent="0.25">
      <c r="A14" s="100" t="s">
        <v>92</v>
      </c>
      <c r="B14" s="28" t="s">
        <v>58</v>
      </c>
      <c r="D14" s="100" t="s">
        <v>92</v>
      </c>
      <c r="E14" s="28" t="s">
        <v>58</v>
      </c>
    </row>
    <row r="15" spans="1:5" ht="15.75" thickBot="1" x14ac:dyDescent="0.3">
      <c r="A15" s="26"/>
      <c r="B15" s="26">
        <v>11</v>
      </c>
      <c r="D15" s="26"/>
      <c r="E15" s="26">
        <v>11</v>
      </c>
    </row>
    <row r="18" spans="1:5" ht="15" x14ac:dyDescent="0.25">
      <c r="A18" s="39" t="s">
        <v>565</v>
      </c>
      <c r="B18" s="64">
        <f>B15*1100</f>
        <v>12100</v>
      </c>
      <c r="D18" s="39" t="s">
        <v>565</v>
      </c>
      <c r="E18" s="64">
        <f>E15*1100</f>
        <v>12100</v>
      </c>
    </row>
  </sheetData>
  <mergeCells count="2">
    <mergeCell ref="A2:B2"/>
    <mergeCell ref="D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TOTAL</vt:lpstr>
      <vt:lpstr>TOTAIS_SAMU</vt:lpstr>
      <vt:lpstr>Estações Trabalho_Impressoras</vt:lpstr>
      <vt:lpstr>Caixas Correio</vt:lpstr>
      <vt:lpstr>Câmeras</vt:lpstr>
      <vt:lpstr>WI-FI</vt:lpstr>
      <vt:lpstr>Rádio Trunking</vt:lpstr>
      <vt:lpstr>Adm. Rede Radiocomunicação</vt:lpstr>
      <vt:lpstr>Adm. Redes Locais</vt:lpstr>
      <vt:lpstr>Gestão da Rede Infovia</vt:lpstr>
      <vt:lpstr>Descentralizadas</vt:lpstr>
    </vt:vector>
  </TitlesOfParts>
  <Company>PMPA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ttel</dc:creator>
  <cp:lastModifiedBy>Katiane</cp:lastModifiedBy>
  <cp:lastPrinted>2017-09-28T12:40:58Z</cp:lastPrinted>
  <dcterms:created xsi:type="dcterms:W3CDTF">2012-03-30T18:42:19Z</dcterms:created>
  <dcterms:modified xsi:type="dcterms:W3CDTF">2020-12-14T18:55:43Z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cff60b6a-22b9-4df9-a33b-42e62e425d5f</vt:lpwstr>
  </property>
</Properties>
</file>