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2\CENTRALIZADAS\2022-12 Dezembro\Relatórios Secretarias\GP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GP" sheetId="27" r:id="rId2"/>
    <sheet name="Estações Trabalho_Impressoras" sheetId="25" r:id="rId3"/>
    <sheet name="Caixas Correio" sheetId="20" r:id="rId4"/>
    <sheet name="Câmeras Video" sheetId="18" r:id="rId5"/>
    <sheet name="WI-FI" sheetId="11" r:id="rId6"/>
    <sheet name="Rádio Trunking" sheetId="15" r:id="rId7"/>
    <sheet name="Adm. Rede Radiocomunicação" sheetId="22" r:id="rId8"/>
    <sheet name="Adm. Redes Locais" sheetId="21" r:id="rId9"/>
    <sheet name="Gestão da Rede Infovia" sheetId="19" r:id="rId10"/>
    <sheet name="Relação Sistemas GP" sheetId="31" r:id="rId11"/>
    <sheet name="Descentralizadas" sheetId="8" state="hidden" r:id="rId12"/>
  </sheets>
  <calcPr calcId="152511"/>
</workbook>
</file>

<file path=xl/calcChain.xml><?xml version="1.0" encoding="utf-8"?>
<calcChain xmlns="http://schemas.openxmlformats.org/spreadsheetml/2006/main">
  <c r="F26" i="11" l="1"/>
  <c r="M26" i="11" l="1"/>
  <c r="D19" i="27" l="1"/>
  <c r="G8" i="19" l="1"/>
  <c r="I8" i="18"/>
  <c r="H11" i="18" s="1"/>
  <c r="H8" i="18"/>
  <c r="H10" i="18" s="1"/>
  <c r="J7" i="18"/>
  <c r="J6" i="18"/>
  <c r="J5" i="18"/>
  <c r="H12" i="18" l="1"/>
  <c r="J8" i="18"/>
  <c r="C145" i="31"/>
  <c r="C8" i="18" l="1"/>
  <c r="B11" i="18" s="1"/>
  <c r="B8" i="18"/>
  <c r="B10" i="18" s="1"/>
  <c r="D7" i="18"/>
  <c r="D6" i="18"/>
  <c r="D5" i="18"/>
  <c r="B12" i="18" l="1"/>
  <c r="D8" i="18"/>
  <c r="C8" i="19"/>
  <c r="F8" i="21" l="1"/>
  <c r="L5" i="22"/>
  <c r="L6" i="22" s="1"/>
  <c r="K5" i="22"/>
  <c r="K6" i="22" s="1"/>
  <c r="J5" i="22"/>
  <c r="J6" i="22" s="1"/>
  <c r="I5" i="22"/>
  <c r="I6" i="22" s="1"/>
  <c r="K23" i="15"/>
  <c r="L9" i="15" s="1"/>
  <c r="K20" i="15"/>
  <c r="K9" i="15" s="1"/>
  <c r="K10" i="15" s="1"/>
  <c r="K17" i="15"/>
  <c r="J9" i="15" s="1"/>
  <c r="J10" i="15" s="1"/>
  <c r="K14" i="15"/>
  <c r="I9" i="15" s="1"/>
  <c r="I10" i="15" s="1"/>
  <c r="I4" i="15"/>
  <c r="J4" i="15" l="1"/>
  <c r="M5" i="22"/>
  <c r="M6" i="22" s="1"/>
  <c r="L13" i="22" s="1"/>
  <c r="L10" i="15"/>
  <c r="M9" i="15"/>
  <c r="M10" i="15" s="1"/>
  <c r="C30" i="27" l="1"/>
  <c r="B30" i="27"/>
  <c r="C29" i="27"/>
  <c r="B29" i="27"/>
  <c r="C28" i="27"/>
  <c r="D28" i="27" s="1"/>
  <c r="C27" i="27"/>
  <c r="B27" i="27"/>
  <c r="G20" i="27"/>
  <c r="G19" i="27"/>
  <c r="G18" i="27"/>
  <c r="G15" i="27"/>
  <c r="G14" i="27"/>
  <c r="G13" i="27"/>
  <c r="F12" i="27"/>
  <c r="D12" i="27"/>
  <c r="F11" i="27"/>
  <c r="D11" i="27"/>
  <c r="F10" i="27"/>
  <c r="D10" i="27"/>
  <c r="F9" i="27"/>
  <c r="D9" i="27"/>
  <c r="F8" i="27"/>
  <c r="D8" i="27"/>
  <c r="G8" i="27" s="1"/>
  <c r="D7" i="27"/>
  <c r="F6" i="27"/>
  <c r="D6" i="27"/>
  <c r="F5" i="27"/>
  <c r="D5" i="27"/>
  <c r="G5" i="27" s="1"/>
  <c r="F4" i="27"/>
  <c r="D4" i="27"/>
  <c r="G10" i="27" l="1"/>
  <c r="G12" i="27"/>
  <c r="D29" i="27"/>
  <c r="D27" i="27"/>
  <c r="F23" i="27"/>
  <c r="G4" i="27"/>
  <c r="G6" i="27"/>
  <c r="G9" i="27"/>
  <c r="D30" i="27"/>
  <c r="G7" i="27"/>
  <c r="B26" i="27"/>
  <c r="B31" i="27" s="1"/>
  <c r="G11" i="27"/>
  <c r="D23" i="27"/>
  <c r="C26" i="27"/>
  <c r="C31" i="27" s="1"/>
  <c r="G23" i="27" l="1"/>
  <c r="D26" i="27"/>
  <c r="D31" i="27" s="1"/>
  <c r="B8" i="21" l="1"/>
  <c r="B4" i="15" l="1"/>
  <c r="E5" i="22" l="1"/>
  <c r="D5" i="22"/>
  <c r="D6" i="22" s="1"/>
  <c r="C5" i="22"/>
  <c r="C6" i="22" s="1"/>
  <c r="B5" i="22"/>
  <c r="B6" i="22" s="1"/>
  <c r="E6" i="22"/>
  <c r="F5" i="22" l="1"/>
  <c r="F6" i="22" s="1"/>
  <c r="E13" i="22" s="1"/>
  <c r="D23" i="15" l="1"/>
  <c r="E9" i="15" s="1"/>
  <c r="D20" i="15"/>
  <c r="D9" i="15" s="1"/>
  <c r="D17" i="15"/>
  <c r="C9" i="15" s="1"/>
  <c r="D14" i="15"/>
  <c r="B9" i="15" l="1"/>
  <c r="C4" i="15"/>
  <c r="E10" i="15" l="1"/>
  <c r="D10" i="15"/>
  <c r="C10" i="15"/>
  <c r="B10" i="15"/>
  <c r="F9" i="15"/>
  <c r="F10" i="15" l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<sst xmlns="http://schemas.openxmlformats.org/spreadsheetml/2006/main" count="1548" uniqueCount="659">
  <si>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</si>
  <si>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</si>
  <si>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</si>
  <si>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</si>
  <si>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</si>
  <si>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</si>
  <si>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</si>
  <si>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</si>
  <si>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</si>
  <si>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</si>
  <si>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</si>
  <si>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</si>
  <si>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</si>
  <si>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</si>
  <si>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</si>
  <si>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</si>
  <si>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</si>
  <si>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</si>
  <si>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</si>
  <si>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</si>
  <si>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</si>
  <si>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</si>
  <si>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</si>
  <si>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</si>
  <si>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</si>
  <si>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</si>
  <si>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</si>
  <si>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</si>
  <si>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</si>
  <si>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</si>
  <si>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</si>
  <si>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Serviços</t>
  </si>
  <si>
    <t>Desconto</t>
  </si>
  <si>
    <t>Infraestrutura</t>
  </si>
  <si>
    <t>TIPO</t>
  </si>
  <si>
    <t>SECRETARIA</t>
  </si>
  <si>
    <t>Portátil</t>
  </si>
  <si>
    <t>On-Line</t>
  </si>
  <si>
    <t>COMUNICAÇÃO</t>
  </si>
  <si>
    <t>Estação Despacho</t>
  </si>
  <si>
    <t>Fixo</t>
  </si>
  <si>
    <t>Móvel</t>
  </si>
  <si>
    <t>ATIVOS</t>
  </si>
  <si>
    <t>Impressoras Sem Garantia</t>
  </si>
  <si>
    <t>Local</t>
  </si>
  <si>
    <t>Câmeras Instaladas</t>
  </si>
  <si>
    <t>Câmeras em Manutenção</t>
  </si>
  <si>
    <t>Câmeras Ativas</t>
  </si>
  <si>
    <t>Tipo</t>
  </si>
  <si>
    <t>Câmeras Instaladas indoor</t>
  </si>
  <si>
    <t>Câmeras Manutenção indoor</t>
  </si>
  <si>
    <t>Câmeras Ativas indoor</t>
  </si>
  <si>
    <t>REDE-NOME</t>
  </si>
  <si>
    <t>REDE-ENDEREÇO</t>
  </si>
  <si>
    <t>Karina Rath</t>
  </si>
  <si>
    <t>Cesar Elenir Lopes</t>
  </si>
  <si>
    <t>Cristina Matilde Tardio Serrano</t>
  </si>
  <si>
    <t>Karina Santos</t>
  </si>
  <si>
    <t>Fabiane Lemos Cidade</t>
  </si>
  <si>
    <t>Arioval Costa Quintana</t>
  </si>
  <si>
    <t>Paulo Roberto Ferrari Alves</t>
  </si>
  <si>
    <t>Claiton Jesus Gulart Fadini</t>
  </si>
  <si>
    <t>Adriano de Moraes Fagundes</t>
  </si>
  <si>
    <t>Mario Augusto Gonçalves Soares</t>
  </si>
  <si>
    <t>Ana Luzia Rodrigues Gomes</t>
  </si>
  <si>
    <t>Rogerio Pena de Lima</t>
  </si>
  <si>
    <t>Cesar Augusto da Silva Rosa</t>
  </si>
  <si>
    <t>Jose Claro Flores Junior</t>
  </si>
  <si>
    <t>Luana Baldissera Nondillo</t>
  </si>
  <si>
    <t>Renato Anacleto Klassmann</t>
  </si>
  <si>
    <t>Lissandra Gallo de Mendonça</t>
  </si>
  <si>
    <t>Rafael Minuscoli Menezes</t>
  </si>
  <si>
    <t>Ivani Schutz</t>
  </si>
  <si>
    <t>Paulo Roberto Silveira Santos</t>
  </si>
  <si>
    <t>Carlos Eduardo da Silva Pereira</t>
  </si>
  <si>
    <t>Gilmar Martins</t>
  </si>
  <si>
    <t>Andrea Brasil</t>
  </si>
  <si>
    <t>Mara Luciane Pinheiro Dias</t>
  </si>
  <si>
    <t>Adriano Almeida</t>
  </si>
  <si>
    <t>_GP - Cerimonial</t>
  </si>
  <si>
    <t>Fabiana Kloeckner</t>
  </si>
  <si>
    <t>Rádios Portáteis instalados</t>
  </si>
  <si>
    <t>Rádios Portáteis em manutenção</t>
  </si>
  <si>
    <t>TOTAL Rádios Portáteis ativos</t>
  </si>
  <si>
    <t>Estações Despacho Instaladas</t>
  </si>
  <si>
    <t>Estações Despacho em manutenção</t>
  </si>
  <si>
    <t>TOTAL estações Despacho ativas</t>
  </si>
  <si>
    <t>Rádios Fixos instalados</t>
  </si>
  <si>
    <t>Rádios Fixos em manutenção</t>
  </si>
  <si>
    <t>TOTAL Rádios Fixos ativos</t>
  </si>
  <si>
    <t>Rádio Móvel instalado</t>
  </si>
  <si>
    <t>Rádio Móvel em manutenção</t>
  </si>
  <si>
    <t>TOTAL Rádios Móveis ativos</t>
  </si>
  <si>
    <t>TIPOS DE RÁDIOS ATIVOS</t>
  </si>
  <si>
    <t>Secretaria</t>
  </si>
  <si>
    <t xml:space="preserve"> Total Rádios Digitais Instalados</t>
  </si>
  <si>
    <t>Total Rádios Digitais Ativos</t>
  </si>
  <si>
    <t>Descontar Lotação</t>
  </si>
  <si>
    <t>Lotação 2200 - Defesa Civil = 2 micros</t>
  </si>
  <si>
    <t>cerimonial@gp.prefpoa.com.br</t>
  </si>
  <si>
    <t>adrianoa@portoalegre.rs.gov.br</t>
  </si>
  <si>
    <t>adrianomf@portoalegre.rs.gov.br</t>
  </si>
  <si>
    <t>Alexandre Rocha Souza</t>
  </si>
  <si>
    <t>alexandrer.souza@portoalegre.rs.gov.br</t>
  </si>
  <si>
    <t>analuzia@portoalegre.rs.gov.br</t>
  </si>
  <si>
    <t>andrea.brasil@portoalegre.rs.gov.br</t>
  </si>
  <si>
    <t>arioval.quintana@portoalegre.rs.gov.br</t>
  </si>
  <si>
    <t>carlosesp@portoalegre.rs.gov.br</t>
  </si>
  <si>
    <t>cesaraug@portoalegre.rs.gov.br</t>
  </si>
  <si>
    <t>cesar.lopes@portoalegre.rs.gov.br</t>
  </si>
  <si>
    <t>claitongf@portoalegre.rs.gov.br</t>
  </si>
  <si>
    <t>cristina.serrano@portoalegre.rs.gov.br</t>
  </si>
  <si>
    <t>fabianak@portoalegre.rs.gov.br</t>
  </si>
  <si>
    <t>fabiane.cidade@portoalegre.rs.gov.br</t>
  </si>
  <si>
    <t>fabricio.nunes@portoalegre.rs.gov.br</t>
  </si>
  <si>
    <t>fatima.azeredo@portoalegre.rs.gov.br</t>
  </si>
  <si>
    <t>gmartins@portoalegre.rs.gov.br</t>
  </si>
  <si>
    <t>ivani.schutz@portoalegre.rs.gov.br</t>
  </si>
  <si>
    <t>jcflores@portoalegre.rs.gov.br</t>
  </si>
  <si>
    <t>karina.rath@portoalegre.rs.gov.br</t>
  </si>
  <si>
    <t>karina.santos@portoalegre.rs.gov.br</t>
  </si>
  <si>
    <t>lisisevero@portoalegre.rs.gov.br</t>
  </si>
  <si>
    <t>lissandra.mendonca@portoalegre.rs.gov.br</t>
  </si>
  <si>
    <t>luana.nondillo@portoalegre.rs.gov.br</t>
  </si>
  <si>
    <t>maraldr@portoalegre.rs.gov.br</t>
  </si>
  <si>
    <t>mario.soares@portoalegre.rs.gov.br</t>
  </si>
  <si>
    <t>patricias@portoalegre.rs.gov.br</t>
  </si>
  <si>
    <t>pralves@portoalegre.rs.gov.br</t>
  </si>
  <si>
    <t>paulorss@portoalegre.rs.gov.br</t>
  </si>
  <si>
    <t>rafael.menezes@portoalegre.rs.gov.br</t>
  </si>
  <si>
    <t>klassmann@portoalegre.rs.gov.br</t>
  </si>
  <si>
    <t>rogerio.lima@portoalegre.rs.gov.br</t>
  </si>
  <si>
    <t>Ronildo Orion Machado da Silva</t>
  </si>
  <si>
    <t>ronildosilva@portoalegre.rs.gov.br</t>
  </si>
  <si>
    <t>Rosana Santos Lopes</t>
  </si>
  <si>
    <t>rosana.lopes@portoalegre.rs.gov.br</t>
  </si>
  <si>
    <t>sandrolm@portoalegre.rs.gov.br</t>
  </si>
  <si>
    <t>Fabrício Guerreiro Nunes</t>
  </si>
  <si>
    <t>Fátima Regina de Azeredo</t>
  </si>
  <si>
    <t>Lisiane Osório Severo</t>
  </si>
  <si>
    <t>Patrícia Caetano de Souza</t>
  </si>
  <si>
    <t>Sandro Luís Machado</t>
  </si>
  <si>
    <t xml:space="preserve">Descontar Lotação </t>
  </si>
  <si>
    <t>ADM. REDE RADIOCOMUNICAÇÃO DIGITAL - TRUNKING</t>
  </si>
  <si>
    <t>Rádios Móveis instalados</t>
  </si>
  <si>
    <t>ADM. REDES LOCAIS</t>
  </si>
  <si>
    <t xml:space="preserve">REDE INFOVIA </t>
  </si>
  <si>
    <t>Nome</t>
  </si>
  <si>
    <t>E-mail</t>
  </si>
  <si>
    <t>OU</t>
  </si>
  <si>
    <t>Jussara Fernandes</t>
  </si>
  <si>
    <t>j.fernandes@portoalegre.rs.gov.br</t>
  </si>
  <si>
    <t>Lisiane Garcia Fernandes</t>
  </si>
  <si>
    <t>lisiane.fernandes@portoalegre.rs.gov.br</t>
  </si>
  <si>
    <t>Matheus Miorim Beust</t>
  </si>
  <si>
    <t>matheus.beust@portoalegre.rs.gov.br</t>
  </si>
  <si>
    <t>Rafael Ocaña Vieira</t>
  </si>
  <si>
    <t>rafael.vieira@portoalegre.rs.gov.br</t>
  </si>
  <si>
    <t>William Laureano Morethson</t>
  </si>
  <si>
    <t>william.morethson@portoalegre.rs.gov.br</t>
  </si>
  <si>
    <t xml:space="preserve"> ORGÃO</t>
  </si>
  <si>
    <t>Estações de Trabalho Com Garantia</t>
  </si>
  <si>
    <t>Estações de Trabalho Sem Garantia</t>
  </si>
  <si>
    <t>Gestão da Rede Infovia</t>
  </si>
  <si>
    <t>Hospedagem de Aplicação e Armazen. Dados - Sistemas</t>
  </si>
  <si>
    <t>Eder Duarte de Almeida</t>
  </si>
  <si>
    <t>eder.almeida@portoalegre.rs.gov.br</t>
  </si>
  <si>
    <t>Angelo Borgese Gomes</t>
  </si>
  <si>
    <t>angelo.gomes@portoalegre.rs.gov.br</t>
  </si>
  <si>
    <t>Quantidade</t>
  </si>
  <si>
    <t>Vlr Unitário</t>
  </si>
  <si>
    <t>Vlr Total</t>
  </si>
  <si>
    <t>Vlr Faturado</t>
  </si>
  <si>
    <t>Fatura</t>
  </si>
  <si>
    <t>Administração e Manutenção de Redes Locais</t>
  </si>
  <si>
    <t>Hospedagem de Aplicação e Armazenamento de Dados - Sistemas</t>
  </si>
  <si>
    <t>Eventos Sazonais</t>
  </si>
  <si>
    <t>Vlr Final</t>
  </si>
  <si>
    <t>-</t>
  </si>
  <si>
    <t>Aline Kusiak</t>
  </si>
  <si>
    <t>kusiak@portoalegre.rs.gov.br</t>
  </si>
  <si>
    <t>André Flores Coronel</t>
  </si>
  <si>
    <t>andre.coronel@portoalegre.rs.gov.br</t>
  </si>
  <si>
    <t>André Silva Flores</t>
  </si>
  <si>
    <t>andreflores@portoalegre.rs.gov.br</t>
  </si>
  <si>
    <t>Andreia Peres de Castro Oliveira</t>
  </si>
  <si>
    <t>andreiap.oliveira@portoalegre.rs.gov.br</t>
  </si>
  <si>
    <t>Andreza Daine Gonçalves Gomes</t>
  </si>
  <si>
    <t>andreza.gomes@portoalegre.rs.gov.br</t>
  </si>
  <si>
    <t>Carolina  Soares Seeger</t>
  </si>
  <si>
    <t>carolina.seeger@portoalegre.rs.gov.br</t>
  </si>
  <si>
    <t>Gil Soares Almeida</t>
  </si>
  <si>
    <t>gilalmeida@portoalegre.rs.gov.br</t>
  </si>
  <si>
    <t>Indaiá Soares Dillenburg</t>
  </si>
  <si>
    <t>indaia.dillenburg@portoalegre.rs.gov.br</t>
  </si>
  <si>
    <t>Juciara Veiga de Campos</t>
  </si>
  <si>
    <t>juciara.campos@portoalegre.rs.gov.br</t>
  </si>
  <si>
    <t>Karina Salerno Goncalves</t>
  </si>
  <si>
    <t>Karinas@portoalegre.rs.gov.br</t>
  </si>
  <si>
    <t>Lidia Vidal</t>
  </si>
  <si>
    <t>lidia.vidal@portoalegre.rs.gov.br</t>
  </si>
  <si>
    <t>Márcio Wendlein Aguirre</t>
  </si>
  <si>
    <t>marciow.aguirre@portoalegre.rs.gov.br</t>
  </si>
  <si>
    <t>Nathane Sperling Garcia</t>
  </si>
  <si>
    <t>nathane.garcia@portoalegre.rs.gov.br</t>
  </si>
  <si>
    <t>Rafaela Brum</t>
  </si>
  <si>
    <t>rafaela.brum@portoalegre.rs.gov.br</t>
  </si>
  <si>
    <t>Ricardo Gomes</t>
  </si>
  <si>
    <t>ricardo.gomes@portoalegre.rs.gov.br</t>
  </si>
  <si>
    <t>Sebastiao Melo</t>
  </si>
  <si>
    <t>sebastiao.melo@portoalegre.rs.gov.br</t>
  </si>
  <si>
    <t>Vicente Perrone</t>
  </si>
  <si>
    <t>vicente.perrone@portoalegre.rs.gov.br</t>
  </si>
  <si>
    <t>Giulian Angelo Cherutti Serafim</t>
  </si>
  <si>
    <t>giulian.serafim@portoalegre.rs.gov.br</t>
  </si>
  <si>
    <t>Lucas de Souza Rivas</t>
  </si>
  <si>
    <t>lucas.rivas@portoalegre.rs.gov.br</t>
  </si>
  <si>
    <t>Sonia Barreto Souza</t>
  </si>
  <si>
    <t>soniabs@portoalegre.rs.gov.br</t>
  </si>
  <si>
    <t>Thyago Duarte da Cunha</t>
  </si>
  <si>
    <t>t.duarte@portoalegre.rs.gov.br</t>
  </si>
  <si>
    <t>Victor Soares Rocha</t>
  </si>
  <si>
    <t>victor.rocha@portoalegre.rs.gov.br</t>
  </si>
  <si>
    <t>Suporte local a hardware e software - estação com garantia</t>
  </si>
  <si>
    <t>Suporte local a hardware e software - estação sem garantia</t>
  </si>
  <si>
    <t>Suporte a impressoras</t>
  </si>
  <si>
    <t>Administração de Correio Eletrônico (e-mail)</t>
  </si>
  <si>
    <t>Administração e Manutenção de Câmeras de Videomonitoramento - indoor</t>
  </si>
  <si>
    <t>Administração e Manutenção de Câmeras de Videomonitoramento - Outdoor</t>
  </si>
  <si>
    <t>Administração e Manutenção de Rádio Wi-Fi - indoor</t>
  </si>
  <si>
    <t>Administração e Manutenção de Rádio Wi-Fi - outdoor</t>
  </si>
  <si>
    <t>Suporte e manutenção de Terminal de Radiocomunicação Digital</t>
  </si>
  <si>
    <t>Administração e Manutenção da Rede de Radiocomunicação Digital</t>
  </si>
  <si>
    <t>Disponibilização de Servidor Computacional</t>
  </si>
  <si>
    <t>Disponibilização de Servidor de Arquivos</t>
  </si>
  <si>
    <t>Gestão e operação da Rede Digital de Telefonia Municipal (RDTM)</t>
  </si>
  <si>
    <t>Suporte técnico a evento sazonal</t>
  </si>
  <si>
    <t>Consultoria de Infraestrutura</t>
  </si>
  <si>
    <t>Outro (informar):</t>
  </si>
  <si>
    <t>Outros:</t>
  </si>
  <si>
    <t>GP - CONTRATO 72.566</t>
  </si>
  <si>
    <t>Carolina Teixeira Paiva</t>
  </si>
  <si>
    <t>carolinat.paiva@portoalegre.rs.gov.br</t>
  </si>
  <si>
    <t>Catiane Mainardi</t>
  </si>
  <si>
    <t>catiane.mainardi@portoalegre.rs.gov.br</t>
  </si>
  <si>
    <t>Dario da Silva Oliveira Junior</t>
  </si>
  <si>
    <t>dario.junior@portoalegre.rs.gov.br</t>
  </si>
  <si>
    <t>Eliana Terezinha Pereira Senna</t>
  </si>
  <si>
    <t>eliana.senna@portoalegre.rs.gov.br</t>
  </si>
  <si>
    <t>Gabriele Koester Kuhn</t>
  </si>
  <si>
    <t>gabriele.kuhn@portoalegre.rs.gov.br</t>
  </si>
  <si>
    <t>Luana Araujo Schonhofen</t>
  </si>
  <si>
    <t>luana.schonhofen@portoalegre.rs.gov.br</t>
  </si>
  <si>
    <t>Pamela Oliveira Correa</t>
  </si>
  <si>
    <t>pamela.correa@portoalegre.rs.gov.br</t>
  </si>
  <si>
    <t>Paulo Fraga Paz</t>
  </si>
  <si>
    <t>paulo.paz@portoalegre.rs.gov.br</t>
  </si>
  <si>
    <t>Djedah de Souza Lisboa</t>
  </si>
  <si>
    <t>djedah.lisboa@portoalegre.rs.gov.br</t>
  </si>
  <si>
    <t>Luciane Martins Pinheiro</t>
  </si>
  <si>
    <t>lucianem.pinheiro@portoalegre.rs.gov.br</t>
  </si>
  <si>
    <t>Descontar Lotações</t>
  </si>
  <si>
    <t>GP-TRAVESSAPESQUEIRO</t>
  </si>
  <si>
    <t>Travessa Pesqueiro, 39</t>
  </si>
  <si>
    <t>NOME-REDE</t>
  </si>
  <si>
    <t>ENDEREÇO</t>
  </si>
  <si>
    <t>GP-TRAVESSAPESQUEIRO-HS01</t>
  </si>
  <si>
    <t>Travessa Pesqueiro</t>
  </si>
  <si>
    <t xml:space="preserve">TOTAL RÁDIOS INSTALADOS = </t>
  </si>
  <si>
    <t>GP-TRAVESSAPESQUEIRO-CAM001</t>
  </si>
  <si>
    <t>GP-TRAVESSAPESQUEIRO-CAM002</t>
  </si>
  <si>
    <t>GP-TRAVESSAPESQUEIRO-CAM003</t>
  </si>
  <si>
    <t>Migração p/ SMSEG (JUNTA-LM - Rua Luiz Manoel,100) a partir de agosto, processo 21.12.000001053-2.</t>
  </si>
  <si>
    <t>_GP - Prefeito</t>
  </si>
  <si>
    <t>prefeito@portoalegre.rs.gov.br</t>
  </si>
  <si>
    <t>Alessandro da Conceição Machado</t>
  </si>
  <si>
    <t>alessandro.machado@portoalegre.rs.gov.br</t>
  </si>
  <si>
    <t>Alexandre Alves Borck da Silva</t>
  </si>
  <si>
    <t>a.borck@portoalegre.rs.gov.br</t>
  </si>
  <si>
    <t>Alexandre Dornelles Batista</t>
  </si>
  <si>
    <t>alexandred.batista@portoalegre.rs.gov.br</t>
  </si>
  <si>
    <t>Alexssander Carvalho dos Santos</t>
  </si>
  <si>
    <t>alexssander.santos@portoalegre.rs.gov.br</t>
  </si>
  <si>
    <t>Altemir Farias Luz</t>
  </si>
  <si>
    <t>altemir.luz@portoalegre.rs.gov.br</t>
  </si>
  <si>
    <t>Ariane Melo Silva Avila</t>
  </si>
  <si>
    <t>ariane.avila@portoalegre.rs.gov.br</t>
  </si>
  <si>
    <t>Bruna Oliveira Raulino</t>
  </si>
  <si>
    <t>bruna.raulino@portoalegre.rs.gov.br</t>
  </si>
  <si>
    <t>Claudia Caldas Silber</t>
  </si>
  <si>
    <t>claudia.silber@portoalegre.rs.gov.br</t>
  </si>
  <si>
    <t>Douglas Rai Silva Goncalves</t>
  </si>
  <si>
    <t>douglas.goncalves@portoalegre.rs.gov.br</t>
  </si>
  <si>
    <t>Eliane Valéria Alves Lucas</t>
  </si>
  <si>
    <t>eliane.lucas@portoalegre.rs.gov.br</t>
  </si>
  <si>
    <t>Evaldo Rodrigues de Oliveira Junior</t>
  </si>
  <si>
    <t>evaldo.junior@portoalegre.rs.gov.br</t>
  </si>
  <si>
    <t>Jadson Romualdo Oliveira da Costa</t>
  </si>
  <si>
    <t>jadson.costa@portoalegre.rs.gov.br</t>
  </si>
  <si>
    <t>Jeferson Mauschild Taday</t>
  </si>
  <si>
    <t>jeferson.taday@portoalegre.rs.gov.br</t>
  </si>
  <si>
    <t>Jéssica Dalmoro Pessetto</t>
  </si>
  <si>
    <t>jessica.pessetto@portoalegre.rs.gov.br</t>
  </si>
  <si>
    <t>João Carlos Fuhr Caldas</t>
  </si>
  <si>
    <t>joao.caldas@portoalegre.rs.gov.br</t>
  </si>
  <si>
    <t>João Paulo Castro da Silva</t>
  </si>
  <si>
    <t>jpsilva@portoalegre.rs.gov.br</t>
  </si>
  <si>
    <t>João Vitor Soares Nuncia</t>
  </si>
  <si>
    <t>joao.nuncia@portoalegre.rs.gov.br</t>
  </si>
  <si>
    <t>Júlia da Costa Evangelista Tavares Mengarda</t>
  </si>
  <si>
    <t>julia.mengarda@portoalegre.rs.gov.br</t>
  </si>
  <si>
    <t>Luan dos Santos Furtado</t>
  </si>
  <si>
    <t>luan.furtado@portoalegre.rs.gov.br</t>
  </si>
  <si>
    <t>Luiz Otávio Benincá de Salles Prates</t>
  </si>
  <si>
    <t>luiz.prates@portoalegre.rs.gov.br</t>
  </si>
  <si>
    <t>Monica Dalva de Morais</t>
  </si>
  <si>
    <t>monica.morais@portoalegre.rs.gov.br</t>
  </si>
  <si>
    <t>Olivia Bertolini Monteiro</t>
  </si>
  <si>
    <t>olivia.monteiro@portoalegre.rs.gov.br</t>
  </si>
  <si>
    <t>Paolla Ramos dos Santos</t>
  </si>
  <si>
    <t>paolla.santos@portoalegre.rs.gov.br</t>
  </si>
  <si>
    <t>Richard Piedade Rodrigues</t>
  </si>
  <si>
    <t>richard.rodrigues@portoalegre.rs.gov.br</t>
  </si>
  <si>
    <t>Rodrigo de Castilhos da Silva</t>
  </si>
  <si>
    <t>Rogério Beidacki</t>
  </si>
  <si>
    <t>rogerio.beidacki@portoalegre.rs.gov.br</t>
  </si>
  <si>
    <t>Taís Dimer Dihl</t>
  </si>
  <si>
    <t>tais.dihl@portoalegre.rs.gov.br</t>
  </si>
  <si>
    <t>Vagner Pinheiro Agne</t>
  </si>
  <si>
    <t>vagner.agne@portoalegre.rs.gov.br</t>
  </si>
  <si>
    <t>Vivian Morais Nedel</t>
  </si>
  <si>
    <t>vivian.nedel@portoalegre.rs.gov.br</t>
  </si>
  <si>
    <t>rodrigo.castilhos@portoalegre.rs.gov.br</t>
  </si>
  <si>
    <t>Rudy Luiz Merenda de Carvalho</t>
  </si>
  <si>
    <t>rudy.carvalho@portoalegre.rs.gov.br</t>
  </si>
  <si>
    <t>Giane Prenicka</t>
  </si>
  <si>
    <t>giane.prenicka@portoalegre.rs.gov.br</t>
  </si>
  <si>
    <t>Luiz Carlos Pinto da Silva Filho</t>
  </si>
  <si>
    <t>luizcs.pinto@portoalegre.rs.gov.br</t>
  </si>
  <si>
    <t>Luticiano Sutil Brum</t>
  </si>
  <si>
    <t>luticiano@portoalegre.rs.gov.br</t>
  </si>
  <si>
    <t>SMRI-URUGUAI-HS05</t>
  </si>
  <si>
    <t>Rua Uruguai, 155, 11º andar Relações Internacionais</t>
  </si>
  <si>
    <t>TOTAL  RÁDIOS  ATIVOS</t>
  </si>
  <si>
    <t>Bruna Paiva Serrano</t>
  </si>
  <si>
    <t>bruna.serrano@portoalegre.rs.gov.br</t>
  </si>
  <si>
    <t>Henrique Sobrosa</t>
  </si>
  <si>
    <t>henrique.sobrosa@portoalegre.rs.gov.br</t>
  </si>
  <si>
    <t>Jean Pierre Corseuil</t>
  </si>
  <si>
    <t>jean.corseuil@portoalegre.rs.gov.br</t>
  </si>
  <si>
    <t>Luciane Alonso Miranda</t>
  </si>
  <si>
    <t>luciane.miranda@portoalegre.rs.gov.br</t>
  </si>
  <si>
    <t>Rafael Martins Barbieri Nunes</t>
  </si>
  <si>
    <t>rafaelm.nunes@portoalegre.rs.gov.br</t>
  </si>
  <si>
    <t>Samyr Paz</t>
  </si>
  <si>
    <t>samyr.paz@portoalegre.rs.gov.br</t>
  </si>
  <si>
    <t>Tatiana Rita Weissheimer</t>
  </si>
  <si>
    <t>tatiana.weissheimer@portoalegre.rs.gov.br</t>
  </si>
  <si>
    <t>ITEM</t>
  </si>
  <si>
    <t>Felipe Garcia Ribeiro</t>
  </si>
  <si>
    <t>felipe.ribeiro@portoalegre.rs.gov.br</t>
  </si>
  <si>
    <t>Guilherme Stein</t>
  </si>
  <si>
    <t>guilherme.stein@portoalegre.rs.gov.br</t>
  </si>
  <si>
    <t>Laura Iahnke Garbin</t>
  </si>
  <si>
    <t>laura.garbin@portoalegre.rs.gov.br</t>
  </si>
  <si>
    <t>Liziane dos Santos Jardim</t>
  </si>
  <si>
    <t>liziane.jardim@portoalegre.rs.gov.br</t>
  </si>
  <si>
    <t>Marcia Helena Jorgens Prado</t>
  </si>
  <si>
    <t>marcia.prado@portoalegre.rs.gov.br</t>
  </si>
  <si>
    <t>Sabrina Oliveira Xavier</t>
  </si>
  <si>
    <t>sabrina.xavier@portoalegre.rs.gov.br</t>
  </si>
  <si>
    <t>Gonçalo Valduga</t>
  </si>
  <si>
    <t>goncalo.valduga@portoalegre.rs.gov.br</t>
  </si>
  <si>
    <t>Miguel Souto Reis</t>
  </si>
  <si>
    <t>miguel.reis@portoalegre.rs.gov.br</t>
  </si>
  <si>
    <t>Simone Machado Campello</t>
  </si>
  <si>
    <t>simone.campello@portoalegre.rs.gov.br</t>
  </si>
  <si>
    <t>Notebooks com Garantia = 21 (Total relatório CBP)</t>
  </si>
  <si>
    <t>Marx Leo de Boni Silva</t>
  </si>
  <si>
    <t>marx.silva@portoalegre.rs.gov.br</t>
  </si>
  <si>
    <t>Orlando Adriano Moraes</t>
  </si>
  <si>
    <t>orlando.moraes@portoalegre.rs.gov.br</t>
  </si>
  <si>
    <t>Pablo Fraga Mendes Ribeiro</t>
  </si>
  <si>
    <t>mendesribeiro@portoalegre.rs.gov.br</t>
  </si>
  <si>
    <t>PACODOCAIS-HS04</t>
  </si>
  <si>
    <t>PACODOCAIS-HS05</t>
  </si>
  <si>
    <t>PACODOCAIS-HS06</t>
  </si>
  <si>
    <t>Ingrid Fraga da Silva</t>
  </si>
  <si>
    <t>ingridfd.silva@portoalegre.rs.gov.br</t>
  </si>
  <si>
    <t>Wagner Josué do Santos Berzagui</t>
  </si>
  <si>
    <t>wagnerj.berzagui@portoalegre.rs.gov.br</t>
  </si>
  <si>
    <t>Micros com Garantia = 8 (Total relatório CBP)</t>
  </si>
  <si>
    <t>Lotação 2200 - Defesa Civil = 1 note</t>
  </si>
  <si>
    <t>Cristiano Dias Vieira</t>
  </si>
  <si>
    <t>cristiano.vieira@portoalegre.rs.gov.br</t>
  </si>
  <si>
    <t>Marcus Vinicius de Araujo Pires</t>
  </si>
  <si>
    <t>marcusv.pires@portoalegre.rs.gov.br</t>
  </si>
  <si>
    <t>Rafael Romero Pitta</t>
  </si>
  <si>
    <t>rafael.pitta@portoalegre.rs.gov.br</t>
  </si>
  <si>
    <t>Tainara Lombardo de Oliveira</t>
  </si>
  <si>
    <t>tainaral.oliveira@portoalegre.rs.gov.br</t>
  </si>
  <si>
    <t>Vinicius Santos da Luz</t>
  </si>
  <si>
    <t>vinicius.luz@portoalegre.rs.gov.br</t>
  </si>
  <si>
    <t>Vitor Bley de Moraes</t>
  </si>
  <si>
    <t>vitor.bmoraes@portoalegre.rs.gov.br</t>
  </si>
  <si>
    <t>Vitória Machado</t>
  </si>
  <si>
    <t>vmachado@portoalegre.rs.gov.br</t>
  </si>
  <si>
    <t>Micros sem Garantia = 121 (Total relatório CBP)</t>
  </si>
  <si>
    <t>PACODOCAIS-HS07</t>
  </si>
  <si>
    <t>PACODOCAIS-HS08</t>
  </si>
  <si>
    <t>PACODOCAIS-HS09</t>
  </si>
  <si>
    <t>PACODOCAIS-HS16</t>
  </si>
  <si>
    <t>PACODOCAIS-HS17</t>
  </si>
  <si>
    <t>PACODOCAIS-HS18</t>
  </si>
  <si>
    <t>PACODOCAIS-HS19</t>
  </si>
  <si>
    <t>PACODOCAIS-HS20</t>
  </si>
  <si>
    <t>PACODOCAIS-HS21</t>
  </si>
  <si>
    <t>PACODOCAIS-HS22</t>
  </si>
  <si>
    <t>PACODOCAIS-HS24</t>
  </si>
  <si>
    <t>PACODOCAIS-HS31</t>
  </si>
  <si>
    <t>PACODOCAIS-HS32</t>
  </si>
  <si>
    <t>PACODOCAIS-HS33</t>
  </si>
  <si>
    <t>GP - PAÇO DO CAIS</t>
  </si>
  <si>
    <t>Cláudio Renato Costa Franzen</t>
  </si>
  <si>
    <t>claudio.franzen@portoalegre.rs.gov.br</t>
  </si>
  <si>
    <t>Elida Martinez Elizeu</t>
  </si>
  <si>
    <t>elida.elizeu@portoalegre.rs.gov.br</t>
  </si>
  <si>
    <t>Filipe Karam</t>
  </si>
  <si>
    <t>filipe.karam@portoalegre.rs.gov.br</t>
  </si>
  <si>
    <t>Lia Bárbara Wilges</t>
  </si>
  <si>
    <t>lia.wilges@portoalegre.rs.gov.br</t>
  </si>
  <si>
    <t>Milena de Melo Moreira</t>
  </si>
  <si>
    <t>milena.moreira@portoalegre.rs.gov.br</t>
  </si>
  <si>
    <t>Patricia Vieira</t>
  </si>
  <si>
    <t>patriciav@portoalegre.rs.gov.br</t>
  </si>
  <si>
    <t>Pedro Lenz Piegas</t>
  </si>
  <si>
    <t>pedro.piegas@portoalegre.rs.gov.br</t>
  </si>
  <si>
    <t>Vinicios Brauner Vanoni</t>
  </si>
  <si>
    <t>vinicios.vanoni@portoalegre.rs.gov.br</t>
  </si>
  <si>
    <t>PACODOCAIS-HS34</t>
  </si>
  <si>
    <t>Gustavo de Souza Fontana</t>
  </si>
  <si>
    <t>gustavo.fontana@portoalegre.rs.gov.br</t>
  </si>
  <si>
    <t xml:space="preserve">Rua Gen. João Manoel, 157 (GP-GVP) - 10º andar sala reuniões </t>
  </si>
  <si>
    <t xml:space="preserve">Rua Gen. João Manoel, 157 (GP-GVP) - 10º andar desenv. de pessoas </t>
  </si>
  <si>
    <t xml:space="preserve">Rua Gen. João Manoel, 157 (GP-GVP) - 10º andar </t>
  </si>
  <si>
    <t>Rua Gen. João Manoel, 157 (GP) - 17º andar gabinete do prefeito</t>
  </si>
  <si>
    <t>Rua Gen. João Manoel, 157 (GP) - 17º andar assessoria</t>
  </si>
  <si>
    <t>Rua Gen. João Manoel, 157 (GP) - 17º andar comunicação</t>
  </si>
  <si>
    <t>Rua Gen. João Manoel, 157 (GP-GPD) - 16º andar cerimonial</t>
  </si>
  <si>
    <t>Rua Gen. João Manoel, 157 (GP-GPD) - 16º andar sala reuniao</t>
  </si>
  <si>
    <t>Rua Gen. João Manoel, 157 (GP-GPD) - 16º andar sala 1ª dama</t>
  </si>
  <si>
    <t>Rua Gen. João Manoel, 157 (GP-Treinamento) - 18º andar recepção</t>
  </si>
  <si>
    <t>Rua Gen. João Manoel, 157 (GP-Treinamento) - 18º andar sala churrasqueira</t>
  </si>
  <si>
    <t>Rua Gen. João Manoel, 157 (GP-Treinamento) - 18º andar fundos</t>
  </si>
  <si>
    <t>Rua Gen. João Manoel, 157 (GP-GVP) - 10º andar Gabinete vice prefeito</t>
  </si>
  <si>
    <t>Rua Gen. João Manoel, 157 (GP-GVP) - 10º andar Assessoria vice prefeito</t>
  </si>
  <si>
    <t>Rua Gen. João Manoel, 157 (GP-GCA) - 2º andar Setor causa animal</t>
  </si>
  <si>
    <t>Rua Gen. João Manoel, 157 (GP-GCA) - 2º andar</t>
  </si>
  <si>
    <t xml:space="preserve">Rua Gen. João Manoel, 157 (GP-GCA) - 2º andar </t>
  </si>
  <si>
    <t xml:space="preserve">Rua Gen. João Manoel, 157 (Serviços GP) - 3º andar </t>
  </si>
  <si>
    <t>PACODOCAIS-HS37</t>
  </si>
  <si>
    <t>Rua Gen. João Manoel, 157 (GP-GCS) - 14º andar - comunicação</t>
  </si>
  <si>
    <t>PACODOCAIS-HS38</t>
  </si>
  <si>
    <t>Rua Gen. João Manoel, 157 (GP-GCS) - - 14º andar - comunicação</t>
  </si>
  <si>
    <t>Rua General João Manoel, 157 - 2º, 3º, 10º, 14º, 16º, 17º E 18º andares</t>
  </si>
  <si>
    <t>Luiz Marcelo Nunes Correa</t>
  </si>
  <si>
    <t>luiz.correa@portoalegre.rs.gov.br</t>
  </si>
  <si>
    <t>Migração p/ SMCEC (23 câmeras do Paço Municipal-Pç Montevideo) a partir de outubro/22.</t>
  </si>
  <si>
    <t>Lotação 2300 - Aquisição = 1 note</t>
  </si>
  <si>
    <t>Lotação 2300 - Aquisição = 4 micros</t>
  </si>
  <si>
    <t>Lotação 2307 - Bens não localizados = 1 note</t>
  </si>
  <si>
    <t>Impressoras sem Garantia = 21 (Total relatório CBP)</t>
  </si>
  <si>
    <t>TOTAL MICROS COM GARANTIA = 8</t>
  </si>
  <si>
    <t>Desativado</t>
  </si>
  <si>
    <t>Desativado (SMRI-URUGUAI-HS05) a partir de outubro/2022, ASM 192988.</t>
  </si>
  <si>
    <t>Migração p/ SMCEC (GP-HS01, HS02, HS03, HS04, HS08, HS09, HS10, HS11, HS12 e HS13 - Paço Municipal) a partir de outubro/22.</t>
  </si>
  <si>
    <t>Rua General João Manoel, 157 - 2º, 3º, 10º, 14º, 16º, 17º e 18º andares</t>
  </si>
  <si>
    <t xml:space="preserve">Relação de Sistemas GP – Base CTIC 04/2019 - Aditivo 5 </t>
  </si>
  <si>
    <t>Item</t>
  </si>
  <si>
    <r>
      <t>   </t>
    </r>
    <r>
      <rPr>
        <b/>
        <sz val="10"/>
        <color rgb="FF000000"/>
        <rFont val="Arial"/>
        <family val="2"/>
      </rPr>
      <t>           Descrição</t>
    </r>
  </si>
  <si>
    <t>Valor Sistema</t>
  </si>
  <si>
    <t>156POA</t>
  </si>
  <si>
    <t>ACH - Avaliação e Controle Hospitalar</t>
  </si>
  <si>
    <t>ALPR - Sistema de Monitoramento de Tráfego</t>
  </si>
  <si>
    <t>Alvará Eletrônico - Sistema de Licenciamento Eletrônico de Atividades</t>
  </si>
  <si>
    <t>ANE - Administração de Necrópoles</t>
  </si>
  <si>
    <t>APP Carta habitação</t>
  </si>
  <si>
    <t>Apuração de eleições de Conselheiros Tutelares</t>
  </si>
  <si>
    <t>ARB - Manejo da Arborização</t>
  </si>
  <si>
    <t>Banco de Imagens Pinacotecas (Rubem Berta e Aldo Locatelli)</t>
  </si>
  <si>
    <t>CAADHAP - Comissão de Análise e Aprovação da Demanda Habitacional Prioritária</t>
  </si>
  <si>
    <t>Cadastro de Estagiários da PMPA</t>
  </si>
  <si>
    <t>Cadastro Fotográfico de Vegetação</t>
  </si>
  <si>
    <t>CAP - Cadastro Predial</t>
  </si>
  <si>
    <t>Carta de Serviços</t>
  </si>
  <si>
    <t>Catalogo de Serviços Georreferenciados</t>
  </si>
  <si>
    <t>CAUGE - Sistema da Comissão de Análise Urbanística e Gerenciamento Empreendimentos</t>
  </si>
  <si>
    <t>CBP-Cadastro de Bens Patrimoniais</t>
  </si>
  <si>
    <t>CDL - Cadastro Denominação de Logradouros</t>
  </si>
  <si>
    <t>Central de Ingressos</t>
  </si>
  <si>
    <t>CIR - Sistema de Circulação</t>
  </si>
  <si>
    <t>COI - Cadastro de Ocorrências e Irregularidades</t>
  </si>
  <si>
    <t>COIweb - Novo COI</t>
  </si>
  <si>
    <t>Comissão de Análise e Aprovação de Parcelamento do Solo</t>
  </si>
  <si>
    <t>Comissão Técnica de Análise Regulação Fundiária</t>
  </si>
  <si>
    <t>CONSUL - Orçamento Participativo</t>
  </si>
  <si>
    <t>Consulta a Lotes Fiscais - GEO</t>
  </si>
  <si>
    <t>Convênios e Contratos para o Portal Transparência</t>
  </si>
  <si>
    <t>CPAIC - Sistema da Comissão Permanente de Avaliação do Impacto da Circulação</t>
  </si>
  <si>
    <t>CPL - Cadastro de Plantas (SMAM)</t>
  </si>
  <si>
    <t>CPOM - Cadastro Prestadores Outros Municípios</t>
  </si>
  <si>
    <t>CTB-Sistema de Contabilidade Publica - NBCASP</t>
  </si>
  <si>
    <t>CTIC - COMITE TECNOLOGIA INFORMÁTICA E COMUNICAÇÃO</t>
  </si>
  <si>
    <t>CVU - Conservação de Vias Urbanas</t>
  </si>
  <si>
    <t>DecWeb-Declaração Eletrônica do ISSQN via Web</t>
  </si>
  <si>
    <t>Detetive Cidadão</t>
  </si>
  <si>
    <t>DIS - Dispensação de Medicamentos</t>
  </si>
  <si>
    <t>DMWEB - Informações Urbanisticas, Cadastrais e Ambientais na Internet - GEO</t>
  </si>
  <si>
    <t>DOIM-Declarações de Operações Imobiliárias do Município</t>
  </si>
  <si>
    <t>Drive Procempa - Serviço de armazenamento Cloud</t>
  </si>
  <si>
    <t>Dopa_e - Dopa Eletrônico</t>
  </si>
  <si>
    <t>EAD - Projeto de Educação a Distância</t>
  </si>
  <si>
    <t>ECT - Formulario de Inscrição de canditaos das Eleições de Conselheiros Tutelares</t>
  </si>
  <si>
    <t>Eleições Fóruns Regionais de Planejamento</t>
  </si>
  <si>
    <t>Elevadores</t>
  </si>
  <si>
    <t>Eliot - Eco Sistema Investigativo - SMF</t>
  </si>
  <si>
    <t>e-PGM - Informatização Procuradoria Geral do Município</t>
  </si>
  <si>
    <t>EPM - Enterprise Project Management</t>
  </si>
  <si>
    <t>ERGON - Sistema Integrado de Recursos Humanos</t>
  </si>
  <si>
    <t>e-SIC Serviço de Informações ao Cidadão</t>
  </si>
  <si>
    <t>ESUS - Atenção Básica</t>
  </si>
  <si>
    <t>EU FAÇO POA</t>
  </si>
  <si>
    <t>Eventos de Logradouros</t>
  </si>
  <si>
    <t>FAT - Faturamento Ambulatorial e Hospitalar</t>
  </si>
  <si>
    <t>FICAI - Ficha Cadastro de Aluno Infrequente</t>
  </si>
  <si>
    <t>FOR-Cadastro Único de Fornecedores de Materiais e Serviços</t>
  </si>
  <si>
    <t>FROTA / Gerenciamento Frota Veículos</t>
  </si>
  <si>
    <t>GAP-Gestão de Arquivos de Pagamento</t>
  </si>
  <si>
    <t>GCP - Gerência do Cadastro do Portal de Serviços da SMF</t>
  </si>
  <si>
    <t>GEOCEIC - Informaçoes Georeferenciadas para Centro de Comando</t>
  </si>
  <si>
    <t>GEOOBSERVAPOA -Informações Georeferenciadas do Orçamento Participativo</t>
  </si>
  <si>
    <t>GERBID-Sistema de Gerenciamento da Terceira Perimetral</t>
  </si>
  <si>
    <t>Gerenciador de Atendimento Eletrônico - Agendamento</t>
  </si>
  <si>
    <t>GERPAV - Gerenciamento da Pavimentação</t>
  </si>
  <si>
    <t>GERPLATA-Sistema de Gerenciamento do PIEC</t>
  </si>
  <si>
    <t>GMAT-Sistema de Gestão de Materiais</t>
  </si>
  <si>
    <t>GOR-Sistema de Gerência Orçamentária</t>
  </si>
  <si>
    <t>GPR _ Guia de Procedimento Restaurativo / Justica 21</t>
  </si>
  <si>
    <t>Hórus - Sistema de identificação de placas de veículos</t>
  </si>
  <si>
    <t>IMAGED - Sistema de Gerenciamento Eletronico de Documentos</t>
  </si>
  <si>
    <t>Informações Georeferenciados da SAUDE - GEOSAUDE</t>
  </si>
  <si>
    <t>Informações Urbanisticas Georreferenciadas da SMURB - GEOSMURB</t>
  </si>
  <si>
    <t>INSC - Inscricao em Eventos SMAM</t>
  </si>
  <si>
    <t>ISM - Inscrição Interna do servidor Municipal</t>
  </si>
  <si>
    <t>JUC - Sistema da Junta Comercial</t>
  </si>
  <si>
    <t>LCA - Licenciamento de Atividades</t>
  </si>
  <si>
    <t>Licenciamento Ambiental</t>
  </si>
  <si>
    <t>LicitaCon - Sistema de Informações sobre licitações e contratos para o TCERS</t>
  </si>
  <si>
    <t>LIC-Licitações de Materiais e Serviços</t>
  </si>
  <si>
    <t>Mapa Oficial de Porto Alegre</t>
  </si>
  <si>
    <t>Metroclima - Sistema de Vigilância Meteorológica da Cidade de Porto Alegre</t>
  </si>
  <si>
    <t>Moradia Primeiro</t>
  </si>
  <si>
    <t>MPC - Monitoramento de Potencial Construtivo</t>
  </si>
  <si>
    <t>NFS-e - Nota Fiscal de Serviços Eletrônica</t>
  </si>
  <si>
    <t>Novo Portal da PMPA</t>
  </si>
  <si>
    <t>ERGON - Operação da folha de pagamento</t>
  </si>
  <si>
    <t>Orçamento Participativo (ferramenta usada para cadastro dos votantes)</t>
  </si>
  <si>
    <t>OSPOA - Ordem de Serviço Georreferenciada</t>
  </si>
  <si>
    <t>PERGAMUM</t>
  </si>
  <si>
    <t>PENTAHO - Ambiente de Business Intelligence</t>
  </si>
  <si>
    <t>PES - Cadastro Único de Pessoa</t>
  </si>
  <si>
    <t>POA em AÇÃO</t>
  </si>
  <si>
    <t>Pontos de coleta - Consulta</t>
  </si>
  <si>
    <t>Pontos de coleta - Edição</t>
  </si>
  <si>
    <t>Portal de Dados Abertos</t>
  </si>
  <si>
    <t>Portal PMPA - Noticias Imagens Institucional</t>
  </si>
  <si>
    <t>Portal RH24HORAS - Portal do Servidor PMPA</t>
  </si>
  <si>
    <t>Portal Transparência - Porto Alegre</t>
  </si>
  <si>
    <t>Portal Transparência - Entidades</t>
  </si>
  <si>
    <t>PPA-Plano Plurianual</t>
  </si>
  <si>
    <t>PPCI - Plano de Prevenção Contra Incêndios</t>
  </si>
  <si>
    <t>PPD-Plano de Pagamento de Dívidas</t>
  </si>
  <si>
    <t>PROCONSIG - Controle de Consignações</t>
  </si>
  <si>
    <t>PROWEB - Gerador e Gerenciador de Sites e Portais</t>
  </si>
  <si>
    <t>QlikView - plataforma de Business Discovery</t>
  </si>
  <si>
    <t>REF - Registros Funcionais</t>
  </si>
  <si>
    <t>REM-GMAT-Sistema de Requisição de Materiais adaptado para GMAT</t>
  </si>
  <si>
    <t>RIC - Sistema de informações Comunitárias</t>
  </si>
  <si>
    <t>RM NEGATIVAÇÃO</t>
  </si>
  <si>
    <t>RM PROTESTO</t>
  </si>
  <si>
    <t>RM PROTESTO-CDC</t>
  </si>
  <si>
    <t>RM REFIS2017</t>
  </si>
  <si>
    <t>RM-ERO Execução da receita Orçamentária</t>
  </si>
  <si>
    <t>RM-PROCEMPASIAT</t>
  </si>
  <si>
    <t>RONDA PONTO PMPA</t>
  </si>
  <si>
    <t>SAL Sistema de Acompanhamento Legislativo</t>
  </si>
  <si>
    <t>Sala do Empreendedor</t>
  </si>
  <si>
    <t>SAPL - Serviço de apoio ao Processo Legislativo</t>
  </si>
  <si>
    <t>SCP - Sistema Controle de Permissionários</t>
  </si>
  <si>
    <t>SDO-Sistema de Despesa Orçamentária</t>
  </si>
  <si>
    <t>SEI - Sistema Eletrônico de Informações</t>
  </si>
  <si>
    <t>SIAT - Sistema Integrado de Administração Tributária</t>
  </si>
  <si>
    <t>SIAUDI - Sistema de Auditoria</t>
  </si>
  <si>
    <t>SIE - Sistema de Informações Educacionais</t>
  </si>
  <si>
    <t>SIHO - Sistema de Informações Hospitalares</t>
  </si>
  <si>
    <t>SIP - Sistema de Informações de Preços</t>
  </si>
  <si>
    <t>SIREL - Sistema Referência Legislação (SRL)</t>
  </si>
  <si>
    <t>Sistema de Contratos</t>
  </si>
  <si>
    <t>Sistema de Gerenciamento de Conta Única</t>
  </si>
  <si>
    <t>Sistema Extraorçamentário</t>
  </si>
  <si>
    <t>Sistema GEO de Informações patrimoniais</t>
  </si>
  <si>
    <t>SISTEMA GERENCIADOR DE CONCURSOS DE PORTO ALEGRE</t>
  </si>
  <si>
    <t>Sistema Genesis</t>
  </si>
  <si>
    <t>Sistema para o Banco de Sangue</t>
  </si>
  <si>
    <t>SMARTPOA - Gestão Integrada dos Processos de Licenciamento</t>
  </si>
  <si>
    <t>SOMA SAÚDE - Gercon Retorno</t>
  </si>
  <si>
    <t>SPO-Sistema de Proposta Orçamentária</t>
  </si>
  <si>
    <t>SSP - Sistema de Segurança de Programas</t>
  </si>
  <si>
    <t>SST-Sistema de Segurança de Transações</t>
  </si>
  <si>
    <t>TART - Tribunal Administrativo de Recursos Tributários</t>
  </si>
  <si>
    <t>VOT - Votação nas Eleições de Conselheiros Tutelares</t>
  </si>
  <si>
    <t xml:space="preserve"> ESTAÇÕES DE TRABALHO E IMPRESSORAS GP FATURADOS NOVEMBRO/2022</t>
  </si>
  <si>
    <t>RELAÇÃO DE CÂMERAS GP -  NOVEMBRO/2022</t>
  </si>
  <si>
    <t>Relação Rádio WI-FI GP - NOVEMBRO/2022</t>
  </si>
  <si>
    <t>Rádios Digitais - Trunking GP - NOVEMBRO/2022</t>
  </si>
  <si>
    <t>Adm. Rede Radiocomunicação Digital GP - NOVEMBRO/2022</t>
  </si>
  <si>
    <t>ADMINISTRAÇÃO REDES LOCAIS GP - NOVEMBRO/2022</t>
  </si>
  <si>
    <t>CONECTIVIDADE INFOVIA GP - NOVEMBRO/2022</t>
  </si>
  <si>
    <t>Mateus dos Santos Raugust</t>
  </si>
  <si>
    <t>mateusraugust@portoalegre.rs.gov.br</t>
  </si>
  <si>
    <t>Relação Caixas Correio GP - Novembro/2022</t>
  </si>
  <si>
    <t>Sub-Total = 21 - 1 - 1 = 19 notes</t>
  </si>
  <si>
    <t>TOTAL NOTES COM GARANTIA = 19</t>
  </si>
  <si>
    <t>TOTAL ESTAÇÕES DE TRABALHO COM GARANTIA = 8 + 19 = 27</t>
  </si>
  <si>
    <t>Lotação 2307 - Bens não localizados = 11 micros</t>
  </si>
  <si>
    <t>Sub-Total = 121 - 2 - 4 - 11 = 104 micros</t>
  </si>
  <si>
    <t>TOTAL MICROS SEM GARANTIA = 104</t>
  </si>
  <si>
    <t>Notebooks sem Garantia = 14 (Total relatório CBP)</t>
  </si>
  <si>
    <t>Lotação 2307 - Bens não localizados = 9 notes</t>
  </si>
  <si>
    <t>TOTAL NOTES SEM GARANTIA = 14 - 1 - 9 = 4 notes</t>
  </si>
  <si>
    <t>TOTAL ESTAÇÕES DE TRABALHO SEM GARANTIA = 104 + 4 = 108</t>
  </si>
  <si>
    <t>Lotação 2307 - Bens não localizados = 3 impressoras</t>
  </si>
  <si>
    <t>TOTAL IMPRESSORAS SEM GARANTIA = 21 - 3 = 18 impressoras</t>
  </si>
  <si>
    <t>Off-Line</t>
  </si>
  <si>
    <t>DEZEMBRO/2022</t>
  </si>
  <si>
    <t xml:space="preserve"> ESTAÇÕES DE TRABALHO E IMPRESSORAS GP FATURADOS DEZEMBRO/2022</t>
  </si>
  <si>
    <t>RELAÇÃO DE CÂMERAS GP -  DEZEMBRO/2022</t>
  </si>
  <si>
    <t>Relação Rádio WI-FI GP - DEZEMBRO/2022</t>
  </si>
  <si>
    <t>Rádios Digitais - Trunking GP - DEZEMBRO/2022</t>
  </si>
  <si>
    <t>Adm. Rede Radiocomunicação Digital GP - DEZEMBRO/2022</t>
  </si>
  <si>
    <t>ADMINISTRAÇÃO REDES LOCAIS GP - DEZEMBRO/2022</t>
  </si>
  <si>
    <t>CONECTIVIDADE INFOVIA GP - DEZEMBRO/2022</t>
  </si>
  <si>
    <t>Fatura SEI 22.12.000001807-5</t>
  </si>
  <si>
    <t>Relação Caixas Correio GP - Dezembro/2022</t>
  </si>
  <si>
    <t xml:space="preserve">Rua Gen. João Manoel, 157 (GP) - 11º andar </t>
  </si>
  <si>
    <t>PACODOCAIS-HS44</t>
  </si>
  <si>
    <t>Lotação 2307 - Bens não localizados = 8 notes</t>
  </si>
  <si>
    <t>TOTAL NOTES SEM GARANTIA = 14 - 1 - 8 = 5 notes</t>
  </si>
  <si>
    <t>TOTAL ESTAÇÕES DE TRABALHO SEM GARANTIA = 104 + 5 =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</si>
</sst>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R$&quot;\ #,##0.00;\-&quot;R$&quot;\ #,##0.00"/>
    <numFmt numFmtId="165" formatCode="&quot;R$&quot;\ #,##0.00;[Red]\-&quot;R$&quot;\ #,##0.00"/>
    <numFmt numFmtId="166" formatCode="_-&quot;R$&quot;\ * #,##0.00_-;\-&quot;R$&quot;\ * #,##0.00_-;_-&quot;R$&quot;\ * &quot;-&quot;??_-;_-@_-"/>
    <numFmt numFmtId="167" formatCode="&quot;R$&quot;\ 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166" fontId="1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08">
    <xf numFmtId="0" fontId="0" fillId="0" borderId="0" xfId="0"/>
    <xf numFmtId="0" fontId="5" fillId="0" borderId="0" xfId="0" applyFont="1"/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justify" wrapText="1"/>
    </xf>
    <xf numFmtId="0" fontId="7" fillId="2" borderId="2" xfId="0" applyFont="1" applyFill="1" applyBorder="1" applyAlignment="1">
      <alignment horizontal="justify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justify" wrapText="1"/>
    </xf>
    <xf numFmtId="0" fontId="7" fillId="2" borderId="3" xfId="0" applyFont="1" applyFill="1" applyBorder="1" applyAlignment="1">
      <alignment horizontal="justify" wrapText="1"/>
    </xf>
    <xf numFmtId="0" fontId="8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/>
    <xf numFmtId="0" fontId="0" fillId="0" borderId="19" xfId="0" applyBorder="1"/>
    <xf numFmtId="0" fontId="12" fillId="0" borderId="4" xfId="0" applyFont="1" applyBorder="1" applyAlignment="1">
      <alignment horizontal="center"/>
    </xf>
    <xf numFmtId="166" fontId="13" fillId="0" borderId="0" xfId="0" applyNumberFormat="1" applyFont="1" applyBorder="1"/>
    <xf numFmtId="0" fontId="9" fillId="7" borderId="4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165" fontId="9" fillId="0" borderId="0" xfId="0" applyNumberFormat="1" applyFont="1" applyBorder="1"/>
    <xf numFmtId="166" fontId="3" fillId="0" borderId="0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4" fontId="18" fillId="0" borderId="0" xfId="0" applyNumberFormat="1" applyFont="1"/>
    <xf numFmtId="0" fontId="15" fillId="5" borderId="8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justify" wrapText="1"/>
    </xf>
    <xf numFmtId="0" fontId="9" fillId="0" borderId="0" xfId="0" applyFont="1" applyBorder="1"/>
    <xf numFmtId="166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5" xfId="0" applyFont="1" applyBorder="1" applyAlignment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1" xfId="0" applyBorder="1"/>
    <xf numFmtId="167" fontId="12" fillId="0" borderId="0" xfId="0" applyNumberFormat="1" applyFont="1" applyAlignment="1">
      <alignment horizontal="left"/>
    </xf>
    <xf numFmtId="0" fontId="17" fillId="5" borderId="6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vertical="center"/>
    </xf>
    <xf numFmtId="0" fontId="19" fillId="5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7" fontId="9" fillId="0" borderId="0" xfId="0" applyNumberFormat="1" applyFont="1"/>
    <xf numFmtId="0" fontId="12" fillId="0" borderId="13" xfId="0" applyFont="1" applyBorder="1" applyAlignment="1">
      <alignment vertical="center"/>
    </xf>
    <xf numFmtId="0" fontId="21" fillId="9" borderId="6" xfId="0" applyFont="1" applyFill="1" applyBorder="1" applyAlignment="1">
      <alignment horizontal="center" vertical="top"/>
    </xf>
    <xf numFmtId="0" fontId="21" fillId="9" borderId="5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18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9" fillId="0" borderId="0" xfId="0" applyFont="1" applyAlignment="1"/>
    <xf numFmtId="0" fontId="9" fillId="0" borderId="19" xfId="0" applyFont="1" applyBorder="1"/>
    <xf numFmtId="0" fontId="3" fillId="0" borderId="19" xfId="0" applyFont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1" xfId="0" applyBorder="1"/>
    <xf numFmtId="0" fontId="9" fillId="0" borderId="6" xfId="0" applyFont="1" applyBorder="1" applyAlignment="1"/>
    <xf numFmtId="0" fontId="9" fillId="0" borderId="7" xfId="0" applyFont="1" applyBorder="1" applyAlignment="1"/>
    <xf numFmtId="0" fontId="17" fillId="0" borderId="0" xfId="0" applyFont="1" applyAlignment="1"/>
    <xf numFmtId="164" fontId="17" fillId="0" borderId="0" xfId="0" applyNumberFormat="1" applyFont="1" applyAlignment="1">
      <alignment horizontal="left"/>
    </xf>
    <xf numFmtId="166" fontId="3" fillId="0" borderId="20" xfId="0" applyNumberFormat="1" applyFont="1" applyBorder="1"/>
    <xf numFmtId="0" fontId="22" fillId="0" borderId="19" xfId="0" applyFont="1" applyBorder="1"/>
    <xf numFmtId="166" fontId="22" fillId="0" borderId="0" xfId="0" applyNumberFormat="1" applyFont="1" applyBorder="1"/>
    <xf numFmtId="165" fontId="22" fillId="0" borderId="0" xfId="0" applyNumberFormat="1" applyFont="1" applyBorder="1"/>
    <xf numFmtId="0" fontId="22" fillId="0" borderId="0" xfId="0" applyFont="1" applyBorder="1"/>
    <xf numFmtId="0" fontId="22" fillId="0" borderId="20" xfId="0" applyFont="1" applyBorder="1"/>
    <xf numFmtId="166" fontId="23" fillId="0" borderId="0" xfId="0" applyNumberFormat="1" applyFont="1" applyBorder="1"/>
    <xf numFmtId="17" fontId="9" fillId="0" borderId="5" xfId="0" applyNumberFormat="1" applyFont="1" applyBorder="1" applyAlignment="1"/>
    <xf numFmtId="166" fontId="9" fillId="0" borderId="20" xfId="0" applyNumberFormat="1" applyFont="1" applyBorder="1"/>
    <xf numFmtId="165" fontId="9" fillId="0" borderId="19" xfId="0" applyNumberFormat="1" applyFont="1" applyBorder="1"/>
    <xf numFmtId="165" fontId="22" fillId="0" borderId="19" xfId="0" applyNumberFormat="1" applyFont="1" applyBorder="1"/>
    <xf numFmtId="0" fontId="24" fillId="0" borderId="0" xfId="0" applyFont="1"/>
    <xf numFmtId="0" fontId="25" fillId="0" borderId="6" xfId="0" applyFont="1" applyBorder="1"/>
    <xf numFmtId="0" fontId="26" fillId="11" borderId="26" xfId="0" applyFont="1" applyFill="1" applyBorder="1" applyAlignment="1">
      <alignment horizontal="center"/>
    </xf>
    <xf numFmtId="0" fontId="26" fillId="11" borderId="27" xfId="0" applyFont="1" applyFill="1" applyBorder="1" applyAlignment="1">
      <alignment horizontal="center"/>
    </xf>
    <xf numFmtId="0" fontId="26" fillId="11" borderId="28" xfId="0" applyFont="1" applyFill="1" applyBorder="1" applyAlignment="1">
      <alignment horizontal="center"/>
    </xf>
    <xf numFmtId="0" fontId="25" fillId="0" borderId="10" xfId="0" applyFont="1" applyBorder="1"/>
    <xf numFmtId="0" fontId="25" fillId="0" borderId="8" xfId="0" applyFont="1" applyBorder="1"/>
    <xf numFmtId="0" fontId="25" fillId="0" borderId="6" xfId="0" applyFont="1" applyBorder="1" applyAlignment="1">
      <alignment horizontal="left" vertical="center"/>
    </xf>
    <xf numFmtId="49" fontId="24" fillId="0" borderId="0" xfId="0" applyNumberFormat="1" applyFont="1" applyAlignment="1">
      <alignment horizontal="left"/>
    </xf>
    <xf numFmtId="0" fontId="26" fillId="11" borderId="15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 vertical="center"/>
    </xf>
    <xf numFmtId="43" fontId="25" fillId="0" borderId="8" xfId="0" applyNumberFormat="1" applyFont="1" applyBorder="1"/>
    <xf numFmtId="0" fontId="26" fillId="11" borderId="4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43" fontId="25" fillId="10" borderId="33" xfId="0" applyNumberFormat="1" applyFont="1" applyFill="1" applyBorder="1"/>
    <xf numFmtId="43" fontId="25" fillId="10" borderId="34" xfId="0" applyNumberFormat="1" applyFont="1" applyFill="1" applyBorder="1"/>
    <xf numFmtId="3" fontId="0" fillId="10" borderId="32" xfId="0" applyNumberFormat="1" applyFill="1" applyBorder="1"/>
    <xf numFmtId="43" fontId="0" fillId="10" borderId="34" xfId="0" applyNumberFormat="1" applyFill="1" applyBorder="1"/>
    <xf numFmtId="0" fontId="0" fillId="10" borderId="23" xfId="0" applyFill="1" applyBorder="1"/>
    <xf numFmtId="166" fontId="9" fillId="0" borderId="4" xfId="0" applyNumberFormat="1" applyFont="1" applyBorder="1"/>
    <xf numFmtId="43" fontId="0" fillId="10" borderId="23" xfId="0" applyNumberFormat="1" applyFill="1" applyBorder="1"/>
    <xf numFmtId="0" fontId="12" fillId="0" borderId="0" xfId="0" applyFont="1" applyAlignment="1"/>
    <xf numFmtId="0" fontId="12" fillId="0" borderId="0" xfId="0" applyFont="1" applyAlignment="1">
      <alignment horizontal="center"/>
    </xf>
    <xf numFmtId="166" fontId="9" fillId="0" borderId="7" xfId="0" applyNumberFormat="1" applyFont="1" applyBorder="1"/>
    <xf numFmtId="43" fontId="3" fillId="0" borderId="36" xfId="0" applyNumberFormat="1" applyFont="1" applyBorder="1"/>
    <xf numFmtId="43" fontId="3" fillId="0" borderId="22" xfId="0" applyNumberFormat="1" applyFont="1" applyBorder="1"/>
    <xf numFmtId="0" fontId="27" fillId="0" borderId="14" xfId="0" applyFont="1" applyBorder="1"/>
    <xf numFmtId="0" fontId="28" fillId="0" borderId="1" xfId="0" applyFont="1" applyBorder="1"/>
    <xf numFmtId="3" fontId="25" fillId="0" borderId="38" xfId="0" applyNumberFormat="1" applyFont="1" applyFill="1" applyBorder="1"/>
    <xf numFmtId="43" fontId="25" fillId="0" borderId="30" xfId="0" applyNumberFormat="1" applyFont="1" applyFill="1" applyBorder="1"/>
    <xf numFmtId="43" fontId="25" fillId="0" borderId="31" xfId="0" applyNumberFormat="1" applyFont="1" applyFill="1" applyBorder="1"/>
    <xf numFmtId="3" fontId="0" fillId="0" borderId="29" xfId="0" applyNumberFormat="1" applyFill="1" applyBorder="1"/>
    <xf numFmtId="43" fontId="0" fillId="0" borderId="31" xfId="0" applyNumberFormat="1" applyFill="1" applyBorder="1"/>
    <xf numFmtId="43" fontId="0" fillId="0" borderId="35" xfId="0" applyNumberFormat="1" applyFill="1" applyBorder="1"/>
    <xf numFmtId="0" fontId="0" fillId="0" borderId="35" xfId="0" applyFill="1" applyBorder="1"/>
    <xf numFmtId="0" fontId="28" fillId="0" borderId="2" xfId="0" applyFont="1" applyBorder="1"/>
    <xf numFmtId="3" fontId="25" fillId="0" borderId="37" xfId="0" applyNumberFormat="1" applyFont="1" applyFill="1" applyBorder="1"/>
    <xf numFmtId="43" fontId="25" fillId="0" borderId="33" xfId="0" applyNumberFormat="1" applyFont="1" applyFill="1" applyBorder="1"/>
    <xf numFmtId="43" fontId="25" fillId="0" borderId="34" xfId="0" applyNumberFormat="1" applyFont="1" applyFill="1" applyBorder="1"/>
    <xf numFmtId="3" fontId="0" fillId="0" borderId="32" xfId="0" applyNumberFormat="1" applyFill="1" applyBorder="1"/>
    <xf numFmtId="43" fontId="0" fillId="0" borderId="34" xfId="0" applyNumberFormat="1" applyFill="1" applyBorder="1"/>
    <xf numFmtId="43" fontId="0" fillId="0" borderId="23" xfId="0" applyNumberFormat="1" applyFill="1" applyBorder="1"/>
    <xf numFmtId="0" fontId="0" fillId="0" borderId="23" xfId="0" applyFill="1" applyBorder="1"/>
    <xf numFmtId="3" fontId="25" fillId="0" borderId="37" xfId="0" applyNumberFormat="1" applyFont="1" applyFill="1" applyBorder="1" applyAlignment="1">
      <alignment horizontal="center" vertical="center"/>
    </xf>
    <xf numFmtId="3" fontId="25" fillId="0" borderId="32" xfId="0" applyNumberFormat="1" applyFont="1" applyFill="1" applyBorder="1" applyAlignment="1">
      <alignment horizontal="center" vertical="center"/>
    </xf>
    <xf numFmtId="0" fontId="25" fillId="0" borderId="17" xfId="0" applyFont="1" applyFill="1" applyBorder="1"/>
    <xf numFmtId="165" fontId="25" fillId="0" borderId="43" xfId="0" applyNumberFormat="1" applyFont="1" applyFill="1" applyBorder="1"/>
    <xf numFmtId="166" fontId="27" fillId="0" borderId="44" xfId="0" applyNumberFormat="1" applyFont="1" applyFill="1" applyBorder="1"/>
    <xf numFmtId="166" fontId="27" fillId="0" borderId="45" xfId="0" applyNumberFormat="1" applyFont="1" applyFill="1" applyBorder="1"/>
    <xf numFmtId="166" fontId="0" fillId="0" borderId="43" xfId="2" applyFont="1" applyFill="1" applyBorder="1"/>
    <xf numFmtId="166" fontId="9" fillId="0" borderId="5" xfId="2" applyFont="1" applyFill="1" applyBorder="1"/>
    <xf numFmtId="0" fontId="0" fillId="0" borderId="0" xfId="0" applyFill="1" applyBorder="1"/>
    <xf numFmtId="0" fontId="9" fillId="0" borderId="0" xfId="0" applyFont="1"/>
    <xf numFmtId="0" fontId="25" fillId="0" borderId="19" xfId="0" applyFont="1" applyBorder="1"/>
    <xf numFmtId="43" fontId="3" fillId="0" borderId="0" xfId="0" applyNumberFormat="1" applyFont="1" applyBorder="1"/>
    <xf numFmtId="0" fontId="28" fillId="10" borderId="2" xfId="0" applyFont="1" applyFill="1" applyBorder="1"/>
    <xf numFmtId="3" fontId="25" fillId="10" borderId="37" xfId="0" applyNumberFormat="1" applyFont="1" applyFill="1" applyBorder="1"/>
    <xf numFmtId="3" fontId="25" fillId="10" borderId="37" xfId="0" applyNumberFormat="1" applyFont="1" applyFill="1" applyBorder="1" applyAlignment="1">
      <alignment horizontal="center" vertical="center"/>
    </xf>
    <xf numFmtId="3" fontId="25" fillId="10" borderId="32" xfId="0" applyNumberFormat="1" applyFont="1" applyFill="1" applyBorder="1" applyAlignment="1">
      <alignment horizontal="center" vertical="center"/>
    </xf>
    <xf numFmtId="3" fontId="25" fillId="10" borderId="39" xfId="0" applyNumberFormat="1" applyFont="1" applyFill="1" applyBorder="1" applyAlignment="1">
      <alignment horizontal="center" vertical="center"/>
    </xf>
    <xf numFmtId="43" fontId="25" fillId="10" borderId="40" xfId="0" applyNumberFormat="1" applyFont="1" applyFill="1" applyBorder="1"/>
    <xf numFmtId="3" fontId="25" fillId="10" borderId="41" xfId="0" applyNumberFormat="1" applyFont="1" applyFill="1" applyBorder="1" applyAlignment="1">
      <alignment horizontal="center" vertical="center"/>
    </xf>
    <xf numFmtId="43" fontId="0" fillId="10" borderId="40" xfId="0" applyNumberFormat="1" applyFill="1" applyBorder="1"/>
    <xf numFmtId="43" fontId="0" fillId="10" borderId="42" xfId="0" applyNumberFormat="1" applyFill="1" applyBorder="1"/>
    <xf numFmtId="0" fontId="25" fillId="10" borderId="21" xfId="0" applyFont="1" applyFill="1" applyBorder="1"/>
    <xf numFmtId="3" fontId="25" fillId="10" borderId="39" xfId="0" applyNumberFormat="1" applyFont="1" applyFill="1" applyBorder="1"/>
    <xf numFmtId="3" fontId="0" fillId="10" borderId="41" xfId="0" applyNumberFormat="1" applyFill="1" applyBorder="1"/>
    <xf numFmtId="0" fontId="0" fillId="10" borderId="21" xfId="0" applyFill="1" applyBorder="1"/>
    <xf numFmtId="0" fontId="0" fillId="0" borderId="0" xfId="0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5" fillId="0" borderId="0" xfId="0" applyFont="1" applyBorder="1"/>
    <xf numFmtId="166" fontId="27" fillId="0" borderId="0" xfId="0" applyNumberFormat="1" applyFont="1" applyBorder="1"/>
    <xf numFmtId="166" fontId="9" fillId="0" borderId="0" xfId="0" applyNumberFormat="1" applyFont="1" applyBorder="1"/>
    <xf numFmtId="3" fontId="29" fillId="0" borderId="32" xfId="0" applyNumberFormat="1" applyFont="1" applyFill="1" applyBorder="1"/>
    <xf numFmtId="43" fontId="29" fillId="0" borderId="34" xfId="0" applyNumberFormat="1" applyFont="1" applyFill="1" applyBorder="1"/>
    <xf numFmtId="0" fontId="20" fillId="0" borderId="4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" fontId="30" fillId="0" borderId="9" xfId="0" applyNumberFormat="1" applyFont="1" applyBorder="1" applyAlignment="1">
      <alignment horizontal="center"/>
    </xf>
    <xf numFmtId="1" fontId="20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30" fillId="0" borderId="0" xfId="0" applyFont="1"/>
    <xf numFmtId="43" fontId="25" fillId="0" borderId="1" xfId="0" applyNumberFormat="1" applyFont="1" applyBorder="1"/>
    <xf numFmtId="43" fontId="25" fillId="0" borderId="22" xfId="0" applyNumberFormat="1" applyFont="1" applyBorder="1"/>
    <xf numFmtId="0" fontId="3" fillId="0" borderId="0" xfId="1"/>
    <xf numFmtId="43" fontId="29" fillId="0" borderId="46" xfId="0" applyNumberFormat="1" applyFont="1" applyBorder="1"/>
    <xf numFmtId="43" fontId="3" fillId="0" borderId="23" xfId="0" applyNumberFormat="1" applyFont="1" applyBorder="1"/>
    <xf numFmtId="43" fontId="3" fillId="0" borderId="20" xfId="0" applyNumberFormat="1" applyFont="1" applyBorder="1"/>
    <xf numFmtId="43" fontId="25" fillId="0" borderId="2" xfId="0" applyNumberFormat="1" applyFont="1" applyBorder="1"/>
    <xf numFmtId="43" fontId="29" fillId="0" borderId="23" xfId="0" applyNumberFormat="1" applyFont="1" applyBorder="1"/>
    <xf numFmtId="0" fontId="13" fillId="0" borderId="0" xfId="0" applyFont="1"/>
    <xf numFmtId="0" fontId="30" fillId="0" borderId="1" xfId="0" applyFont="1" applyBorder="1"/>
    <xf numFmtId="0" fontId="30" fillId="0" borderId="9" xfId="0" applyFont="1" applyBorder="1"/>
    <xf numFmtId="0" fontId="30" fillId="0" borderId="2" xfId="0" applyFont="1" applyBorder="1"/>
    <xf numFmtId="0" fontId="30" fillId="0" borderId="21" xfId="0" applyFont="1" applyBorder="1"/>
    <xf numFmtId="0" fontId="3" fillId="0" borderId="0" xfId="0" applyFont="1"/>
    <xf numFmtId="0" fontId="30" fillId="0" borderId="25" xfId="0" applyFont="1" applyBorder="1"/>
    <xf numFmtId="0" fontId="30" fillId="0" borderId="24" xfId="0" applyFont="1" applyBorder="1"/>
    <xf numFmtId="0" fontId="30" fillId="0" borderId="22" xfId="0" applyFont="1" applyBorder="1"/>
    <xf numFmtId="0" fontId="30" fillId="0" borderId="8" xfId="0" applyFont="1" applyBorder="1"/>
    <xf numFmtId="0" fontId="20" fillId="0" borderId="18" xfId="0" applyFont="1" applyBorder="1" applyAlignment="1">
      <alignment horizontal="center"/>
    </xf>
    <xf numFmtId="0" fontId="30" fillId="0" borderId="46" xfId="0" applyFont="1" applyBorder="1"/>
    <xf numFmtId="0" fontId="30" fillId="0" borderId="23" xfId="0" applyFont="1" applyBorder="1"/>
    <xf numFmtId="0" fontId="30" fillId="0" borderId="0" xfId="0" applyFont="1" applyBorder="1"/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8" fillId="0" borderId="24" xfId="0" applyFont="1" applyBorder="1"/>
    <xf numFmtId="0" fontId="18" fillId="0" borderId="1" xfId="0" applyFont="1" applyBorder="1"/>
    <xf numFmtId="0" fontId="18" fillId="0" borderId="8" xfId="0" applyFont="1" applyBorder="1"/>
    <xf numFmtId="0" fontId="18" fillId="0" borderId="21" xfId="0" applyFont="1" applyBorder="1"/>
    <xf numFmtId="0" fontId="18" fillId="0" borderId="2" xfId="0" applyFont="1" applyBorder="1"/>
    <xf numFmtId="0" fontId="31" fillId="0" borderId="0" xfId="0" applyFont="1"/>
    <xf numFmtId="0" fontId="12" fillId="0" borderId="6" xfId="0" applyFont="1" applyBorder="1" applyAlignment="1">
      <alignment horizontal="center"/>
    </xf>
    <xf numFmtId="0" fontId="0" fillId="0" borderId="47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0" xfId="0" applyFont="1" applyBorder="1"/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Font="1" applyBorder="1"/>
    <xf numFmtId="0" fontId="32" fillId="0" borderId="9" xfId="0" applyFont="1" applyBorder="1" applyAlignment="1">
      <alignment horizontal="center"/>
    </xf>
    <xf numFmtId="0" fontId="32" fillId="0" borderId="9" xfId="0" applyFont="1" applyBorder="1"/>
    <xf numFmtId="0" fontId="32" fillId="0" borderId="46" xfId="0" applyFont="1" applyBorder="1"/>
    <xf numFmtId="0" fontId="32" fillId="5" borderId="10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1" applyFont="1" applyAlignment="1" applyProtection="1">
      <alignment horizontal="center"/>
      <protection hidden="1"/>
    </xf>
    <xf numFmtId="0" fontId="35" fillId="0" borderId="0" xfId="1" applyFont="1" applyProtection="1">
      <protection hidden="1"/>
    </xf>
    <xf numFmtId="0" fontId="3" fillId="0" borderId="0" xfId="1" applyFont="1" applyProtection="1">
      <protection hidden="1"/>
    </xf>
    <xf numFmtId="0" fontId="34" fillId="0" borderId="6" xfId="1" applyFont="1" applyBorder="1" applyAlignment="1" applyProtection="1">
      <alignment horizontal="left" vertical="center" wrapText="1"/>
      <protection hidden="1"/>
    </xf>
    <xf numFmtId="0" fontId="35" fillId="0" borderId="4" xfId="1" applyFont="1" applyBorder="1" applyAlignment="1" applyProtection="1">
      <alignment horizontal="center" vertical="center" wrapText="1"/>
      <protection hidden="1"/>
    </xf>
    <xf numFmtId="0" fontId="34" fillId="0" borderId="4" xfId="1" applyFont="1" applyBorder="1" applyAlignment="1" applyProtection="1">
      <alignment horizontal="center" vertical="center" wrapText="1"/>
      <protection hidden="1"/>
    </xf>
    <xf numFmtId="0" fontId="33" fillId="5" borderId="9" xfId="1" applyFont="1" applyFill="1" applyBorder="1" applyAlignment="1" applyProtection="1">
      <alignment horizontal="center"/>
      <protection hidden="1"/>
    </xf>
    <xf numFmtId="0" fontId="35" fillId="5" borderId="56" xfId="1" applyFont="1" applyFill="1" applyBorder="1" applyAlignment="1" applyProtection="1">
      <alignment wrapText="1"/>
      <protection hidden="1"/>
    </xf>
    <xf numFmtId="166" fontId="3" fillId="0" borderId="2" xfId="2" applyFont="1" applyBorder="1" applyProtection="1">
      <protection hidden="1"/>
    </xf>
    <xf numFmtId="0" fontId="33" fillId="5" borderId="2" xfId="1" applyFont="1" applyFill="1" applyBorder="1" applyAlignment="1" applyProtection="1">
      <alignment horizontal="center"/>
      <protection hidden="1"/>
    </xf>
    <xf numFmtId="166" fontId="3" fillId="5" borderId="2" xfId="2" applyFont="1" applyFill="1" applyBorder="1" applyProtection="1">
      <protection hidden="1"/>
    </xf>
    <xf numFmtId="167" fontId="9" fillId="0" borderId="6" xfId="1" applyNumberFormat="1" applyFont="1" applyBorder="1" applyAlignment="1" applyProtection="1">
      <alignment horizontal="right" indent="1"/>
      <protection hidden="1"/>
    </xf>
    <xf numFmtId="166" fontId="34" fillId="0" borderId="4" xfId="1" applyNumberFormat="1" applyFont="1" applyBorder="1" applyAlignment="1" applyProtection="1">
      <alignment wrapText="1"/>
      <protection hidden="1"/>
    </xf>
    <xf numFmtId="0" fontId="36" fillId="0" borderId="0" xfId="1" applyFont="1"/>
    <xf numFmtId="0" fontId="12" fillId="0" borderId="6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" fontId="20" fillId="0" borderId="9" xfId="0" applyNumberFormat="1" applyFont="1" applyBorder="1" applyAlignment="1">
      <alignment horizontal="center"/>
    </xf>
    <xf numFmtId="166" fontId="27" fillId="0" borderId="17" xfId="0" applyNumberFormat="1" applyFont="1" applyBorder="1"/>
    <xf numFmtId="166" fontId="9" fillId="0" borderId="45" xfId="2" applyFont="1" applyFill="1" applyBorder="1"/>
    <xf numFmtId="43" fontId="25" fillId="0" borderId="21" xfId="0" applyNumberFormat="1" applyFont="1" applyBorder="1"/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30" fillId="0" borderId="36" xfId="0" applyFont="1" applyBorder="1"/>
    <xf numFmtId="0" fontId="30" fillId="0" borderId="46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1" xfId="0" applyFont="1" applyBorder="1"/>
    <xf numFmtId="0" fontId="30" fillId="0" borderId="18" xfId="0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4" fillId="6" borderId="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4" fillId="0" borderId="6" xfId="1" applyFont="1" applyBorder="1" applyAlignment="1" applyProtection="1">
      <alignment horizontal="center" vertical="center" wrapText="1"/>
      <protection hidden="1"/>
    </xf>
    <xf numFmtId="0" fontId="34" fillId="0" borderId="7" xfId="1" applyFont="1" applyBorder="1" applyAlignment="1" applyProtection="1">
      <alignment horizontal="center" vertical="center" wrapText="1"/>
      <protection hidden="1"/>
    </xf>
    <xf numFmtId="0" fontId="34" fillId="0" borderId="5" xfId="1" applyFont="1" applyBorder="1" applyAlignment="1" applyProtection="1">
      <alignment horizontal="center" vertical="center" wrapText="1"/>
      <protection hidden="1"/>
    </xf>
  </cellXfs>
  <cellStyles count="5">
    <cellStyle name="Moeda" xfId="2" builtinId="4"/>
    <cellStyle name="Moeda 2" xfId="3"/>
    <cellStyle name="Moeda 3" xf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757070"/>
      <color rgb="FFCCFFCC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265" t="s">
        <v>20</v>
      </c>
      <c r="E2" s="265"/>
      <c r="F2" s="265"/>
    </row>
    <row r="3" spans="1:11" ht="15" customHeight="1" x14ac:dyDescent="0.2">
      <c r="D3" s="266">
        <v>42822</v>
      </c>
      <c r="E3" s="265"/>
      <c r="F3" s="265"/>
    </row>
    <row r="4" spans="1:11" ht="16.5" thickBot="1" x14ac:dyDescent="0.25">
      <c r="A4" s="267"/>
      <c r="B4" s="267"/>
      <c r="C4" s="267"/>
      <c r="D4" s="267"/>
    </row>
    <row r="5" spans="1:11" ht="18.75" customHeight="1" thickBot="1" x14ac:dyDescent="0.25">
      <c r="A5" s="268" t="s">
        <v>24</v>
      </c>
      <c r="B5" s="269"/>
      <c r="C5" s="269"/>
      <c r="D5" s="270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9" sqref="D29"/>
    </sheetView>
  </sheetViews>
  <sheetFormatPr defaultRowHeight="12.75" x14ac:dyDescent="0.2"/>
  <cols>
    <col min="1" max="1" width="8.28515625" customWidth="1"/>
    <col min="2" max="2" width="23.5703125" customWidth="1"/>
    <col min="3" max="3" width="56.5703125" customWidth="1"/>
    <col min="4" max="4" width="11.7109375" customWidth="1"/>
    <col min="5" max="5" width="23.85546875" customWidth="1"/>
    <col min="6" max="6" width="25.5703125" customWidth="1"/>
    <col min="7" max="7" width="56.42578125" customWidth="1"/>
  </cols>
  <sheetData>
    <row r="1" spans="1:7" ht="13.5" thickBot="1" x14ac:dyDescent="0.25"/>
    <row r="2" spans="1:7" ht="15.75" thickBot="1" x14ac:dyDescent="0.3">
      <c r="A2" s="302" t="s">
        <v>651</v>
      </c>
      <c r="B2" s="300"/>
      <c r="C2" s="301"/>
      <c r="E2" s="302" t="s">
        <v>627</v>
      </c>
      <c r="F2" s="300"/>
      <c r="G2" s="301"/>
    </row>
    <row r="3" spans="1:7" ht="15.75" thickBot="1" x14ac:dyDescent="0.3">
      <c r="A3" s="208" t="s">
        <v>160</v>
      </c>
      <c r="B3" s="25" t="s">
        <v>264</v>
      </c>
      <c r="C3" s="25" t="s">
        <v>265</v>
      </c>
      <c r="E3" s="245" t="s">
        <v>160</v>
      </c>
      <c r="F3" s="25" t="s">
        <v>264</v>
      </c>
      <c r="G3" s="25" t="s">
        <v>265</v>
      </c>
    </row>
    <row r="4" spans="1:7" s="182" customFormat="1" x14ac:dyDescent="0.2">
      <c r="A4" s="209" t="s">
        <v>7</v>
      </c>
      <c r="B4" s="210" t="s">
        <v>422</v>
      </c>
      <c r="C4" s="210" t="s">
        <v>464</v>
      </c>
      <c r="E4" s="209" t="s">
        <v>7</v>
      </c>
      <c r="F4" s="210" t="s">
        <v>422</v>
      </c>
      <c r="G4" s="210" t="s">
        <v>464</v>
      </c>
    </row>
    <row r="5" spans="1:7" s="182" customFormat="1" ht="13.5" thickBot="1" x14ac:dyDescent="0.25">
      <c r="A5" s="211" t="s">
        <v>7</v>
      </c>
      <c r="B5" s="212" t="s">
        <v>262</v>
      </c>
      <c r="C5" s="213" t="s">
        <v>263</v>
      </c>
      <c r="E5" s="211" t="s">
        <v>7</v>
      </c>
      <c r="F5" s="212" t="s">
        <v>262</v>
      </c>
      <c r="G5" s="213" t="s">
        <v>263</v>
      </c>
    </row>
    <row r="6" spans="1:7" ht="15.75" thickBot="1" x14ac:dyDescent="0.3">
      <c r="A6" s="303" t="s">
        <v>5</v>
      </c>
      <c r="B6" s="304"/>
      <c r="C6" s="25">
        <v>2</v>
      </c>
      <c r="E6" s="303" t="s">
        <v>5</v>
      </c>
      <c r="F6" s="304"/>
      <c r="G6" s="25">
        <v>2</v>
      </c>
    </row>
    <row r="7" spans="1:7" ht="17.25" customHeight="1" x14ac:dyDescent="0.2"/>
    <row r="8" spans="1:7" ht="15" x14ac:dyDescent="0.25">
      <c r="B8" s="85" t="s">
        <v>146</v>
      </c>
      <c r="C8" s="86">
        <f>C6*1570</f>
        <v>3140</v>
      </c>
      <c r="F8" s="85" t="s">
        <v>146</v>
      </c>
      <c r="G8" s="86">
        <f>G6*1570</f>
        <v>3140</v>
      </c>
    </row>
    <row r="10" spans="1:7" s="182" customFormat="1" x14ac:dyDescent="0.2">
      <c r="A10" s="214" t="s">
        <v>272</v>
      </c>
      <c r="B10"/>
      <c r="C10"/>
      <c r="E10" s="214" t="s">
        <v>272</v>
      </c>
      <c r="F10"/>
      <c r="G10"/>
    </row>
    <row r="11" spans="1:7" s="182" customFormat="1" x14ac:dyDescent="0.2">
      <c r="A11"/>
      <c r="B11"/>
      <c r="C11"/>
      <c r="E11"/>
      <c r="F11"/>
      <c r="G11"/>
    </row>
    <row r="12" spans="1:7" s="182" customFormat="1" x14ac:dyDescent="0.2">
      <c r="A12"/>
      <c r="B12"/>
      <c r="C12"/>
      <c r="E12"/>
      <c r="F12"/>
      <c r="G12"/>
    </row>
    <row r="13" spans="1:7" s="182" customFormat="1" x14ac:dyDescent="0.2">
      <c r="A13"/>
      <c r="B13"/>
      <c r="C13"/>
    </row>
    <row r="14" spans="1:7" ht="16.5" customHeight="1" x14ac:dyDescent="0.2"/>
    <row r="18" spans="1:3" ht="11.25" customHeight="1" x14ac:dyDescent="0.2"/>
    <row r="21" spans="1:3" s="182" customFormat="1" x14ac:dyDescent="0.2">
      <c r="A21"/>
      <c r="B21"/>
      <c r="C21"/>
    </row>
  </sheetData>
  <mergeCells count="4">
    <mergeCell ref="E2:G2"/>
    <mergeCell ref="A2:C2"/>
    <mergeCell ref="A6:B6"/>
    <mergeCell ref="E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zoomScaleNormal="100" workbookViewId="0">
      <selection activeCell="H11" sqref="H11:H12"/>
    </sheetView>
  </sheetViews>
  <sheetFormatPr defaultRowHeight="12.75" x14ac:dyDescent="0.2"/>
  <cols>
    <col min="1" max="1" width="5.7109375" style="231" customWidth="1"/>
    <col min="2" max="2" width="92.7109375" style="233" customWidth="1"/>
    <col min="3" max="3" width="17.5703125" style="233" customWidth="1"/>
    <col min="4" max="16384" width="9.140625" style="185"/>
  </cols>
  <sheetData>
    <row r="1" spans="1:3" ht="20.100000000000001" customHeight="1" thickBot="1" x14ac:dyDescent="0.25">
      <c r="A1" s="305" t="s">
        <v>477</v>
      </c>
      <c r="B1" s="306"/>
      <c r="C1" s="307"/>
    </row>
    <row r="2" spans="1:3" ht="13.5" thickBot="1" x14ac:dyDescent="0.25">
      <c r="B2" s="232"/>
    </row>
    <row r="3" spans="1:3" ht="20.100000000000001" customHeight="1" thickBot="1" x14ac:dyDescent="0.25">
      <c r="A3" s="234" t="s">
        <v>478</v>
      </c>
      <c r="B3" s="235" t="s">
        <v>479</v>
      </c>
      <c r="C3" s="236" t="s">
        <v>480</v>
      </c>
    </row>
    <row r="4" spans="1:3" x14ac:dyDescent="0.2">
      <c r="A4" s="237">
        <v>1</v>
      </c>
      <c r="B4" s="238" t="s">
        <v>481</v>
      </c>
      <c r="C4" s="239">
        <v>152.87</v>
      </c>
    </row>
    <row r="5" spans="1:3" x14ac:dyDescent="0.2">
      <c r="A5" s="240">
        <v>2</v>
      </c>
      <c r="B5" s="238" t="s">
        <v>482</v>
      </c>
      <c r="C5" s="241">
        <v>180.24</v>
      </c>
    </row>
    <row r="6" spans="1:3" x14ac:dyDescent="0.2">
      <c r="A6" s="240">
        <v>3</v>
      </c>
      <c r="B6" s="238" t="s">
        <v>483</v>
      </c>
      <c r="C6" s="239">
        <v>1697.88</v>
      </c>
    </row>
    <row r="7" spans="1:3" x14ac:dyDescent="0.2">
      <c r="A7" s="240">
        <v>4</v>
      </c>
      <c r="B7" s="238" t="s">
        <v>484</v>
      </c>
      <c r="C7" s="239">
        <v>180.24</v>
      </c>
    </row>
    <row r="8" spans="1:3" x14ac:dyDescent="0.2">
      <c r="A8" s="240">
        <v>5</v>
      </c>
      <c r="B8" s="238" t="s">
        <v>485</v>
      </c>
      <c r="C8" s="239">
        <v>180.24</v>
      </c>
    </row>
    <row r="9" spans="1:3" x14ac:dyDescent="0.2">
      <c r="A9" s="240">
        <v>6</v>
      </c>
      <c r="B9" s="238" t="s">
        <v>486</v>
      </c>
      <c r="C9" s="239">
        <v>180.24</v>
      </c>
    </row>
    <row r="10" spans="1:3" x14ac:dyDescent="0.2">
      <c r="A10" s="240">
        <v>7</v>
      </c>
      <c r="B10" s="238" t="s">
        <v>487</v>
      </c>
      <c r="C10" s="239">
        <v>180.24</v>
      </c>
    </row>
    <row r="11" spans="1:3" x14ac:dyDescent="0.2">
      <c r="A11" s="240">
        <v>8</v>
      </c>
      <c r="B11" s="238" t="s">
        <v>488</v>
      </c>
      <c r="C11" s="239">
        <v>180.24</v>
      </c>
    </row>
    <row r="12" spans="1:3" x14ac:dyDescent="0.2">
      <c r="A12" s="240">
        <v>9</v>
      </c>
      <c r="B12" s="238" t="s">
        <v>489</v>
      </c>
      <c r="C12" s="239">
        <v>180.24</v>
      </c>
    </row>
    <row r="13" spans="1:3" x14ac:dyDescent="0.2">
      <c r="A13" s="240">
        <v>10</v>
      </c>
      <c r="B13" s="238" t="s">
        <v>490</v>
      </c>
      <c r="C13" s="239">
        <v>180.24</v>
      </c>
    </row>
    <row r="14" spans="1:3" x14ac:dyDescent="0.2">
      <c r="A14" s="240">
        <v>11</v>
      </c>
      <c r="B14" s="238" t="s">
        <v>491</v>
      </c>
      <c r="C14" s="239">
        <v>139.16999999999999</v>
      </c>
    </row>
    <row r="15" spans="1:3" x14ac:dyDescent="0.2">
      <c r="A15" s="240">
        <v>12</v>
      </c>
      <c r="B15" s="238" t="s">
        <v>492</v>
      </c>
      <c r="C15" s="239">
        <v>180.24</v>
      </c>
    </row>
    <row r="16" spans="1:3" x14ac:dyDescent="0.2">
      <c r="A16" s="240">
        <v>13</v>
      </c>
      <c r="B16" s="238" t="s">
        <v>493</v>
      </c>
      <c r="C16" s="239">
        <v>180.24</v>
      </c>
    </row>
    <row r="17" spans="1:3" x14ac:dyDescent="0.2">
      <c r="A17" s="240">
        <v>14</v>
      </c>
      <c r="B17" s="238" t="s">
        <v>494</v>
      </c>
      <c r="C17" s="239">
        <v>180.24</v>
      </c>
    </row>
    <row r="18" spans="1:3" x14ac:dyDescent="0.2">
      <c r="A18" s="240">
        <v>15</v>
      </c>
      <c r="B18" s="238" t="s">
        <v>495</v>
      </c>
      <c r="C18" s="239">
        <v>4220.99</v>
      </c>
    </row>
    <row r="19" spans="1:3" x14ac:dyDescent="0.2">
      <c r="A19" s="240">
        <v>16</v>
      </c>
      <c r="B19" s="238" t="s">
        <v>496</v>
      </c>
      <c r="C19" s="239">
        <v>180.24</v>
      </c>
    </row>
    <row r="20" spans="1:3" x14ac:dyDescent="0.2">
      <c r="A20" s="240">
        <v>17</v>
      </c>
      <c r="B20" s="238" t="s">
        <v>497</v>
      </c>
      <c r="C20" s="239">
        <v>614.26</v>
      </c>
    </row>
    <row r="21" spans="1:3" x14ac:dyDescent="0.2">
      <c r="A21" s="240">
        <v>18</v>
      </c>
      <c r="B21" s="238" t="s">
        <v>498</v>
      </c>
      <c r="C21" s="239">
        <v>140.05000000000001</v>
      </c>
    </row>
    <row r="22" spans="1:3" x14ac:dyDescent="0.2">
      <c r="A22" s="240">
        <v>19</v>
      </c>
      <c r="B22" s="238" t="s">
        <v>499</v>
      </c>
      <c r="C22" s="239">
        <v>180.24</v>
      </c>
    </row>
    <row r="23" spans="1:3" x14ac:dyDescent="0.2">
      <c r="A23" s="240">
        <v>20</v>
      </c>
      <c r="B23" s="238" t="s">
        <v>500</v>
      </c>
      <c r="C23" s="239">
        <v>180.24</v>
      </c>
    </row>
    <row r="24" spans="1:3" x14ac:dyDescent="0.2">
      <c r="A24" s="240">
        <v>21</v>
      </c>
      <c r="B24" s="238" t="s">
        <v>501</v>
      </c>
      <c r="C24" s="239">
        <v>178.04</v>
      </c>
    </row>
    <row r="25" spans="1:3" x14ac:dyDescent="0.2">
      <c r="A25" s="240">
        <v>22</v>
      </c>
      <c r="B25" s="238" t="s">
        <v>502</v>
      </c>
      <c r="C25" s="239">
        <v>176.37</v>
      </c>
    </row>
    <row r="26" spans="1:3" x14ac:dyDescent="0.2">
      <c r="A26" s="240">
        <v>23</v>
      </c>
      <c r="B26" s="238" t="s">
        <v>503</v>
      </c>
      <c r="C26" s="239">
        <v>180.24</v>
      </c>
    </row>
    <row r="27" spans="1:3" x14ac:dyDescent="0.2">
      <c r="A27" s="240">
        <v>24</v>
      </c>
      <c r="B27" s="238" t="s">
        <v>504</v>
      </c>
      <c r="C27" s="239">
        <v>180.24</v>
      </c>
    </row>
    <row r="28" spans="1:3" x14ac:dyDescent="0.2">
      <c r="A28" s="240">
        <v>25</v>
      </c>
      <c r="B28" s="238" t="s">
        <v>505</v>
      </c>
      <c r="C28" s="239">
        <v>180.24</v>
      </c>
    </row>
    <row r="29" spans="1:3" x14ac:dyDescent="0.2">
      <c r="A29" s="240">
        <v>26</v>
      </c>
      <c r="B29" s="238" t="s">
        <v>506</v>
      </c>
      <c r="C29" s="239">
        <v>25.26</v>
      </c>
    </row>
    <row r="30" spans="1:3" x14ac:dyDescent="0.2">
      <c r="A30" s="240">
        <v>27</v>
      </c>
      <c r="B30" s="238" t="s">
        <v>507</v>
      </c>
      <c r="C30" s="239">
        <v>180.24</v>
      </c>
    </row>
    <row r="31" spans="1:3" x14ac:dyDescent="0.2">
      <c r="A31" s="240">
        <v>28</v>
      </c>
      <c r="B31" s="238" t="s">
        <v>508</v>
      </c>
      <c r="C31" s="239">
        <v>180.24</v>
      </c>
    </row>
    <row r="32" spans="1:3" x14ac:dyDescent="0.2">
      <c r="A32" s="240">
        <v>29</v>
      </c>
      <c r="B32" s="238" t="s">
        <v>509</v>
      </c>
      <c r="C32" s="239">
        <v>180.24</v>
      </c>
    </row>
    <row r="33" spans="1:3" x14ac:dyDescent="0.2">
      <c r="A33" s="240">
        <v>30</v>
      </c>
      <c r="B33" s="238" t="s">
        <v>510</v>
      </c>
      <c r="C33" s="239">
        <v>25.26</v>
      </c>
    </row>
    <row r="34" spans="1:3" x14ac:dyDescent="0.2">
      <c r="A34" s="240">
        <v>31</v>
      </c>
      <c r="B34" s="238" t="s">
        <v>511</v>
      </c>
      <c r="C34" s="239">
        <v>831.24</v>
      </c>
    </row>
    <row r="35" spans="1:3" x14ac:dyDescent="0.2">
      <c r="A35" s="240">
        <v>32</v>
      </c>
      <c r="B35" s="238" t="s">
        <v>512</v>
      </c>
      <c r="C35" s="239">
        <v>22.76</v>
      </c>
    </row>
    <row r="36" spans="1:3" x14ac:dyDescent="0.2">
      <c r="A36" s="240">
        <v>33</v>
      </c>
      <c r="B36" s="238" t="s">
        <v>513</v>
      </c>
      <c r="C36" s="239">
        <v>180.24</v>
      </c>
    </row>
    <row r="37" spans="1:3" x14ac:dyDescent="0.2">
      <c r="A37" s="240">
        <v>34</v>
      </c>
      <c r="B37" s="238" t="s">
        <v>514</v>
      </c>
      <c r="C37" s="239">
        <v>331.94</v>
      </c>
    </row>
    <row r="38" spans="1:3" x14ac:dyDescent="0.2">
      <c r="A38" s="240">
        <v>35</v>
      </c>
      <c r="B38" s="238" t="s">
        <v>515</v>
      </c>
      <c r="C38" s="239">
        <v>180.24</v>
      </c>
    </row>
    <row r="39" spans="1:3" x14ac:dyDescent="0.2">
      <c r="A39" s="240">
        <v>36</v>
      </c>
      <c r="B39" s="238" t="s">
        <v>516</v>
      </c>
      <c r="C39" s="239">
        <v>813.66</v>
      </c>
    </row>
    <row r="40" spans="1:3" x14ac:dyDescent="0.2">
      <c r="A40" s="240">
        <v>37</v>
      </c>
      <c r="B40" s="238" t="s">
        <v>517</v>
      </c>
      <c r="C40" s="239">
        <v>180.24</v>
      </c>
    </row>
    <row r="41" spans="1:3" x14ac:dyDescent="0.2">
      <c r="A41" s="240">
        <v>38</v>
      </c>
      <c r="B41" s="238" t="s">
        <v>518</v>
      </c>
      <c r="C41" s="239">
        <v>25.26</v>
      </c>
    </row>
    <row r="42" spans="1:3" x14ac:dyDescent="0.2">
      <c r="A42" s="240">
        <v>39</v>
      </c>
      <c r="B42" s="238" t="s">
        <v>519</v>
      </c>
      <c r="C42" s="239">
        <v>170.92</v>
      </c>
    </row>
    <row r="43" spans="1:3" x14ac:dyDescent="0.2">
      <c r="A43" s="240">
        <v>40</v>
      </c>
      <c r="B43" s="238" t="s">
        <v>520</v>
      </c>
      <c r="C43" s="239">
        <v>712.54</v>
      </c>
    </row>
    <row r="44" spans="1:3" x14ac:dyDescent="0.2">
      <c r="A44" s="240">
        <v>41</v>
      </c>
      <c r="B44" s="238" t="s">
        <v>521</v>
      </c>
      <c r="C44" s="239">
        <v>180.24</v>
      </c>
    </row>
    <row r="45" spans="1:3" x14ac:dyDescent="0.2">
      <c r="A45" s="240">
        <v>42</v>
      </c>
      <c r="B45" s="238" t="s">
        <v>522</v>
      </c>
      <c r="C45" s="239">
        <v>180.24</v>
      </c>
    </row>
    <row r="46" spans="1:3" x14ac:dyDescent="0.2">
      <c r="A46" s="240">
        <v>43</v>
      </c>
      <c r="B46" s="238" t="s">
        <v>523</v>
      </c>
      <c r="C46" s="239">
        <v>180.24</v>
      </c>
    </row>
    <row r="47" spans="1:3" x14ac:dyDescent="0.2">
      <c r="A47" s="240">
        <v>44</v>
      </c>
      <c r="B47" s="238" t="s">
        <v>524</v>
      </c>
      <c r="C47" s="239">
        <v>180.24</v>
      </c>
    </row>
    <row r="48" spans="1:3" x14ac:dyDescent="0.2">
      <c r="A48" s="240">
        <v>45</v>
      </c>
      <c r="B48" s="238" t="s">
        <v>525</v>
      </c>
      <c r="C48" s="239">
        <v>25.26</v>
      </c>
    </row>
    <row r="49" spans="1:3" x14ac:dyDescent="0.2">
      <c r="A49" s="240">
        <v>46</v>
      </c>
      <c r="B49" s="238" t="s">
        <v>526</v>
      </c>
      <c r="C49" s="239">
        <v>674.04</v>
      </c>
    </row>
    <row r="50" spans="1:3" x14ac:dyDescent="0.2">
      <c r="A50" s="240">
        <v>47</v>
      </c>
      <c r="B50" s="238" t="s">
        <v>527</v>
      </c>
      <c r="C50" s="239">
        <v>22.59</v>
      </c>
    </row>
    <row r="51" spans="1:3" x14ac:dyDescent="0.2">
      <c r="A51" s="240">
        <v>48</v>
      </c>
      <c r="B51" s="238" t="s">
        <v>528</v>
      </c>
      <c r="C51" s="239">
        <v>3166.3</v>
      </c>
    </row>
    <row r="52" spans="1:3" x14ac:dyDescent="0.2">
      <c r="A52" s="240">
        <v>49</v>
      </c>
      <c r="B52" s="238" t="s">
        <v>529</v>
      </c>
      <c r="C52" s="239">
        <v>180.24</v>
      </c>
    </row>
    <row r="53" spans="1:3" x14ac:dyDescent="0.2">
      <c r="A53" s="240">
        <v>50</v>
      </c>
      <c r="B53" s="238" t="s">
        <v>530</v>
      </c>
      <c r="C53" s="239">
        <v>3381.01</v>
      </c>
    </row>
    <row r="54" spans="1:3" x14ac:dyDescent="0.2">
      <c r="A54" s="240">
        <v>51</v>
      </c>
      <c r="B54" s="238" t="s">
        <v>531</v>
      </c>
      <c r="C54" s="239">
        <v>180.24</v>
      </c>
    </row>
    <row r="55" spans="1:3" x14ac:dyDescent="0.2">
      <c r="A55" s="240">
        <v>52</v>
      </c>
      <c r="B55" s="238" t="s">
        <v>532</v>
      </c>
      <c r="C55" s="239">
        <v>180.24</v>
      </c>
    </row>
    <row r="56" spans="1:3" x14ac:dyDescent="0.2">
      <c r="A56" s="240">
        <v>53</v>
      </c>
      <c r="B56" s="238" t="s">
        <v>533</v>
      </c>
      <c r="C56" s="239">
        <v>180.24</v>
      </c>
    </row>
    <row r="57" spans="1:3" x14ac:dyDescent="0.2">
      <c r="A57" s="240">
        <v>54</v>
      </c>
      <c r="B57" s="238" t="s">
        <v>534</v>
      </c>
      <c r="C57" s="239">
        <v>180.24</v>
      </c>
    </row>
    <row r="58" spans="1:3" x14ac:dyDescent="0.2">
      <c r="A58" s="240">
        <v>55</v>
      </c>
      <c r="B58" s="238" t="s">
        <v>535</v>
      </c>
      <c r="C58" s="239">
        <v>170.92</v>
      </c>
    </row>
    <row r="59" spans="1:3" x14ac:dyDescent="0.2">
      <c r="A59" s="240">
        <v>56</v>
      </c>
      <c r="B59" s="238" t="s">
        <v>536</v>
      </c>
      <c r="C59" s="239">
        <v>900.75</v>
      </c>
    </row>
    <row r="60" spans="1:3" x14ac:dyDescent="0.2">
      <c r="A60" s="240">
        <v>57</v>
      </c>
      <c r="B60" s="238" t="s">
        <v>537</v>
      </c>
      <c r="C60" s="239">
        <v>23.23</v>
      </c>
    </row>
    <row r="61" spans="1:3" x14ac:dyDescent="0.2">
      <c r="A61" s="240">
        <v>58</v>
      </c>
      <c r="B61" s="238" t="s">
        <v>538</v>
      </c>
      <c r="C61" s="239">
        <v>25.26</v>
      </c>
    </row>
    <row r="62" spans="1:3" x14ac:dyDescent="0.2">
      <c r="A62" s="240">
        <v>59</v>
      </c>
      <c r="B62" s="238" t="s">
        <v>539</v>
      </c>
      <c r="C62" s="239">
        <v>180.24</v>
      </c>
    </row>
    <row r="63" spans="1:3" x14ac:dyDescent="0.2">
      <c r="A63" s="240">
        <v>60</v>
      </c>
      <c r="B63" s="238" t="s">
        <v>540</v>
      </c>
      <c r="C63" s="239">
        <v>180.24</v>
      </c>
    </row>
    <row r="64" spans="1:3" x14ac:dyDescent="0.2">
      <c r="A64" s="240">
        <v>61</v>
      </c>
      <c r="B64" s="238" t="s">
        <v>541</v>
      </c>
      <c r="C64" s="239">
        <v>180.24</v>
      </c>
    </row>
    <row r="65" spans="1:3" x14ac:dyDescent="0.2">
      <c r="A65" s="240">
        <v>62</v>
      </c>
      <c r="B65" s="238" t="s">
        <v>542</v>
      </c>
      <c r="C65" s="239">
        <v>180.24</v>
      </c>
    </row>
    <row r="66" spans="1:3" x14ac:dyDescent="0.2">
      <c r="A66" s="240">
        <v>63</v>
      </c>
      <c r="B66" s="238" t="s">
        <v>543</v>
      </c>
      <c r="C66" s="239">
        <v>180.24</v>
      </c>
    </row>
    <row r="67" spans="1:3" x14ac:dyDescent="0.2">
      <c r="A67" s="240">
        <v>64</v>
      </c>
      <c r="B67" s="238" t="s">
        <v>544</v>
      </c>
      <c r="C67" s="239">
        <v>180.24</v>
      </c>
    </row>
    <row r="68" spans="1:3" x14ac:dyDescent="0.2">
      <c r="A68" s="240">
        <v>65</v>
      </c>
      <c r="B68" s="238" t="s">
        <v>545</v>
      </c>
      <c r="C68" s="239">
        <v>1649.97</v>
      </c>
    </row>
    <row r="69" spans="1:3" x14ac:dyDescent="0.2">
      <c r="A69" s="240">
        <v>66</v>
      </c>
      <c r="B69" s="238" t="s">
        <v>546</v>
      </c>
      <c r="C69" s="239">
        <v>795.27</v>
      </c>
    </row>
    <row r="70" spans="1:3" x14ac:dyDescent="0.2">
      <c r="A70" s="240">
        <v>67</v>
      </c>
      <c r="B70" s="238" t="s">
        <v>547</v>
      </c>
      <c r="C70" s="239">
        <v>180.24</v>
      </c>
    </row>
    <row r="71" spans="1:3" x14ac:dyDescent="0.2">
      <c r="A71" s="240">
        <v>68</v>
      </c>
      <c r="B71" s="238" t="s">
        <v>548</v>
      </c>
      <c r="C71" s="239">
        <v>170.21</v>
      </c>
    </row>
    <row r="72" spans="1:3" x14ac:dyDescent="0.2">
      <c r="A72" s="240">
        <v>69</v>
      </c>
      <c r="B72" s="238" t="s">
        <v>549</v>
      </c>
      <c r="C72" s="239">
        <v>25.26</v>
      </c>
    </row>
    <row r="73" spans="1:3" x14ac:dyDescent="0.2">
      <c r="A73" s="240">
        <v>70</v>
      </c>
      <c r="B73" s="238" t="s">
        <v>550</v>
      </c>
      <c r="C73" s="239">
        <v>180.24</v>
      </c>
    </row>
    <row r="74" spans="1:3" x14ac:dyDescent="0.2">
      <c r="A74" s="240">
        <v>71</v>
      </c>
      <c r="B74" s="238" t="s">
        <v>551</v>
      </c>
      <c r="C74" s="239">
        <v>180.24</v>
      </c>
    </row>
    <row r="75" spans="1:3" x14ac:dyDescent="0.2">
      <c r="A75" s="240">
        <v>72</v>
      </c>
      <c r="B75" s="238" t="s">
        <v>552</v>
      </c>
      <c r="C75" s="239">
        <v>180.24</v>
      </c>
    </row>
    <row r="76" spans="1:3" x14ac:dyDescent="0.2">
      <c r="A76" s="240">
        <v>73</v>
      </c>
      <c r="B76" s="238" t="s">
        <v>553</v>
      </c>
      <c r="C76" s="239">
        <v>148.28</v>
      </c>
    </row>
    <row r="77" spans="1:3" x14ac:dyDescent="0.2">
      <c r="A77" s="240">
        <v>74</v>
      </c>
      <c r="B77" s="238" t="s">
        <v>554</v>
      </c>
      <c r="C77" s="239">
        <v>25.26</v>
      </c>
    </row>
    <row r="78" spans="1:3" x14ac:dyDescent="0.2">
      <c r="A78" s="240">
        <v>75</v>
      </c>
      <c r="B78" s="238" t="s">
        <v>555</v>
      </c>
      <c r="C78" s="239">
        <v>180.24</v>
      </c>
    </row>
    <row r="79" spans="1:3" x14ac:dyDescent="0.2">
      <c r="A79" s="240">
        <v>76</v>
      </c>
      <c r="B79" s="238" t="s">
        <v>556</v>
      </c>
      <c r="C79" s="239">
        <v>180.24</v>
      </c>
    </row>
    <row r="80" spans="1:3" x14ac:dyDescent="0.2">
      <c r="A80" s="240">
        <v>77</v>
      </c>
      <c r="B80" s="238" t="s">
        <v>557</v>
      </c>
      <c r="C80" s="239">
        <v>96.95</v>
      </c>
    </row>
    <row r="81" spans="1:3" x14ac:dyDescent="0.2">
      <c r="A81" s="240">
        <v>78</v>
      </c>
      <c r="B81" s="238" t="s">
        <v>558</v>
      </c>
      <c r="C81" s="239">
        <v>22.59</v>
      </c>
    </row>
    <row r="82" spans="1:3" x14ac:dyDescent="0.2">
      <c r="A82" s="240">
        <v>79</v>
      </c>
      <c r="B82" s="238" t="s">
        <v>559</v>
      </c>
      <c r="C82" s="239">
        <v>180.24</v>
      </c>
    </row>
    <row r="83" spans="1:3" x14ac:dyDescent="0.2">
      <c r="A83" s="240">
        <v>80</v>
      </c>
      <c r="B83" s="238" t="s">
        <v>560</v>
      </c>
      <c r="C83" s="239">
        <v>180.24</v>
      </c>
    </row>
    <row r="84" spans="1:3" x14ac:dyDescent="0.2">
      <c r="A84" s="240">
        <v>81</v>
      </c>
      <c r="B84" s="238" t="s">
        <v>561</v>
      </c>
      <c r="C84" s="239">
        <v>180.24</v>
      </c>
    </row>
    <row r="85" spans="1:3" x14ac:dyDescent="0.2">
      <c r="A85" s="240">
        <v>82</v>
      </c>
      <c r="B85" s="238" t="s">
        <v>562</v>
      </c>
      <c r="C85" s="239">
        <v>180.24</v>
      </c>
    </row>
    <row r="86" spans="1:3" x14ac:dyDescent="0.2">
      <c r="A86" s="240">
        <v>83</v>
      </c>
      <c r="B86" s="238" t="s">
        <v>563</v>
      </c>
      <c r="C86" s="239">
        <v>959.78</v>
      </c>
    </row>
    <row r="87" spans="1:3" x14ac:dyDescent="0.2">
      <c r="A87" s="240">
        <v>84</v>
      </c>
      <c r="B87" s="238" t="s">
        <v>564</v>
      </c>
      <c r="C87" s="239">
        <v>170.92</v>
      </c>
    </row>
    <row r="88" spans="1:3" x14ac:dyDescent="0.2">
      <c r="A88" s="240">
        <v>85</v>
      </c>
      <c r="B88" s="238" t="s">
        <v>565</v>
      </c>
      <c r="C88" s="239">
        <v>541.26</v>
      </c>
    </row>
    <row r="89" spans="1:3" x14ac:dyDescent="0.2">
      <c r="A89" s="240">
        <v>86</v>
      </c>
      <c r="B89" s="238" t="s">
        <v>565</v>
      </c>
      <c r="C89" s="239">
        <v>4.8499999999999996</v>
      </c>
    </row>
    <row r="90" spans="1:3" x14ac:dyDescent="0.2">
      <c r="A90" s="240">
        <v>87</v>
      </c>
      <c r="B90" s="238" t="s">
        <v>566</v>
      </c>
      <c r="C90" s="239">
        <v>180.24</v>
      </c>
    </row>
    <row r="91" spans="1:3" x14ac:dyDescent="0.2">
      <c r="A91" s="240">
        <v>88</v>
      </c>
      <c r="B91" s="238" t="s">
        <v>567</v>
      </c>
      <c r="C91" s="239">
        <v>180.24</v>
      </c>
    </row>
    <row r="92" spans="1:3" x14ac:dyDescent="0.2">
      <c r="A92" s="240">
        <v>89</v>
      </c>
      <c r="B92" s="238" t="s">
        <v>568</v>
      </c>
      <c r="C92" s="239">
        <v>161.21</v>
      </c>
    </row>
    <row r="93" spans="1:3" x14ac:dyDescent="0.2">
      <c r="A93" s="240">
        <v>90</v>
      </c>
      <c r="B93" s="238" t="s">
        <v>569</v>
      </c>
      <c r="C93" s="239">
        <v>180.24</v>
      </c>
    </row>
    <row r="94" spans="1:3" x14ac:dyDescent="0.2">
      <c r="A94" s="240">
        <v>91</v>
      </c>
      <c r="B94" s="238" t="s">
        <v>570</v>
      </c>
      <c r="C94" s="239">
        <v>22.59</v>
      </c>
    </row>
    <row r="95" spans="1:3" x14ac:dyDescent="0.2">
      <c r="A95" s="240">
        <v>92</v>
      </c>
      <c r="B95" s="238" t="s">
        <v>571</v>
      </c>
      <c r="C95" s="239">
        <v>180.24</v>
      </c>
    </row>
    <row r="96" spans="1:3" x14ac:dyDescent="0.2">
      <c r="A96" s="240">
        <v>93</v>
      </c>
      <c r="B96" s="238" t="s">
        <v>572</v>
      </c>
      <c r="C96" s="239">
        <v>176.37</v>
      </c>
    </row>
    <row r="97" spans="1:3" x14ac:dyDescent="0.2">
      <c r="A97" s="240">
        <v>94</v>
      </c>
      <c r="B97" s="238" t="s">
        <v>573</v>
      </c>
      <c r="C97" s="239">
        <v>176.37</v>
      </c>
    </row>
    <row r="98" spans="1:3" x14ac:dyDescent="0.2">
      <c r="A98" s="240">
        <v>95</v>
      </c>
      <c r="B98" s="238" t="s">
        <v>574</v>
      </c>
      <c r="C98" s="239">
        <v>553.03</v>
      </c>
    </row>
    <row r="99" spans="1:3" x14ac:dyDescent="0.2">
      <c r="A99" s="240">
        <v>96</v>
      </c>
      <c r="B99" s="238" t="s">
        <v>575</v>
      </c>
      <c r="C99" s="239">
        <v>513.62</v>
      </c>
    </row>
    <row r="100" spans="1:3" x14ac:dyDescent="0.2">
      <c r="A100" s="240">
        <v>97</v>
      </c>
      <c r="B100" s="238" t="s">
        <v>576</v>
      </c>
      <c r="C100" s="239">
        <v>710.06</v>
      </c>
    </row>
    <row r="101" spans="1:3" x14ac:dyDescent="0.2">
      <c r="A101" s="240">
        <v>98</v>
      </c>
      <c r="B101" s="238" t="s">
        <v>577</v>
      </c>
      <c r="C101" s="239">
        <v>166.35</v>
      </c>
    </row>
    <row r="102" spans="1:3" x14ac:dyDescent="0.2">
      <c r="A102" s="240">
        <v>99</v>
      </c>
      <c r="B102" s="238" t="s">
        <v>578</v>
      </c>
      <c r="C102" s="239">
        <v>161.21</v>
      </c>
    </row>
    <row r="103" spans="1:3" x14ac:dyDescent="0.2">
      <c r="A103" s="240">
        <v>100</v>
      </c>
      <c r="B103" s="238" t="s">
        <v>579</v>
      </c>
      <c r="C103" s="239">
        <v>20.79</v>
      </c>
    </row>
    <row r="104" spans="1:3" x14ac:dyDescent="0.2">
      <c r="A104" s="240">
        <v>101</v>
      </c>
      <c r="B104" s="238" t="s">
        <v>580</v>
      </c>
      <c r="C104" s="239">
        <v>170.92</v>
      </c>
    </row>
    <row r="105" spans="1:3" x14ac:dyDescent="0.2">
      <c r="A105" s="240">
        <v>102</v>
      </c>
      <c r="B105" s="238" t="s">
        <v>581</v>
      </c>
      <c r="C105" s="239">
        <v>88.03</v>
      </c>
    </row>
    <row r="106" spans="1:3" x14ac:dyDescent="0.2">
      <c r="A106" s="240">
        <v>103</v>
      </c>
      <c r="B106" s="238" t="s">
        <v>582</v>
      </c>
      <c r="C106" s="239">
        <v>146.76</v>
      </c>
    </row>
    <row r="107" spans="1:3" x14ac:dyDescent="0.2">
      <c r="A107" s="240">
        <v>104</v>
      </c>
      <c r="B107" s="238" t="s">
        <v>583</v>
      </c>
      <c r="C107" s="239">
        <v>130.32</v>
      </c>
    </row>
    <row r="108" spans="1:3" x14ac:dyDescent="0.2">
      <c r="A108" s="240">
        <v>105</v>
      </c>
      <c r="B108" s="238" t="s">
        <v>584</v>
      </c>
      <c r="C108" s="239">
        <v>25.26</v>
      </c>
    </row>
    <row r="109" spans="1:3" x14ac:dyDescent="0.2">
      <c r="A109" s="240">
        <v>106</v>
      </c>
      <c r="B109" s="238" t="s">
        <v>585</v>
      </c>
      <c r="C109" s="239">
        <v>148.33000000000001</v>
      </c>
    </row>
    <row r="110" spans="1:3" x14ac:dyDescent="0.2">
      <c r="A110" s="240">
        <v>107</v>
      </c>
      <c r="B110" s="238" t="s">
        <v>586</v>
      </c>
      <c r="C110" s="239">
        <v>139.16999999999999</v>
      </c>
    </row>
    <row r="111" spans="1:3" x14ac:dyDescent="0.2">
      <c r="A111" s="240">
        <v>108</v>
      </c>
      <c r="B111" s="238" t="s">
        <v>587</v>
      </c>
      <c r="C111" s="239">
        <v>180.24</v>
      </c>
    </row>
    <row r="112" spans="1:3" x14ac:dyDescent="0.2">
      <c r="A112" s="240">
        <v>109</v>
      </c>
      <c r="B112" s="238" t="s">
        <v>588</v>
      </c>
      <c r="C112" s="239">
        <v>151.94</v>
      </c>
    </row>
    <row r="113" spans="1:3" x14ac:dyDescent="0.2">
      <c r="A113" s="240">
        <v>110</v>
      </c>
      <c r="B113" s="238" t="s">
        <v>589</v>
      </c>
      <c r="C113" s="239">
        <v>117.88</v>
      </c>
    </row>
    <row r="114" spans="1:3" x14ac:dyDescent="0.2">
      <c r="A114" s="240">
        <v>111</v>
      </c>
      <c r="B114" s="238" t="s">
        <v>590</v>
      </c>
      <c r="C114" s="239">
        <v>25.26</v>
      </c>
    </row>
    <row r="115" spans="1:3" x14ac:dyDescent="0.2">
      <c r="A115" s="240">
        <v>112</v>
      </c>
      <c r="B115" s="238" t="s">
        <v>591</v>
      </c>
      <c r="C115" s="239">
        <v>25.26</v>
      </c>
    </row>
    <row r="116" spans="1:3" x14ac:dyDescent="0.2">
      <c r="A116" s="240">
        <v>113</v>
      </c>
      <c r="B116" s="238" t="s">
        <v>592</v>
      </c>
      <c r="C116" s="239">
        <v>116.65</v>
      </c>
    </row>
    <row r="117" spans="1:3" x14ac:dyDescent="0.2">
      <c r="A117" s="240">
        <v>114</v>
      </c>
      <c r="B117" s="238" t="s">
        <v>593</v>
      </c>
      <c r="C117" s="239">
        <v>25.26</v>
      </c>
    </row>
    <row r="118" spans="1:3" x14ac:dyDescent="0.2">
      <c r="A118" s="240">
        <v>115</v>
      </c>
      <c r="B118" s="238" t="s">
        <v>594</v>
      </c>
      <c r="C118" s="239">
        <v>518.07000000000005</v>
      </c>
    </row>
    <row r="119" spans="1:3" x14ac:dyDescent="0.2">
      <c r="A119" s="240">
        <v>116</v>
      </c>
      <c r="B119" s="238" t="s">
        <v>595</v>
      </c>
      <c r="C119" s="239">
        <v>180.24</v>
      </c>
    </row>
    <row r="120" spans="1:3" x14ac:dyDescent="0.2">
      <c r="A120" s="240">
        <v>117</v>
      </c>
      <c r="B120" s="238" t="s">
        <v>596</v>
      </c>
      <c r="C120" s="239">
        <v>180.24</v>
      </c>
    </row>
    <row r="121" spans="1:3" x14ac:dyDescent="0.2">
      <c r="A121" s="240">
        <v>118</v>
      </c>
      <c r="B121" s="238" t="s">
        <v>597</v>
      </c>
      <c r="C121" s="239">
        <v>180.24</v>
      </c>
    </row>
    <row r="122" spans="1:3" x14ac:dyDescent="0.2">
      <c r="A122" s="240">
        <v>119</v>
      </c>
      <c r="B122" s="238" t="s">
        <v>598</v>
      </c>
      <c r="C122" s="239">
        <v>180.24</v>
      </c>
    </row>
    <row r="123" spans="1:3" x14ac:dyDescent="0.2">
      <c r="A123" s="240">
        <v>120</v>
      </c>
      <c r="B123" s="238" t="s">
        <v>599</v>
      </c>
      <c r="C123" s="239">
        <v>1847.06</v>
      </c>
    </row>
    <row r="124" spans="1:3" x14ac:dyDescent="0.2">
      <c r="A124" s="240">
        <v>121</v>
      </c>
      <c r="B124" s="238" t="s">
        <v>600</v>
      </c>
      <c r="C124" s="239">
        <v>2352.17</v>
      </c>
    </row>
    <row r="125" spans="1:3" x14ac:dyDescent="0.2">
      <c r="A125" s="240">
        <v>122</v>
      </c>
      <c r="B125" s="238" t="s">
        <v>601</v>
      </c>
      <c r="C125" s="239">
        <v>9299.35</v>
      </c>
    </row>
    <row r="126" spans="1:3" x14ac:dyDescent="0.2">
      <c r="A126" s="240">
        <v>123</v>
      </c>
      <c r="B126" s="238" t="s">
        <v>602</v>
      </c>
      <c r="C126" s="239">
        <v>25.26</v>
      </c>
    </row>
    <row r="127" spans="1:3" x14ac:dyDescent="0.2">
      <c r="A127" s="240">
        <v>124</v>
      </c>
      <c r="B127" s="238" t="s">
        <v>603</v>
      </c>
      <c r="C127" s="239">
        <v>871.94</v>
      </c>
    </row>
    <row r="128" spans="1:3" x14ac:dyDescent="0.2">
      <c r="A128" s="240">
        <v>125</v>
      </c>
      <c r="B128" s="238" t="s">
        <v>604</v>
      </c>
      <c r="C128" s="239">
        <v>1439.88</v>
      </c>
    </row>
    <row r="129" spans="1:3" x14ac:dyDescent="0.2">
      <c r="A129" s="240">
        <v>126</v>
      </c>
      <c r="B129" s="238" t="s">
        <v>605</v>
      </c>
      <c r="C129" s="239">
        <v>180.24</v>
      </c>
    </row>
    <row r="130" spans="1:3" x14ac:dyDescent="0.2">
      <c r="A130" s="240">
        <v>127</v>
      </c>
      <c r="B130" s="238" t="s">
        <v>606</v>
      </c>
      <c r="C130" s="239">
        <v>146.76</v>
      </c>
    </row>
    <row r="131" spans="1:3" x14ac:dyDescent="0.2">
      <c r="A131" s="240">
        <v>128</v>
      </c>
      <c r="B131" s="238" t="s">
        <v>607</v>
      </c>
      <c r="C131" s="239">
        <v>170.92</v>
      </c>
    </row>
    <row r="132" spans="1:3" x14ac:dyDescent="0.2">
      <c r="A132" s="240">
        <v>129</v>
      </c>
      <c r="B132" s="238" t="s">
        <v>608</v>
      </c>
      <c r="C132" s="239">
        <v>22.76</v>
      </c>
    </row>
    <row r="133" spans="1:3" x14ac:dyDescent="0.2">
      <c r="A133" s="240">
        <v>130</v>
      </c>
      <c r="B133" s="238" t="s">
        <v>609</v>
      </c>
      <c r="C133" s="239">
        <v>934.29</v>
      </c>
    </row>
    <row r="134" spans="1:3" x14ac:dyDescent="0.2">
      <c r="A134" s="240">
        <v>131</v>
      </c>
      <c r="B134" s="238" t="s">
        <v>610</v>
      </c>
      <c r="C134" s="239">
        <v>170.92</v>
      </c>
    </row>
    <row r="135" spans="1:3" x14ac:dyDescent="0.2">
      <c r="A135" s="240">
        <v>132</v>
      </c>
      <c r="B135" s="238" t="s">
        <v>611</v>
      </c>
      <c r="C135" s="239">
        <v>180.24</v>
      </c>
    </row>
    <row r="136" spans="1:3" x14ac:dyDescent="0.2">
      <c r="A136" s="240">
        <v>133</v>
      </c>
      <c r="B136" s="238" t="s">
        <v>612</v>
      </c>
      <c r="C136" s="239">
        <v>170.92</v>
      </c>
    </row>
    <row r="137" spans="1:3" x14ac:dyDescent="0.2">
      <c r="A137" s="240">
        <v>134</v>
      </c>
      <c r="B137" s="238" t="s">
        <v>613</v>
      </c>
      <c r="C137" s="239">
        <v>180.24</v>
      </c>
    </row>
    <row r="138" spans="1:3" x14ac:dyDescent="0.2">
      <c r="A138" s="240">
        <v>135</v>
      </c>
      <c r="B138" s="238" t="s">
        <v>614</v>
      </c>
      <c r="C138" s="239">
        <v>180.24</v>
      </c>
    </row>
    <row r="139" spans="1:3" x14ac:dyDescent="0.2">
      <c r="A139" s="240">
        <v>136</v>
      </c>
      <c r="B139" s="238" t="s">
        <v>615</v>
      </c>
      <c r="C139" s="239">
        <v>180.24</v>
      </c>
    </row>
    <row r="140" spans="1:3" x14ac:dyDescent="0.2">
      <c r="A140" s="240">
        <v>137</v>
      </c>
      <c r="B140" s="238" t="s">
        <v>616</v>
      </c>
      <c r="C140" s="239">
        <v>459.07</v>
      </c>
    </row>
    <row r="141" spans="1:3" x14ac:dyDescent="0.2">
      <c r="A141" s="240">
        <v>138</v>
      </c>
      <c r="B141" s="238" t="s">
        <v>617</v>
      </c>
      <c r="C141" s="239">
        <v>180.24</v>
      </c>
    </row>
    <row r="142" spans="1:3" x14ac:dyDescent="0.2">
      <c r="A142" s="240">
        <v>139</v>
      </c>
      <c r="B142" s="238" t="s">
        <v>618</v>
      </c>
      <c r="C142" s="239">
        <v>152.87</v>
      </c>
    </row>
    <row r="143" spans="1:3" x14ac:dyDescent="0.2">
      <c r="A143" s="240">
        <v>140</v>
      </c>
      <c r="B143" s="238" t="s">
        <v>619</v>
      </c>
      <c r="C143" s="239">
        <v>25.26</v>
      </c>
    </row>
    <row r="144" spans="1:3" ht="13.5" thickBot="1" x14ac:dyDescent="0.25">
      <c r="A144" s="240">
        <v>141</v>
      </c>
      <c r="B144" s="238" t="s">
        <v>620</v>
      </c>
      <c r="C144" s="239">
        <v>180.24</v>
      </c>
    </row>
    <row r="145" spans="2:4" ht="20.100000000000001" customHeight="1" thickBot="1" x14ac:dyDescent="0.25">
      <c r="B145" s="242" t="s">
        <v>5</v>
      </c>
      <c r="C145" s="243">
        <f>SUM(C4:C144)</f>
        <v>57393.930000000008</v>
      </c>
      <c r="D145" s="244"/>
    </row>
  </sheetData>
  <sheetProtection algorithmName="SHA-512" hashValue="iKuPpWhlr3qbQocCkrEVWBo0lfEwoHejya8HWn/BZivhQKqmSNYqL34qAsPvvx683J2i+gGaos3qv38Hoo7xaQ==" saltValue="oYMvFa0KcLSnfVx6C3+9lg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265"/>
      <c r="C2" s="265"/>
      <c r="D2" s="265"/>
    </row>
    <row r="3" spans="1:9" ht="15" customHeight="1" x14ac:dyDescent="0.2">
      <c r="B3" s="266"/>
      <c r="C3" s="265"/>
      <c r="D3" s="265"/>
    </row>
    <row r="4" spans="1:9" ht="16.5" thickBot="1" x14ac:dyDescent="0.25">
      <c r="A4" s="267"/>
      <c r="B4" s="267"/>
    </row>
    <row r="5" spans="1:9" ht="18.75" customHeight="1" thickBot="1" x14ac:dyDescent="0.25">
      <c r="A5" s="268"/>
      <c r="B5" s="270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8" zoomScale="90" zoomScaleNormal="90" workbookViewId="0">
      <selection activeCell="F27" sqref="F27"/>
    </sheetView>
  </sheetViews>
  <sheetFormatPr defaultRowHeight="12.75" x14ac:dyDescent="0.2"/>
  <cols>
    <col min="1" max="1" width="74.140625" bestFit="1" customWidth="1"/>
    <col min="2" max="2" width="14.140625" customWidth="1"/>
    <col min="3" max="3" width="14" customWidth="1"/>
    <col min="4" max="4" width="14.85546875" customWidth="1"/>
    <col min="5" max="5" width="13.85546875" customWidth="1"/>
    <col min="6" max="6" width="13.28515625" customWidth="1"/>
    <col min="7" max="7" width="14.85546875" bestFit="1" customWidth="1"/>
    <col min="8" max="8" width="10.42578125" customWidth="1"/>
    <col min="9" max="9" width="5.85546875" customWidth="1"/>
  </cols>
  <sheetData>
    <row r="1" spans="1:8" ht="18.75" x14ac:dyDescent="0.3">
      <c r="A1" s="106" t="s">
        <v>644</v>
      </c>
      <c r="B1" s="271" t="s">
        <v>652</v>
      </c>
      <c r="C1" s="271"/>
    </row>
    <row r="2" spans="1:8" ht="19.5" thickBot="1" x14ac:dyDescent="0.35">
      <c r="A2" s="98" t="s">
        <v>240</v>
      </c>
      <c r="B2" s="150"/>
    </row>
    <row r="3" spans="1:8" ht="15.75" thickBot="1" x14ac:dyDescent="0.3">
      <c r="A3" s="124" t="s">
        <v>31</v>
      </c>
      <c r="B3" s="100"/>
      <c r="C3" s="101" t="s">
        <v>170</v>
      </c>
      <c r="D3" s="102" t="s">
        <v>171</v>
      </c>
      <c r="E3" s="100" t="s">
        <v>169</v>
      </c>
      <c r="F3" s="102" t="s">
        <v>32</v>
      </c>
      <c r="G3" s="107" t="s">
        <v>172</v>
      </c>
      <c r="H3" s="107" t="s">
        <v>173</v>
      </c>
    </row>
    <row r="4" spans="1:8" ht="15" x14ac:dyDescent="0.25">
      <c r="A4" s="125" t="s">
        <v>223</v>
      </c>
      <c r="B4" s="126">
        <v>27</v>
      </c>
      <c r="C4" s="127">
        <v>95</v>
      </c>
      <c r="D4" s="128">
        <f>B4*C4</f>
        <v>2565</v>
      </c>
      <c r="E4" s="129"/>
      <c r="F4" s="130">
        <f>E4*95</f>
        <v>0</v>
      </c>
      <c r="G4" s="131">
        <f>D4-F4</f>
        <v>2565</v>
      </c>
      <c r="H4" s="132"/>
    </row>
    <row r="5" spans="1:8" ht="15" x14ac:dyDescent="0.25">
      <c r="A5" s="133" t="s">
        <v>224</v>
      </c>
      <c r="B5" s="134">
        <v>109</v>
      </c>
      <c r="C5" s="135">
        <v>125</v>
      </c>
      <c r="D5" s="136">
        <f>B5*C5</f>
        <v>13625</v>
      </c>
      <c r="E5" s="137"/>
      <c r="F5" s="138">
        <f>E5*125</f>
        <v>0</v>
      </c>
      <c r="G5" s="139">
        <f>D5-F5</f>
        <v>13625</v>
      </c>
      <c r="H5" s="140"/>
    </row>
    <row r="6" spans="1:8" ht="15" x14ac:dyDescent="0.25">
      <c r="A6" s="133" t="s">
        <v>225</v>
      </c>
      <c r="B6" s="134">
        <v>18</v>
      </c>
      <c r="C6" s="135">
        <v>37</v>
      </c>
      <c r="D6" s="136">
        <f>B6*C6</f>
        <v>666</v>
      </c>
      <c r="E6" s="137"/>
      <c r="F6" s="138">
        <f>E6*37</f>
        <v>0</v>
      </c>
      <c r="G6" s="139">
        <f>D6-F6</f>
        <v>666</v>
      </c>
      <c r="H6" s="140"/>
    </row>
    <row r="7" spans="1:8" ht="15" x14ac:dyDescent="0.25">
      <c r="A7" s="133" t="s">
        <v>226</v>
      </c>
      <c r="B7" s="134">
        <v>144</v>
      </c>
      <c r="C7" s="135">
        <v>9.5</v>
      </c>
      <c r="D7" s="136">
        <f>B7*C7</f>
        <v>1368</v>
      </c>
      <c r="E7" s="172"/>
      <c r="F7" s="173"/>
      <c r="G7" s="139">
        <f>D7-F7</f>
        <v>1368</v>
      </c>
      <c r="H7" s="140"/>
    </row>
    <row r="8" spans="1:8" ht="15" x14ac:dyDescent="0.25">
      <c r="A8" s="133" t="s">
        <v>227</v>
      </c>
      <c r="B8" s="134">
        <v>3</v>
      </c>
      <c r="C8" s="135">
        <v>180</v>
      </c>
      <c r="D8" s="136">
        <f>B8*C8</f>
        <v>540</v>
      </c>
      <c r="E8" s="137"/>
      <c r="F8" s="138">
        <f>E8*180</f>
        <v>0</v>
      </c>
      <c r="G8" s="139">
        <f t="shared" ref="G8:G12" si="0">D8-F8</f>
        <v>540</v>
      </c>
      <c r="H8" s="140"/>
    </row>
    <row r="9" spans="1:8" ht="15" x14ac:dyDescent="0.25">
      <c r="A9" s="153" t="s">
        <v>228</v>
      </c>
      <c r="B9" s="154"/>
      <c r="C9" s="112">
        <v>200</v>
      </c>
      <c r="D9" s="113">
        <f t="shared" ref="D9:D12" si="1">B9*C9</f>
        <v>0</v>
      </c>
      <c r="E9" s="114"/>
      <c r="F9" s="115">
        <f>E9*200</f>
        <v>0</v>
      </c>
      <c r="G9" s="118">
        <f t="shared" si="0"/>
        <v>0</v>
      </c>
      <c r="H9" s="116"/>
    </row>
    <row r="10" spans="1:8" ht="15" x14ac:dyDescent="0.25">
      <c r="A10" s="133" t="s">
        <v>229</v>
      </c>
      <c r="B10" s="134">
        <v>19</v>
      </c>
      <c r="C10" s="135">
        <v>90</v>
      </c>
      <c r="D10" s="136">
        <f t="shared" si="1"/>
        <v>1710</v>
      </c>
      <c r="E10" s="137"/>
      <c r="F10" s="138">
        <f>E10*90</f>
        <v>0</v>
      </c>
      <c r="G10" s="139">
        <f t="shared" si="0"/>
        <v>1710</v>
      </c>
      <c r="H10" s="140"/>
    </row>
    <row r="11" spans="1:8" ht="15" x14ac:dyDescent="0.25">
      <c r="A11" s="153" t="s">
        <v>230</v>
      </c>
      <c r="B11" s="154"/>
      <c r="C11" s="112">
        <v>110</v>
      </c>
      <c r="D11" s="113">
        <f t="shared" si="1"/>
        <v>0</v>
      </c>
      <c r="E11" s="114"/>
      <c r="F11" s="115">
        <f>E11*110</f>
        <v>0</v>
      </c>
      <c r="G11" s="118">
        <f t="shared" si="0"/>
        <v>0</v>
      </c>
      <c r="H11" s="116"/>
    </row>
    <row r="12" spans="1:8" ht="15" x14ac:dyDescent="0.25">
      <c r="A12" s="133" t="s">
        <v>231</v>
      </c>
      <c r="B12" s="134">
        <v>18</v>
      </c>
      <c r="C12" s="135">
        <v>95</v>
      </c>
      <c r="D12" s="136">
        <f t="shared" si="1"/>
        <v>1710</v>
      </c>
      <c r="E12" s="137"/>
      <c r="F12" s="138">
        <f>E12*95</f>
        <v>0</v>
      </c>
      <c r="G12" s="139">
        <f t="shared" si="0"/>
        <v>1710</v>
      </c>
      <c r="H12" s="140"/>
    </row>
    <row r="13" spans="1:8" ht="15" x14ac:dyDescent="0.25">
      <c r="A13" s="133" t="s">
        <v>232</v>
      </c>
      <c r="B13" s="141"/>
      <c r="C13" s="141" t="s">
        <v>178</v>
      </c>
      <c r="D13" s="136">
        <v>2070</v>
      </c>
      <c r="E13" s="137"/>
      <c r="F13" s="138"/>
      <c r="G13" s="139">
        <f>D13-F13</f>
        <v>2070</v>
      </c>
      <c r="H13" s="140"/>
    </row>
    <row r="14" spans="1:8" ht="15" x14ac:dyDescent="0.25">
      <c r="A14" s="133" t="s">
        <v>163</v>
      </c>
      <c r="B14" s="141"/>
      <c r="C14" s="141" t="s">
        <v>178</v>
      </c>
      <c r="D14" s="136">
        <v>3140</v>
      </c>
      <c r="E14" s="137"/>
      <c r="F14" s="138"/>
      <c r="G14" s="139">
        <f>D14-F14</f>
        <v>3140</v>
      </c>
      <c r="H14" s="140"/>
    </row>
    <row r="15" spans="1:8" ht="15" x14ac:dyDescent="0.25">
      <c r="A15" s="133" t="s">
        <v>174</v>
      </c>
      <c r="B15" s="141" t="s">
        <v>178</v>
      </c>
      <c r="C15" s="141" t="s">
        <v>178</v>
      </c>
      <c r="D15" s="136">
        <v>2200</v>
      </c>
      <c r="E15" s="137"/>
      <c r="F15" s="138"/>
      <c r="G15" s="139">
        <f>D15-F15</f>
        <v>2200</v>
      </c>
      <c r="H15" s="140"/>
    </row>
    <row r="16" spans="1:8" ht="15" x14ac:dyDescent="0.25">
      <c r="A16" s="153" t="s">
        <v>233</v>
      </c>
      <c r="B16" s="154"/>
      <c r="C16" s="155" t="s">
        <v>178</v>
      </c>
      <c r="D16" s="113"/>
      <c r="E16" s="114"/>
      <c r="F16" s="115"/>
      <c r="G16" s="118"/>
      <c r="H16" s="116"/>
    </row>
    <row r="17" spans="1:9" ht="15" x14ac:dyDescent="0.25">
      <c r="A17" s="153" t="s">
        <v>234</v>
      </c>
      <c r="B17" s="154"/>
      <c r="C17" s="155" t="s">
        <v>178</v>
      </c>
      <c r="D17" s="113"/>
      <c r="E17" s="114"/>
      <c r="F17" s="115"/>
      <c r="G17" s="118"/>
      <c r="H17" s="116"/>
    </row>
    <row r="18" spans="1:9" ht="15" x14ac:dyDescent="0.25">
      <c r="A18" s="133" t="s">
        <v>175</v>
      </c>
      <c r="B18" s="141" t="s">
        <v>178</v>
      </c>
      <c r="C18" s="141" t="s">
        <v>178</v>
      </c>
      <c r="D18" s="136">
        <v>57393.929578200004</v>
      </c>
      <c r="E18" s="142" t="s">
        <v>178</v>
      </c>
      <c r="F18" s="173"/>
      <c r="G18" s="139">
        <f>D18-F18</f>
        <v>57393.929578200004</v>
      </c>
      <c r="H18" s="140"/>
      <c r="I18" s="191"/>
    </row>
    <row r="19" spans="1:9" ht="15" x14ac:dyDescent="0.25">
      <c r="A19" s="133" t="s">
        <v>235</v>
      </c>
      <c r="B19" s="141" t="s">
        <v>178</v>
      </c>
      <c r="C19" s="141" t="s">
        <v>178</v>
      </c>
      <c r="D19" s="136">
        <f>B28</f>
        <v>118.88</v>
      </c>
      <c r="E19" s="142" t="s">
        <v>178</v>
      </c>
      <c r="F19" s="138"/>
      <c r="G19" s="139">
        <f>D19-F19</f>
        <v>118.88</v>
      </c>
      <c r="H19" s="140"/>
    </row>
    <row r="20" spans="1:9" ht="15" x14ac:dyDescent="0.25">
      <c r="A20" s="153" t="s">
        <v>236</v>
      </c>
      <c r="B20" s="155"/>
      <c r="C20" s="155" t="s">
        <v>178</v>
      </c>
      <c r="D20" s="113"/>
      <c r="E20" s="156" t="s">
        <v>178</v>
      </c>
      <c r="F20" s="115"/>
      <c r="G20" s="118">
        <f>D20-F20</f>
        <v>0</v>
      </c>
      <c r="H20" s="116"/>
    </row>
    <row r="21" spans="1:9" ht="15" x14ac:dyDescent="0.25">
      <c r="A21" s="153" t="s">
        <v>237</v>
      </c>
      <c r="B21" s="157"/>
      <c r="C21" s="155"/>
      <c r="D21" s="158"/>
      <c r="E21" s="159"/>
      <c r="F21" s="160"/>
      <c r="G21" s="161"/>
      <c r="H21" s="116"/>
    </row>
    <row r="22" spans="1:9" ht="15.75" thickBot="1" x14ac:dyDescent="0.3">
      <c r="A22" s="162" t="s">
        <v>238</v>
      </c>
      <c r="B22" s="163"/>
      <c r="C22" s="157" t="s">
        <v>178</v>
      </c>
      <c r="D22" s="158"/>
      <c r="E22" s="164"/>
      <c r="F22" s="160"/>
      <c r="G22" s="161"/>
      <c r="H22" s="165"/>
    </row>
    <row r="23" spans="1:9" ht="15.75" thickBot="1" x14ac:dyDescent="0.3">
      <c r="A23" s="143" t="s">
        <v>27</v>
      </c>
      <c r="B23" s="144"/>
      <c r="C23" s="145"/>
      <c r="D23" s="146">
        <f t="shared" ref="D23:G23" si="2">SUM(D4:D22)</f>
        <v>87106.809578200016</v>
      </c>
      <c r="E23" s="147"/>
      <c r="F23" s="250">
        <f>SUM(F4:F22)</f>
        <v>0</v>
      </c>
      <c r="G23" s="148">
        <f t="shared" si="2"/>
        <v>87106.809578200016</v>
      </c>
      <c r="H23" s="149"/>
    </row>
    <row r="24" spans="1:9" ht="13.5" thickBot="1" x14ac:dyDescent="0.25"/>
    <row r="25" spans="1:9" ht="15.75" thickBot="1" x14ac:dyDescent="0.25">
      <c r="A25" s="105" t="s">
        <v>30</v>
      </c>
      <c r="B25" s="108" t="s">
        <v>171</v>
      </c>
      <c r="C25" s="108" t="s">
        <v>32</v>
      </c>
      <c r="D25" s="110" t="s">
        <v>177</v>
      </c>
      <c r="E25" s="111" t="s">
        <v>173</v>
      </c>
    </row>
    <row r="26" spans="1:9" ht="15" x14ac:dyDescent="0.25">
      <c r="A26" s="103" t="s">
        <v>33</v>
      </c>
      <c r="B26" s="183">
        <f>D4+D5+D6+D7+D8+D9+D10+D11+D12+D13+D14+D15+D21+D16+D17</f>
        <v>29594</v>
      </c>
      <c r="C26" s="186">
        <f>F7</f>
        <v>0</v>
      </c>
      <c r="D26" s="122">
        <f>B26-C26</f>
        <v>29594</v>
      </c>
      <c r="E26" s="52">
        <v>95</v>
      </c>
    </row>
    <row r="27" spans="1:9" ht="15" x14ac:dyDescent="0.25">
      <c r="A27" s="104" t="s">
        <v>164</v>
      </c>
      <c r="B27" s="189">
        <f>D18</f>
        <v>57393.929578200004</v>
      </c>
      <c r="C27" s="190">
        <f>F18</f>
        <v>0</v>
      </c>
      <c r="D27" s="122">
        <f>B27-C27</f>
        <v>57393.929578200004</v>
      </c>
      <c r="E27" s="31">
        <v>94</v>
      </c>
    </row>
    <row r="28" spans="1:9" ht="15" x14ac:dyDescent="0.25">
      <c r="A28" s="104" t="s">
        <v>29</v>
      </c>
      <c r="B28" s="31">
        <v>118.88</v>
      </c>
      <c r="C28" s="184">
        <f>F20</f>
        <v>0</v>
      </c>
      <c r="D28" s="109">
        <f>B28-C28</f>
        <v>118.88</v>
      </c>
      <c r="E28" s="31">
        <v>594153</v>
      </c>
      <c r="H28" s="150"/>
    </row>
    <row r="29" spans="1:9" ht="15" x14ac:dyDescent="0.25">
      <c r="A29" s="104" t="s">
        <v>176</v>
      </c>
      <c r="B29" s="189">
        <f>D22</f>
        <v>0</v>
      </c>
      <c r="C29" s="187">
        <f>F21</f>
        <v>0</v>
      </c>
      <c r="D29" s="123">
        <f>B29-C29</f>
        <v>0</v>
      </c>
      <c r="E29" s="31"/>
    </row>
    <row r="30" spans="1:9" ht="15.75" thickBot="1" x14ac:dyDescent="0.3">
      <c r="A30" s="151" t="s">
        <v>239</v>
      </c>
      <c r="B30" s="251">
        <f>D22</f>
        <v>0</v>
      </c>
      <c r="C30" s="188">
        <f>F22</f>
        <v>0</v>
      </c>
      <c r="D30" s="152">
        <f>B30-C30</f>
        <v>0</v>
      </c>
      <c r="E30" s="82"/>
    </row>
    <row r="31" spans="1:9" ht="15.75" thickBot="1" x14ac:dyDescent="0.3">
      <c r="A31" s="99" t="s">
        <v>27</v>
      </c>
      <c r="B31" s="249">
        <f>SUM(B26:B29)</f>
        <v>87106.809578200016</v>
      </c>
      <c r="C31" s="117">
        <f>SUM(C26:C29)</f>
        <v>0</v>
      </c>
      <c r="D31" s="121">
        <f>SUM(D26:D30)</f>
        <v>87106.809578200016</v>
      </c>
      <c r="E31" s="117"/>
    </row>
    <row r="32" spans="1:9" ht="15" x14ac:dyDescent="0.25">
      <c r="A32" s="169"/>
      <c r="B32" s="170"/>
      <c r="C32" s="171"/>
      <c r="D32" s="171"/>
      <c r="E32" s="171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2" workbookViewId="0">
      <selection activeCell="A33" sqref="A33"/>
    </sheetView>
  </sheetViews>
  <sheetFormatPr defaultRowHeight="12.75" x14ac:dyDescent="0.2"/>
  <cols>
    <col min="1" max="1" width="28.42578125" customWidth="1"/>
    <col min="2" max="2" width="14.140625" customWidth="1"/>
    <col min="3" max="3" width="12.28515625" customWidth="1"/>
    <col min="4" max="4" width="18.5703125" customWidth="1"/>
    <col min="5" max="5" width="8.5703125" customWidth="1"/>
    <col min="9" max="9" width="56.28515625" customWidth="1"/>
  </cols>
  <sheetData>
    <row r="1" spans="1:9" ht="13.5" thickBot="1" x14ac:dyDescent="0.25"/>
    <row r="2" spans="1:9" ht="17.25" customHeight="1" thickBot="1" x14ac:dyDescent="0.25">
      <c r="A2" s="83" t="s">
        <v>645</v>
      </c>
      <c r="B2" s="83"/>
      <c r="C2" s="84"/>
      <c r="D2" s="94"/>
      <c r="E2" s="75"/>
      <c r="F2" s="83" t="s">
        <v>621</v>
      </c>
      <c r="G2" s="83"/>
      <c r="H2" s="84"/>
      <c r="I2" s="94"/>
    </row>
    <row r="3" spans="1:9" ht="12.95" customHeight="1" x14ac:dyDescent="0.2">
      <c r="A3" s="76"/>
      <c r="B3" s="44"/>
      <c r="C3" s="26"/>
      <c r="D3" s="95"/>
      <c r="E3" s="33"/>
      <c r="F3" s="76"/>
      <c r="G3" s="44"/>
      <c r="H3" s="26"/>
      <c r="I3" s="95"/>
    </row>
    <row r="4" spans="1:9" ht="12.95" customHeight="1" x14ac:dyDescent="0.2">
      <c r="A4" s="76" t="s">
        <v>161</v>
      </c>
      <c r="B4" s="44"/>
      <c r="C4" s="33"/>
      <c r="D4" s="78"/>
      <c r="E4" s="33"/>
      <c r="F4" s="76" t="s">
        <v>161</v>
      </c>
      <c r="G4" s="44"/>
      <c r="H4" s="33"/>
      <c r="I4" s="78"/>
    </row>
    <row r="5" spans="1:9" ht="12.95" customHeight="1" x14ac:dyDescent="0.2">
      <c r="A5" s="88" t="s">
        <v>391</v>
      </c>
      <c r="B5" s="89"/>
      <c r="C5" s="90"/>
      <c r="D5" s="92"/>
      <c r="E5" s="33"/>
      <c r="F5" s="88" t="s">
        <v>391</v>
      </c>
      <c r="G5" s="89"/>
      <c r="H5" s="90"/>
      <c r="I5" s="92"/>
    </row>
    <row r="6" spans="1:9" ht="12.95" customHeight="1" x14ac:dyDescent="0.2">
      <c r="A6" s="76" t="s">
        <v>472</v>
      </c>
      <c r="B6" s="34"/>
      <c r="C6" s="43"/>
      <c r="D6" s="78"/>
      <c r="E6" s="33"/>
      <c r="F6" s="76" t="s">
        <v>472</v>
      </c>
      <c r="G6" s="34"/>
      <c r="H6" s="43"/>
      <c r="I6" s="78"/>
    </row>
    <row r="7" spans="1:9" ht="12.95" customHeight="1" x14ac:dyDescent="0.2">
      <c r="A7" s="88" t="s">
        <v>377</v>
      </c>
      <c r="B7" s="34"/>
      <c r="C7" s="26"/>
      <c r="D7" s="87"/>
      <c r="E7" s="33"/>
      <c r="F7" s="88" t="s">
        <v>377</v>
      </c>
      <c r="G7" s="34"/>
      <c r="H7" s="26"/>
      <c r="I7" s="87"/>
    </row>
    <row r="8" spans="1:9" ht="12.95" customHeight="1" x14ac:dyDescent="0.2">
      <c r="A8" s="76" t="s">
        <v>97</v>
      </c>
      <c r="B8" s="34"/>
      <c r="C8" s="26"/>
      <c r="D8" s="87"/>
      <c r="E8" s="33"/>
      <c r="F8" s="76" t="s">
        <v>97</v>
      </c>
      <c r="G8" s="34"/>
      <c r="H8" s="26"/>
      <c r="I8" s="87"/>
    </row>
    <row r="9" spans="1:9" ht="12.95" customHeight="1" x14ac:dyDescent="0.2">
      <c r="A9" s="77" t="s">
        <v>468</v>
      </c>
      <c r="B9" s="34"/>
      <c r="C9" s="26"/>
      <c r="D9" s="87"/>
      <c r="F9" s="77" t="s">
        <v>468</v>
      </c>
      <c r="G9" s="34"/>
      <c r="H9" s="26"/>
      <c r="I9" s="87"/>
    </row>
    <row r="10" spans="1:9" ht="12.95" customHeight="1" x14ac:dyDescent="0.2">
      <c r="A10" s="24" t="s">
        <v>470</v>
      </c>
      <c r="B10" s="32"/>
      <c r="C10" s="93"/>
      <c r="D10" s="87"/>
      <c r="E10" s="33"/>
      <c r="F10" s="24" t="s">
        <v>470</v>
      </c>
      <c r="G10" s="32"/>
      <c r="H10" s="93"/>
      <c r="I10" s="87"/>
    </row>
    <row r="11" spans="1:9" ht="12.95" customHeight="1" x14ac:dyDescent="0.2">
      <c r="A11" s="77" t="s">
        <v>631</v>
      </c>
      <c r="B11" s="44"/>
      <c r="C11" s="26"/>
      <c r="D11" s="95"/>
      <c r="E11" s="33"/>
      <c r="F11" s="77" t="s">
        <v>631</v>
      </c>
      <c r="G11" s="44"/>
      <c r="H11" s="26"/>
      <c r="I11" s="95"/>
    </row>
    <row r="12" spans="1:9" ht="12.95" customHeight="1" x14ac:dyDescent="0.2">
      <c r="A12" s="76" t="s">
        <v>632</v>
      </c>
      <c r="B12" s="44"/>
      <c r="C12" s="26"/>
      <c r="D12" s="95"/>
      <c r="E12" s="33"/>
      <c r="F12" s="76" t="s">
        <v>632</v>
      </c>
      <c r="G12" s="44"/>
      <c r="H12" s="26"/>
      <c r="I12" s="95"/>
    </row>
    <row r="13" spans="1:9" ht="12.95" customHeight="1" x14ac:dyDescent="0.2">
      <c r="A13" s="76" t="s">
        <v>633</v>
      </c>
      <c r="B13" s="44"/>
      <c r="C13" s="26"/>
      <c r="D13" s="95"/>
      <c r="E13" s="33"/>
      <c r="F13" s="76" t="s">
        <v>633</v>
      </c>
      <c r="G13" s="44"/>
      <c r="H13" s="26"/>
      <c r="I13" s="95"/>
    </row>
    <row r="14" spans="1:9" ht="12.95" customHeight="1" x14ac:dyDescent="0.2">
      <c r="A14" s="24"/>
      <c r="B14" s="44"/>
      <c r="C14" s="26"/>
      <c r="D14" s="95"/>
      <c r="E14" s="33"/>
      <c r="F14" s="24"/>
      <c r="G14" s="44"/>
      <c r="H14" s="26"/>
      <c r="I14" s="95"/>
    </row>
    <row r="15" spans="1:9" ht="12.95" customHeight="1" x14ac:dyDescent="0.2">
      <c r="A15" s="76" t="s">
        <v>162</v>
      </c>
      <c r="B15" s="44"/>
      <c r="C15" s="26"/>
      <c r="D15" s="95"/>
      <c r="E15" s="33"/>
      <c r="F15" s="76" t="s">
        <v>162</v>
      </c>
      <c r="G15" s="44"/>
      <c r="H15" s="26"/>
      <c r="I15" s="95"/>
    </row>
    <row r="16" spans="1:9" ht="12.95" customHeight="1" x14ac:dyDescent="0.2">
      <c r="A16" s="88" t="s">
        <v>407</v>
      </c>
      <c r="B16" s="44"/>
      <c r="C16" s="26"/>
      <c r="D16" s="95"/>
      <c r="E16" s="33"/>
      <c r="F16" s="88" t="s">
        <v>407</v>
      </c>
      <c r="G16" s="44"/>
      <c r="H16" s="26"/>
      <c r="I16" s="95"/>
    </row>
    <row r="17" spans="1:9" x14ac:dyDescent="0.2">
      <c r="A17" s="76" t="s">
        <v>261</v>
      </c>
      <c r="B17" s="32"/>
      <c r="C17" s="32"/>
      <c r="D17" s="78"/>
      <c r="F17" s="76" t="s">
        <v>261</v>
      </c>
      <c r="G17" s="32"/>
      <c r="H17" s="32"/>
      <c r="I17" s="78"/>
    </row>
    <row r="18" spans="1:9" x14ac:dyDescent="0.2">
      <c r="A18" s="77" t="s">
        <v>98</v>
      </c>
      <c r="B18" s="91"/>
      <c r="C18" s="91"/>
      <c r="D18" s="78"/>
      <c r="F18" s="77" t="s">
        <v>98</v>
      </c>
      <c r="G18" s="91"/>
      <c r="H18" s="91"/>
      <c r="I18" s="78"/>
    </row>
    <row r="19" spans="1:9" x14ac:dyDescent="0.2">
      <c r="A19" s="77" t="s">
        <v>469</v>
      </c>
      <c r="B19" s="32"/>
      <c r="C19" s="32"/>
      <c r="D19" s="78"/>
      <c r="F19" s="77" t="s">
        <v>469</v>
      </c>
      <c r="G19" s="32"/>
      <c r="H19" s="32"/>
      <c r="I19" s="78"/>
    </row>
    <row r="20" spans="1:9" x14ac:dyDescent="0.2">
      <c r="A20" s="24" t="s">
        <v>634</v>
      </c>
      <c r="B20" s="32"/>
      <c r="C20" s="32"/>
      <c r="D20" s="78"/>
      <c r="F20" s="24" t="s">
        <v>634</v>
      </c>
      <c r="G20" s="32"/>
      <c r="H20" s="32"/>
      <c r="I20" s="78"/>
    </row>
    <row r="21" spans="1:9" x14ac:dyDescent="0.2">
      <c r="A21" s="77" t="s">
        <v>635</v>
      </c>
      <c r="B21" s="32"/>
      <c r="C21" s="32"/>
      <c r="D21" s="78"/>
      <c r="F21" s="77" t="s">
        <v>635</v>
      </c>
      <c r="G21" s="32"/>
      <c r="H21" s="32"/>
      <c r="I21" s="78"/>
    </row>
    <row r="22" spans="1:9" x14ac:dyDescent="0.2">
      <c r="A22" s="76" t="s">
        <v>636</v>
      </c>
      <c r="B22" s="32"/>
      <c r="C22" s="32"/>
      <c r="D22" s="78"/>
      <c r="F22" s="76" t="s">
        <v>636</v>
      </c>
      <c r="G22" s="32"/>
      <c r="H22" s="32"/>
      <c r="I22" s="78"/>
    </row>
    <row r="23" spans="1:9" x14ac:dyDescent="0.2">
      <c r="A23" s="88" t="s">
        <v>637</v>
      </c>
      <c r="B23" s="32"/>
      <c r="C23" s="32"/>
      <c r="D23" s="78"/>
      <c r="F23" s="88" t="s">
        <v>637</v>
      </c>
      <c r="G23" s="32"/>
      <c r="H23" s="32"/>
      <c r="I23" s="78"/>
    </row>
    <row r="24" spans="1:9" x14ac:dyDescent="0.2">
      <c r="A24" s="76" t="s">
        <v>142</v>
      </c>
      <c r="B24" s="91"/>
      <c r="C24" s="91"/>
      <c r="D24" s="78"/>
      <c r="F24" s="76" t="s">
        <v>142</v>
      </c>
      <c r="G24" s="91"/>
      <c r="H24" s="91"/>
      <c r="I24" s="78"/>
    </row>
    <row r="25" spans="1:9" x14ac:dyDescent="0.2">
      <c r="A25" s="77" t="s">
        <v>392</v>
      </c>
      <c r="B25" s="32"/>
      <c r="C25" s="32"/>
      <c r="D25" s="78"/>
      <c r="F25" s="77" t="s">
        <v>392</v>
      </c>
      <c r="G25" s="32"/>
      <c r="H25" s="32"/>
      <c r="I25" s="78"/>
    </row>
    <row r="26" spans="1:9" x14ac:dyDescent="0.2">
      <c r="A26" s="24" t="s">
        <v>656</v>
      </c>
      <c r="B26" s="32"/>
      <c r="C26" s="32"/>
      <c r="D26" s="78"/>
      <c r="F26" s="24" t="s">
        <v>638</v>
      </c>
      <c r="G26" s="32"/>
      <c r="H26" s="32"/>
      <c r="I26" s="78"/>
    </row>
    <row r="27" spans="1:9" x14ac:dyDescent="0.2">
      <c r="A27" s="76" t="s">
        <v>657</v>
      </c>
      <c r="B27" s="32"/>
      <c r="C27" s="32"/>
      <c r="D27" s="78"/>
      <c r="F27" s="76" t="s">
        <v>639</v>
      </c>
      <c r="G27" s="32"/>
      <c r="H27" s="32"/>
      <c r="I27" s="78"/>
    </row>
    <row r="28" spans="1:9" x14ac:dyDescent="0.2">
      <c r="A28" s="76" t="s">
        <v>658</v>
      </c>
      <c r="B28" s="43"/>
      <c r="C28" s="43"/>
      <c r="D28" s="78"/>
      <c r="F28" s="76" t="s">
        <v>640</v>
      </c>
      <c r="G28" s="43"/>
      <c r="H28" s="43"/>
      <c r="I28" s="78"/>
    </row>
    <row r="29" spans="1:9" x14ac:dyDescent="0.2">
      <c r="A29" s="24"/>
      <c r="B29" s="32"/>
      <c r="C29" s="32"/>
      <c r="D29" s="78"/>
      <c r="F29" s="24"/>
      <c r="G29" s="32"/>
      <c r="H29" s="32"/>
      <c r="I29" s="78"/>
    </row>
    <row r="30" spans="1:9" x14ac:dyDescent="0.2">
      <c r="A30" s="96" t="s">
        <v>43</v>
      </c>
      <c r="B30" s="32"/>
      <c r="C30" s="32"/>
      <c r="D30" s="78"/>
      <c r="F30" s="96" t="s">
        <v>43</v>
      </c>
      <c r="G30" s="32"/>
      <c r="H30" s="32"/>
      <c r="I30" s="78"/>
    </row>
    <row r="31" spans="1:9" x14ac:dyDescent="0.2">
      <c r="A31" s="97" t="s">
        <v>471</v>
      </c>
      <c r="B31" s="32"/>
      <c r="C31" s="32"/>
      <c r="D31" s="78"/>
      <c r="F31" s="97" t="s">
        <v>471</v>
      </c>
      <c r="G31" s="32"/>
      <c r="H31" s="32"/>
      <c r="I31" s="78"/>
    </row>
    <row r="32" spans="1:9" x14ac:dyDescent="0.2">
      <c r="A32" s="76" t="s">
        <v>142</v>
      </c>
      <c r="B32" s="32"/>
      <c r="C32" s="32"/>
      <c r="D32" s="78"/>
      <c r="F32" s="76" t="s">
        <v>142</v>
      </c>
      <c r="G32" s="32"/>
      <c r="H32" s="32"/>
      <c r="I32" s="78"/>
    </row>
    <row r="33" spans="1:9" x14ac:dyDescent="0.2">
      <c r="A33" s="24" t="s">
        <v>641</v>
      </c>
      <c r="B33" s="32"/>
      <c r="C33" s="32"/>
      <c r="D33" s="78"/>
      <c r="F33" s="24" t="s">
        <v>641</v>
      </c>
      <c r="G33" s="32"/>
      <c r="H33" s="32"/>
      <c r="I33" s="78"/>
    </row>
    <row r="34" spans="1:9" x14ac:dyDescent="0.2">
      <c r="A34" s="76" t="s">
        <v>642</v>
      </c>
      <c r="B34" s="32"/>
      <c r="C34" s="32"/>
      <c r="D34" s="78"/>
      <c r="F34" s="76" t="s">
        <v>642</v>
      </c>
      <c r="G34" s="32"/>
      <c r="H34" s="32"/>
      <c r="I34" s="78"/>
    </row>
    <row r="35" spans="1:9" ht="13.5" thickBot="1" x14ac:dyDescent="0.25">
      <c r="A35" s="79"/>
      <c r="B35" s="80"/>
      <c r="C35" s="80"/>
      <c r="D35" s="81"/>
      <c r="F35" s="79"/>
      <c r="G35" s="80"/>
      <c r="H35" s="80"/>
      <c r="I35" s="8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workbookViewId="0">
      <selection activeCell="E163" sqref="E163"/>
    </sheetView>
  </sheetViews>
  <sheetFormatPr defaultColWidth="11.5703125" defaultRowHeight="12.75" x14ac:dyDescent="0.2"/>
  <cols>
    <col min="1" max="1" width="37" customWidth="1"/>
    <col min="2" max="2" width="38.5703125" customWidth="1"/>
    <col min="3" max="3" width="9.42578125" customWidth="1"/>
    <col min="4" max="4" width="5.140625" customWidth="1"/>
    <col min="5" max="5" width="36.7109375" customWidth="1"/>
    <col min="6" max="6" width="39.85546875" customWidth="1"/>
  </cols>
  <sheetData>
    <row r="1" spans="1:7" ht="13.5" thickBot="1" x14ac:dyDescent="0.25"/>
    <row r="2" spans="1:7" ht="21.75" customHeight="1" thickBot="1" x14ac:dyDescent="0.25">
      <c r="A2" s="272" t="s">
        <v>653</v>
      </c>
      <c r="B2" s="273"/>
      <c r="C2" s="274"/>
      <c r="E2" s="272" t="s">
        <v>630</v>
      </c>
      <c r="F2" s="273"/>
      <c r="G2" s="274"/>
    </row>
    <row r="3" spans="1:7" ht="21.75" customHeight="1" thickBot="1" x14ac:dyDescent="0.25">
      <c r="A3" s="70" t="s">
        <v>147</v>
      </c>
      <c r="B3" s="72" t="s">
        <v>148</v>
      </c>
      <c r="C3" s="71" t="s">
        <v>149</v>
      </c>
      <c r="E3" s="70" t="s">
        <v>147</v>
      </c>
      <c r="F3" s="72" t="s">
        <v>148</v>
      </c>
      <c r="G3" s="71" t="s">
        <v>149</v>
      </c>
    </row>
    <row r="4" spans="1:7" x14ac:dyDescent="0.2">
      <c r="A4" s="216" t="s">
        <v>79</v>
      </c>
      <c r="B4" s="222" t="s">
        <v>99</v>
      </c>
      <c r="C4" s="219" t="s">
        <v>7</v>
      </c>
      <c r="D4" s="196"/>
      <c r="E4" s="216" t="s">
        <v>79</v>
      </c>
      <c r="F4" s="222" t="s">
        <v>99</v>
      </c>
      <c r="G4" s="219" t="s">
        <v>7</v>
      </c>
    </row>
    <row r="5" spans="1:7" x14ac:dyDescent="0.2">
      <c r="A5" s="217" t="s">
        <v>273</v>
      </c>
      <c r="B5" s="223" t="s">
        <v>274</v>
      </c>
      <c r="C5" s="220" t="s">
        <v>7</v>
      </c>
      <c r="D5" s="196"/>
      <c r="E5" s="217" t="s">
        <v>273</v>
      </c>
      <c r="F5" s="223" t="s">
        <v>274</v>
      </c>
      <c r="G5" s="220" t="s">
        <v>7</v>
      </c>
    </row>
    <row r="6" spans="1:7" x14ac:dyDescent="0.2">
      <c r="A6" s="217" t="s">
        <v>78</v>
      </c>
      <c r="B6" s="223" t="s">
        <v>100</v>
      </c>
      <c r="C6" s="220" t="s">
        <v>7</v>
      </c>
      <c r="D6" s="196"/>
      <c r="E6" s="217" t="s">
        <v>78</v>
      </c>
      <c r="F6" s="223" t="s">
        <v>100</v>
      </c>
      <c r="G6" s="220" t="s">
        <v>7</v>
      </c>
    </row>
    <row r="7" spans="1:7" x14ac:dyDescent="0.2">
      <c r="A7" s="217" t="s">
        <v>62</v>
      </c>
      <c r="B7" s="223" t="s">
        <v>101</v>
      </c>
      <c r="C7" s="220" t="s">
        <v>7</v>
      </c>
      <c r="D7" s="196"/>
      <c r="E7" s="217" t="s">
        <v>62</v>
      </c>
      <c r="F7" s="223" t="s">
        <v>101</v>
      </c>
      <c r="G7" s="220" t="s">
        <v>7</v>
      </c>
    </row>
    <row r="8" spans="1:7" x14ac:dyDescent="0.2">
      <c r="A8" s="217" t="s">
        <v>275</v>
      </c>
      <c r="B8" s="223" t="s">
        <v>276</v>
      </c>
      <c r="C8" s="220" t="s">
        <v>7</v>
      </c>
      <c r="D8" s="196"/>
      <c r="E8" s="217" t="s">
        <v>275</v>
      </c>
      <c r="F8" s="223" t="s">
        <v>276</v>
      </c>
      <c r="G8" s="220" t="s">
        <v>7</v>
      </c>
    </row>
    <row r="9" spans="1:7" x14ac:dyDescent="0.2">
      <c r="A9" s="217" t="s">
        <v>277</v>
      </c>
      <c r="B9" s="223" t="s">
        <v>278</v>
      </c>
      <c r="C9" s="220" t="s">
        <v>7</v>
      </c>
      <c r="D9" s="196"/>
      <c r="E9" s="217" t="s">
        <v>277</v>
      </c>
      <c r="F9" s="223" t="s">
        <v>278</v>
      </c>
      <c r="G9" s="220" t="s">
        <v>7</v>
      </c>
    </row>
    <row r="10" spans="1:7" x14ac:dyDescent="0.2">
      <c r="A10" s="217" t="s">
        <v>279</v>
      </c>
      <c r="B10" s="223" t="s">
        <v>280</v>
      </c>
      <c r="C10" s="220" t="s">
        <v>7</v>
      </c>
      <c r="D10" s="196"/>
      <c r="E10" s="217" t="s">
        <v>279</v>
      </c>
      <c r="F10" s="223" t="s">
        <v>280</v>
      </c>
      <c r="G10" s="220" t="s">
        <v>7</v>
      </c>
    </row>
    <row r="11" spans="1:7" x14ac:dyDescent="0.2">
      <c r="A11" s="217" t="s">
        <v>102</v>
      </c>
      <c r="B11" s="223" t="s">
        <v>103</v>
      </c>
      <c r="C11" s="220" t="s">
        <v>7</v>
      </c>
      <c r="D11" s="196"/>
      <c r="E11" s="217" t="s">
        <v>102</v>
      </c>
      <c r="F11" s="223" t="s">
        <v>103</v>
      </c>
      <c r="G11" s="220" t="s">
        <v>7</v>
      </c>
    </row>
    <row r="12" spans="1:7" x14ac:dyDescent="0.2">
      <c r="A12" s="217" t="s">
        <v>281</v>
      </c>
      <c r="B12" s="223" t="s">
        <v>282</v>
      </c>
      <c r="C12" s="220" t="s">
        <v>7</v>
      </c>
      <c r="D12" s="196"/>
      <c r="E12" s="217" t="s">
        <v>281</v>
      </c>
      <c r="F12" s="223" t="s">
        <v>282</v>
      </c>
      <c r="G12" s="220" t="s">
        <v>7</v>
      </c>
    </row>
    <row r="13" spans="1:7" x14ac:dyDescent="0.2">
      <c r="A13" s="217" t="s">
        <v>179</v>
      </c>
      <c r="B13" s="223" t="s">
        <v>180</v>
      </c>
      <c r="C13" s="220" t="s">
        <v>7</v>
      </c>
      <c r="D13" s="196"/>
      <c r="E13" s="217" t="s">
        <v>179</v>
      </c>
      <c r="F13" s="223" t="s">
        <v>180</v>
      </c>
      <c r="G13" s="220" t="s">
        <v>7</v>
      </c>
    </row>
    <row r="14" spans="1:7" x14ac:dyDescent="0.2">
      <c r="A14" s="217" t="s">
        <v>283</v>
      </c>
      <c r="B14" s="223" t="s">
        <v>284</v>
      </c>
      <c r="C14" s="220" t="s">
        <v>7</v>
      </c>
      <c r="D14" s="196"/>
      <c r="E14" s="217" t="s">
        <v>283</v>
      </c>
      <c r="F14" s="223" t="s">
        <v>284</v>
      </c>
      <c r="G14" s="220" t="s">
        <v>7</v>
      </c>
    </row>
    <row r="15" spans="1:7" x14ac:dyDescent="0.2">
      <c r="A15" s="217" t="s">
        <v>64</v>
      </c>
      <c r="B15" s="223" t="s">
        <v>104</v>
      </c>
      <c r="C15" s="220" t="s">
        <v>7</v>
      </c>
      <c r="D15" s="196"/>
      <c r="E15" s="217" t="s">
        <v>64</v>
      </c>
      <c r="F15" s="223" t="s">
        <v>104</v>
      </c>
      <c r="G15" s="220" t="s">
        <v>7</v>
      </c>
    </row>
    <row r="16" spans="1:7" x14ac:dyDescent="0.2">
      <c r="A16" s="217" t="s">
        <v>181</v>
      </c>
      <c r="B16" s="223" t="s">
        <v>182</v>
      </c>
      <c r="C16" s="220" t="s">
        <v>7</v>
      </c>
      <c r="D16" s="196"/>
      <c r="E16" s="217" t="s">
        <v>181</v>
      </c>
      <c r="F16" s="223" t="s">
        <v>182</v>
      </c>
      <c r="G16" s="220" t="s">
        <v>7</v>
      </c>
    </row>
    <row r="17" spans="1:7" x14ac:dyDescent="0.2">
      <c r="A17" s="217" t="s">
        <v>183</v>
      </c>
      <c r="B17" s="223" t="s">
        <v>184</v>
      </c>
      <c r="C17" s="220" t="s">
        <v>7</v>
      </c>
      <c r="D17" s="196"/>
      <c r="E17" s="217" t="s">
        <v>183</v>
      </c>
      <c r="F17" s="223" t="s">
        <v>184</v>
      </c>
      <c r="G17" s="220" t="s">
        <v>7</v>
      </c>
    </row>
    <row r="18" spans="1:7" x14ac:dyDescent="0.2">
      <c r="A18" s="217" t="s">
        <v>76</v>
      </c>
      <c r="B18" s="223" t="s">
        <v>105</v>
      </c>
      <c r="C18" s="220" t="s">
        <v>7</v>
      </c>
      <c r="D18" s="196"/>
      <c r="E18" s="217" t="s">
        <v>76</v>
      </c>
      <c r="F18" s="223" t="s">
        <v>105</v>
      </c>
      <c r="G18" s="220" t="s">
        <v>7</v>
      </c>
    </row>
    <row r="19" spans="1:7" x14ac:dyDescent="0.2">
      <c r="A19" s="217" t="s">
        <v>185</v>
      </c>
      <c r="B19" s="223" t="s">
        <v>186</v>
      </c>
      <c r="C19" s="220" t="s">
        <v>7</v>
      </c>
      <c r="D19" s="196"/>
      <c r="E19" s="217" t="s">
        <v>185</v>
      </c>
      <c r="F19" s="223" t="s">
        <v>186</v>
      </c>
      <c r="G19" s="220" t="s">
        <v>7</v>
      </c>
    </row>
    <row r="20" spans="1:7" x14ac:dyDescent="0.2">
      <c r="A20" s="217" t="s">
        <v>187</v>
      </c>
      <c r="B20" s="223" t="s">
        <v>188</v>
      </c>
      <c r="C20" s="220" t="s">
        <v>7</v>
      </c>
      <c r="D20" s="196"/>
      <c r="E20" s="217" t="s">
        <v>187</v>
      </c>
      <c r="F20" s="223" t="s">
        <v>188</v>
      </c>
      <c r="G20" s="220" t="s">
        <v>7</v>
      </c>
    </row>
    <row r="21" spans="1:7" x14ac:dyDescent="0.2">
      <c r="A21" s="217" t="s">
        <v>167</v>
      </c>
      <c r="B21" s="223" t="s">
        <v>168</v>
      </c>
      <c r="C21" s="220" t="s">
        <v>7</v>
      </c>
      <c r="D21" s="196"/>
      <c r="E21" s="217" t="s">
        <v>167</v>
      </c>
      <c r="F21" s="223" t="s">
        <v>168</v>
      </c>
      <c r="G21" s="220" t="s">
        <v>7</v>
      </c>
    </row>
    <row r="22" spans="1:7" x14ac:dyDescent="0.2">
      <c r="A22" s="217" t="s">
        <v>285</v>
      </c>
      <c r="B22" s="223" t="s">
        <v>286</v>
      </c>
      <c r="C22" s="220" t="s">
        <v>7</v>
      </c>
      <c r="D22" s="196"/>
      <c r="E22" s="217" t="s">
        <v>285</v>
      </c>
      <c r="F22" s="223" t="s">
        <v>286</v>
      </c>
      <c r="G22" s="220" t="s">
        <v>7</v>
      </c>
    </row>
    <row r="23" spans="1:7" x14ac:dyDescent="0.2">
      <c r="A23" s="217" t="s">
        <v>59</v>
      </c>
      <c r="B23" s="223" t="s">
        <v>106</v>
      </c>
      <c r="C23" s="220" t="s">
        <v>7</v>
      </c>
      <c r="D23" s="196"/>
      <c r="E23" s="217" t="s">
        <v>59</v>
      </c>
      <c r="F23" s="223" t="s">
        <v>106</v>
      </c>
      <c r="G23" s="220" t="s">
        <v>7</v>
      </c>
    </row>
    <row r="24" spans="1:7" x14ac:dyDescent="0.2">
      <c r="A24" s="217" t="s">
        <v>287</v>
      </c>
      <c r="B24" s="223" t="s">
        <v>288</v>
      </c>
      <c r="C24" s="220" t="s">
        <v>7</v>
      </c>
      <c r="D24" s="196"/>
      <c r="E24" s="217" t="s">
        <v>287</v>
      </c>
      <c r="F24" s="223" t="s">
        <v>288</v>
      </c>
      <c r="G24" s="220" t="s">
        <v>7</v>
      </c>
    </row>
    <row r="25" spans="1:7" x14ac:dyDescent="0.2">
      <c r="A25" s="217" t="s">
        <v>344</v>
      </c>
      <c r="B25" s="223" t="s">
        <v>345</v>
      </c>
      <c r="C25" s="220" t="s">
        <v>7</v>
      </c>
      <c r="D25" s="196"/>
      <c r="E25" s="217" t="s">
        <v>344</v>
      </c>
      <c r="F25" s="223" t="s">
        <v>345</v>
      </c>
      <c r="G25" s="220" t="s">
        <v>7</v>
      </c>
    </row>
    <row r="26" spans="1:7" x14ac:dyDescent="0.2">
      <c r="A26" s="217" t="s">
        <v>74</v>
      </c>
      <c r="B26" s="223" t="s">
        <v>107</v>
      </c>
      <c r="C26" s="220" t="s">
        <v>7</v>
      </c>
      <c r="D26" s="196"/>
      <c r="E26" s="217" t="s">
        <v>74</v>
      </c>
      <c r="F26" s="223" t="s">
        <v>107</v>
      </c>
      <c r="G26" s="220" t="s">
        <v>7</v>
      </c>
    </row>
    <row r="27" spans="1:7" x14ac:dyDescent="0.2">
      <c r="A27" s="217" t="s">
        <v>189</v>
      </c>
      <c r="B27" s="223" t="s">
        <v>190</v>
      </c>
      <c r="C27" s="220" t="s">
        <v>7</v>
      </c>
      <c r="D27" s="196"/>
      <c r="E27" s="217" t="s">
        <v>189</v>
      </c>
      <c r="F27" s="223" t="s">
        <v>190</v>
      </c>
      <c r="G27" s="220" t="s">
        <v>7</v>
      </c>
    </row>
    <row r="28" spans="1:7" x14ac:dyDescent="0.2">
      <c r="A28" s="217" t="s">
        <v>241</v>
      </c>
      <c r="B28" s="223" t="s">
        <v>242</v>
      </c>
      <c r="C28" s="220" t="s">
        <v>7</v>
      </c>
      <c r="D28" s="196"/>
      <c r="E28" s="217" t="s">
        <v>241</v>
      </c>
      <c r="F28" s="223" t="s">
        <v>242</v>
      </c>
      <c r="G28" s="220" t="s">
        <v>7</v>
      </c>
    </row>
    <row r="29" spans="1:7" x14ac:dyDescent="0.2">
      <c r="A29" s="217" t="s">
        <v>243</v>
      </c>
      <c r="B29" s="223" t="s">
        <v>244</v>
      </c>
      <c r="C29" s="220" t="s">
        <v>7</v>
      </c>
      <c r="D29" s="196"/>
      <c r="E29" s="217" t="s">
        <v>243</v>
      </c>
      <c r="F29" s="223" t="s">
        <v>244</v>
      </c>
      <c r="G29" s="220" t="s">
        <v>7</v>
      </c>
    </row>
    <row r="30" spans="1:7" x14ac:dyDescent="0.2">
      <c r="A30" s="217" t="s">
        <v>66</v>
      </c>
      <c r="B30" s="223" t="s">
        <v>108</v>
      </c>
      <c r="C30" s="220" t="s">
        <v>7</v>
      </c>
      <c r="D30" s="196"/>
      <c r="E30" s="217" t="s">
        <v>66</v>
      </c>
      <c r="F30" s="223" t="s">
        <v>108</v>
      </c>
      <c r="G30" s="220" t="s">
        <v>7</v>
      </c>
    </row>
    <row r="31" spans="1:7" x14ac:dyDescent="0.2">
      <c r="A31" s="217" t="s">
        <v>55</v>
      </c>
      <c r="B31" s="223" t="s">
        <v>109</v>
      </c>
      <c r="C31" s="220" t="s">
        <v>7</v>
      </c>
      <c r="D31" s="196"/>
      <c r="E31" s="217" t="s">
        <v>55</v>
      </c>
      <c r="F31" s="223" t="s">
        <v>109</v>
      </c>
      <c r="G31" s="220" t="s">
        <v>7</v>
      </c>
    </row>
    <row r="32" spans="1:7" x14ac:dyDescent="0.2">
      <c r="A32" s="217" t="s">
        <v>61</v>
      </c>
      <c r="B32" s="223" t="s">
        <v>110</v>
      </c>
      <c r="C32" s="220" t="s">
        <v>7</v>
      </c>
      <c r="D32" s="196"/>
      <c r="E32" s="217" t="s">
        <v>61</v>
      </c>
      <c r="F32" s="223" t="s">
        <v>110</v>
      </c>
      <c r="G32" s="220" t="s">
        <v>7</v>
      </c>
    </row>
    <row r="33" spans="1:7" x14ac:dyDescent="0.2">
      <c r="A33" s="217" t="s">
        <v>289</v>
      </c>
      <c r="B33" s="223" t="s">
        <v>290</v>
      </c>
      <c r="C33" s="220" t="s">
        <v>7</v>
      </c>
      <c r="D33" s="196"/>
      <c r="E33" s="217" t="s">
        <v>289</v>
      </c>
      <c r="F33" s="223" t="s">
        <v>290</v>
      </c>
      <c r="G33" s="220" t="s">
        <v>7</v>
      </c>
    </row>
    <row r="34" spans="1:7" x14ac:dyDescent="0.2">
      <c r="A34" s="217" t="s">
        <v>423</v>
      </c>
      <c r="B34" s="223" t="s">
        <v>424</v>
      </c>
      <c r="C34" s="220" t="s">
        <v>7</v>
      </c>
      <c r="D34" s="196"/>
      <c r="E34" s="217" t="s">
        <v>423</v>
      </c>
      <c r="F34" s="223" t="s">
        <v>424</v>
      </c>
      <c r="G34" s="220" t="s">
        <v>7</v>
      </c>
    </row>
    <row r="35" spans="1:7" x14ac:dyDescent="0.2">
      <c r="A35" s="217" t="s">
        <v>393</v>
      </c>
      <c r="B35" s="223" t="s">
        <v>394</v>
      </c>
      <c r="C35" s="220" t="s">
        <v>7</v>
      </c>
      <c r="D35" s="196"/>
      <c r="E35" s="217" t="s">
        <v>393</v>
      </c>
      <c r="F35" s="223" t="s">
        <v>394</v>
      </c>
      <c r="G35" s="220" t="s">
        <v>7</v>
      </c>
    </row>
    <row r="36" spans="1:7" x14ac:dyDescent="0.2">
      <c r="A36" s="217" t="s">
        <v>56</v>
      </c>
      <c r="B36" s="223" t="s">
        <v>111</v>
      </c>
      <c r="C36" s="220" t="s">
        <v>7</v>
      </c>
      <c r="D36" s="196"/>
      <c r="E36" s="217" t="s">
        <v>56</v>
      </c>
      <c r="F36" s="223" t="s">
        <v>111</v>
      </c>
      <c r="G36" s="220" t="s">
        <v>7</v>
      </c>
    </row>
    <row r="37" spans="1:7" x14ac:dyDescent="0.2">
      <c r="A37" s="217" t="s">
        <v>245</v>
      </c>
      <c r="B37" s="223" t="s">
        <v>246</v>
      </c>
      <c r="C37" s="220" t="s">
        <v>7</v>
      </c>
      <c r="D37" s="196"/>
      <c r="E37" s="217" t="s">
        <v>245</v>
      </c>
      <c r="F37" s="223" t="s">
        <v>246</v>
      </c>
      <c r="G37" s="220" t="s">
        <v>7</v>
      </c>
    </row>
    <row r="38" spans="1:7" x14ac:dyDescent="0.2">
      <c r="A38" s="217" t="s">
        <v>257</v>
      </c>
      <c r="B38" s="223" t="s">
        <v>258</v>
      </c>
      <c r="C38" s="220" t="s">
        <v>7</v>
      </c>
      <c r="D38" s="196"/>
      <c r="E38" s="217" t="s">
        <v>257</v>
      </c>
      <c r="F38" s="223" t="s">
        <v>258</v>
      </c>
      <c r="G38" s="220" t="s">
        <v>7</v>
      </c>
    </row>
    <row r="39" spans="1:7" x14ac:dyDescent="0.2">
      <c r="A39" s="217" t="s">
        <v>291</v>
      </c>
      <c r="B39" s="223" t="s">
        <v>292</v>
      </c>
      <c r="C39" s="220" t="s">
        <v>7</v>
      </c>
      <c r="D39" s="196"/>
      <c r="E39" s="217" t="s">
        <v>291</v>
      </c>
      <c r="F39" s="223" t="s">
        <v>292</v>
      </c>
      <c r="G39" s="220" t="s">
        <v>7</v>
      </c>
    </row>
    <row r="40" spans="1:7" x14ac:dyDescent="0.2">
      <c r="A40" s="217" t="s">
        <v>165</v>
      </c>
      <c r="B40" s="223" t="s">
        <v>166</v>
      </c>
      <c r="C40" s="220" t="s">
        <v>7</v>
      </c>
      <c r="D40" s="196"/>
      <c r="E40" s="217" t="s">
        <v>165</v>
      </c>
      <c r="F40" s="223" t="s">
        <v>166</v>
      </c>
      <c r="G40" s="220" t="s">
        <v>7</v>
      </c>
    </row>
    <row r="41" spans="1:7" x14ac:dyDescent="0.2">
      <c r="A41" s="217" t="s">
        <v>247</v>
      </c>
      <c r="B41" s="223" t="s">
        <v>248</v>
      </c>
      <c r="C41" s="220" t="s">
        <v>7</v>
      </c>
      <c r="D41" s="196"/>
      <c r="E41" s="217" t="s">
        <v>247</v>
      </c>
      <c r="F41" s="223" t="s">
        <v>248</v>
      </c>
      <c r="G41" s="220" t="s">
        <v>7</v>
      </c>
    </row>
    <row r="42" spans="1:7" x14ac:dyDescent="0.2">
      <c r="A42" s="217" t="s">
        <v>293</v>
      </c>
      <c r="B42" s="223" t="s">
        <v>294</v>
      </c>
      <c r="C42" s="220" t="s">
        <v>7</v>
      </c>
      <c r="D42" s="196"/>
      <c r="E42" s="217" t="s">
        <v>293</v>
      </c>
      <c r="F42" s="223" t="s">
        <v>294</v>
      </c>
      <c r="G42" s="220" t="s">
        <v>7</v>
      </c>
    </row>
    <row r="43" spans="1:7" x14ac:dyDescent="0.2">
      <c r="A43" s="217" t="s">
        <v>425</v>
      </c>
      <c r="B43" s="223" t="s">
        <v>426</v>
      </c>
      <c r="C43" s="220" t="s">
        <v>7</v>
      </c>
      <c r="D43" s="196"/>
      <c r="E43" s="217" t="s">
        <v>425</v>
      </c>
      <c r="F43" s="223" t="s">
        <v>426</v>
      </c>
      <c r="G43" s="220" t="s">
        <v>7</v>
      </c>
    </row>
    <row r="44" spans="1:7" x14ac:dyDescent="0.2">
      <c r="A44" s="217" t="s">
        <v>295</v>
      </c>
      <c r="B44" s="223" t="s">
        <v>296</v>
      </c>
      <c r="C44" s="220" t="s">
        <v>7</v>
      </c>
      <c r="D44" s="196"/>
      <c r="E44" s="217" t="s">
        <v>295</v>
      </c>
      <c r="F44" s="223" t="s">
        <v>296</v>
      </c>
      <c r="G44" s="220" t="s">
        <v>7</v>
      </c>
    </row>
    <row r="45" spans="1:7" x14ac:dyDescent="0.2">
      <c r="A45" s="217" t="s">
        <v>80</v>
      </c>
      <c r="B45" s="223" t="s">
        <v>112</v>
      </c>
      <c r="C45" s="220" t="s">
        <v>7</v>
      </c>
      <c r="D45" s="196"/>
      <c r="E45" s="217" t="s">
        <v>80</v>
      </c>
      <c r="F45" s="223" t="s">
        <v>112</v>
      </c>
      <c r="G45" s="220" t="s">
        <v>7</v>
      </c>
    </row>
    <row r="46" spans="1:7" x14ac:dyDescent="0.2">
      <c r="A46" s="217" t="s">
        <v>58</v>
      </c>
      <c r="B46" s="223" t="s">
        <v>113</v>
      </c>
      <c r="C46" s="220" t="s">
        <v>7</v>
      </c>
      <c r="D46" s="196"/>
      <c r="E46" s="217" t="s">
        <v>58</v>
      </c>
      <c r="F46" s="223" t="s">
        <v>113</v>
      </c>
      <c r="G46" s="220" t="s">
        <v>7</v>
      </c>
    </row>
    <row r="47" spans="1:7" x14ac:dyDescent="0.2">
      <c r="A47" s="217" t="s">
        <v>137</v>
      </c>
      <c r="B47" s="223" t="s">
        <v>114</v>
      </c>
      <c r="C47" s="220" t="s">
        <v>7</v>
      </c>
      <c r="D47" s="196"/>
      <c r="E47" s="217" t="s">
        <v>137</v>
      </c>
      <c r="F47" s="223" t="s">
        <v>114</v>
      </c>
      <c r="G47" s="220" t="s">
        <v>7</v>
      </c>
    </row>
    <row r="48" spans="1:7" x14ac:dyDescent="0.2">
      <c r="A48" s="217" t="s">
        <v>138</v>
      </c>
      <c r="B48" s="223" t="s">
        <v>115</v>
      </c>
      <c r="C48" s="220" t="s">
        <v>7</v>
      </c>
      <c r="D48" s="196"/>
      <c r="E48" s="217" t="s">
        <v>138</v>
      </c>
      <c r="F48" s="223" t="s">
        <v>115</v>
      </c>
      <c r="G48" s="220" t="s">
        <v>7</v>
      </c>
    </row>
    <row r="49" spans="1:7" x14ac:dyDescent="0.2">
      <c r="A49" s="217" t="s">
        <v>359</v>
      </c>
      <c r="B49" s="223" t="s">
        <v>360</v>
      </c>
      <c r="C49" s="220" t="s">
        <v>7</v>
      </c>
      <c r="D49" s="196"/>
      <c r="E49" s="217" t="s">
        <v>359</v>
      </c>
      <c r="F49" s="223" t="s">
        <v>360</v>
      </c>
      <c r="G49" s="220" t="s">
        <v>7</v>
      </c>
    </row>
    <row r="50" spans="1:7" x14ac:dyDescent="0.2">
      <c r="A50" s="217" t="s">
        <v>427</v>
      </c>
      <c r="B50" s="223" t="s">
        <v>428</v>
      </c>
      <c r="C50" s="220" t="s">
        <v>7</v>
      </c>
      <c r="D50" s="196"/>
      <c r="E50" s="217" t="s">
        <v>427</v>
      </c>
      <c r="F50" s="223" t="s">
        <v>428</v>
      </c>
      <c r="G50" s="220" t="s">
        <v>7</v>
      </c>
    </row>
    <row r="51" spans="1:7" x14ac:dyDescent="0.2">
      <c r="A51" s="217" t="s">
        <v>335</v>
      </c>
      <c r="B51" s="223" t="s">
        <v>336</v>
      </c>
      <c r="C51" s="220" t="s">
        <v>7</v>
      </c>
      <c r="D51" s="196"/>
      <c r="E51" s="217" t="s">
        <v>249</v>
      </c>
      <c r="F51" s="223" t="s">
        <v>250</v>
      </c>
      <c r="G51" s="220" t="s">
        <v>7</v>
      </c>
    </row>
    <row r="52" spans="1:7" x14ac:dyDescent="0.2">
      <c r="A52" s="217" t="s">
        <v>191</v>
      </c>
      <c r="B52" s="223" t="s">
        <v>192</v>
      </c>
      <c r="C52" s="220" t="s">
        <v>7</v>
      </c>
      <c r="D52" s="196"/>
      <c r="E52" s="217" t="s">
        <v>335</v>
      </c>
      <c r="F52" s="223" t="s">
        <v>336</v>
      </c>
      <c r="G52" s="220" t="s">
        <v>7</v>
      </c>
    </row>
    <row r="53" spans="1:7" x14ac:dyDescent="0.2">
      <c r="A53" s="217" t="s">
        <v>75</v>
      </c>
      <c r="B53" s="223" t="s">
        <v>116</v>
      </c>
      <c r="C53" s="220" t="s">
        <v>7</v>
      </c>
      <c r="D53" s="196"/>
      <c r="E53" s="217" t="s">
        <v>191</v>
      </c>
      <c r="F53" s="223" t="s">
        <v>192</v>
      </c>
      <c r="G53" s="220" t="s">
        <v>7</v>
      </c>
    </row>
    <row r="54" spans="1:7" x14ac:dyDescent="0.2">
      <c r="A54" s="217" t="s">
        <v>213</v>
      </c>
      <c r="B54" s="223" t="s">
        <v>214</v>
      </c>
      <c r="C54" s="220" t="s">
        <v>7</v>
      </c>
      <c r="D54" s="196"/>
      <c r="E54" s="217" t="s">
        <v>75</v>
      </c>
      <c r="F54" s="223" t="s">
        <v>116</v>
      </c>
      <c r="G54" s="220" t="s">
        <v>7</v>
      </c>
    </row>
    <row r="55" spans="1:7" x14ac:dyDescent="0.2">
      <c r="A55" s="217" t="s">
        <v>371</v>
      </c>
      <c r="B55" s="223" t="s">
        <v>372</v>
      </c>
      <c r="C55" s="220" t="s">
        <v>7</v>
      </c>
      <c r="D55" s="196"/>
      <c r="E55" s="217" t="s">
        <v>213</v>
      </c>
      <c r="F55" s="223" t="s">
        <v>214</v>
      </c>
      <c r="G55" s="220" t="s">
        <v>7</v>
      </c>
    </row>
    <row r="56" spans="1:7" x14ac:dyDescent="0.2">
      <c r="A56" s="217" t="s">
        <v>361</v>
      </c>
      <c r="B56" s="223" t="s">
        <v>362</v>
      </c>
      <c r="C56" s="220" t="s">
        <v>7</v>
      </c>
      <c r="D56" s="196"/>
      <c r="E56" s="217" t="s">
        <v>371</v>
      </c>
      <c r="F56" s="223" t="s">
        <v>372</v>
      </c>
      <c r="G56" s="220" t="s">
        <v>7</v>
      </c>
    </row>
    <row r="57" spans="1:7" x14ac:dyDescent="0.2">
      <c r="A57" s="217" t="s">
        <v>440</v>
      </c>
      <c r="B57" s="223" t="s">
        <v>441</v>
      </c>
      <c r="C57" s="220" t="s">
        <v>7</v>
      </c>
      <c r="D57" s="196"/>
      <c r="E57" s="217" t="s">
        <v>361</v>
      </c>
      <c r="F57" s="223" t="s">
        <v>362</v>
      </c>
      <c r="G57" s="220" t="s">
        <v>7</v>
      </c>
    </row>
    <row r="58" spans="1:7" x14ac:dyDescent="0.2">
      <c r="A58" s="217" t="s">
        <v>346</v>
      </c>
      <c r="B58" s="223" t="s">
        <v>347</v>
      </c>
      <c r="C58" s="220" t="s">
        <v>7</v>
      </c>
      <c r="D58" s="196"/>
      <c r="E58" s="217" t="s">
        <v>440</v>
      </c>
      <c r="F58" s="223" t="s">
        <v>441</v>
      </c>
      <c r="G58" s="220" t="s">
        <v>7</v>
      </c>
    </row>
    <row r="59" spans="1:7" x14ac:dyDescent="0.2">
      <c r="A59" s="217" t="s">
        <v>193</v>
      </c>
      <c r="B59" s="223" t="s">
        <v>194</v>
      </c>
      <c r="C59" s="220" t="s">
        <v>7</v>
      </c>
      <c r="D59" s="196"/>
      <c r="E59" s="217" t="s">
        <v>346</v>
      </c>
      <c r="F59" s="223" t="s">
        <v>347</v>
      </c>
      <c r="G59" s="220" t="s">
        <v>7</v>
      </c>
    </row>
    <row r="60" spans="1:7" x14ac:dyDescent="0.2">
      <c r="A60" s="217" t="s">
        <v>387</v>
      </c>
      <c r="B60" s="223" t="s">
        <v>388</v>
      </c>
      <c r="C60" s="220" t="s">
        <v>7</v>
      </c>
      <c r="D60" s="196"/>
      <c r="E60" s="217" t="s">
        <v>193</v>
      </c>
      <c r="F60" s="223" t="s">
        <v>194</v>
      </c>
      <c r="G60" s="220" t="s">
        <v>7</v>
      </c>
    </row>
    <row r="61" spans="1:7" x14ac:dyDescent="0.2">
      <c r="A61" s="217" t="s">
        <v>72</v>
      </c>
      <c r="B61" s="223" t="s">
        <v>117</v>
      </c>
      <c r="C61" s="220" t="s">
        <v>7</v>
      </c>
      <c r="D61" s="196"/>
      <c r="E61" s="217" t="s">
        <v>387</v>
      </c>
      <c r="F61" s="223" t="s">
        <v>388</v>
      </c>
      <c r="G61" s="220" t="s">
        <v>7</v>
      </c>
    </row>
    <row r="62" spans="1:7" x14ac:dyDescent="0.2">
      <c r="A62" s="217" t="s">
        <v>297</v>
      </c>
      <c r="B62" s="223" t="s">
        <v>298</v>
      </c>
      <c r="C62" s="220" t="s">
        <v>7</v>
      </c>
      <c r="D62" s="196"/>
      <c r="E62" s="217" t="s">
        <v>72</v>
      </c>
      <c r="F62" s="223" t="s">
        <v>117</v>
      </c>
      <c r="G62" s="220" t="s">
        <v>7</v>
      </c>
    </row>
    <row r="63" spans="1:7" x14ac:dyDescent="0.2">
      <c r="A63" s="217" t="s">
        <v>348</v>
      </c>
      <c r="B63" s="223" t="s">
        <v>349</v>
      </c>
      <c r="C63" s="220" t="s">
        <v>7</v>
      </c>
      <c r="D63" s="196"/>
      <c r="E63" s="217" t="s">
        <v>297</v>
      </c>
      <c r="F63" s="223" t="s">
        <v>298</v>
      </c>
      <c r="G63" s="220" t="s">
        <v>7</v>
      </c>
    </row>
    <row r="64" spans="1:7" x14ac:dyDescent="0.2">
      <c r="A64" s="217" t="s">
        <v>299</v>
      </c>
      <c r="B64" s="223" t="s">
        <v>300</v>
      </c>
      <c r="C64" s="220" t="s">
        <v>7</v>
      </c>
      <c r="D64" s="196"/>
      <c r="E64" s="217" t="s">
        <v>348</v>
      </c>
      <c r="F64" s="223" t="s">
        <v>349</v>
      </c>
      <c r="G64" s="220" t="s">
        <v>7</v>
      </c>
    </row>
    <row r="65" spans="1:7" x14ac:dyDescent="0.2">
      <c r="A65" s="217" t="s">
        <v>301</v>
      </c>
      <c r="B65" s="223" t="s">
        <v>302</v>
      </c>
      <c r="C65" s="220" t="s">
        <v>7</v>
      </c>
      <c r="D65" s="196"/>
      <c r="E65" s="217" t="s">
        <v>299</v>
      </c>
      <c r="F65" s="223" t="s">
        <v>300</v>
      </c>
      <c r="G65" s="220" t="s">
        <v>7</v>
      </c>
    </row>
    <row r="66" spans="1:7" x14ac:dyDescent="0.2">
      <c r="A66" s="217" t="s">
        <v>303</v>
      </c>
      <c r="B66" s="223" t="s">
        <v>304</v>
      </c>
      <c r="C66" s="220" t="s">
        <v>7</v>
      </c>
      <c r="D66" s="196"/>
      <c r="E66" s="217" t="s">
        <v>301</v>
      </c>
      <c r="F66" s="223" t="s">
        <v>302</v>
      </c>
      <c r="G66" s="220" t="s">
        <v>7</v>
      </c>
    </row>
    <row r="67" spans="1:7" x14ac:dyDescent="0.2">
      <c r="A67" s="217" t="s">
        <v>305</v>
      </c>
      <c r="B67" s="223" t="s">
        <v>306</v>
      </c>
      <c r="C67" s="220" t="s">
        <v>7</v>
      </c>
      <c r="D67" s="196"/>
      <c r="E67" s="217" t="s">
        <v>303</v>
      </c>
      <c r="F67" s="223" t="s">
        <v>304</v>
      </c>
      <c r="G67" s="220" t="s">
        <v>7</v>
      </c>
    </row>
    <row r="68" spans="1:7" x14ac:dyDescent="0.2">
      <c r="A68" s="217" t="s">
        <v>307</v>
      </c>
      <c r="B68" s="223" t="s">
        <v>308</v>
      </c>
      <c r="C68" s="220" t="s">
        <v>7</v>
      </c>
      <c r="D68" s="196"/>
      <c r="E68" s="217" t="s">
        <v>305</v>
      </c>
      <c r="F68" s="223" t="s">
        <v>306</v>
      </c>
      <c r="G68" s="220" t="s">
        <v>7</v>
      </c>
    </row>
    <row r="69" spans="1:7" x14ac:dyDescent="0.2">
      <c r="A69" s="217" t="s">
        <v>67</v>
      </c>
      <c r="B69" s="223" t="s">
        <v>118</v>
      </c>
      <c r="C69" s="220" t="s">
        <v>7</v>
      </c>
      <c r="D69" s="196"/>
      <c r="E69" s="217" t="s">
        <v>307</v>
      </c>
      <c r="F69" s="223" t="s">
        <v>308</v>
      </c>
      <c r="G69" s="220" t="s">
        <v>7</v>
      </c>
    </row>
    <row r="70" spans="1:7" x14ac:dyDescent="0.2">
      <c r="A70" s="217" t="s">
        <v>195</v>
      </c>
      <c r="B70" s="223" t="s">
        <v>196</v>
      </c>
      <c r="C70" s="220" t="s">
        <v>7</v>
      </c>
      <c r="D70" s="196"/>
      <c r="E70" s="217" t="s">
        <v>67</v>
      </c>
      <c r="F70" s="223" t="s">
        <v>118</v>
      </c>
      <c r="G70" s="220" t="s">
        <v>7</v>
      </c>
    </row>
    <row r="71" spans="1:7" x14ac:dyDescent="0.2">
      <c r="A71" s="217" t="s">
        <v>309</v>
      </c>
      <c r="B71" s="223" t="s">
        <v>310</v>
      </c>
      <c r="C71" s="220" t="s">
        <v>7</v>
      </c>
      <c r="D71" s="196"/>
      <c r="E71" s="217" t="s">
        <v>195</v>
      </c>
      <c r="F71" s="223" t="s">
        <v>196</v>
      </c>
      <c r="G71" s="220" t="s">
        <v>7</v>
      </c>
    </row>
    <row r="72" spans="1:7" x14ac:dyDescent="0.2">
      <c r="A72" s="217" t="s">
        <v>150</v>
      </c>
      <c r="B72" s="223" t="s">
        <v>151</v>
      </c>
      <c r="C72" s="220" t="s">
        <v>7</v>
      </c>
      <c r="D72" s="196"/>
      <c r="E72" s="217" t="s">
        <v>309</v>
      </c>
      <c r="F72" s="223" t="s">
        <v>310</v>
      </c>
      <c r="G72" s="220" t="s">
        <v>7</v>
      </c>
    </row>
    <row r="73" spans="1:7" x14ac:dyDescent="0.2">
      <c r="A73" s="217" t="s">
        <v>54</v>
      </c>
      <c r="B73" s="223" t="s">
        <v>119</v>
      </c>
      <c r="C73" s="220" t="s">
        <v>7</v>
      </c>
      <c r="D73" s="196"/>
      <c r="E73" s="217" t="s">
        <v>150</v>
      </c>
      <c r="F73" s="223" t="s">
        <v>151</v>
      </c>
      <c r="G73" s="220" t="s">
        <v>7</v>
      </c>
    </row>
    <row r="74" spans="1:7" x14ac:dyDescent="0.2">
      <c r="A74" s="217" t="s">
        <v>197</v>
      </c>
      <c r="B74" s="223" t="s">
        <v>198</v>
      </c>
      <c r="C74" s="220" t="s">
        <v>7</v>
      </c>
      <c r="D74" s="196"/>
      <c r="E74" s="217" t="s">
        <v>54</v>
      </c>
      <c r="F74" s="223" t="s">
        <v>119</v>
      </c>
      <c r="G74" s="220" t="s">
        <v>7</v>
      </c>
    </row>
    <row r="75" spans="1:7" x14ac:dyDescent="0.2">
      <c r="A75" s="217" t="s">
        <v>57</v>
      </c>
      <c r="B75" s="223" t="s">
        <v>120</v>
      </c>
      <c r="C75" s="220" t="s">
        <v>7</v>
      </c>
      <c r="D75" s="196"/>
      <c r="E75" s="217" t="s">
        <v>197</v>
      </c>
      <c r="F75" s="223" t="s">
        <v>198</v>
      </c>
      <c r="G75" s="220" t="s">
        <v>7</v>
      </c>
    </row>
    <row r="76" spans="1:7" x14ac:dyDescent="0.2">
      <c r="A76" s="217" t="s">
        <v>363</v>
      </c>
      <c r="B76" s="223" t="s">
        <v>364</v>
      </c>
      <c r="C76" s="220" t="s">
        <v>7</v>
      </c>
      <c r="D76" s="196"/>
      <c r="E76" s="217" t="s">
        <v>57</v>
      </c>
      <c r="F76" s="223" t="s">
        <v>120</v>
      </c>
      <c r="G76" s="220" t="s">
        <v>7</v>
      </c>
    </row>
    <row r="77" spans="1:7" x14ac:dyDescent="0.2">
      <c r="A77" s="217" t="s">
        <v>429</v>
      </c>
      <c r="B77" s="223" t="s">
        <v>430</v>
      </c>
      <c r="C77" s="220" t="s">
        <v>7</v>
      </c>
      <c r="D77" s="196"/>
      <c r="E77" s="217" t="s">
        <v>363</v>
      </c>
      <c r="F77" s="223" t="s">
        <v>364</v>
      </c>
      <c r="G77" s="220" t="s">
        <v>7</v>
      </c>
    </row>
    <row r="78" spans="1:7" x14ac:dyDescent="0.2">
      <c r="A78" s="217" t="s">
        <v>199</v>
      </c>
      <c r="B78" s="223" t="s">
        <v>200</v>
      </c>
      <c r="C78" s="220" t="s">
        <v>7</v>
      </c>
      <c r="D78" s="196"/>
      <c r="E78" s="217" t="s">
        <v>429</v>
      </c>
      <c r="F78" s="223" t="s">
        <v>430</v>
      </c>
      <c r="G78" s="220" t="s">
        <v>7</v>
      </c>
    </row>
    <row r="79" spans="1:7" x14ac:dyDescent="0.2">
      <c r="A79" s="217" t="s">
        <v>152</v>
      </c>
      <c r="B79" s="223" t="s">
        <v>153</v>
      </c>
      <c r="C79" s="220" t="s">
        <v>7</v>
      </c>
      <c r="D79" s="196"/>
      <c r="E79" s="217" t="s">
        <v>199</v>
      </c>
      <c r="F79" s="223" t="s">
        <v>200</v>
      </c>
      <c r="G79" s="220" t="s">
        <v>7</v>
      </c>
    </row>
    <row r="80" spans="1:7" x14ac:dyDescent="0.2">
      <c r="A80" s="217" t="s">
        <v>139</v>
      </c>
      <c r="B80" s="223" t="s">
        <v>121</v>
      </c>
      <c r="C80" s="220" t="s">
        <v>7</v>
      </c>
      <c r="D80" s="196"/>
      <c r="E80" s="217" t="s">
        <v>152</v>
      </c>
      <c r="F80" s="223" t="s">
        <v>153</v>
      </c>
      <c r="G80" s="220" t="s">
        <v>7</v>
      </c>
    </row>
    <row r="81" spans="1:7" x14ac:dyDescent="0.2">
      <c r="A81" s="217" t="s">
        <v>70</v>
      </c>
      <c r="B81" s="223" t="s">
        <v>122</v>
      </c>
      <c r="C81" s="220" t="s">
        <v>7</v>
      </c>
      <c r="D81" s="196"/>
      <c r="E81" s="217" t="s">
        <v>139</v>
      </c>
      <c r="F81" s="223" t="s">
        <v>121</v>
      </c>
      <c r="G81" s="220" t="s">
        <v>7</v>
      </c>
    </row>
    <row r="82" spans="1:7" x14ac:dyDescent="0.2">
      <c r="A82" s="217" t="s">
        <v>365</v>
      </c>
      <c r="B82" s="223" t="s">
        <v>366</v>
      </c>
      <c r="C82" s="220" t="s">
        <v>7</v>
      </c>
      <c r="D82" s="196"/>
      <c r="E82" s="217" t="s">
        <v>70</v>
      </c>
      <c r="F82" s="223" t="s">
        <v>122</v>
      </c>
      <c r="G82" s="220" t="s">
        <v>7</v>
      </c>
    </row>
    <row r="83" spans="1:7" x14ac:dyDescent="0.2">
      <c r="A83" s="217" t="s">
        <v>311</v>
      </c>
      <c r="B83" s="223" t="s">
        <v>312</v>
      </c>
      <c r="C83" s="220" t="s">
        <v>7</v>
      </c>
      <c r="D83" s="196"/>
      <c r="E83" s="217" t="s">
        <v>365</v>
      </c>
      <c r="F83" s="223" t="s">
        <v>366</v>
      </c>
      <c r="G83" s="220" t="s">
        <v>7</v>
      </c>
    </row>
    <row r="84" spans="1:7" x14ac:dyDescent="0.2">
      <c r="A84" s="217" t="s">
        <v>251</v>
      </c>
      <c r="B84" s="223" t="s">
        <v>252</v>
      </c>
      <c r="C84" s="220" t="s">
        <v>7</v>
      </c>
      <c r="D84" s="196"/>
      <c r="E84" s="217" t="s">
        <v>311</v>
      </c>
      <c r="F84" s="223" t="s">
        <v>312</v>
      </c>
      <c r="G84" s="220" t="s">
        <v>7</v>
      </c>
    </row>
    <row r="85" spans="1:7" x14ac:dyDescent="0.2">
      <c r="A85" s="217" t="s">
        <v>68</v>
      </c>
      <c r="B85" s="223" t="s">
        <v>123</v>
      </c>
      <c r="C85" s="220" t="s">
        <v>7</v>
      </c>
      <c r="D85" s="196"/>
      <c r="E85" s="217" t="s">
        <v>251</v>
      </c>
      <c r="F85" s="223" t="s">
        <v>252</v>
      </c>
      <c r="G85" s="220" t="s">
        <v>7</v>
      </c>
    </row>
    <row r="86" spans="1:7" x14ac:dyDescent="0.2">
      <c r="A86" s="217" t="s">
        <v>215</v>
      </c>
      <c r="B86" s="223" t="s">
        <v>216</v>
      </c>
      <c r="C86" s="220" t="s">
        <v>7</v>
      </c>
      <c r="D86" s="196"/>
      <c r="E86" s="217" t="s">
        <v>68</v>
      </c>
      <c r="F86" s="223" t="s">
        <v>123</v>
      </c>
      <c r="G86" s="220" t="s">
        <v>7</v>
      </c>
    </row>
    <row r="87" spans="1:7" x14ac:dyDescent="0.2">
      <c r="A87" s="217" t="s">
        <v>350</v>
      </c>
      <c r="B87" s="223" t="s">
        <v>351</v>
      </c>
      <c r="C87" s="220" t="s">
        <v>7</v>
      </c>
      <c r="D87" s="196"/>
      <c r="E87" s="217" t="s">
        <v>215</v>
      </c>
      <c r="F87" s="223" t="s">
        <v>216</v>
      </c>
      <c r="G87" s="220" t="s">
        <v>7</v>
      </c>
    </row>
    <row r="88" spans="1:7" x14ac:dyDescent="0.2">
      <c r="A88" s="217" t="s">
        <v>259</v>
      </c>
      <c r="B88" s="223" t="s">
        <v>260</v>
      </c>
      <c r="C88" s="220" t="s">
        <v>7</v>
      </c>
      <c r="D88" s="196"/>
      <c r="E88" s="217" t="s">
        <v>350</v>
      </c>
      <c r="F88" s="223" t="s">
        <v>351</v>
      </c>
      <c r="G88" s="220" t="s">
        <v>7</v>
      </c>
    </row>
    <row r="89" spans="1:7" x14ac:dyDescent="0.2">
      <c r="A89" s="217" t="s">
        <v>337</v>
      </c>
      <c r="B89" s="223" t="s">
        <v>338</v>
      </c>
      <c r="C89" s="220" t="s">
        <v>7</v>
      </c>
      <c r="D89" s="196"/>
      <c r="E89" s="217" t="s">
        <v>259</v>
      </c>
      <c r="F89" s="223" t="s">
        <v>260</v>
      </c>
      <c r="G89" s="220" t="s">
        <v>7</v>
      </c>
    </row>
    <row r="90" spans="1:7" x14ac:dyDescent="0.2">
      <c r="A90" s="217" t="s">
        <v>465</v>
      </c>
      <c r="B90" s="223" t="s">
        <v>466</v>
      </c>
      <c r="C90" s="220" t="s">
        <v>7</v>
      </c>
      <c r="D90" s="196"/>
      <c r="E90" s="217" t="s">
        <v>337</v>
      </c>
      <c r="F90" s="223" t="s">
        <v>338</v>
      </c>
      <c r="G90" s="220" t="s">
        <v>7</v>
      </c>
    </row>
    <row r="91" spans="1:7" x14ac:dyDescent="0.2">
      <c r="A91" s="217" t="s">
        <v>313</v>
      </c>
      <c r="B91" s="223" t="s">
        <v>314</v>
      </c>
      <c r="C91" s="220" t="s">
        <v>7</v>
      </c>
      <c r="D91" s="196"/>
      <c r="E91" s="217" t="s">
        <v>465</v>
      </c>
      <c r="F91" s="223" t="s">
        <v>466</v>
      </c>
      <c r="G91" s="220" t="s">
        <v>7</v>
      </c>
    </row>
    <row r="92" spans="1:7" x14ac:dyDescent="0.2">
      <c r="A92" s="217" t="s">
        <v>339</v>
      </c>
      <c r="B92" s="223" t="s">
        <v>340</v>
      </c>
      <c r="C92" s="220" t="s">
        <v>7</v>
      </c>
      <c r="D92" s="196"/>
      <c r="E92" s="217" t="s">
        <v>313</v>
      </c>
      <c r="F92" s="223" t="s">
        <v>314</v>
      </c>
      <c r="G92" s="220" t="s">
        <v>7</v>
      </c>
    </row>
    <row r="93" spans="1:7" x14ac:dyDescent="0.2">
      <c r="A93" s="217" t="s">
        <v>77</v>
      </c>
      <c r="B93" s="223" t="s">
        <v>124</v>
      </c>
      <c r="C93" s="220" t="s">
        <v>7</v>
      </c>
      <c r="D93" s="196"/>
      <c r="E93" s="217" t="s">
        <v>339</v>
      </c>
      <c r="F93" s="223" t="s">
        <v>340</v>
      </c>
      <c r="G93" s="220" t="s">
        <v>7</v>
      </c>
    </row>
    <row r="94" spans="1:7" x14ac:dyDescent="0.2">
      <c r="A94" s="217" t="s">
        <v>367</v>
      </c>
      <c r="B94" s="223" t="s">
        <v>368</v>
      </c>
      <c r="C94" s="220" t="s">
        <v>7</v>
      </c>
      <c r="D94" s="196"/>
      <c r="E94" s="217" t="s">
        <v>77</v>
      </c>
      <c r="F94" s="223" t="s">
        <v>124</v>
      </c>
      <c r="G94" s="220" t="s">
        <v>7</v>
      </c>
    </row>
    <row r="95" spans="1:7" x14ac:dyDescent="0.2">
      <c r="A95" s="217" t="s">
        <v>201</v>
      </c>
      <c r="B95" s="223" t="s">
        <v>202</v>
      </c>
      <c r="C95" s="220" t="s">
        <v>7</v>
      </c>
      <c r="D95" s="196"/>
      <c r="E95" s="217" t="s">
        <v>367</v>
      </c>
      <c r="F95" s="223" t="s">
        <v>368</v>
      </c>
      <c r="G95" s="220" t="s">
        <v>7</v>
      </c>
    </row>
    <row r="96" spans="1:7" x14ac:dyDescent="0.2">
      <c r="A96" s="217" t="s">
        <v>395</v>
      </c>
      <c r="B96" s="223" t="s">
        <v>396</v>
      </c>
      <c r="C96" s="220" t="s">
        <v>7</v>
      </c>
      <c r="D96" s="196"/>
      <c r="E96" s="217" t="s">
        <v>201</v>
      </c>
      <c r="F96" s="223" t="s">
        <v>202</v>
      </c>
      <c r="G96" s="220" t="s">
        <v>7</v>
      </c>
    </row>
    <row r="97" spans="1:7" x14ac:dyDescent="0.2">
      <c r="A97" s="217" t="s">
        <v>63</v>
      </c>
      <c r="B97" s="223" t="s">
        <v>125</v>
      </c>
      <c r="C97" s="220" t="s">
        <v>7</v>
      </c>
      <c r="D97" s="196"/>
      <c r="E97" s="217" t="s">
        <v>395</v>
      </c>
      <c r="F97" s="223" t="s">
        <v>396</v>
      </c>
      <c r="G97" s="220" t="s">
        <v>7</v>
      </c>
    </row>
    <row r="98" spans="1:7" x14ac:dyDescent="0.2">
      <c r="A98" s="217" t="s">
        <v>378</v>
      </c>
      <c r="B98" s="223" t="s">
        <v>379</v>
      </c>
      <c r="C98" s="220" t="s">
        <v>7</v>
      </c>
      <c r="D98" s="196"/>
      <c r="E98" s="217" t="s">
        <v>63</v>
      </c>
      <c r="F98" s="223" t="s">
        <v>125</v>
      </c>
      <c r="G98" s="220" t="s">
        <v>7</v>
      </c>
    </row>
    <row r="99" spans="1:7" x14ac:dyDescent="0.2">
      <c r="A99" s="217" t="s">
        <v>628</v>
      </c>
      <c r="B99" s="223" t="s">
        <v>629</v>
      </c>
      <c r="C99" s="220" t="s">
        <v>7</v>
      </c>
      <c r="D99" s="196"/>
      <c r="E99" s="217" t="s">
        <v>378</v>
      </c>
      <c r="F99" s="223" t="s">
        <v>379</v>
      </c>
      <c r="G99" s="220" t="s">
        <v>7</v>
      </c>
    </row>
    <row r="100" spans="1:7" x14ac:dyDescent="0.2">
      <c r="A100" s="217" t="s">
        <v>154</v>
      </c>
      <c r="B100" s="223" t="s">
        <v>155</v>
      </c>
      <c r="C100" s="220" t="s">
        <v>7</v>
      </c>
      <c r="D100" s="196"/>
      <c r="E100" s="217" t="s">
        <v>628</v>
      </c>
      <c r="F100" s="223" t="s">
        <v>629</v>
      </c>
      <c r="G100" s="220" t="s">
        <v>7</v>
      </c>
    </row>
    <row r="101" spans="1:7" x14ac:dyDescent="0.2">
      <c r="A101" s="217" t="s">
        <v>373</v>
      </c>
      <c r="B101" s="223" t="s">
        <v>374</v>
      </c>
      <c r="C101" s="220" t="s">
        <v>7</v>
      </c>
      <c r="D101" s="196"/>
      <c r="E101" s="217" t="s">
        <v>154</v>
      </c>
      <c r="F101" s="223" t="s">
        <v>155</v>
      </c>
      <c r="G101" s="220" t="s">
        <v>7</v>
      </c>
    </row>
    <row r="102" spans="1:7" x14ac:dyDescent="0.2">
      <c r="A102" s="217" t="s">
        <v>431</v>
      </c>
      <c r="B102" s="223" t="s">
        <v>432</v>
      </c>
      <c r="C102" s="220" t="s">
        <v>7</v>
      </c>
      <c r="D102" s="196"/>
      <c r="E102" s="217" t="s">
        <v>373</v>
      </c>
      <c r="F102" s="223" t="s">
        <v>374</v>
      </c>
      <c r="G102" s="220" t="s">
        <v>7</v>
      </c>
    </row>
    <row r="103" spans="1:7" x14ac:dyDescent="0.2">
      <c r="A103" s="217" t="s">
        <v>315</v>
      </c>
      <c r="B103" s="223" t="s">
        <v>316</v>
      </c>
      <c r="C103" s="220" t="s">
        <v>7</v>
      </c>
      <c r="D103" s="196"/>
      <c r="E103" s="217" t="s">
        <v>431</v>
      </c>
      <c r="F103" s="223" t="s">
        <v>432</v>
      </c>
      <c r="G103" s="220" t="s">
        <v>7</v>
      </c>
    </row>
    <row r="104" spans="1:7" x14ac:dyDescent="0.2">
      <c r="A104" s="217" t="s">
        <v>203</v>
      </c>
      <c r="B104" s="223" t="s">
        <v>204</v>
      </c>
      <c r="C104" s="220" t="s">
        <v>7</v>
      </c>
      <c r="D104" s="196"/>
      <c r="E104" s="217" t="s">
        <v>315</v>
      </c>
      <c r="F104" s="223" t="s">
        <v>316</v>
      </c>
      <c r="G104" s="220" t="s">
        <v>7</v>
      </c>
    </row>
    <row r="105" spans="1:7" x14ac:dyDescent="0.2">
      <c r="A105" s="217" t="s">
        <v>317</v>
      </c>
      <c r="B105" s="223" t="s">
        <v>318</v>
      </c>
      <c r="C105" s="220" t="s">
        <v>7</v>
      </c>
      <c r="D105" s="196"/>
      <c r="E105" s="217" t="s">
        <v>203</v>
      </c>
      <c r="F105" s="223" t="s">
        <v>204</v>
      </c>
      <c r="G105" s="220" t="s">
        <v>7</v>
      </c>
    </row>
    <row r="106" spans="1:7" x14ac:dyDescent="0.2">
      <c r="A106" s="217" t="s">
        <v>380</v>
      </c>
      <c r="B106" s="223" t="s">
        <v>381</v>
      </c>
      <c r="C106" s="220" t="s">
        <v>7</v>
      </c>
      <c r="D106" s="196"/>
      <c r="E106" s="217" t="s">
        <v>317</v>
      </c>
      <c r="F106" s="223" t="s">
        <v>318</v>
      </c>
      <c r="G106" s="220" t="s">
        <v>7</v>
      </c>
    </row>
    <row r="107" spans="1:7" x14ac:dyDescent="0.2">
      <c r="A107" s="217" t="s">
        <v>382</v>
      </c>
      <c r="B107" s="223" t="s">
        <v>383</v>
      </c>
      <c r="C107" s="220" t="s">
        <v>7</v>
      </c>
      <c r="D107" s="196"/>
      <c r="E107" s="217" t="s">
        <v>380</v>
      </c>
      <c r="F107" s="223" t="s">
        <v>381</v>
      </c>
      <c r="G107" s="220" t="s">
        <v>7</v>
      </c>
    </row>
    <row r="108" spans="1:7" x14ac:dyDescent="0.2">
      <c r="A108" s="217" t="s">
        <v>253</v>
      </c>
      <c r="B108" s="223" t="s">
        <v>254</v>
      </c>
      <c r="C108" s="220" t="s">
        <v>7</v>
      </c>
      <c r="D108" s="196"/>
      <c r="E108" s="217" t="s">
        <v>382</v>
      </c>
      <c r="F108" s="223" t="s">
        <v>383</v>
      </c>
      <c r="G108" s="220" t="s">
        <v>7</v>
      </c>
    </row>
    <row r="109" spans="1:7" x14ac:dyDescent="0.2">
      <c r="A109" s="217" t="s">
        <v>319</v>
      </c>
      <c r="B109" s="223" t="s">
        <v>320</v>
      </c>
      <c r="C109" s="220" t="s">
        <v>7</v>
      </c>
      <c r="D109" s="196"/>
      <c r="E109" s="217" t="s">
        <v>253</v>
      </c>
      <c r="F109" s="223" t="s">
        <v>254</v>
      </c>
      <c r="G109" s="220" t="s">
        <v>7</v>
      </c>
    </row>
    <row r="110" spans="1:7" x14ac:dyDescent="0.2">
      <c r="A110" s="217" t="s">
        <v>140</v>
      </c>
      <c r="B110" s="223" t="s">
        <v>126</v>
      </c>
      <c r="C110" s="220" t="s">
        <v>7</v>
      </c>
      <c r="D110" s="196"/>
      <c r="E110" s="217" t="s">
        <v>319</v>
      </c>
      <c r="F110" s="223" t="s">
        <v>320</v>
      </c>
      <c r="G110" s="220" t="s">
        <v>7</v>
      </c>
    </row>
    <row r="111" spans="1:7" x14ac:dyDescent="0.2">
      <c r="A111" s="217" t="s">
        <v>255</v>
      </c>
      <c r="B111" s="223" t="s">
        <v>256</v>
      </c>
      <c r="C111" s="220" t="s">
        <v>7</v>
      </c>
      <c r="D111" s="196"/>
      <c r="E111" s="217" t="s">
        <v>140</v>
      </c>
      <c r="F111" s="223" t="s">
        <v>126</v>
      </c>
      <c r="G111" s="220" t="s">
        <v>7</v>
      </c>
    </row>
    <row r="112" spans="1:7" x14ac:dyDescent="0.2">
      <c r="A112" s="217" t="s">
        <v>60</v>
      </c>
      <c r="B112" s="223" t="s">
        <v>127</v>
      </c>
      <c r="C112" s="220" t="s">
        <v>7</v>
      </c>
      <c r="D112" s="196"/>
      <c r="E112" s="217" t="s">
        <v>433</v>
      </c>
      <c r="F112" s="223" t="s">
        <v>434</v>
      </c>
      <c r="G112" s="220" t="s">
        <v>7</v>
      </c>
    </row>
    <row r="113" spans="1:7" x14ac:dyDescent="0.2">
      <c r="A113" s="217" t="s">
        <v>73</v>
      </c>
      <c r="B113" s="223" t="s">
        <v>128</v>
      </c>
      <c r="C113" s="220" t="s">
        <v>7</v>
      </c>
      <c r="D113" s="196"/>
      <c r="E113" s="217" t="s">
        <v>255</v>
      </c>
      <c r="F113" s="223" t="s">
        <v>256</v>
      </c>
      <c r="G113" s="220" t="s">
        <v>7</v>
      </c>
    </row>
    <row r="114" spans="1:7" x14ac:dyDescent="0.2">
      <c r="A114" s="217" t="s">
        <v>435</v>
      </c>
      <c r="B114" s="223" t="s">
        <v>436</v>
      </c>
      <c r="C114" s="220" t="s">
        <v>7</v>
      </c>
      <c r="D114" s="196"/>
      <c r="E114" s="217" t="s">
        <v>60</v>
      </c>
      <c r="F114" s="223" t="s">
        <v>127</v>
      </c>
      <c r="G114" s="220" t="s">
        <v>7</v>
      </c>
    </row>
    <row r="115" spans="1:7" x14ac:dyDescent="0.2">
      <c r="A115" s="217" t="s">
        <v>352</v>
      </c>
      <c r="B115" s="223" t="s">
        <v>353</v>
      </c>
      <c r="C115" s="220" t="s">
        <v>7</v>
      </c>
      <c r="D115" s="196"/>
      <c r="E115" s="217" t="s">
        <v>73</v>
      </c>
      <c r="F115" s="223" t="s">
        <v>128</v>
      </c>
      <c r="G115" s="220" t="s">
        <v>7</v>
      </c>
    </row>
    <row r="116" spans="1:7" x14ac:dyDescent="0.2">
      <c r="A116" s="217" t="s">
        <v>71</v>
      </c>
      <c r="B116" s="223" t="s">
        <v>129</v>
      </c>
      <c r="C116" s="220" t="s">
        <v>7</v>
      </c>
      <c r="D116" s="196"/>
      <c r="E116" s="217" t="s">
        <v>435</v>
      </c>
      <c r="F116" s="223" t="s">
        <v>436</v>
      </c>
      <c r="G116" s="220" t="s">
        <v>7</v>
      </c>
    </row>
    <row r="117" spans="1:7" x14ac:dyDescent="0.2">
      <c r="A117" s="217" t="s">
        <v>156</v>
      </c>
      <c r="B117" s="223" t="s">
        <v>157</v>
      </c>
      <c r="C117" s="220" t="s">
        <v>7</v>
      </c>
      <c r="D117" s="196"/>
      <c r="E117" s="217" t="s">
        <v>352</v>
      </c>
      <c r="F117" s="223" t="s">
        <v>353</v>
      </c>
      <c r="G117" s="220" t="s">
        <v>7</v>
      </c>
    </row>
    <row r="118" spans="1:7" x14ac:dyDescent="0.2">
      <c r="A118" s="217" t="s">
        <v>397</v>
      </c>
      <c r="B118" s="223" t="s">
        <v>398</v>
      </c>
      <c r="C118" s="220" t="s">
        <v>7</v>
      </c>
      <c r="D118" s="196"/>
      <c r="E118" s="217" t="s">
        <v>71</v>
      </c>
      <c r="F118" s="223" t="s">
        <v>129</v>
      </c>
      <c r="G118" s="220" t="s">
        <v>7</v>
      </c>
    </row>
    <row r="119" spans="1:7" x14ac:dyDescent="0.2">
      <c r="A119" s="217" t="s">
        <v>205</v>
      </c>
      <c r="B119" s="223" t="s">
        <v>206</v>
      </c>
      <c r="C119" s="220" t="s">
        <v>7</v>
      </c>
      <c r="D119" s="196"/>
      <c r="E119" s="217" t="s">
        <v>156</v>
      </c>
      <c r="F119" s="223" t="s">
        <v>157</v>
      </c>
      <c r="G119" s="220" t="s">
        <v>7</v>
      </c>
    </row>
    <row r="120" spans="1:7" x14ac:dyDescent="0.2">
      <c r="A120" s="217" t="s">
        <v>207</v>
      </c>
      <c r="B120" s="223" t="s">
        <v>208</v>
      </c>
      <c r="C120" s="220" t="s">
        <v>7</v>
      </c>
      <c r="D120" s="196"/>
      <c r="E120" s="217" t="s">
        <v>397</v>
      </c>
      <c r="F120" s="223" t="s">
        <v>398</v>
      </c>
      <c r="G120" s="220" t="s">
        <v>7</v>
      </c>
    </row>
    <row r="121" spans="1:7" x14ac:dyDescent="0.2">
      <c r="A121" s="217" t="s">
        <v>321</v>
      </c>
      <c r="B121" s="223" t="s">
        <v>322</v>
      </c>
      <c r="C121" s="220" t="s">
        <v>7</v>
      </c>
      <c r="D121" s="196"/>
      <c r="E121" s="217" t="s">
        <v>205</v>
      </c>
      <c r="F121" s="223" t="s">
        <v>206</v>
      </c>
      <c r="G121" s="220" t="s">
        <v>7</v>
      </c>
    </row>
    <row r="122" spans="1:7" x14ac:dyDescent="0.2">
      <c r="A122" s="217" t="s">
        <v>323</v>
      </c>
      <c r="B122" s="223" t="s">
        <v>332</v>
      </c>
      <c r="C122" s="220" t="s">
        <v>7</v>
      </c>
      <c r="D122" s="196"/>
      <c r="E122" s="217" t="s">
        <v>69</v>
      </c>
      <c r="F122" s="223" t="s">
        <v>130</v>
      </c>
      <c r="G122" s="220" t="s">
        <v>7</v>
      </c>
    </row>
    <row r="123" spans="1:7" x14ac:dyDescent="0.2">
      <c r="A123" s="217" t="s">
        <v>324</v>
      </c>
      <c r="B123" s="223" t="s">
        <v>325</v>
      </c>
      <c r="C123" s="220" t="s">
        <v>7</v>
      </c>
      <c r="D123" s="196"/>
      <c r="E123" s="217" t="s">
        <v>207</v>
      </c>
      <c r="F123" s="223" t="s">
        <v>208</v>
      </c>
      <c r="G123" s="220" t="s">
        <v>7</v>
      </c>
    </row>
    <row r="124" spans="1:7" x14ac:dyDescent="0.2">
      <c r="A124" s="217" t="s">
        <v>65</v>
      </c>
      <c r="B124" s="223" t="s">
        <v>131</v>
      </c>
      <c r="C124" s="220" t="s">
        <v>7</v>
      </c>
      <c r="D124" s="196"/>
      <c r="E124" s="217" t="s">
        <v>321</v>
      </c>
      <c r="F124" s="223" t="s">
        <v>322</v>
      </c>
      <c r="G124" s="220" t="s">
        <v>7</v>
      </c>
    </row>
    <row r="125" spans="1:7" x14ac:dyDescent="0.2">
      <c r="A125" s="217" t="s">
        <v>132</v>
      </c>
      <c r="B125" s="223" t="s">
        <v>133</v>
      </c>
      <c r="C125" s="220" t="s">
        <v>7</v>
      </c>
      <c r="D125" s="196"/>
      <c r="E125" s="217" t="s">
        <v>323</v>
      </c>
      <c r="F125" s="223" t="s">
        <v>332</v>
      </c>
      <c r="G125" s="220" t="s">
        <v>7</v>
      </c>
    </row>
    <row r="126" spans="1:7" x14ac:dyDescent="0.2">
      <c r="A126" s="217" t="s">
        <v>134</v>
      </c>
      <c r="B126" s="223" t="s">
        <v>135</v>
      </c>
      <c r="C126" s="220" t="s">
        <v>7</v>
      </c>
      <c r="D126" s="196"/>
      <c r="E126" s="217" t="s">
        <v>324</v>
      </c>
      <c r="F126" s="223" t="s">
        <v>325</v>
      </c>
      <c r="G126" s="220" t="s">
        <v>7</v>
      </c>
    </row>
    <row r="127" spans="1:7" x14ac:dyDescent="0.2">
      <c r="A127" s="217" t="s">
        <v>333</v>
      </c>
      <c r="B127" s="223" t="s">
        <v>334</v>
      </c>
      <c r="C127" s="220" t="s">
        <v>7</v>
      </c>
      <c r="D127" s="196"/>
      <c r="E127" s="217" t="s">
        <v>65</v>
      </c>
      <c r="F127" s="223" t="s">
        <v>131</v>
      </c>
      <c r="G127" s="220" t="s">
        <v>7</v>
      </c>
    </row>
    <row r="128" spans="1:7" x14ac:dyDescent="0.2">
      <c r="A128" s="217" t="s">
        <v>369</v>
      </c>
      <c r="B128" s="223" t="s">
        <v>370</v>
      </c>
      <c r="C128" s="220" t="s">
        <v>7</v>
      </c>
      <c r="D128" s="196"/>
      <c r="E128" s="217" t="s">
        <v>132</v>
      </c>
      <c r="F128" s="223" t="s">
        <v>133</v>
      </c>
      <c r="G128" s="220" t="s">
        <v>7</v>
      </c>
    </row>
    <row r="129" spans="1:7" x14ac:dyDescent="0.2">
      <c r="A129" s="217" t="s">
        <v>354</v>
      </c>
      <c r="B129" s="223" t="s">
        <v>355</v>
      </c>
      <c r="C129" s="220" t="s">
        <v>7</v>
      </c>
      <c r="D129" s="196"/>
      <c r="E129" s="217" t="s">
        <v>134</v>
      </c>
      <c r="F129" s="223" t="s">
        <v>135</v>
      </c>
      <c r="G129" s="220" t="s">
        <v>7</v>
      </c>
    </row>
    <row r="130" spans="1:7" x14ac:dyDescent="0.2">
      <c r="A130" s="217" t="s">
        <v>141</v>
      </c>
      <c r="B130" s="223" t="s">
        <v>136</v>
      </c>
      <c r="C130" s="220" t="s">
        <v>7</v>
      </c>
      <c r="D130" s="196"/>
      <c r="E130" s="217" t="s">
        <v>333</v>
      </c>
      <c r="F130" s="223" t="s">
        <v>334</v>
      </c>
      <c r="G130" s="220" t="s">
        <v>7</v>
      </c>
    </row>
    <row r="131" spans="1:7" x14ac:dyDescent="0.2">
      <c r="A131" s="217" t="s">
        <v>209</v>
      </c>
      <c r="B131" s="223" t="s">
        <v>210</v>
      </c>
      <c r="C131" s="220" t="s">
        <v>7</v>
      </c>
      <c r="D131" s="196"/>
      <c r="E131" s="217" t="s">
        <v>369</v>
      </c>
      <c r="F131" s="223" t="s">
        <v>370</v>
      </c>
      <c r="G131" s="220" t="s">
        <v>7</v>
      </c>
    </row>
    <row r="132" spans="1:7" x14ac:dyDescent="0.2">
      <c r="A132" s="217" t="s">
        <v>375</v>
      </c>
      <c r="B132" s="223" t="s">
        <v>376</v>
      </c>
      <c r="C132" s="220" t="s">
        <v>7</v>
      </c>
      <c r="D132" s="196"/>
      <c r="E132" s="217" t="s">
        <v>354</v>
      </c>
      <c r="F132" s="223" t="s">
        <v>355</v>
      </c>
      <c r="G132" s="220" t="s">
        <v>7</v>
      </c>
    </row>
    <row r="133" spans="1:7" x14ac:dyDescent="0.2">
      <c r="A133" s="217" t="s">
        <v>217</v>
      </c>
      <c r="B133" s="223" t="s">
        <v>218</v>
      </c>
      <c r="C133" s="220" t="s">
        <v>7</v>
      </c>
      <c r="D133" s="196"/>
      <c r="E133" s="217" t="s">
        <v>141</v>
      </c>
      <c r="F133" s="223" t="s">
        <v>136</v>
      </c>
      <c r="G133" s="220" t="s">
        <v>7</v>
      </c>
    </row>
    <row r="134" spans="1:7" x14ac:dyDescent="0.2">
      <c r="A134" s="217" t="s">
        <v>399</v>
      </c>
      <c r="B134" s="223" t="s">
        <v>400</v>
      </c>
      <c r="C134" s="220" t="s">
        <v>7</v>
      </c>
      <c r="D134" s="196"/>
      <c r="E134" s="217" t="s">
        <v>209</v>
      </c>
      <c r="F134" s="223" t="s">
        <v>210</v>
      </c>
      <c r="G134" s="220" t="s">
        <v>7</v>
      </c>
    </row>
    <row r="135" spans="1:7" x14ac:dyDescent="0.2">
      <c r="A135" s="217" t="s">
        <v>326</v>
      </c>
      <c r="B135" s="223" t="s">
        <v>327</v>
      </c>
      <c r="C135" s="220" t="s">
        <v>7</v>
      </c>
      <c r="D135" s="196"/>
      <c r="E135" s="217" t="s">
        <v>375</v>
      </c>
      <c r="F135" s="223" t="s">
        <v>376</v>
      </c>
      <c r="G135" s="220" t="s">
        <v>7</v>
      </c>
    </row>
    <row r="136" spans="1:7" x14ac:dyDescent="0.2">
      <c r="A136" s="217" t="s">
        <v>356</v>
      </c>
      <c r="B136" s="223" t="s">
        <v>357</v>
      </c>
      <c r="C136" s="220" t="s">
        <v>7</v>
      </c>
      <c r="D136" s="196"/>
      <c r="E136" s="217" t="s">
        <v>217</v>
      </c>
      <c r="F136" s="223" t="s">
        <v>218</v>
      </c>
      <c r="G136" s="220" t="s">
        <v>7</v>
      </c>
    </row>
    <row r="137" spans="1:7" x14ac:dyDescent="0.2">
      <c r="A137" s="217" t="s">
        <v>219</v>
      </c>
      <c r="B137" s="223" t="s">
        <v>220</v>
      </c>
      <c r="C137" s="220" t="s">
        <v>7</v>
      </c>
      <c r="D137" s="196"/>
      <c r="E137" s="217" t="s">
        <v>399</v>
      </c>
      <c r="F137" s="223" t="s">
        <v>400</v>
      </c>
      <c r="G137" s="220" t="s">
        <v>7</v>
      </c>
    </row>
    <row r="138" spans="1:7" x14ac:dyDescent="0.2">
      <c r="A138" s="217" t="s">
        <v>328</v>
      </c>
      <c r="B138" s="223" t="s">
        <v>329</v>
      </c>
      <c r="C138" s="220" t="s">
        <v>7</v>
      </c>
      <c r="D138" s="196"/>
      <c r="E138" s="217" t="s">
        <v>326</v>
      </c>
      <c r="F138" s="223" t="s">
        <v>327</v>
      </c>
      <c r="G138" s="220" t="s">
        <v>7</v>
      </c>
    </row>
    <row r="139" spans="1:7" x14ac:dyDescent="0.2">
      <c r="A139" s="217" t="s">
        <v>211</v>
      </c>
      <c r="B139" s="223" t="s">
        <v>212</v>
      </c>
      <c r="C139" s="220" t="s">
        <v>7</v>
      </c>
      <c r="D139" s="196"/>
      <c r="E139" s="217" t="s">
        <v>356</v>
      </c>
      <c r="F139" s="223" t="s">
        <v>357</v>
      </c>
      <c r="G139" s="220" t="s">
        <v>7</v>
      </c>
    </row>
    <row r="140" spans="1:7" x14ac:dyDescent="0.2">
      <c r="A140" s="217" t="s">
        <v>221</v>
      </c>
      <c r="B140" s="223" t="s">
        <v>222</v>
      </c>
      <c r="C140" s="220" t="s">
        <v>7</v>
      </c>
      <c r="D140" s="196"/>
      <c r="E140" s="217" t="s">
        <v>219</v>
      </c>
      <c r="F140" s="223" t="s">
        <v>220</v>
      </c>
      <c r="G140" s="220" t="s">
        <v>7</v>
      </c>
    </row>
    <row r="141" spans="1:7" x14ac:dyDescent="0.2">
      <c r="A141" s="217" t="s">
        <v>437</v>
      </c>
      <c r="B141" s="223" t="s">
        <v>438</v>
      </c>
      <c r="C141" s="220" t="s">
        <v>7</v>
      </c>
      <c r="D141" s="196"/>
      <c r="E141" s="217" t="s">
        <v>328</v>
      </c>
      <c r="F141" s="223" t="s">
        <v>329</v>
      </c>
      <c r="G141" s="220" t="s">
        <v>7</v>
      </c>
    </row>
    <row r="142" spans="1:7" x14ac:dyDescent="0.2">
      <c r="A142" s="217" t="s">
        <v>401</v>
      </c>
      <c r="B142" s="223" t="s">
        <v>402</v>
      </c>
      <c r="C142" s="220" t="s">
        <v>7</v>
      </c>
      <c r="D142" s="196"/>
      <c r="E142" s="217" t="s">
        <v>211</v>
      </c>
      <c r="F142" s="223" t="s">
        <v>212</v>
      </c>
      <c r="G142" s="220" t="s">
        <v>7</v>
      </c>
    </row>
    <row r="143" spans="1:7" x14ac:dyDescent="0.2">
      <c r="A143" s="217" t="s">
        <v>403</v>
      </c>
      <c r="B143" s="223" t="s">
        <v>404</v>
      </c>
      <c r="C143" s="220" t="s">
        <v>7</v>
      </c>
      <c r="D143" s="196"/>
      <c r="E143" s="217" t="s">
        <v>221</v>
      </c>
      <c r="F143" s="223" t="s">
        <v>222</v>
      </c>
      <c r="G143" s="220" t="s">
        <v>7</v>
      </c>
    </row>
    <row r="144" spans="1:7" x14ac:dyDescent="0.2">
      <c r="A144" s="217" t="s">
        <v>405</v>
      </c>
      <c r="B144" s="223" t="s">
        <v>406</v>
      </c>
      <c r="C144" s="220" t="s">
        <v>7</v>
      </c>
      <c r="D144" s="196"/>
      <c r="E144" s="217" t="s">
        <v>437</v>
      </c>
      <c r="F144" s="223" t="s">
        <v>438</v>
      </c>
      <c r="G144" s="220" t="s">
        <v>7</v>
      </c>
    </row>
    <row r="145" spans="1:7" x14ac:dyDescent="0.2">
      <c r="A145" s="217" t="s">
        <v>330</v>
      </c>
      <c r="B145" s="223" t="s">
        <v>331</v>
      </c>
      <c r="C145" s="220" t="s">
        <v>7</v>
      </c>
      <c r="D145" s="196"/>
      <c r="E145" s="217" t="s">
        <v>401</v>
      </c>
      <c r="F145" s="223" t="s">
        <v>402</v>
      </c>
      <c r="G145" s="220" t="s">
        <v>7</v>
      </c>
    </row>
    <row r="146" spans="1:7" x14ac:dyDescent="0.2">
      <c r="A146" s="217" t="s">
        <v>389</v>
      </c>
      <c r="B146" s="223" t="s">
        <v>390</v>
      </c>
      <c r="C146" s="220" t="s">
        <v>7</v>
      </c>
      <c r="D146" s="196"/>
      <c r="E146" s="217" t="s">
        <v>403</v>
      </c>
      <c r="F146" s="223" t="s">
        <v>404</v>
      </c>
      <c r="G146" s="220" t="s">
        <v>7</v>
      </c>
    </row>
    <row r="147" spans="1:7" ht="13.5" thickBot="1" x14ac:dyDescent="0.25">
      <c r="A147" s="218" t="s">
        <v>158</v>
      </c>
      <c r="B147" s="224" t="s">
        <v>159</v>
      </c>
      <c r="C147" s="221" t="s">
        <v>7</v>
      </c>
      <c r="D147" s="196"/>
      <c r="E147" s="217" t="s">
        <v>405</v>
      </c>
      <c r="F147" s="223" t="s">
        <v>406</v>
      </c>
      <c r="G147" s="220" t="s">
        <v>7</v>
      </c>
    </row>
    <row r="148" spans="1:7" ht="15.75" customHeight="1" thickBot="1" x14ac:dyDescent="0.25">
      <c r="A148" s="275" t="s">
        <v>5</v>
      </c>
      <c r="B148" s="276"/>
      <c r="C148" s="21">
        <v>144</v>
      </c>
      <c r="D148" s="196"/>
      <c r="E148" s="217" t="s">
        <v>330</v>
      </c>
      <c r="F148" s="223" t="s">
        <v>331</v>
      </c>
      <c r="G148" s="220" t="s">
        <v>7</v>
      </c>
    </row>
    <row r="149" spans="1:7" x14ac:dyDescent="0.2">
      <c r="D149" s="196"/>
      <c r="E149" s="217" t="s">
        <v>389</v>
      </c>
      <c r="F149" s="223" t="s">
        <v>390</v>
      </c>
      <c r="G149" s="220" t="s">
        <v>7</v>
      </c>
    </row>
    <row r="150" spans="1:7" ht="13.5" thickBot="1" x14ac:dyDescent="0.25">
      <c r="D150" s="196"/>
      <c r="E150" s="218" t="s">
        <v>158</v>
      </c>
      <c r="F150" s="224" t="s">
        <v>159</v>
      </c>
      <c r="G150" s="221" t="s">
        <v>7</v>
      </c>
    </row>
    <row r="151" spans="1:7" ht="15" customHeight="1" thickBot="1" x14ac:dyDescent="0.25">
      <c r="D151" s="196"/>
      <c r="E151" s="275" t="s">
        <v>5</v>
      </c>
      <c r="F151" s="276"/>
      <c r="G151" s="21">
        <v>147</v>
      </c>
    </row>
    <row r="152" spans="1:7" x14ac:dyDescent="0.2">
      <c r="D152" s="196"/>
    </row>
    <row r="153" spans="1:7" x14ac:dyDescent="0.2">
      <c r="D153" s="196"/>
    </row>
    <row r="154" spans="1:7" x14ac:dyDescent="0.2">
      <c r="D154" s="196"/>
    </row>
    <row r="155" spans="1:7" x14ac:dyDescent="0.2">
      <c r="D155" s="196"/>
    </row>
    <row r="156" spans="1:7" x14ac:dyDescent="0.2">
      <c r="D156" s="196"/>
    </row>
    <row r="157" spans="1:7" x14ac:dyDescent="0.2">
      <c r="D157" s="196"/>
    </row>
    <row r="158" spans="1:7" ht="17.25" customHeight="1" x14ac:dyDescent="0.2">
      <c r="D158" s="196"/>
    </row>
    <row r="159" spans="1:7" x14ac:dyDescent="0.2">
      <c r="D159" s="196"/>
    </row>
    <row r="160" spans="1:7" x14ac:dyDescent="0.2">
      <c r="D160" s="196"/>
    </row>
    <row r="161" spans="4:4" ht="18" customHeight="1" x14ac:dyDescent="0.2">
      <c r="D161" s="196"/>
    </row>
    <row r="162" spans="4:4" x14ac:dyDescent="0.2">
      <c r="D162" s="196"/>
    </row>
    <row r="163" spans="4:4" x14ac:dyDescent="0.2">
      <c r="D163" s="196"/>
    </row>
    <row r="164" spans="4:4" ht="15.75" customHeight="1" x14ac:dyDescent="0.2">
      <c r="D164" s="196"/>
    </row>
    <row r="168" spans="4:4" ht="17.25" customHeight="1" x14ac:dyDescent="0.2"/>
    <row r="225" ht="18.75" customHeight="1" x14ac:dyDescent="0.2"/>
    <row r="229" ht="17.25" customHeight="1" x14ac:dyDescent="0.2"/>
    <row r="231" ht="15.75" customHeight="1" x14ac:dyDescent="0.2"/>
    <row r="243" ht="18.75" customHeight="1" x14ac:dyDescent="0.2"/>
    <row r="259" ht="17.25" customHeight="1" x14ac:dyDescent="0.2"/>
    <row r="260" ht="18" customHeight="1" x14ac:dyDescent="0.2"/>
  </sheetData>
  <mergeCells count="4">
    <mergeCell ref="A2:C2"/>
    <mergeCell ref="E2:G2"/>
    <mergeCell ref="E151:F151"/>
    <mergeCell ref="A148:B1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20" sqref="G20"/>
    </sheetView>
  </sheetViews>
  <sheetFormatPr defaultRowHeight="12.75" x14ac:dyDescent="0.2"/>
  <cols>
    <col min="1" max="1" width="44.28515625" customWidth="1"/>
    <col min="2" max="2" width="10" style="3" customWidth="1"/>
    <col min="3" max="3" width="13.7109375" style="3" customWidth="1"/>
    <col min="4" max="4" width="11" style="3" customWidth="1"/>
    <col min="5" max="5" width="10" style="3" customWidth="1"/>
    <col min="6" max="6" width="7.5703125" customWidth="1"/>
    <col min="7" max="7" width="37" customWidth="1"/>
    <col min="8" max="8" width="11.140625" customWidth="1"/>
    <col min="9" max="9" width="15.28515625" customWidth="1"/>
    <col min="10" max="10" width="10.28515625" customWidth="1"/>
  </cols>
  <sheetData>
    <row r="1" spans="1:11" ht="13.5" thickBot="1" x14ac:dyDescent="0.25">
      <c r="H1" s="3"/>
      <c r="I1" s="3"/>
      <c r="J1" s="3"/>
      <c r="K1" s="3"/>
    </row>
    <row r="2" spans="1:11" ht="12.75" customHeight="1" x14ac:dyDescent="0.2">
      <c r="A2" s="277" t="s">
        <v>646</v>
      </c>
      <c r="B2" s="278"/>
      <c r="C2" s="278"/>
      <c r="D2" s="278"/>
      <c r="E2" s="279"/>
      <c r="G2" s="277" t="s">
        <v>622</v>
      </c>
      <c r="H2" s="278"/>
      <c r="I2" s="278"/>
      <c r="J2" s="278"/>
      <c r="K2" s="279"/>
    </row>
    <row r="3" spans="1:11" ht="13.5" customHeight="1" thickBot="1" x14ac:dyDescent="0.25">
      <c r="A3" s="280"/>
      <c r="B3" s="281"/>
      <c r="C3" s="281"/>
      <c r="D3" s="281"/>
      <c r="E3" s="282"/>
      <c r="G3" s="280"/>
      <c r="H3" s="281"/>
      <c r="I3" s="281"/>
      <c r="J3" s="281"/>
      <c r="K3" s="282"/>
    </row>
    <row r="4" spans="1:11" ht="26.25" thickBot="1" x14ac:dyDescent="0.25">
      <c r="A4" s="45" t="s">
        <v>44</v>
      </c>
      <c r="B4" s="46" t="s">
        <v>45</v>
      </c>
      <c r="C4" s="46" t="s">
        <v>46</v>
      </c>
      <c r="D4" s="46" t="s">
        <v>47</v>
      </c>
      <c r="E4" s="22" t="s">
        <v>48</v>
      </c>
      <c r="G4" s="45" t="s">
        <v>44</v>
      </c>
      <c r="H4" s="46" t="s">
        <v>45</v>
      </c>
      <c r="I4" s="46" t="s">
        <v>46</v>
      </c>
      <c r="J4" s="46" t="s">
        <v>47</v>
      </c>
      <c r="K4" s="22" t="s">
        <v>48</v>
      </c>
    </row>
    <row r="5" spans="1:11" x14ac:dyDescent="0.2">
      <c r="A5" s="50" t="s">
        <v>269</v>
      </c>
      <c r="B5" s="48">
        <v>1</v>
      </c>
      <c r="C5" s="47">
        <v>0</v>
      </c>
      <c r="D5" s="48">
        <f t="shared" ref="D5:D7" si="0">B5-C5</f>
        <v>1</v>
      </c>
      <c r="E5" s="51" t="s">
        <v>28</v>
      </c>
      <c r="G5" s="50" t="s">
        <v>269</v>
      </c>
      <c r="H5" s="48">
        <v>1</v>
      </c>
      <c r="I5" s="47">
        <v>0</v>
      </c>
      <c r="J5" s="48">
        <f t="shared" ref="J5:J7" si="1">H5-I5</f>
        <v>1</v>
      </c>
      <c r="K5" s="51" t="s">
        <v>28</v>
      </c>
    </row>
    <row r="6" spans="1:11" x14ac:dyDescent="0.2">
      <c r="A6" s="50" t="s">
        <v>270</v>
      </c>
      <c r="B6" s="48">
        <v>1</v>
      </c>
      <c r="C6" s="47">
        <v>0</v>
      </c>
      <c r="D6" s="48">
        <f t="shared" si="0"/>
        <v>1</v>
      </c>
      <c r="E6" s="51" t="s">
        <v>28</v>
      </c>
      <c r="G6" s="50" t="s">
        <v>270</v>
      </c>
      <c r="H6" s="48">
        <v>1</v>
      </c>
      <c r="I6" s="47">
        <v>0</v>
      </c>
      <c r="J6" s="48">
        <f t="shared" si="1"/>
        <v>1</v>
      </c>
      <c r="K6" s="51" t="s">
        <v>28</v>
      </c>
    </row>
    <row r="7" spans="1:11" ht="13.5" thickBot="1" x14ac:dyDescent="0.25">
      <c r="A7" s="50" t="s">
        <v>271</v>
      </c>
      <c r="B7" s="48">
        <v>1</v>
      </c>
      <c r="C7" s="47">
        <v>0</v>
      </c>
      <c r="D7" s="48">
        <f t="shared" si="0"/>
        <v>1</v>
      </c>
      <c r="E7" s="51" t="s">
        <v>28</v>
      </c>
      <c r="G7" s="50" t="s">
        <v>271</v>
      </c>
      <c r="H7" s="48">
        <v>1</v>
      </c>
      <c r="I7" s="47">
        <v>0</v>
      </c>
      <c r="J7" s="48">
        <f t="shared" si="1"/>
        <v>1</v>
      </c>
      <c r="K7" s="51" t="s">
        <v>28</v>
      </c>
    </row>
    <row r="8" spans="1:11" ht="15.75" thickBot="1" x14ac:dyDescent="0.3">
      <c r="A8" s="215" t="s">
        <v>5</v>
      </c>
      <c r="B8" s="25">
        <f>SUM(B5:B7)</f>
        <v>3</v>
      </c>
      <c r="C8" s="25">
        <f>SUM(C5:C7)</f>
        <v>0</v>
      </c>
      <c r="D8" s="25">
        <f>SUM(D5:D7)</f>
        <v>3</v>
      </c>
      <c r="E8" s="49"/>
      <c r="G8" s="245" t="s">
        <v>5</v>
      </c>
      <c r="H8" s="25">
        <f>SUM(H5:H7)</f>
        <v>3</v>
      </c>
      <c r="I8" s="25">
        <f>SUM(I5:I7)</f>
        <v>0</v>
      </c>
      <c r="J8" s="25">
        <f>SUM(J5:J7)</f>
        <v>3</v>
      </c>
      <c r="K8" s="49"/>
    </row>
    <row r="9" spans="1:11" x14ac:dyDescent="0.2">
      <c r="H9" s="3"/>
      <c r="I9" s="3"/>
      <c r="J9" s="3"/>
      <c r="K9" s="3"/>
    </row>
    <row r="10" spans="1:11" ht="15" x14ac:dyDescent="0.25">
      <c r="A10" s="120" t="s">
        <v>49</v>
      </c>
      <c r="B10" s="74">
        <f>B8</f>
        <v>3</v>
      </c>
      <c r="C10" s="119"/>
      <c r="D10" s="119"/>
      <c r="E10" s="120"/>
      <c r="G10" s="120" t="s">
        <v>49</v>
      </c>
      <c r="H10" s="74">
        <f>H8</f>
        <v>3</v>
      </c>
      <c r="I10" s="119"/>
      <c r="J10" s="119"/>
      <c r="K10" s="120"/>
    </row>
    <row r="11" spans="1:11" ht="15" x14ac:dyDescent="0.25">
      <c r="A11" s="120" t="s">
        <v>50</v>
      </c>
      <c r="B11" s="74">
        <f>C8</f>
        <v>0</v>
      </c>
      <c r="C11" s="119"/>
      <c r="D11" s="119"/>
      <c r="E11" s="120"/>
      <c r="G11" s="120" t="s">
        <v>50</v>
      </c>
      <c r="H11" s="74">
        <f>I8</f>
        <v>0</v>
      </c>
      <c r="I11" s="119"/>
      <c r="J11" s="119"/>
      <c r="K11" s="120"/>
    </row>
    <row r="12" spans="1:11" ht="15" x14ac:dyDescent="0.25">
      <c r="A12" s="120" t="s">
        <v>51</v>
      </c>
      <c r="B12" s="74">
        <f>B10-B11</f>
        <v>3</v>
      </c>
      <c r="C12" s="119"/>
      <c r="D12" s="119"/>
      <c r="E12" s="120"/>
      <c r="G12" s="120" t="s">
        <v>51</v>
      </c>
      <c r="H12" s="74">
        <f>H10-H11</f>
        <v>3</v>
      </c>
      <c r="I12" s="119"/>
      <c r="J12" s="119"/>
      <c r="K12" s="120"/>
    </row>
    <row r="13" spans="1:11" x14ac:dyDescent="0.2">
      <c r="H13" s="3"/>
      <c r="I13" s="3"/>
      <c r="J13" s="3"/>
      <c r="K13" s="3"/>
    </row>
    <row r="14" spans="1:11" x14ac:dyDescent="0.2">
      <c r="A14" s="283" t="s">
        <v>467</v>
      </c>
      <c r="B14" s="283"/>
      <c r="C14" s="283"/>
      <c r="D14" s="283"/>
      <c r="G14" s="283" t="s">
        <v>467</v>
      </c>
      <c r="H14" s="283"/>
      <c r="I14" s="283"/>
      <c r="J14" s="283"/>
      <c r="K14" s="3"/>
    </row>
    <row r="15" spans="1:11" ht="15" x14ac:dyDescent="0.25">
      <c r="A15" s="120"/>
      <c r="G15" s="120"/>
      <c r="H15" s="3"/>
      <c r="I15" s="3"/>
      <c r="J15" s="3"/>
      <c r="K15" s="3"/>
    </row>
    <row r="30" spans="6:6" ht="15" x14ac:dyDescent="0.25">
      <c r="F30" s="74"/>
    </row>
    <row r="31" spans="6:6" ht="15" x14ac:dyDescent="0.25">
      <c r="F31" s="74"/>
    </row>
    <row r="32" spans="6:6" ht="15" x14ac:dyDescent="0.25">
      <c r="F32" s="74"/>
    </row>
  </sheetData>
  <mergeCells count="4">
    <mergeCell ref="G2:K3"/>
    <mergeCell ref="A2:E3"/>
    <mergeCell ref="A14:D14"/>
    <mergeCell ref="G14:J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6" workbookViewId="0">
      <selection activeCell="G15" sqref="G15"/>
    </sheetView>
  </sheetViews>
  <sheetFormatPr defaultRowHeight="12.75" x14ac:dyDescent="0.2"/>
  <cols>
    <col min="1" max="1" width="5.140625" customWidth="1"/>
    <col min="2" max="2" width="25" customWidth="1"/>
    <col min="3" max="3" width="63.140625" customWidth="1"/>
    <col min="4" max="4" width="13.28515625" customWidth="1"/>
    <col min="5" max="5" width="8.140625" customWidth="1"/>
    <col min="6" max="6" width="7.28515625" customWidth="1"/>
    <col min="7" max="7" width="4.28515625" customWidth="1"/>
    <col min="9" max="9" width="24.85546875" customWidth="1"/>
    <col min="10" max="10" width="64.42578125" customWidth="1"/>
    <col min="11" max="11" width="16.42578125" customWidth="1"/>
    <col min="12" max="12" width="11" customWidth="1"/>
    <col min="13" max="13" width="10.28515625" customWidth="1"/>
  </cols>
  <sheetData>
    <row r="1" spans="1:13" ht="15" customHeight="1" thickBot="1" x14ac:dyDescent="0.25"/>
    <row r="2" spans="1:13" ht="24.75" customHeight="1" thickBot="1" x14ac:dyDescent="0.25">
      <c r="A2" s="284" t="s">
        <v>647</v>
      </c>
      <c r="B2" s="285"/>
      <c r="C2" s="285"/>
      <c r="D2" s="285"/>
      <c r="E2" s="285"/>
      <c r="F2" s="286"/>
      <c r="H2" s="284" t="s">
        <v>623</v>
      </c>
      <c r="I2" s="285"/>
      <c r="J2" s="285"/>
      <c r="K2" s="285"/>
      <c r="L2" s="285"/>
      <c r="M2" s="286"/>
    </row>
    <row r="3" spans="1:13" ht="18.75" customHeight="1" thickBot="1" x14ac:dyDescent="0.25">
      <c r="A3" s="252" t="s">
        <v>358</v>
      </c>
      <c r="B3" s="174" t="s">
        <v>25</v>
      </c>
      <c r="C3" s="253" t="s">
        <v>26</v>
      </c>
      <c r="D3" s="174" t="s">
        <v>38</v>
      </c>
      <c r="E3" s="254" t="s">
        <v>34</v>
      </c>
      <c r="F3" s="174" t="s">
        <v>42</v>
      </c>
      <c r="H3" s="174" t="s">
        <v>358</v>
      </c>
      <c r="I3" s="174" t="s">
        <v>25</v>
      </c>
      <c r="J3" s="201" t="s">
        <v>26</v>
      </c>
      <c r="K3" s="175" t="s">
        <v>38</v>
      </c>
      <c r="L3" s="175" t="s">
        <v>34</v>
      </c>
      <c r="M3" s="175" t="s">
        <v>42</v>
      </c>
    </row>
    <row r="4" spans="1:13" ht="15" customHeight="1" x14ac:dyDescent="0.2">
      <c r="A4" s="177">
        <v>1</v>
      </c>
      <c r="B4" s="193" t="s">
        <v>266</v>
      </c>
      <c r="C4" s="255" t="s">
        <v>267</v>
      </c>
      <c r="D4" s="176" t="s">
        <v>37</v>
      </c>
      <c r="E4" s="256" t="s">
        <v>28</v>
      </c>
      <c r="F4" s="178">
        <v>1</v>
      </c>
      <c r="H4" s="176">
        <v>1</v>
      </c>
      <c r="I4" s="193" t="s">
        <v>266</v>
      </c>
      <c r="J4" s="202" t="s">
        <v>267</v>
      </c>
      <c r="K4" s="177" t="s">
        <v>37</v>
      </c>
      <c r="L4" s="176" t="s">
        <v>28</v>
      </c>
      <c r="M4" s="178">
        <v>1</v>
      </c>
    </row>
    <row r="5" spans="1:13" ht="15" customHeight="1" x14ac:dyDescent="0.2">
      <c r="A5" s="177">
        <v>2</v>
      </c>
      <c r="B5" s="194" t="s">
        <v>384</v>
      </c>
      <c r="C5" s="199" t="s">
        <v>442</v>
      </c>
      <c r="D5" s="176" t="s">
        <v>37</v>
      </c>
      <c r="E5" s="256" t="s">
        <v>28</v>
      </c>
      <c r="F5" s="178">
        <v>1</v>
      </c>
      <c r="H5" s="225">
        <v>2</v>
      </c>
      <c r="I5" s="226" t="s">
        <v>341</v>
      </c>
      <c r="J5" s="227" t="s">
        <v>342</v>
      </c>
      <c r="K5" s="228" t="s">
        <v>473</v>
      </c>
      <c r="L5" s="229" t="s">
        <v>28</v>
      </c>
      <c r="M5" s="229">
        <v>0</v>
      </c>
    </row>
    <row r="6" spans="1:13" ht="15" customHeight="1" x14ac:dyDescent="0.2">
      <c r="A6" s="177">
        <v>3</v>
      </c>
      <c r="B6" s="194" t="s">
        <v>385</v>
      </c>
      <c r="C6" s="199" t="s">
        <v>443</v>
      </c>
      <c r="D6" s="247" t="s">
        <v>643</v>
      </c>
      <c r="E6" s="257" t="s">
        <v>28</v>
      </c>
      <c r="F6" s="248">
        <v>0</v>
      </c>
      <c r="H6" s="176">
        <v>3</v>
      </c>
      <c r="I6" s="194" t="s">
        <v>384</v>
      </c>
      <c r="J6" s="203" t="s">
        <v>442</v>
      </c>
      <c r="K6" s="177" t="s">
        <v>37</v>
      </c>
      <c r="L6" s="176" t="s">
        <v>28</v>
      </c>
      <c r="M6" s="178">
        <v>1</v>
      </c>
    </row>
    <row r="7" spans="1:13" ht="15" customHeight="1" x14ac:dyDescent="0.2">
      <c r="A7" s="177">
        <v>4</v>
      </c>
      <c r="B7" s="194" t="s">
        <v>386</v>
      </c>
      <c r="C7" s="199" t="s">
        <v>444</v>
      </c>
      <c r="D7" s="247" t="s">
        <v>643</v>
      </c>
      <c r="E7" s="257" t="s">
        <v>28</v>
      </c>
      <c r="F7" s="248">
        <v>0</v>
      </c>
      <c r="H7" s="176">
        <v>4</v>
      </c>
      <c r="I7" s="194" t="s">
        <v>385</v>
      </c>
      <c r="J7" s="203" t="s">
        <v>443</v>
      </c>
      <c r="K7" s="177" t="s">
        <v>37</v>
      </c>
      <c r="L7" s="176" t="s">
        <v>28</v>
      </c>
      <c r="M7" s="178">
        <v>1</v>
      </c>
    </row>
    <row r="8" spans="1:13" ht="15" customHeight="1" x14ac:dyDescent="0.2">
      <c r="A8" s="177">
        <v>5</v>
      </c>
      <c r="B8" s="194" t="s">
        <v>408</v>
      </c>
      <c r="C8" s="199" t="s">
        <v>445</v>
      </c>
      <c r="D8" s="176" t="s">
        <v>37</v>
      </c>
      <c r="E8" s="256" t="s">
        <v>28</v>
      </c>
      <c r="F8" s="178">
        <v>1</v>
      </c>
      <c r="H8" s="176">
        <v>5</v>
      </c>
      <c r="I8" s="194" t="s">
        <v>386</v>
      </c>
      <c r="J8" s="203" t="s">
        <v>444</v>
      </c>
      <c r="K8" s="246" t="s">
        <v>643</v>
      </c>
      <c r="L8" s="247" t="s">
        <v>28</v>
      </c>
      <c r="M8" s="248">
        <v>0</v>
      </c>
    </row>
    <row r="9" spans="1:13" ht="15" customHeight="1" x14ac:dyDescent="0.2">
      <c r="A9" s="177">
        <v>6</v>
      </c>
      <c r="B9" s="194" t="s">
        <v>409</v>
      </c>
      <c r="C9" s="199" t="s">
        <v>446</v>
      </c>
      <c r="D9" s="176" t="s">
        <v>37</v>
      </c>
      <c r="E9" s="256" t="s">
        <v>28</v>
      </c>
      <c r="F9" s="178">
        <v>1</v>
      </c>
      <c r="H9" s="176">
        <v>6</v>
      </c>
      <c r="I9" s="194" t="s">
        <v>408</v>
      </c>
      <c r="J9" s="203" t="s">
        <v>445</v>
      </c>
      <c r="K9" s="246" t="s">
        <v>643</v>
      </c>
      <c r="L9" s="247" t="s">
        <v>28</v>
      </c>
      <c r="M9" s="248">
        <v>0</v>
      </c>
    </row>
    <row r="10" spans="1:13" ht="15" customHeight="1" x14ac:dyDescent="0.2">
      <c r="A10" s="177">
        <v>7</v>
      </c>
      <c r="B10" s="194" t="s">
        <v>410</v>
      </c>
      <c r="C10" s="199" t="s">
        <v>447</v>
      </c>
      <c r="D10" s="176" t="s">
        <v>37</v>
      </c>
      <c r="E10" s="256" t="s">
        <v>28</v>
      </c>
      <c r="F10" s="178">
        <v>1</v>
      </c>
      <c r="H10" s="176">
        <v>7</v>
      </c>
      <c r="I10" s="194" t="s">
        <v>409</v>
      </c>
      <c r="J10" s="203" t="s">
        <v>446</v>
      </c>
      <c r="K10" s="177" t="s">
        <v>37</v>
      </c>
      <c r="L10" s="176" t="s">
        <v>28</v>
      </c>
      <c r="M10" s="178">
        <v>1</v>
      </c>
    </row>
    <row r="11" spans="1:13" ht="15" customHeight="1" x14ac:dyDescent="0.2">
      <c r="A11" s="177">
        <v>8</v>
      </c>
      <c r="B11" s="194" t="s">
        <v>411</v>
      </c>
      <c r="C11" s="199" t="s">
        <v>448</v>
      </c>
      <c r="D11" s="176" t="s">
        <v>37</v>
      </c>
      <c r="E11" s="256" t="s">
        <v>28</v>
      </c>
      <c r="F11" s="178">
        <v>1</v>
      </c>
      <c r="H11" s="176">
        <v>8</v>
      </c>
      <c r="I11" s="194" t="s">
        <v>410</v>
      </c>
      <c r="J11" s="203" t="s">
        <v>447</v>
      </c>
      <c r="K11" s="177" t="s">
        <v>37</v>
      </c>
      <c r="L11" s="176" t="s">
        <v>28</v>
      </c>
      <c r="M11" s="178">
        <v>1</v>
      </c>
    </row>
    <row r="12" spans="1:13" ht="16.5" customHeight="1" x14ac:dyDescent="0.2">
      <c r="A12" s="177">
        <v>9</v>
      </c>
      <c r="B12" s="194" t="s">
        <v>412</v>
      </c>
      <c r="C12" s="199" t="s">
        <v>449</v>
      </c>
      <c r="D12" s="176" t="s">
        <v>37</v>
      </c>
      <c r="E12" s="256" t="s">
        <v>28</v>
      </c>
      <c r="F12" s="178">
        <v>1</v>
      </c>
      <c r="H12" s="176">
        <v>9</v>
      </c>
      <c r="I12" s="194" t="s">
        <v>411</v>
      </c>
      <c r="J12" s="203" t="s">
        <v>448</v>
      </c>
      <c r="K12" s="177" t="s">
        <v>37</v>
      </c>
      <c r="L12" s="176" t="s">
        <v>28</v>
      </c>
      <c r="M12" s="178">
        <v>1</v>
      </c>
    </row>
    <row r="13" spans="1:13" x14ac:dyDescent="0.2">
      <c r="A13" s="177">
        <v>10</v>
      </c>
      <c r="B13" s="194" t="s">
        <v>413</v>
      </c>
      <c r="C13" s="199" t="s">
        <v>450</v>
      </c>
      <c r="D13" s="176" t="s">
        <v>37</v>
      </c>
      <c r="E13" s="256" t="s">
        <v>28</v>
      </c>
      <c r="F13" s="178">
        <v>1</v>
      </c>
      <c r="H13" s="176">
        <v>10</v>
      </c>
      <c r="I13" s="194" t="s">
        <v>412</v>
      </c>
      <c r="J13" s="203" t="s">
        <v>449</v>
      </c>
      <c r="K13" s="177" t="s">
        <v>37</v>
      </c>
      <c r="L13" s="176" t="s">
        <v>28</v>
      </c>
      <c r="M13" s="178">
        <v>1</v>
      </c>
    </row>
    <row r="14" spans="1:13" x14ac:dyDescent="0.2">
      <c r="A14" s="177">
        <v>11</v>
      </c>
      <c r="B14" s="194" t="s">
        <v>414</v>
      </c>
      <c r="C14" s="199" t="s">
        <v>451</v>
      </c>
      <c r="D14" s="176" t="s">
        <v>37</v>
      </c>
      <c r="E14" s="256" t="s">
        <v>28</v>
      </c>
      <c r="F14" s="178">
        <v>1</v>
      </c>
      <c r="H14" s="176">
        <v>11</v>
      </c>
      <c r="I14" s="194" t="s">
        <v>413</v>
      </c>
      <c r="J14" s="203" t="s">
        <v>450</v>
      </c>
      <c r="K14" s="177" t="s">
        <v>37</v>
      </c>
      <c r="L14" s="176" t="s">
        <v>28</v>
      </c>
      <c r="M14" s="178">
        <v>1</v>
      </c>
    </row>
    <row r="15" spans="1:13" x14ac:dyDescent="0.2">
      <c r="A15" s="177">
        <v>12</v>
      </c>
      <c r="B15" s="194" t="s">
        <v>415</v>
      </c>
      <c r="C15" s="199" t="s">
        <v>452</v>
      </c>
      <c r="D15" s="176" t="s">
        <v>37</v>
      </c>
      <c r="E15" s="256" t="s">
        <v>28</v>
      </c>
      <c r="F15" s="178">
        <v>1</v>
      </c>
      <c r="H15" s="176">
        <v>12</v>
      </c>
      <c r="I15" s="194" t="s">
        <v>414</v>
      </c>
      <c r="J15" s="203" t="s">
        <v>451</v>
      </c>
      <c r="K15" s="177" t="s">
        <v>37</v>
      </c>
      <c r="L15" s="176" t="s">
        <v>28</v>
      </c>
      <c r="M15" s="178">
        <v>1</v>
      </c>
    </row>
    <row r="16" spans="1:13" x14ac:dyDescent="0.2">
      <c r="A16" s="177">
        <v>13</v>
      </c>
      <c r="B16" s="194" t="s">
        <v>416</v>
      </c>
      <c r="C16" s="199" t="s">
        <v>453</v>
      </c>
      <c r="D16" s="176" t="s">
        <v>37</v>
      </c>
      <c r="E16" s="256" t="s">
        <v>28</v>
      </c>
      <c r="F16" s="178">
        <v>1</v>
      </c>
      <c r="H16" s="176">
        <v>13</v>
      </c>
      <c r="I16" s="194" t="s">
        <v>415</v>
      </c>
      <c r="J16" s="203" t="s">
        <v>452</v>
      </c>
      <c r="K16" s="177" t="s">
        <v>37</v>
      </c>
      <c r="L16" s="176" t="s">
        <v>28</v>
      </c>
      <c r="M16" s="178">
        <v>1</v>
      </c>
    </row>
    <row r="17" spans="1:13" x14ac:dyDescent="0.2">
      <c r="A17" s="177">
        <v>14</v>
      </c>
      <c r="B17" s="194" t="s">
        <v>417</v>
      </c>
      <c r="C17" s="199" t="s">
        <v>454</v>
      </c>
      <c r="D17" s="176" t="s">
        <v>37</v>
      </c>
      <c r="E17" s="256" t="s">
        <v>28</v>
      </c>
      <c r="F17" s="178">
        <v>1</v>
      </c>
      <c r="H17" s="176">
        <v>14</v>
      </c>
      <c r="I17" s="194" t="s">
        <v>416</v>
      </c>
      <c r="J17" s="203" t="s">
        <v>453</v>
      </c>
      <c r="K17" s="177" t="s">
        <v>37</v>
      </c>
      <c r="L17" s="176" t="s">
        <v>28</v>
      </c>
      <c r="M17" s="178">
        <v>1</v>
      </c>
    </row>
    <row r="18" spans="1:13" x14ac:dyDescent="0.2">
      <c r="A18" s="177">
        <v>15</v>
      </c>
      <c r="B18" s="194" t="s">
        <v>418</v>
      </c>
      <c r="C18" s="199" t="s">
        <v>455</v>
      </c>
      <c r="D18" s="176" t="s">
        <v>37</v>
      </c>
      <c r="E18" s="256" t="s">
        <v>28</v>
      </c>
      <c r="F18" s="178">
        <v>1</v>
      </c>
      <c r="H18" s="176">
        <v>15</v>
      </c>
      <c r="I18" s="194" t="s">
        <v>417</v>
      </c>
      <c r="J18" s="203" t="s">
        <v>454</v>
      </c>
      <c r="K18" s="177" t="s">
        <v>37</v>
      </c>
      <c r="L18" s="176" t="s">
        <v>28</v>
      </c>
      <c r="M18" s="178">
        <v>1</v>
      </c>
    </row>
    <row r="19" spans="1:13" x14ac:dyDescent="0.2">
      <c r="A19" s="177">
        <v>16</v>
      </c>
      <c r="B19" s="194" t="s">
        <v>419</v>
      </c>
      <c r="C19" s="199" t="s">
        <v>456</v>
      </c>
      <c r="D19" s="176" t="s">
        <v>37</v>
      </c>
      <c r="E19" s="256" t="s">
        <v>28</v>
      </c>
      <c r="F19" s="178">
        <v>1</v>
      </c>
      <c r="H19" s="176">
        <v>16</v>
      </c>
      <c r="I19" s="194" t="s">
        <v>418</v>
      </c>
      <c r="J19" s="203" t="s">
        <v>455</v>
      </c>
      <c r="K19" s="177" t="s">
        <v>37</v>
      </c>
      <c r="L19" s="176" t="s">
        <v>28</v>
      </c>
      <c r="M19" s="178">
        <v>1</v>
      </c>
    </row>
    <row r="20" spans="1:13" x14ac:dyDescent="0.2">
      <c r="A20" s="177">
        <v>17</v>
      </c>
      <c r="B20" s="194" t="s">
        <v>420</v>
      </c>
      <c r="C20" s="199" t="s">
        <v>457</v>
      </c>
      <c r="D20" s="247" t="s">
        <v>643</v>
      </c>
      <c r="E20" s="257" t="s">
        <v>28</v>
      </c>
      <c r="F20" s="248">
        <v>0</v>
      </c>
      <c r="H20" s="176">
        <v>17</v>
      </c>
      <c r="I20" s="194" t="s">
        <v>419</v>
      </c>
      <c r="J20" s="203" t="s">
        <v>456</v>
      </c>
      <c r="K20" s="177" t="s">
        <v>37</v>
      </c>
      <c r="L20" s="176" t="s">
        <v>28</v>
      </c>
      <c r="M20" s="178">
        <v>1</v>
      </c>
    </row>
    <row r="21" spans="1:13" x14ac:dyDescent="0.2">
      <c r="A21" s="177">
        <v>18</v>
      </c>
      <c r="B21" s="194" t="s">
        <v>421</v>
      </c>
      <c r="C21" s="199" t="s">
        <v>458</v>
      </c>
      <c r="D21" s="176" t="s">
        <v>37</v>
      </c>
      <c r="E21" s="256" t="s">
        <v>28</v>
      </c>
      <c r="F21" s="178">
        <v>1</v>
      </c>
      <c r="H21" s="176">
        <v>18</v>
      </c>
      <c r="I21" s="194" t="s">
        <v>420</v>
      </c>
      <c r="J21" s="203" t="s">
        <v>457</v>
      </c>
      <c r="K21" s="246" t="s">
        <v>643</v>
      </c>
      <c r="L21" s="247" t="s">
        <v>28</v>
      </c>
      <c r="M21" s="248">
        <v>0</v>
      </c>
    </row>
    <row r="22" spans="1:13" x14ac:dyDescent="0.2">
      <c r="A22" s="177">
        <v>19</v>
      </c>
      <c r="B22" s="194" t="s">
        <v>439</v>
      </c>
      <c r="C22" s="199" t="s">
        <v>459</v>
      </c>
      <c r="D22" s="176" t="s">
        <v>37</v>
      </c>
      <c r="E22" s="256" t="s">
        <v>28</v>
      </c>
      <c r="F22" s="178">
        <v>1</v>
      </c>
      <c r="H22" s="176">
        <v>19</v>
      </c>
      <c r="I22" s="194" t="s">
        <v>421</v>
      </c>
      <c r="J22" s="203" t="s">
        <v>458</v>
      </c>
      <c r="K22" s="177" t="s">
        <v>37</v>
      </c>
      <c r="L22" s="176" t="s">
        <v>28</v>
      </c>
      <c r="M22" s="178">
        <v>1</v>
      </c>
    </row>
    <row r="23" spans="1:13" x14ac:dyDescent="0.2">
      <c r="A23" s="177">
        <v>20</v>
      </c>
      <c r="B23" s="194" t="s">
        <v>460</v>
      </c>
      <c r="C23" s="199" t="s">
        <v>461</v>
      </c>
      <c r="D23" s="176" t="s">
        <v>37</v>
      </c>
      <c r="E23" s="256" t="s">
        <v>28</v>
      </c>
      <c r="F23" s="178">
        <v>1</v>
      </c>
      <c r="H23" s="176">
        <v>20</v>
      </c>
      <c r="I23" s="194" t="s">
        <v>439</v>
      </c>
      <c r="J23" s="203" t="s">
        <v>459</v>
      </c>
      <c r="K23" s="177" t="s">
        <v>37</v>
      </c>
      <c r="L23" s="176" t="s">
        <v>28</v>
      </c>
      <c r="M23" s="178">
        <v>1</v>
      </c>
    </row>
    <row r="24" spans="1:13" x14ac:dyDescent="0.2">
      <c r="A24" s="258">
        <v>21</v>
      </c>
      <c r="B24" s="194" t="s">
        <v>462</v>
      </c>
      <c r="C24" s="199" t="s">
        <v>654</v>
      </c>
      <c r="D24" s="259" t="s">
        <v>37</v>
      </c>
      <c r="E24" s="260" t="s">
        <v>28</v>
      </c>
      <c r="F24" s="261">
        <v>1</v>
      </c>
      <c r="H24" s="176">
        <v>21</v>
      </c>
      <c r="I24" s="194" t="s">
        <v>460</v>
      </c>
      <c r="J24" s="199" t="s">
        <v>461</v>
      </c>
      <c r="K24" s="177" t="s">
        <v>37</v>
      </c>
      <c r="L24" s="176" t="s">
        <v>28</v>
      </c>
      <c r="M24" s="178">
        <v>1</v>
      </c>
    </row>
    <row r="25" spans="1:13" ht="13.5" thickBot="1" x14ac:dyDescent="0.25">
      <c r="A25" s="262">
        <v>22</v>
      </c>
      <c r="B25" s="263" t="s">
        <v>655</v>
      </c>
      <c r="C25" s="264" t="s">
        <v>463</v>
      </c>
      <c r="D25" s="259" t="s">
        <v>37</v>
      </c>
      <c r="E25" s="260" t="s">
        <v>28</v>
      </c>
      <c r="F25" s="261">
        <v>1</v>
      </c>
      <c r="H25" s="176">
        <v>22</v>
      </c>
      <c r="I25" s="195" t="s">
        <v>462</v>
      </c>
      <c r="J25" s="204" t="s">
        <v>463</v>
      </c>
      <c r="K25" s="177" t="s">
        <v>37</v>
      </c>
      <c r="L25" s="176" t="s">
        <v>28</v>
      </c>
      <c r="M25" s="178">
        <v>1</v>
      </c>
    </row>
    <row r="26" spans="1:13" ht="13.5" thickBot="1" x14ac:dyDescent="0.25">
      <c r="A26" s="287" t="s">
        <v>343</v>
      </c>
      <c r="B26" s="288"/>
      <c r="C26" s="288"/>
      <c r="D26" s="288"/>
      <c r="E26" s="289"/>
      <c r="F26" s="179">
        <f>SUM(F4:F25)</f>
        <v>19</v>
      </c>
      <c r="H26" s="287" t="s">
        <v>343</v>
      </c>
      <c r="I26" s="288"/>
      <c r="J26" s="288"/>
      <c r="K26" s="288"/>
      <c r="L26" s="289"/>
      <c r="M26" s="179">
        <f>SUM(M4:M25)</f>
        <v>18</v>
      </c>
    </row>
    <row r="28" spans="1:13" x14ac:dyDescent="0.2">
      <c r="B28" s="166"/>
      <c r="C28" s="180" t="s">
        <v>268</v>
      </c>
      <c r="D28" s="180">
        <v>22</v>
      </c>
      <c r="I28" s="166"/>
      <c r="J28" s="180" t="s">
        <v>268</v>
      </c>
      <c r="K28" s="180">
        <v>21</v>
      </c>
    </row>
    <row r="30" spans="1:13" x14ac:dyDescent="0.2">
      <c r="A30" s="181" t="s">
        <v>474</v>
      </c>
      <c r="B30" s="181"/>
      <c r="C30" s="182"/>
      <c r="D30" s="182"/>
      <c r="E30" s="182"/>
      <c r="F30" s="182"/>
      <c r="H30" s="181" t="s">
        <v>474</v>
      </c>
      <c r="I30" s="181"/>
      <c r="J30" s="182"/>
      <c r="K30" s="182"/>
      <c r="L30" s="182"/>
      <c r="M30" s="182"/>
    </row>
    <row r="31" spans="1:13" x14ac:dyDescent="0.2">
      <c r="A31" s="181" t="s">
        <v>475</v>
      </c>
      <c r="H31" s="181" t="s">
        <v>475</v>
      </c>
    </row>
  </sheetData>
  <mergeCells count="4">
    <mergeCell ref="A2:F2"/>
    <mergeCell ref="H2:M2"/>
    <mergeCell ref="A26:E26"/>
    <mergeCell ref="H26:L2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P16" sqref="P16"/>
    </sheetView>
  </sheetViews>
  <sheetFormatPr defaultRowHeight="12.75" x14ac:dyDescent="0.2"/>
  <cols>
    <col min="1" max="1" width="16.42578125" customWidth="1"/>
    <col min="2" max="2" width="18.5703125" customWidth="1"/>
    <col min="3" max="3" width="18.7109375" customWidth="1"/>
    <col min="4" max="4" width="15.28515625" customWidth="1"/>
    <col min="5" max="5" width="7" customWidth="1"/>
    <col min="6" max="6" width="7.85546875" customWidth="1"/>
    <col min="7" max="7" width="6" customWidth="1"/>
    <col min="8" max="8" width="16.42578125" customWidth="1"/>
    <col min="9" max="9" width="18.5703125" customWidth="1"/>
    <col min="10" max="10" width="18.7109375" customWidth="1"/>
    <col min="11" max="11" width="15.28515625" customWidth="1"/>
    <col min="12" max="12" width="7" customWidth="1"/>
    <col min="13" max="13" width="7.85546875" customWidth="1"/>
  </cols>
  <sheetData>
    <row r="1" spans="1:13" ht="13.5" thickBot="1" x14ac:dyDescent="0.25">
      <c r="B1" s="73"/>
      <c r="C1" s="73"/>
      <c r="D1" s="73"/>
      <c r="E1" s="73"/>
      <c r="F1" s="73"/>
      <c r="G1" s="73"/>
      <c r="I1" s="73"/>
      <c r="J1" s="73"/>
      <c r="K1" s="73"/>
      <c r="L1" s="73"/>
      <c r="M1" s="73"/>
    </row>
    <row r="2" spans="1:13" ht="21.75" customHeight="1" thickBot="1" x14ac:dyDescent="0.25">
      <c r="A2" s="290" t="s">
        <v>648</v>
      </c>
      <c r="B2" s="291"/>
      <c r="C2" s="292"/>
      <c r="D2" s="73"/>
      <c r="E2" s="73"/>
      <c r="F2" s="73"/>
      <c r="G2" s="73"/>
      <c r="H2" s="290" t="s">
        <v>624</v>
      </c>
      <c r="I2" s="291"/>
      <c r="J2" s="292"/>
      <c r="K2" s="73"/>
      <c r="L2" s="73"/>
      <c r="M2" s="73"/>
    </row>
    <row r="3" spans="1:13" ht="26.25" customHeight="1" thickBot="1" x14ac:dyDescent="0.25">
      <c r="A3" s="27" t="s">
        <v>94</v>
      </c>
      <c r="B3" s="63" t="s">
        <v>95</v>
      </c>
      <c r="C3" s="13" t="s">
        <v>96</v>
      </c>
      <c r="D3" s="73"/>
      <c r="E3" s="73"/>
      <c r="F3" s="73"/>
      <c r="G3" s="73"/>
      <c r="H3" s="27" t="s">
        <v>94</v>
      </c>
      <c r="I3" s="63" t="s">
        <v>95</v>
      </c>
      <c r="J3" s="13" t="s">
        <v>96</v>
      </c>
      <c r="K3" s="73"/>
      <c r="L3" s="73"/>
      <c r="M3" s="73"/>
    </row>
    <row r="4" spans="1:13" ht="21.75" customHeight="1" thickBot="1" x14ac:dyDescent="0.25">
      <c r="A4" s="42" t="s">
        <v>7</v>
      </c>
      <c r="B4" s="64">
        <f>B14+B17+B20+B23</f>
        <v>18</v>
      </c>
      <c r="C4" s="30">
        <f>D14+D17+D20+D23</f>
        <v>18</v>
      </c>
      <c r="D4" s="73"/>
      <c r="E4" s="73"/>
      <c r="F4" s="73"/>
      <c r="G4" s="73"/>
      <c r="H4" s="42" t="s">
        <v>7</v>
      </c>
      <c r="I4" s="64">
        <f>I14+I17+I20+I23</f>
        <v>18</v>
      </c>
      <c r="J4" s="30">
        <f>K14+K17+K20+K23</f>
        <v>18</v>
      </c>
      <c r="K4" s="73"/>
      <c r="L4" s="73"/>
      <c r="M4" s="73"/>
    </row>
    <row r="5" spans="1:13" x14ac:dyDescent="0.2">
      <c r="B5" s="73"/>
      <c r="C5" s="73"/>
      <c r="D5" s="73"/>
      <c r="E5" s="73"/>
      <c r="F5" s="73"/>
      <c r="G5" s="73"/>
      <c r="I5" s="73"/>
      <c r="J5" s="73"/>
      <c r="K5" s="73"/>
      <c r="L5" s="73"/>
      <c r="M5" s="73"/>
    </row>
    <row r="6" spans="1:13" ht="13.5" thickBot="1" x14ac:dyDescent="0.25"/>
    <row r="7" spans="1:13" ht="21" customHeight="1" thickBot="1" x14ac:dyDescent="0.25">
      <c r="A7" s="293" t="s">
        <v>35</v>
      </c>
      <c r="B7" s="295" t="s">
        <v>93</v>
      </c>
      <c r="C7" s="296"/>
      <c r="D7" s="296"/>
      <c r="E7" s="296"/>
      <c r="F7" s="297"/>
      <c r="H7" s="293" t="s">
        <v>35</v>
      </c>
      <c r="I7" s="295" t="s">
        <v>93</v>
      </c>
      <c r="J7" s="296"/>
      <c r="K7" s="296"/>
      <c r="L7" s="296"/>
      <c r="M7" s="297"/>
    </row>
    <row r="8" spans="1:13" ht="19.5" customHeight="1" thickBot="1" x14ac:dyDescent="0.3">
      <c r="A8" s="294"/>
      <c r="B8" s="35" t="s">
        <v>36</v>
      </c>
      <c r="C8" s="25" t="s">
        <v>39</v>
      </c>
      <c r="D8" s="36" t="s">
        <v>40</v>
      </c>
      <c r="E8" s="25" t="s">
        <v>41</v>
      </c>
      <c r="F8" s="37" t="s">
        <v>5</v>
      </c>
      <c r="H8" s="294"/>
      <c r="I8" s="205" t="s">
        <v>36</v>
      </c>
      <c r="J8" s="25" t="s">
        <v>39</v>
      </c>
      <c r="K8" s="207" t="s">
        <v>40</v>
      </c>
      <c r="L8" s="25" t="s">
        <v>41</v>
      </c>
      <c r="M8" s="206" t="s">
        <v>5</v>
      </c>
    </row>
    <row r="9" spans="1:13" ht="15.75" thickBot="1" x14ac:dyDescent="0.25">
      <c r="A9" s="28" t="s">
        <v>7</v>
      </c>
      <c r="B9" s="39">
        <f>D14</f>
        <v>14</v>
      </c>
      <c r="C9" s="29">
        <f>D17</f>
        <v>0</v>
      </c>
      <c r="D9" s="40">
        <f>D20</f>
        <v>0</v>
      </c>
      <c r="E9" s="29">
        <f>D23</f>
        <v>4</v>
      </c>
      <c r="F9" s="41">
        <f>E9+D9+C9+B9</f>
        <v>18</v>
      </c>
      <c r="H9" s="28" t="s">
        <v>7</v>
      </c>
      <c r="I9" s="39">
        <f>K14</f>
        <v>14</v>
      </c>
      <c r="J9" s="29">
        <f>K17</f>
        <v>0</v>
      </c>
      <c r="K9" s="40">
        <f>K20</f>
        <v>0</v>
      </c>
      <c r="L9" s="29">
        <f>K23</f>
        <v>4</v>
      </c>
      <c r="M9" s="41">
        <f>L9+K9+J9+I9</f>
        <v>18</v>
      </c>
    </row>
    <row r="10" spans="1:13" ht="15.75" thickBot="1" x14ac:dyDescent="0.3">
      <c r="A10" s="35" t="s">
        <v>5</v>
      </c>
      <c r="B10" s="35">
        <f>SUM(B9:B9)</f>
        <v>14</v>
      </c>
      <c r="C10" s="25">
        <f>SUM(C9:C9)</f>
        <v>0</v>
      </c>
      <c r="D10" s="36">
        <f>SUM(D9:D9)</f>
        <v>0</v>
      </c>
      <c r="E10" s="25">
        <f>SUM(E9:E9)</f>
        <v>4</v>
      </c>
      <c r="F10" s="37">
        <f>SUM(F9:F9)</f>
        <v>18</v>
      </c>
      <c r="H10" s="205" t="s">
        <v>5</v>
      </c>
      <c r="I10" s="205">
        <f>SUM(I9:I9)</f>
        <v>14</v>
      </c>
      <c r="J10" s="25">
        <f>SUM(J9:J9)</f>
        <v>0</v>
      </c>
      <c r="K10" s="207">
        <f>SUM(K9:K9)</f>
        <v>0</v>
      </c>
      <c r="L10" s="25">
        <f>SUM(L9:L9)</f>
        <v>4</v>
      </c>
      <c r="M10" s="206">
        <f>SUM(M9:M9)</f>
        <v>18</v>
      </c>
    </row>
    <row r="12" spans="1:13" ht="13.5" thickBot="1" x14ac:dyDescent="0.25"/>
    <row r="13" spans="1:13" ht="30.95" customHeight="1" thickBot="1" x14ac:dyDescent="0.25">
      <c r="A13" s="54" t="s">
        <v>35</v>
      </c>
      <c r="B13" s="55" t="s">
        <v>81</v>
      </c>
      <c r="C13" s="56" t="s">
        <v>82</v>
      </c>
      <c r="D13" s="56" t="s">
        <v>83</v>
      </c>
      <c r="H13" s="54" t="s">
        <v>35</v>
      </c>
      <c r="I13" s="55" t="s">
        <v>81</v>
      </c>
      <c r="J13" s="56" t="s">
        <v>82</v>
      </c>
      <c r="K13" s="56" t="s">
        <v>83</v>
      </c>
    </row>
    <row r="14" spans="1:13" ht="15.75" thickBot="1" x14ac:dyDescent="0.25">
      <c r="A14" s="57" t="s">
        <v>7</v>
      </c>
      <c r="B14" s="58">
        <v>14</v>
      </c>
      <c r="C14" s="59">
        <v>0</v>
      </c>
      <c r="D14" s="60">
        <f t="shared" ref="D14" si="0">B14-C14</f>
        <v>14</v>
      </c>
      <c r="H14" s="57" t="s">
        <v>7</v>
      </c>
      <c r="I14" s="58">
        <v>14</v>
      </c>
      <c r="J14" s="59">
        <v>0</v>
      </c>
      <c r="K14" s="60">
        <f t="shared" ref="K14" si="1">I14-J14</f>
        <v>14</v>
      </c>
    </row>
    <row r="15" spans="1:13" ht="13.5" thickBot="1" x14ac:dyDescent="0.25"/>
    <row r="16" spans="1:13" ht="30.95" customHeight="1" thickBot="1" x14ac:dyDescent="0.25">
      <c r="A16" s="54" t="s">
        <v>35</v>
      </c>
      <c r="B16" s="61" t="s">
        <v>84</v>
      </c>
      <c r="C16" s="62" t="s">
        <v>85</v>
      </c>
      <c r="D16" s="56" t="s">
        <v>86</v>
      </c>
      <c r="H16" s="54" t="s">
        <v>35</v>
      </c>
      <c r="I16" s="61" t="s">
        <v>84</v>
      </c>
      <c r="J16" s="62" t="s">
        <v>85</v>
      </c>
      <c r="K16" s="56" t="s">
        <v>86</v>
      </c>
    </row>
    <row r="17" spans="1:11" ht="15.75" thickBot="1" x14ac:dyDescent="0.25">
      <c r="A17" s="57" t="s">
        <v>7</v>
      </c>
      <c r="B17" s="58">
        <v>0</v>
      </c>
      <c r="C17" s="59">
        <v>0</v>
      </c>
      <c r="D17" s="60">
        <f t="shared" ref="D17" si="2">B17-C17</f>
        <v>0</v>
      </c>
      <c r="H17" s="57" t="s">
        <v>7</v>
      </c>
      <c r="I17" s="58">
        <v>0</v>
      </c>
      <c r="J17" s="59">
        <v>0</v>
      </c>
      <c r="K17" s="60">
        <f t="shared" ref="K17" si="3">I17-J17</f>
        <v>0</v>
      </c>
    </row>
    <row r="18" spans="1:11" ht="13.5" thickBot="1" x14ac:dyDescent="0.25"/>
    <row r="19" spans="1:11" ht="30.95" customHeight="1" thickBot="1" x14ac:dyDescent="0.25">
      <c r="A19" s="54" t="s">
        <v>35</v>
      </c>
      <c r="B19" s="55" t="s">
        <v>87</v>
      </c>
      <c r="C19" s="56" t="s">
        <v>88</v>
      </c>
      <c r="D19" s="56" t="s">
        <v>89</v>
      </c>
      <c r="H19" s="54" t="s">
        <v>35</v>
      </c>
      <c r="I19" s="55" t="s">
        <v>87</v>
      </c>
      <c r="J19" s="56" t="s">
        <v>88</v>
      </c>
      <c r="K19" s="56" t="s">
        <v>89</v>
      </c>
    </row>
    <row r="20" spans="1:11" ht="15.75" thickBot="1" x14ac:dyDescent="0.25">
      <c r="A20" s="57" t="s">
        <v>7</v>
      </c>
      <c r="B20" s="58">
        <v>0</v>
      </c>
      <c r="C20" s="59">
        <v>0</v>
      </c>
      <c r="D20" s="60">
        <f t="shared" ref="D20" si="4">B20-C20</f>
        <v>0</v>
      </c>
      <c r="H20" s="57" t="s">
        <v>7</v>
      </c>
      <c r="I20" s="58">
        <v>0</v>
      </c>
      <c r="J20" s="59">
        <v>0</v>
      </c>
      <c r="K20" s="60">
        <f t="shared" ref="K20" si="5">I20-J20</f>
        <v>0</v>
      </c>
    </row>
    <row r="21" spans="1:11" ht="13.5" thickBot="1" x14ac:dyDescent="0.25"/>
    <row r="22" spans="1:11" ht="30.95" customHeight="1" thickBot="1" x14ac:dyDescent="0.25">
      <c r="A22" s="54" t="s">
        <v>35</v>
      </c>
      <c r="B22" s="55" t="s">
        <v>90</v>
      </c>
      <c r="C22" s="56" t="s">
        <v>91</v>
      </c>
      <c r="D22" s="56" t="s">
        <v>92</v>
      </c>
      <c r="H22" s="54" t="s">
        <v>35</v>
      </c>
      <c r="I22" s="55" t="s">
        <v>90</v>
      </c>
      <c r="J22" s="56" t="s">
        <v>91</v>
      </c>
      <c r="K22" s="56" t="s">
        <v>92</v>
      </c>
    </row>
    <row r="23" spans="1:11" ht="15.75" thickBot="1" x14ac:dyDescent="0.25">
      <c r="A23" s="57" t="s">
        <v>7</v>
      </c>
      <c r="B23" s="58">
        <v>4</v>
      </c>
      <c r="C23" s="59">
        <v>0</v>
      </c>
      <c r="D23" s="60">
        <f t="shared" ref="D23" si="6">B23-C23</f>
        <v>4</v>
      </c>
      <c r="H23" s="57" t="s">
        <v>7</v>
      </c>
      <c r="I23" s="58">
        <v>4</v>
      </c>
      <c r="J23" s="59">
        <v>0</v>
      </c>
      <c r="K23" s="60">
        <f t="shared" ref="K23" si="7">I23-J23</f>
        <v>4</v>
      </c>
    </row>
  </sheetData>
  <mergeCells count="6">
    <mergeCell ref="H2:J2"/>
    <mergeCell ref="H7:H8"/>
    <mergeCell ref="I7:M7"/>
    <mergeCell ref="A7:A8"/>
    <mergeCell ref="B7:F7"/>
    <mergeCell ref="A2:C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I22" sqref="I22"/>
    </sheetView>
  </sheetViews>
  <sheetFormatPr defaultRowHeight="12.75" x14ac:dyDescent="0.2"/>
  <cols>
    <col min="1" max="1" width="11.85546875" customWidth="1"/>
    <col min="2" max="2" width="15.42578125" bestFit="1" customWidth="1"/>
    <col min="3" max="3" width="17.85546875" bestFit="1" customWidth="1"/>
    <col min="4" max="4" width="12.28515625" customWidth="1"/>
    <col min="5" max="5" width="14.28515625" customWidth="1"/>
    <col min="6" max="6" width="8.28515625" customWidth="1"/>
    <col min="7" max="7" width="4" customWidth="1"/>
    <col min="8" max="8" width="11.85546875" customWidth="1"/>
    <col min="9" max="9" width="15.42578125" bestFit="1" customWidth="1"/>
    <col min="10" max="10" width="17.85546875" bestFit="1" customWidth="1"/>
    <col min="11" max="11" width="12.28515625" customWidth="1"/>
    <col min="12" max="12" width="14.28515625" customWidth="1"/>
    <col min="13" max="13" width="8.28515625" customWidth="1"/>
  </cols>
  <sheetData>
    <row r="2" spans="1:13" ht="13.5" thickBot="1" x14ac:dyDescent="0.25">
      <c r="G2" s="38"/>
    </row>
    <row r="3" spans="1:13" ht="18" customHeight="1" thickBot="1" x14ac:dyDescent="0.25">
      <c r="A3" s="275" t="s">
        <v>649</v>
      </c>
      <c r="B3" s="298"/>
      <c r="C3" s="298"/>
      <c r="D3" s="298"/>
      <c r="E3" s="298"/>
      <c r="F3" s="276"/>
      <c r="H3" s="275" t="s">
        <v>625</v>
      </c>
      <c r="I3" s="298"/>
      <c r="J3" s="298"/>
      <c r="K3" s="298"/>
      <c r="L3" s="298"/>
      <c r="M3" s="276"/>
    </row>
    <row r="4" spans="1:13" ht="19.5" customHeight="1" thickBot="1" x14ac:dyDescent="0.3">
      <c r="A4" s="69" t="s">
        <v>35</v>
      </c>
      <c r="B4" s="65" t="s">
        <v>36</v>
      </c>
      <c r="C4" s="25" t="s">
        <v>39</v>
      </c>
      <c r="D4" s="66" t="s">
        <v>40</v>
      </c>
      <c r="E4" s="25" t="s">
        <v>41</v>
      </c>
      <c r="F4" s="67" t="s">
        <v>5</v>
      </c>
      <c r="H4" s="69" t="s">
        <v>35</v>
      </c>
      <c r="I4" s="205" t="s">
        <v>36</v>
      </c>
      <c r="J4" s="25" t="s">
        <v>39</v>
      </c>
      <c r="K4" s="207" t="s">
        <v>40</v>
      </c>
      <c r="L4" s="25" t="s">
        <v>41</v>
      </c>
      <c r="M4" s="206" t="s">
        <v>5</v>
      </c>
    </row>
    <row r="5" spans="1:13" ht="15.75" thickBot="1" x14ac:dyDescent="0.25">
      <c r="A5" s="28" t="s">
        <v>7</v>
      </c>
      <c r="B5" s="39">
        <f>B10</f>
        <v>14</v>
      </c>
      <c r="C5" s="29">
        <f>C10</f>
        <v>0</v>
      </c>
      <c r="D5" s="40">
        <f>D10</f>
        <v>0</v>
      </c>
      <c r="E5" s="29">
        <f>E10</f>
        <v>4</v>
      </c>
      <c r="F5" s="41">
        <f>E5+D5+C5+B5</f>
        <v>18</v>
      </c>
      <c r="H5" s="28" t="s">
        <v>7</v>
      </c>
      <c r="I5" s="39">
        <f>I10</f>
        <v>14</v>
      </c>
      <c r="J5" s="29">
        <f>J10</f>
        <v>0</v>
      </c>
      <c r="K5" s="40">
        <f>K10</f>
        <v>0</v>
      </c>
      <c r="L5" s="29">
        <f>L10</f>
        <v>4</v>
      </c>
      <c r="M5" s="41">
        <f>L5+K5+J5+I5</f>
        <v>18</v>
      </c>
    </row>
    <row r="6" spans="1:13" ht="15.75" thickBot="1" x14ac:dyDescent="0.3">
      <c r="A6" s="65" t="s">
        <v>5</v>
      </c>
      <c r="B6" s="65">
        <f>SUM(B5:B5)</f>
        <v>14</v>
      </c>
      <c r="C6" s="25">
        <f>SUM(C5:C5)</f>
        <v>0</v>
      </c>
      <c r="D6" s="66">
        <f>SUM(D5:D5)</f>
        <v>0</v>
      </c>
      <c r="E6" s="25">
        <f>SUM(E5:E5)</f>
        <v>4</v>
      </c>
      <c r="F6" s="67">
        <f>SUM(F5:F5)</f>
        <v>18</v>
      </c>
      <c r="H6" s="205" t="s">
        <v>5</v>
      </c>
      <c r="I6" s="205">
        <f>SUM(I5:I5)</f>
        <v>14</v>
      </c>
      <c r="J6" s="25">
        <f>SUM(J5:J5)</f>
        <v>0</v>
      </c>
      <c r="K6" s="207">
        <f>SUM(K5:K5)</f>
        <v>0</v>
      </c>
      <c r="L6" s="25">
        <f>SUM(L5:L5)</f>
        <v>4</v>
      </c>
      <c r="M6" s="206">
        <f>SUM(M5:M5)</f>
        <v>18</v>
      </c>
    </row>
    <row r="8" spans="1:13" ht="13.5" thickBot="1" x14ac:dyDescent="0.25"/>
    <row r="9" spans="1:13" ht="30.95" customHeight="1" thickBot="1" x14ac:dyDescent="0.25">
      <c r="A9" s="54" t="s">
        <v>35</v>
      </c>
      <c r="B9" s="55" t="s">
        <v>81</v>
      </c>
      <c r="C9" s="55" t="s">
        <v>84</v>
      </c>
      <c r="D9" s="55" t="s">
        <v>87</v>
      </c>
      <c r="E9" s="55" t="s">
        <v>144</v>
      </c>
      <c r="H9" s="54" t="s">
        <v>35</v>
      </c>
      <c r="I9" s="55" t="s">
        <v>81</v>
      </c>
      <c r="J9" s="55" t="s">
        <v>84</v>
      </c>
      <c r="K9" s="55" t="s">
        <v>87</v>
      </c>
      <c r="L9" s="55" t="s">
        <v>144</v>
      </c>
    </row>
    <row r="10" spans="1:13" ht="23.25" customHeight="1" thickBot="1" x14ac:dyDescent="0.25">
      <c r="A10" s="57" t="s">
        <v>7</v>
      </c>
      <c r="B10" s="58">
        <v>14</v>
      </c>
      <c r="C10" s="58">
        <v>0</v>
      </c>
      <c r="D10" s="58">
        <v>0</v>
      </c>
      <c r="E10" s="58">
        <v>4</v>
      </c>
      <c r="H10" s="57" t="s">
        <v>7</v>
      </c>
      <c r="I10" s="58">
        <v>14</v>
      </c>
      <c r="J10" s="58">
        <v>0</v>
      </c>
      <c r="K10" s="58">
        <v>0</v>
      </c>
      <c r="L10" s="58">
        <v>4</v>
      </c>
    </row>
    <row r="13" spans="1:13" x14ac:dyDescent="0.2">
      <c r="A13" s="299" t="s">
        <v>143</v>
      </c>
      <c r="B13" s="299"/>
      <c r="C13" s="299"/>
      <c r="D13" s="299"/>
      <c r="E13" s="68">
        <f>F6*115</f>
        <v>2070</v>
      </c>
      <c r="H13" s="299" t="s">
        <v>143</v>
      </c>
      <c r="I13" s="299"/>
      <c r="J13" s="299"/>
      <c r="K13" s="299"/>
      <c r="L13" s="68">
        <f>M6*115</f>
        <v>2070</v>
      </c>
    </row>
  </sheetData>
  <mergeCells count="4">
    <mergeCell ref="A3:F3"/>
    <mergeCell ref="A13:D13"/>
    <mergeCell ref="H3:M3"/>
    <mergeCell ref="H13:K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6" sqref="B26"/>
    </sheetView>
  </sheetViews>
  <sheetFormatPr defaultRowHeight="12.75" x14ac:dyDescent="0.2"/>
  <cols>
    <col min="1" max="1" width="21.42578125" customWidth="1"/>
    <col min="2" max="2" width="56.140625" customWidth="1"/>
    <col min="3" max="3" width="4.7109375" customWidth="1"/>
    <col min="4" max="4" width="7.7109375" customWidth="1"/>
    <col min="5" max="5" width="20.85546875" customWidth="1"/>
    <col min="6" max="6" width="56.140625" customWidth="1"/>
    <col min="7" max="7" width="33.7109375" customWidth="1"/>
  </cols>
  <sheetData>
    <row r="1" spans="1:6" ht="13.5" thickBot="1" x14ac:dyDescent="0.25"/>
    <row r="2" spans="1:6" ht="17.25" customHeight="1" thickBot="1" x14ac:dyDescent="0.3">
      <c r="A2" s="300" t="s">
        <v>650</v>
      </c>
      <c r="B2" s="301"/>
      <c r="C2" s="230"/>
      <c r="E2" s="302" t="s">
        <v>626</v>
      </c>
      <c r="F2" s="301"/>
    </row>
    <row r="3" spans="1:6" ht="15.75" thickBot="1" x14ac:dyDescent="0.3">
      <c r="A3" s="168" t="s">
        <v>52</v>
      </c>
      <c r="B3" s="25" t="s">
        <v>53</v>
      </c>
      <c r="C3" s="230"/>
      <c r="E3" s="208" t="s">
        <v>52</v>
      </c>
      <c r="F3" s="25" t="s">
        <v>53</v>
      </c>
    </row>
    <row r="4" spans="1:6" s="182" customFormat="1" x14ac:dyDescent="0.2">
      <c r="A4" s="197" t="s">
        <v>422</v>
      </c>
      <c r="B4" s="192" t="s">
        <v>476</v>
      </c>
      <c r="C4" s="204"/>
      <c r="E4" s="198" t="s">
        <v>422</v>
      </c>
      <c r="F4" s="192" t="s">
        <v>476</v>
      </c>
    </row>
    <row r="5" spans="1:6" s="182" customFormat="1" ht="13.5" thickBot="1" x14ac:dyDescent="0.25">
      <c r="A5" s="199" t="s">
        <v>262</v>
      </c>
      <c r="B5" s="194" t="s">
        <v>263</v>
      </c>
      <c r="C5" s="204"/>
      <c r="E5" s="200" t="s">
        <v>262</v>
      </c>
      <c r="F5" s="194" t="s">
        <v>263</v>
      </c>
    </row>
    <row r="6" spans="1:6" ht="15.75" thickBot="1" x14ac:dyDescent="0.3">
      <c r="A6" s="167" t="s">
        <v>5</v>
      </c>
      <c r="B6" s="25">
        <v>2</v>
      </c>
      <c r="C6" s="230"/>
      <c r="E6" s="25" t="s">
        <v>5</v>
      </c>
      <c r="F6" s="25">
        <v>2</v>
      </c>
    </row>
    <row r="8" spans="1:6" ht="15" x14ac:dyDescent="0.25">
      <c r="A8" s="23" t="s">
        <v>145</v>
      </c>
      <c r="B8" s="53">
        <f>B6*1100</f>
        <v>2200</v>
      </c>
      <c r="C8" s="53"/>
      <c r="E8" s="23" t="s">
        <v>145</v>
      </c>
      <c r="F8" s="53">
        <f>F6*1100</f>
        <v>2200</v>
      </c>
    </row>
    <row r="10" spans="1:6" s="182" customFormat="1" x14ac:dyDescent="0.2">
      <c r="A10" s="182" t="s">
        <v>272</v>
      </c>
      <c r="E10" s="182" t="s">
        <v>272</v>
      </c>
    </row>
  </sheetData>
  <mergeCells count="2">
    <mergeCell ref="A2:B2"/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TOTAL</vt:lpstr>
      <vt:lpstr>TOTAIS_GP</vt:lpstr>
      <vt:lpstr>Estações Trabalho_Impressoras</vt:lpstr>
      <vt:lpstr>Caixas Correio</vt:lpstr>
      <vt:lpstr>Câmeras Video</vt:lpstr>
      <vt:lpstr>WI-FI</vt:lpstr>
      <vt:lpstr>Rádio Trunking</vt:lpstr>
      <vt:lpstr>Adm. Rede Radiocomunicação</vt:lpstr>
      <vt:lpstr>Adm. Redes Locais</vt:lpstr>
      <vt:lpstr>Gestão da Rede Infovia</vt:lpstr>
      <vt:lpstr>Relação Sistemas GP</vt:lpstr>
      <vt:lpstr>Descentralizadas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Márcia Rodrigues de Oliveira</cp:lastModifiedBy>
  <cp:lastPrinted>2017-09-28T12:40:58Z</cp:lastPrinted>
  <dcterms:created xsi:type="dcterms:W3CDTF">2012-03-30T18:42:19Z</dcterms:created>
  <dcterms:modified xsi:type="dcterms:W3CDTF">2023-01-17T20:24:36Z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fdd1d811-6122-4d51-b823-ffc2c2e13656</vt:lpwstr>
  </property>
</Properties>
</file>