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022\CENTRALIZADAS\2022-12 Dezembro\Relatórios Secretarias\PGM\"/>
    </mc:Choice>
  </mc:AlternateContent>
  <bookViews>
    <workbookView xWindow="480" yWindow="45" windowWidth="11340" windowHeight="8580" firstSheet="1" activeTab="1"/>
  </bookViews>
  <sheets>
    <sheet name="TOTAL" sheetId="9" state="hidden" r:id="rId1"/>
    <sheet name="TOTAIS_PGM" sheetId="22" r:id="rId2"/>
    <sheet name="Estações Trabalho_Impressoras" sheetId="20" r:id="rId3"/>
    <sheet name="Caixas Correio" sheetId="18" r:id="rId4"/>
    <sheet name="WI-FI" sheetId="11" r:id="rId5"/>
    <sheet name="Adm. Redes Locais" sheetId="19" r:id="rId6"/>
    <sheet name="Gestão da Rede Infovia" sheetId="17" r:id="rId7"/>
    <sheet name="Relação Servidor VM" sheetId="24" r:id="rId8"/>
    <sheet name="Relação Sistemas PGM" sheetId="27" r:id="rId9"/>
    <sheet name="Descentralizadas" sheetId="8" state="hidden" r:id="rId10"/>
    <sheet name="Plan1" sheetId="16" state="hidden" r:id="rId11"/>
  </sheets>
  <calcPr calcId="152511"/>
</workbook>
</file>

<file path=xl/calcChain.xml><?xml version="1.0" encoding="utf-8"?>
<calcChain xmlns="http://schemas.openxmlformats.org/spreadsheetml/2006/main">
  <c r="F13" i="11" l="1"/>
  <c r="M13" i="11" l="1"/>
  <c r="D19" i="22" l="1"/>
  <c r="C145" i="27" l="1"/>
  <c r="I8" i="17" l="1"/>
  <c r="E8" i="19"/>
  <c r="C30" i="22" l="1"/>
  <c r="B30" i="22"/>
  <c r="C29" i="22"/>
  <c r="B29" i="22"/>
  <c r="C28" i="22"/>
  <c r="D28" i="22" s="1"/>
  <c r="C27" i="22"/>
  <c r="B27" i="22"/>
  <c r="G20" i="22"/>
  <c r="G19" i="22"/>
  <c r="G18" i="22"/>
  <c r="G16" i="22"/>
  <c r="G15" i="22"/>
  <c r="G14" i="22"/>
  <c r="G13" i="22"/>
  <c r="F12" i="22"/>
  <c r="D12" i="22"/>
  <c r="F11" i="22"/>
  <c r="D11" i="22"/>
  <c r="F10" i="22"/>
  <c r="D10" i="22"/>
  <c r="F9" i="22"/>
  <c r="D9" i="22"/>
  <c r="F8" i="22"/>
  <c r="D8" i="22"/>
  <c r="F7" i="22"/>
  <c r="D7" i="22"/>
  <c r="F6" i="22"/>
  <c r="D6" i="22"/>
  <c r="F5" i="22"/>
  <c r="D5" i="22"/>
  <c r="F4" i="22"/>
  <c r="D4" i="22"/>
  <c r="F23" i="22" l="1"/>
  <c r="G5" i="22"/>
  <c r="G7" i="22"/>
  <c r="G9" i="22"/>
  <c r="G11" i="22"/>
  <c r="D30" i="22"/>
  <c r="D27" i="22"/>
  <c r="D29" i="22"/>
  <c r="G6" i="22"/>
  <c r="G8" i="22"/>
  <c r="G10" i="22"/>
  <c r="G12" i="22"/>
  <c r="C26" i="22"/>
  <c r="C31" i="22" s="1"/>
  <c r="B26" i="22"/>
  <c r="D26" i="22" s="1"/>
  <c r="D23" i="22"/>
  <c r="G4" i="22"/>
  <c r="D31" i="22" l="1"/>
  <c r="B31" i="22"/>
  <c r="G23" i="22"/>
  <c r="K3" i="24" l="1"/>
  <c r="L3" i="24" s="1"/>
  <c r="O3" i="24" l="1"/>
  <c r="P3" i="24" s="1"/>
  <c r="P4" i="24" s="1"/>
  <c r="B8" i="19" l="1"/>
  <c r="D8" i="17" l="1"/>
  <c r="C26" i="9" l="1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26" i="9" l="1"/>
</calcChain>
</file>

<file path=xl/sharedStrings.xml><?xml version="1.0" encoding="utf-8"?>
<sst xmlns="http://schemas.openxmlformats.org/spreadsheetml/2006/main" count="2495" uniqueCount="998">
  <si>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</si>
  <si>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</si>
  <si>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</si>
  <si>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</si>
  <si>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</si>
  <si>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</si>
  <si>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</si>
  <si>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</si>
  <si>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</si>
  <si>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</si>
  <si>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</si>
  <si>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</si>
  <si>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</si>
  <si>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</si>
  <si>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</si>
  <si>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</si>
  <si>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</si>
  <si>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</si>
  <si>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</si>
  <si>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</si>
  <si>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</si>
  <si>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</si>
  <si>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</si>
  <si>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</si>
  <si>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</si>
  <si>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DENOMINAÇÃO</t>
  </si>
  <si>
    <t>LOCALIZAÇÃO</t>
  </si>
  <si>
    <t>Total</t>
  </si>
  <si>
    <t>Indoor</t>
  </si>
  <si>
    <t>Bilhetagem</t>
  </si>
  <si>
    <t>Resumo</t>
  </si>
  <si>
    <t>PGM-FORONOVO-HS01</t>
  </si>
  <si>
    <t>Rua Manoelito de Ornellas, 50 - 7º Andar</t>
  </si>
  <si>
    <t>Serviços</t>
  </si>
  <si>
    <t>Desconto</t>
  </si>
  <si>
    <t>Infraestrutura</t>
  </si>
  <si>
    <t>TIPO</t>
  </si>
  <si>
    <t>On-Line</t>
  </si>
  <si>
    <t>COMUNICAÇÃO</t>
  </si>
  <si>
    <t>Impressoras Sem garantia</t>
  </si>
  <si>
    <t>ORGÃO-ANT</t>
  </si>
  <si>
    <t>REDE-NOME</t>
  </si>
  <si>
    <t>REDE-ENDEREÇO</t>
  </si>
  <si>
    <t>PGM-FORONOVO</t>
  </si>
  <si>
    <t>PGM-SC</t>
  </si>
  <si>
    <t xml:space="preserve">REDE INFOVIA </t>
  </si>
  <si>
    <t>Felipe de Sousa Menezes</t>
  </si>
  <si>
    <t>Rejane Souto Moreira</t>
  </si>
  <si>
    <t>Iara Maria Severo de Assis</t>
  </si>
  <si>
    <t>Giovane Rodrigues da Silva</t>
  </si>
  <si>
    <t>Monique Tadiotto Sichonany</t>
  </si>
  <si>
    <t>Rodrigo Policarpo</t>
  </si>
  <si>
    <t>Anderson Martins da Silveira</t>
  </si>
  <si>
    <t>Karina Cardoso Lopes</t>
  </si>
  <si>
    <t>José Rodrigues Moreira</t>
  </si>
  <si>
    <t>Mariluci Zancan</t>
  </si>
  <si>
    <t>Jefferson Gonçalo Pereira</t>
  </si>
  <si>
    <t>Luiz Carlos Niemczewski Junior</t>
  </si>
  <si>
    <t>Aline dos Santos Stoll</t>
  </si>
  <si>
    <t>Cesar Emílio Sulzbach</t>
  </si>
  <si>
    <t>Pedro Luis Martins</t>
  </si>
  <si>
    <t>Rodrigo Lagaggio Rosa</t>
  </si>
  <si>
    <t>Paulo Henrique Moretto</t>
  </si>
  <si>
    <t>Luciane Favaretto Timmers</t>
  </si>
  <si>
    <t>Rafael Vincente Ramos</t>
  </si>
  <si>
    <t>Hélio Fagundes Medeiros</t>
  </si>
  <si>
    <t>Rogerio Ferreira Fraga</t>
  </si>
  <si>
    <t>Anelise Pires Andrade</t>
  </si>
  <si>
    <t>Helena de Almeida Pereira Marques</t>
  </si>
  <si>
    <t>Thais Astarita Soirefmann</t>
  </si>
  <si>
    <t>Sandra Denardin</t>
  </si>
  <si>
    <t>Cíntia Duarte Nascimento</t>
  </si>
  <si>
    <t>Carlos Eduardo da Silveira</t>
  </si>
  <si>
    <t>Simone dos Santos Nunes</t>
  </si>
  <si>
    <t>Daniela Dornelles Balreira</t>
  </si>
  <si>
    <t>Rosana Vieira Kühn</t>
  </si>
  <si>
    <t>Denise de Oliveira Barreiro</t>
  </si>
  <si>
    <t>Ricardo Cioccari Timm</t>
  </si>
  <si>
    <t>Albert Abuabara</t>
  </si>
  <si>
    <t>Tiago Betat Machado</t>
  </si>
  <si>
    <t>Dalmaria Nessi Ricaldi</t>
  </si>
  <si>
    <t>Fabrícia Lacerda Marder</t>
  </si>
  <si>
    <t>Ricardo Hoffmann Muñoz</t>
  </si>
  <si>
    <t>Luciano Saldanha Varela</t>
  </si>
  <si>
    <t>Maria Zélia Abreu Frota</t>
  </si>
  <si>
    <t>Joslove Kaiser</t>
  </si>
  <si>
    <t>Carlos Rogerio Guedes Pires</t>
  </si>
  <si>
    <t>Claudia de Aguiar Barcellos</t>
  </si>
  <si>
    <t>Celso Levin</t>
  </si>
  <si>
    <t>Alexandre Azambuja Guterres</t>
  </si>
  <si>
    <t>Letícia Stronge Pires</t>
  </si>
  <si>
    <t>Fernanda Biachi</t>
  </si>
  <si>
    <t>Sérgio Júnior da Cunha Farias</t>
  </si>
  <si>
    <t>André Karst Kaminski</t>
  </si>
  <si>
    <t>Clarissa Cortes Fernandes Bohrer</t>
  </si>
  <si>
    <t>Claudio Hiran Alves Duarte</t>
  </si>
  <si>
    <t>Karin Aline Coelho dos Santos</t>
  </si>
  <si>
    <t>Marcia Moura Lameira</t>
  </si>
  <si>
    <t>Eduardo Gomes Tedesco</t>
  </si>
  <si>
    <t>Fernando Vicenzi</t>
  </si>
  <si>
    <t>Guilherme Alfredo Kleinschmitt</t>
  </si>
  <si>
    <t>Nelson Nemo Franchini Marisco</t>
  </si>
  <si>
    <t>Edmilson Todeschini</t>
  </si>
  <si>
    <t>Eleonora Braz Serralta</t>
  </si>
  <si>
    <t>Jacqueline Brum Bohrer</t>
  </si>
  <si>
    <t>Jacqueline M. O. C. e Silva</t>
  </si>
  <si>
    <t>Alexandre Oliveira Casagrande</t>
  </si>
  <si>
    <t>André Santos Chaves</t>
  </si>
  <si>
    <t>Caren Vasata</t>
  </si>
  <si>
    <t>Cristiane Catarina Fagundes de Oliveira</t>
  </si>
  <si>
    <t>Sidnei Borges Silva</t>
  </si>
  <si>
    <t>Tatiana Porto Ramos</t>
  </si>
  <si>
    <t>Bethania Regina Pederneiras Flach</t>
  </si>
  <si>
    <t>Cristiane Nery</t>
  </si>
  <si>
    <t>Janaina Hernandez Marques</t>
  </si>
  <si>
    <t>Paulo Ricardo Rama</t>
  </si>
  <si>
    <t>Giovani Kerber Jardim</t>
  </si>
  <si>
    <t>Rosa Maria Sampietro</t>
  </si>
  <si>
    <t>Cristiano Trucolo Rodrigues</t>
  </si>
  <si>
    <t>Adriana Carvalho Silva Santos</t>
  </si>
  <si>
    <t>Eduardo da Silva Christ</t>
  </si>
  <si>
    <t>Patrícia Dornelles Schneider</t>
  </si>
  <si>
    <t>Eduardo Boese</t>
  </si>
  <si>
    <t>Guilherme Faraco de Freitas</t>
  </si>
  <si>
    <t>Gustavo Moreira Pestana</t>
  </si>
  <si>
    <t>Claudio Renato Pinho Dias Junior</t>
  </si>
  <si>
    <t>Roberta Tolfo Vieira</t>
  </si>
  <si>
    <t>Priscila de Oliveira Machado Goellner</t>
  </si>
  <si>
    <t>Maria Erni Coutinho Marques</t>
  </si>
  <si>
    <t>André Sarmento</t>
  </si>
  <si>
    <t>Deise de Moura</t>
  </si>
  <si>
    <t>Lediane Tassi</t>
  </si>
  <si>
    <t>Luís Fernando Pinheiro</t>
  </si>
  <si>
    <t>Caroline Callegaro</t>
  </si>
  <si>
    <t>Adriana Schaewer de Azevedo</t>
  </si>
  <si>
    <t>Mauro de Almeida Canabarro</t>
  </si>
  <si>
    <t>Alexandra Cristina Giacomet Pezzi</t>
  </si>
  <si>
    <t>Ricardo Felipe Campos de Mello</t>
  </si>
  <si>
    <t>Patrícia Salazar Silveira</t>
  </si>
  <si>
    <t>Juliana Sibele Silveira Darde</t>
  </si>
  <si>
    <t>Caroline Lengler</t>
  </si>
  <si>
    <t>Heron Nunes Estrella</t>
  </si>
  <si>
    <t>João Elpídio de Almeida Neto</t>
  </si>
  <si>
    <t>Alexandre Salgado Marder</t>
  </si>
  <si>
    <t>Jennifer Machado</t>
  </si>
  <si>
    <t>Lisandra Couto</t>
  </si>
  <si>
    <t>Fernanda Chachamovich</t>
  </si>
  <si>
    <t>Cândida Castro</t>
  </si>
  <si>
    <t>Cândida Silveira Saibert</t>
  </si>
  <si>
    <t>Caroline Thome Pibernat</t>
  </si>
  <si>
    <t>Aline Candano Peixoto</t>
  </si>
  <si>
    <t>Roberto Silva da Rocha</t>
  </si>
  <si>
    <t>Marcelo Dias Ferreira</t>
  </si>
  <si>
    <t>Carin Simone Prediger</t>
  </si>
  <si>
    <t>Renato José Ramalho Alves</t>
  </si>
  <si>
    <t>Lindomar Teixeira Constante</t>
  </si>
  <si>
    <t>Jacira Fernanda Pereira da Silva</t>
  </si>
  <si>
    <t>Jaqueline Corrêa da Silva</t>
  </si>
  <si>
    <t>Jusara Aparecida Bratz</t>
  </si>
  <si>
    <t>Carolina dos Passos</t>
  </si>
  <si>
    <t>Janine Luehring Giongo</t>
  </si>
  <si>
    <t>André Luiz Elias</t>
  </si>
  <si>
    <t>Ronaldo O. Bellini</t>
  </si>
  <si>
    <t>Jaqueline Rocha Corrêa Lima</t>
  </si>
  <si>
    <t>Angela Beatriz Luckei Rodrigues</t>
  </si>
  <si>
    <t>Luis Fernando Oliveira dos Santos</t>
  </si>
  <si>
    <t>Carolina Dalenogare Vaz</t>
  </si>
  <si>
    <t>Filipe Menegon</t>
  </si>
  <si>
    <t>Monica Soares Lumertz</t>
  </si>
  <si>
    <t>Rogério Quijano Gomes Ferreira</t>
  </si>
  <si>
    <t>Jeremias Soares de Mello</t>
  </si>
  <si>
    <t>Luciana Regina Molinetti</t>
  </si>
  <si>
    <t>Igor da Rocha Dimer</t>
  </si>
  <si>
    <t>Liziane Ungaretti Minuzzo</t>
  </si>
  <si>
    <t>André Francisco Soares Floor</t>
  </si>
  <si>
    <t>Larissa Chaves Albeche</t>
  </si>
  <si>
    <t>Marcelo Santos da Silva</t>
  </si>
  <si>
    <t>Luiz Henrique Denaui de Almeida</t>
  </si>
  <si>
    <t>Caroline Germano Alvares da Silva</t>
  </si>
  <si>
    <t>Michelle Mendes de Almeida</t>
  </si>
  <si>
    <t>Luis Alberto Duarte Lopes</t>
  </si>
  <si>
    <t>Fátima Rejane Kluge Correa</t>
  </si>
  <si>
    <t>Adriana do Socorro Peralta dos Santos</t>
  </si>
  <si>
    <t>Cibele Aline Volkmann</t>
  </si>
  <si>
    <t>Vianeis Fontana Abs da Cruz</t>
  </si>
  <si>
    <t>Greice Borda Lima</t>
  </si>
  <si>
    <t>Voltaire Cerqueira Michele</t>
  </si>
  <si>
    <t>José Luiz Alimena</t>
  </si>
  <si>
    <t>Camila Issa Dietrich</t>
  </si>
  <si>
    <t>Gisele Cristina G. Ren</t>
  </si>
  <si>
    <t>Paula Carvalho da Silva Kleinowski</t>
  </si>
  <si>
    <t>Filipe Costa Ramos</t>
  </si>
  <si>
    <t>Armando José C. Domingues</t>
  </si>
  <si>
    <t>Paulo de Tarso V. Not</t>
  </si>
  <si>
    <t>Jorge Augusto G. Pacheco</t>
  </si>
  <si>
    <t>Carlos Roberto C. Aquines</t>
  </si>
  <si>
    <t>ATIVOS</t>
  </si>
  <si>
    <t>adriana.santos@portoalegre.rs.gov.br</t>
  </si>
  <si>
    <t>peralta@portoalegre.rs.gov.br</t>
  </si>
  <si>
    <t>adriana.azevedo@portoalegre.rs.gov.br</t>
  </si>
  <si>
    <t>abuabara@portoalegre.rs.gov.br</t>
  </si>
  <si>
    <t>alexandra@portoalegre.rs.gov.br</t>
  </si>
  <si>
    <t>guterres@portoalegre.rs.gov.br</t>
  </si>
  <si>
    <t>dionello@portoalegre.rs.gov.br</t>
  </si>
  <si>
    <t>xandi@portoalegre.rs.gov.br</t>
  </si>
  <si>
    <t>alexandre.marder@portoalegre.rs.gov.br</t>
  </si>
  <si>
    <t>alinepeixoto@portoalegre.rs.gov.br</t>
  </si>
  <si>
    <t>aliness@portoalegre.rs.gov.br</t>
  </si>
  <si>
    <t>anderson.silveira@portoalegre.rs.gov.br</t>
  </si>
  <si>
    <t>andre.soares@portoalegre.rs.gov.br</t>
  </si>
  <si>
    <t>kaminski@portoalegre.rs.gov.br</t>
  </si>
  <si>
    <t>andre.elias@portoalegre.rs.gov.br</t>
  </si>
  <si>
    <t>chaveasc@portoalegre.rs.gov.br</t>
  </si>
  <si>
    <t>andre.sarmento@portoalegre.rs.gov.br</t>
  </si>
  <si>
    <t>Anelise Jacques da Silva Zilio</t>
  </si>
  <si>
    <t>anelisejs@portoalegre.rs.gov.br</t>
  </si>
  <si>
    <t>anelisep@portoalegre.rs.gov.br</t>
  </si>
  <si>
    <t>angela.rodrigues@portoalegre.rs.gov.br</t>
  </si>
  <si>
    <t>armando@portoalegre.rs.gov.br</t>
  </si>
  <si>
    <t>bethania@portoalegre.rs.gov.br</t>
  </si>
  <si>
    <t>camilad@portoalegre.rs.gov.br</t>
  </si>
  <si>
    <t>candidacastro@portoalegre.rs.gov.br</t>
  </si>
  <si>
    <t>candida.saibert@portoalegre.rs.gov.br</t>
  </si>
  <si>
    <t>caren.vasata@portoalegre.rs.gov.br</t>
  </si>
  <si>
    <t>carin@portoalegre.rs.gov.br</t>
  </si>
  <si>
    <t>carlossilveira@portoalegre.rs.gov.br</t>
  </si>
  <si>
    <t>aquines@portoalegre.rs.gov.br</t>
  </si>
  <si>
    <t>carlosrgp@portoalegre.rs.gov.br</t>
  </si>
  <si>
    <t>carolinadv@portoalegre.rs.gov.br</t>
  </si>
  <si>
    <t>carolina.passos@portoalegre.rs.gov.br</t>
  </si>
  <si>
    <t>Carolina Schmidt Ritter</t>
  </si>
  <si>
    <t>carolina.schmidt@portoalegre.rs.gov.br</t>
  </si>
  <si>
    <t>ccallegaro@portoalegre.rs.gov.br</t>
  </si>
  <si>
    <t>carolinesilva@portoalegre.rs.gov.br</t>
  </si>
  <si>
    <t>carolinel@portoalegre.rs.gov.br</t>
  </si>
  <si>
    <t>carolinetp@portoalegre.rs.gov.br</t>
  </si>
  <si>
    <t>celso.levin@portoalegre.rs.gov.br</t>
  </si>
  <si>
    <t>sulzbach@portoalegre.rs.gov.br</t>
  </si>
  <si>
    <t>cibele@portoalegre.rs.gov.br</t>
  </si>
  <si>
    <t>cintiadn@portoalegre.rs.gov.br</t>
  </si>
  <si>
    <t>clarissab@portoalegre.rs.gov.br</t>
  </si>
  <si>
    <t>cabarcellos@portoalegre.rs.gov.br</t>
  </si>
  <si>
    <t>claudio@portoalegre.rs.gov.br</t>
  </si>
  <si>
    <t>claudio.dias@portoalegre.rs.gov.br</t>
  </si>
  <si>
    <t>cristiane.oliveira@portoalegre.rs.gov.br</t>
  </si>
  <si>
    <t>cristiane.nery@portoalegre.rs.gov.br</t>
  </si>
  <si>
    <t>cristianotr@portoalegre.rs.gov.br</t>
  </si>
  <si>
    <t>dalmarianr@portoalegre.rs.gov.br</t>
  </si>
  <si>
    <t>ddbalreira@portoalegre.rs.gov.br</t>
  </si>
  <si>
    <t>deisem@portoalegre.rs.gov.br</t>
  </si>
  <si>
    <t>denisebarreiro@portoalegre.rs.gov.br</t>
  </si>
  <si>
    <t>Diego Bandeira Machado</t>
  </si>
  <si>
    <t>diego.machado@portoalegre.rs.gov.br</t>
  </si>
  <si>
    <t>edmilson.todeschini@portoalegre.rs.gov.br</t>
  </si>
  <si>
    <t>eboese@portoalegre.rs.gov.br</t>
  </si>
  <si>
    <t>eduardo.christ@portoalegre.rs.gov.br</t>
  </si>
  <si>
    <t>tedesco@portoalegre.rs.gov.br</t>
  </si>
  <si>
    <t>eleonora@portoalegre.rs.gov.br</t>
  </si>
  <si>
    <t>flmarder@portoalegre.rs.gov.br</t>
  </si>
  <si>
    <t>fatimarkc@portoalegre.rs.gov.br</t>
  </si>
  <si>
    <t>feliped.menezes@portoalegre.rs.gov.br</t>
  </si>
  <si>
    <t>fernandab@portoalegre.rs.gov.br</t>
  </si>
  <si>
    <t>fchachamovich@portoalegre.rs.gov.br</t>
  </si>
  <si>
    <t>fernandarkb@portoalegre.rs.gov.br</t>
  </si>
  <si>
    <t>fvicenzi@portoalegre.rs.gov.br</t>
  </si>
  <si>
    <t>filipe.ramos@portoalegre.rs.gov.br</t>
  </si>
  <si>
    <t>filipe.menegon@portoalegre.rs.gov.br</t>
  </si>
  <si>
    <t>giovane.silva@portoalegre.rs.gov.br</t>
  </si>
  <si>
    <t>giovani.kerber@portoalegre.rs.gov.br</t>
  </si>
  <si>
    <t>gisele.ren@portoalegre.rs.gov.br</t>
  </si>
  <si>
    <t>greicebl@portoalegre.rs.gov.br</t>
  </si>
  <si>
    <t>guilherme.alfredo@portoalegre.rs.gov.br</t>
  </si>
  <si>
    <t>guilherme.freitas@portoalegre.rs.gov.br</t>
  </si>
  <si>
    <t>gustavo.pestana@portoalegre.rs.gov.br</t>
  </si>
  <si>
    <t>Helen Lucho do Rego Globig</t>
  </si>
  <si>
    <t>helen@portoalegre.rs.gov.br</t>
  </si>
  <si>
    <t>helenapm@portoalegre.rs.gov.br</t>
  </si>
  <si>
    <t>heliofm@portoalegre.rs.gov.br</t>
  </si>
  <si>
    <t>heron.estrella@portoalegre.rs.gov.br</t>
  </si>
  <si>
    <t>iaram.assis@portoalegre.rs.gov.br</t>
  </si>
  <si>
    <t>igor@portoalegre.rs.gov.br</t>
  </si>
  <si>
    <t>fernandap.silva@portoalegre.rs.gov.br</t>
  </si>
  <si>
    <t>jacqbrum@portoalegre.rs.gov.br</t>
  </si>
  <si>
    <t>jacque@portoalegre.rs.gov.br</t>
  </si>
  <si>
    <t>hernandez@portoalegre.rs.gov.br</t>
  </si>
  <si>
    <t>janinelg@portoalegre.rs.gov.br</t>
  </si>
  <si>
    <t>jaquelinecs@portoalegre.rs.gov.br</t>
  </si>
  <si>
    <t>jaqrcl@portoalegre.rs.gov.br</t>
  </si>
  <si>
    <t>jeffersongp@portoalegre.rs.gov.br</t>
  </si>
  <si>
    <t>jennifer@portoalegre.rs.gov.br</t>
  </si>
  <si>
    <t>jeremiasm@portoalegre.rs.gov.br</t>
  </si>
  <si>
    <t>joaoneto@portoalegre.rs.gov.br</t>
  </si>
  <si>
    <t>jorge@portoalegre.rs.gov.br</t>
  </si>
  <si>
    <t>alimena@portoalegre.rs.gov.br</t>
  </si>
  <si>
    <t>jose.moreira@portoalegre.rs.gov.br</t>
  </si>
  <si>
    <t>joslove@portoalegre.rs.gov.br</t>
  </si>
  <si>
    <t>julianasd@portoalegre.rs.gov.br</t>
  </si>
  <si>
    <t>bratz@portoalegre.rs.gov.br</t>
  </si>
  <si>
    <t>karin.santos@portoalegre.rs.gov.br</t>
  </si>
  <si>
    <t>karina.lopes@portoalegre.rs.gov.br</t>
  </si>
  <si>
    <t>larissa.albeche@portoalegre.rs.gov.br</t>
  </si>
  <si>
    <t>lediane@portoalegre.rs.gov.br</t>
  </si>
  <si>
    <t>leticia.pires@portoalegre.rs.gov.br</t>
  </si>
  <si>
    <t>liamara.nique@portoalegre.rs.gov.br</t>
  </si>
  <si>
    <t>lindomar.constante@portoalegre.rs.gov.br</t>
  </si>
  <si>
    <t>lisandrac@portoalegre.rs.gov.br</t>
  </si>
  <si>
    <t>lizianem@portoalegre.rs.gov.br</t>
  </si>
  <si>
    <t>lucianarm@portoalegre.rs.gov.br</t>
  </si>
  <si>
    <t>luciane.timmers@portoalegre.rs.gov.br</t>
  </si>
  <si>
    <t>varela@portoalegre.rs.gov.br</t>
  </si>
  <si>
    <t>luislopes@portoalegre.rs.gov.br</t>
  </si>
  <si>
    <t>luis.santos@portoalegre.rs.gov.br</t>
  </si>
  <si>
    <t>luisfp@portoalegre.rs.gov.br</t>
  </si>
  <si>
    <t>luiz.junior@portoalegre.rs.gov.br</t>
  </si>
  <si>
    <t>luizalmeida@portoalegre.rs.gov.br</t>
  </si>
  <si>
    <t>marcelo.ferreira@portoalegre.rs.gov.br</t>
  </si>
  <si>
    <t>marcelosantos@portoalegre.rs.gov.br</t>
  </si>
  <si>
    <t>lameira@portoalegre.rs.gov.br</t>
  </si>
  <si>
    <t>mariamarques@portoalegre.rs.gov.br</t>
  </si>
  <si>
    <t>zelia@portoalegre.rs.gov.br</t>
  </si>
  <si>
    <t>mariluci.zancan@portoalegre.rs.gov.br</t>
  </si>
  <si>
    <t>mauro.canabarro@portoalegre.rs.gov.br</t>
  </si>
  <si>
    <t>michellema@portoalegre.rs.gov.br</t>
  </si>
  <si>
    <t>monicasl@portoalegre.rs.gov.br</t>
  </si>
  <si>
    <t>monique.sichonany@portoalegre.rs.gov.br</t>
  </si>
  <si>
    <t>marisco@portoalegre.rs.gov.br</t>
  </si>
  <si>
    <t>pdschneider@portoalegre.rs.gov.br</t>
  </si>
  <si>
    <t>patricias.silveira@portoalegre.rs.gov.br</t>
  </si>
  <si>
    <t>paulak@portoalegre.rs.gov.br</t>
  </si>
  <si>
    <t>vernet@portoalegre.rs.gov.br</t>
  </si>
  <si>
    <t>paulo.moretto@portoalegre.rs.gov.br</t>
  </si>
  <si>
    <t>paulorama@portoalegre.rs.gov.br</t>
  </si>
  <si>
    <t>pedroluis@portoalegre.rs.gov.br</t>
  </si>
  <si>
    <t>priscila.goellner@portoalegre.rs.gov.br</t>
  </si>
  <si>
    <t>rafaelvr@portoalegre.rs.gov.br</t>
  </si>
  <si>
    <t>rejane.moreira@portoalegre.rs.gov.br</t>
  </si>
  <si>
    <t>ramalho@portoalegre.rs.gov.br</t>
  </si>
  <si>
    <t>ricardoct@portoalegre.rs.gov.br</t>
  </si>
  <si>
    <t>ricardo.mello@portoalegre.rs.gov.br</t>
  </si>
  <si>
    <t>ricardohm@portoalegre.rs.gov.br</t>
  </si>
  <si>
    <t>roberta.vieira@portoalegre.rs.gov.br</t>
  </si>
  <si>
    <t>robertosr@portoalegre.rs.gov.br</t>
  </si>
  <si>
    <t>rodrigor@portoalegre.rs.gov.br</t>
  </si>
  <si>
    <t>rodrigo.policarpo@portoalegre.rs.gov.br</t>
  </si>
  <si>
    <t>fraga@portoalegre.rs.gov.br</t>
  </si>
  <si>
    <t>rgomes@portoalegre.rs.gov.br</t>
  </si>
  <si>
    <t>ronaldo.bellini@portoalegre.rs.gov.br</t>
  </si>
  <si>
    <t>sampietro@portoalegre.rs.gov.br</t>
  </si>
  <si>
    <t>rosanak@portoalegre.rs.gov.br</t>
  </si>
  <si>
    <t>sandra.denardin@portoalegre.rs.gov.br</t>
  </si>
  <si>
    <t>sfarias@portoalegre.rs.gov.br</t>
  </si>
  <si>
    <t>sidnei.borges@portoalegre.rs.gov.br</t>
  </si>
  <si>
    <t>simonesn@portoalegre.rs.gov.br</t>
  </si>
  <si>
    <t>tatiana.ramos@portoalegre.rs.gov.br</t>
  </si>
  <si>
    <t>thaisas@portoalegre.rs.gov.br</t>
  </si>
  <si>
    <t>tiagobm@portoalegre.rs.gov.br</t>
  </si>
  <si>
    <t>vianeis@portoalegre.rs.gov.br</t>
  </si>
  <si>
    <t>voltaire@portoalegre.rs.gov.br</t>
  </si>
  <si>
    <t>Descontar Lotação</t>
  </si>
  <si>
    <t>Maria Fernanda Meyer Pereira</t>
  </si>
  <si>
    <t>mariaf.pereira@portoalegre.rs.gov.br</t>
  </si>
  <si>
    <t>NOME</t>
  </si>
  <si>
    <t>ENDEREÇO</t>
  </si>
  <si>
    <t xml:space="preserve">CONECTIVIDADE INFOVIA </t>
  </si>
  <si>
    <t>Alexandre da Fontoura Dionello</t>
  </si>
  <si>
    <t>Fabiana Espirito Santo</t>
  </si>
  <si>
    <t>fabi@portoalegre.rs.gov.br</t>
  </si>
  <si>
    <t>Fabiéli Aurelio Irigaray</t>
  </si>
  <si>
    <t>fabieli.irigaray@portoalegre.rs.gov.br</t>
  </si>
  <si>
    <t>Rafael Pinheiro Maciel</t>
  </si>
  <si>
    <t>rafael.maciel@portoalegre.rs.gov.br</t>
  </si>
  <si>
    <t>Nome</t>
  </si>
  <si>
    <t>E-mail</t>
  </si>
  <si>
    <t>OU</t>
  </si>
  <si>
    <t>Alessandra da Costa Leme</t>
  </si>
  <si>
    <t>alessandra.leme@portoalegre.rs.gov.br</t>
  </si>
  <si>
    <t>Ana Carolina Siqueira Oliveira</t>
  </si>
  <si>
    <t>anacs.oliveira@portoalegre.rs.gov.br</t>
  </si>
  <si>
    <t>Ana Catarina Dantas Fontes da Cunha Lexau</t>
  </si>
  <si>
    <t>ana.lexau@portoalegre.rs.gov.br</t>
  </si>
  <si>
    <t>André Marino Alves</t>
  </si>
  <si>
    <t>andrem.alves@portoalegre.rs.gov.br</t>
  </si>
  <si>
    <t>Beatriz Oliveira da Silva</t>
  </si>
  <si>
    <t>beatrizo.silva@portoalegre.rs.gov.br</t>
  </si>
  <si>
    <t>Carolina Teodoro Falleiros</t>
  </si>
  <si>
    <t>carolina.falleiros@portoalegre.rs.gov.br</t>
  </si>
  <si>
    <t>Caroline Oliveira Rocha</t>
  </si>
  <si>
    <t>carolineo.rocha@portoalegre.rs.gov.br</t>
  </si>
  <si>
    <t>Charles Martins Pinto</t>
  </si>
  <si>
    <t>charles.pinto@portoalegre.rs.gov.br</t>
  </si>
  <si>
    <t>Daniela Copetti Cravo</t>
  </si>
  <si>
    <t>daniela.cravo@portoalegre.rs.gov.br</t>
  </si>
  <si>
    <t>Eduardo Henrique Alves Garcez</t>
  </si>
  <si>
    <t>eduardo.garcez@portoalegre.rs.gov.br</t>
  </si>
  <si>
    <t>Eunice Beatriz Schwengber</t>
  </si>
  <si>
    <t>eunicebs@portoalegre.rs.gov.br</t>
  </si>
  <si>
    <t>Fábio Matias Barela</t>
  </si>
  <si>
    <t>fabio.barela@portoalegre.rs.gov.br</t>
  </si>
  <si>
    <t>Fernando Weschenfelder</t>
  </si>
  <si>
    <t>weschenfelder@portoalegre.rs.gov.br</t>
  </si>
  <si>
    <t>Gabriela de Souza</t>
  </si>
  <si>
    <t>gabrielasouza@portoalegre.rs.gov.br</t>
  </si>
  <si>
    <t>Guilherme Prado Silva</t>
  </si>
  <si>
    <t>g.silva@portoalegre.rs.gov.br</t>
  </si>
  <si>
    <t>Gustavo Lopes Silva</t>
  </si>
  <si>
    <t>gustavol.silva@portoalegre.rs.gov.br</t>
  </si>
  <si>
    <t>Helena Tregnago Panichi</t>
  </si>
  <si>
    <t>helena.panichi@portoalegre.rs.gov.br</t>
  </si>
  <si>
    <t>Jhonny Prado Silva</t>
  </si>
  <si>
    <t>jhonny.silva@portoalegre.rs.gov.br</t>
  </si>
  <si>
    <t>Karen Dias Santos</t>
  </si>
  <si>
    <t>karend.santos@portoalegre.rs.gov.br</t>
  </si>
  <si>
    <t>Kassia Vargas Machado</t>
  </si>
  <si>
    <t>kassia.machado@portoalegre.rs.gov.br</t>
  </si>
  <si>
    <t>Ketlin Martins Malta</t>
  </si>
  <si>
    <t>ketlin.malta@portoalegre.rs.gov.br</t>
  </si>
  <si>
    <t>Larissa Pinto Dias</t>
  </si>
  <si>
    <t>larissap.dias@portoalegre.rs.gov.br</t>
  </si>
  <si>
    <t>Lissia Maria Eugenio Lopes</t>
  </si>
  <si>
    <t>lissia.lopes@portoalegre.rs.gov.br</t>
  </si>
  <si>
    <t>Luig Almeida Mota</t>
  </si>
  <si>
    <t>luig.mota@portoalegre.rs.gov.br</t>
  </si>
  <si>
    <t>Luíza Paiva Coelho Pimentel</t>
  </si>
  <si>
    <t>luiza.pimentel@portoalegre.rs.gov.br</t>
  </si>
  <si>
    <t>Maria Eduarda Batista Moreira Costa</t>
  </si>
  <si>
    <t>mariae.costa@portoalegre.rs.gov.br</t>
  </si>
  <si>
    <t>Maria Fernanda Garcia Oliveira</t>
  </si>
  <si>
    <t>mariaf.oliveira@portoalegre.rs.gov.br</t>
  </si>
  <si>
    <t>Murilo Silveira Corrêa Silva</t>
  </si>
  <si>
    <t>murilo.silva@portoalegre.rs.gov.br</t>
  </si>
  <si>
    <t>Priscila Silva Pereira de Souza</t>
  </si>
  <si>
    <t>priscilas.souza@portoalegre.rs.gov.br</t>
  </si>
  <si>
    <t>Rafael Milani</t>
  </si>
  <si>
    <t>rafael.milani@portoalegre.rs.gov.br</t>
  </si>
  <si>
    <t>Rafaela Peixoto Azevedo</t>
  </si>
  <si>
    <t>rafaela.azevedo@portoalegre.rs.gov.br</t>
  </si>
  <si>
    <t>Roberto Jose Costa Mota Junior</t>
  </si>
  <si>
    <t>robertoj.junior@portoalegre.rs.gov.br</t>
  </si>
  <si>
    <t>Robson Emanuel da Silva Godinho</t>
  </si>
  <si>
    <t>robson.godinho@portoalegre.rs.gov.br</t>
  </si>
  <si>
    <t>Rodrigo Guimaraes Simas</t>
  </si>
  <si>
    <t>rodrigo.simas@portoalegre.rs.gov.br</t>
  </si>
  <si>
    <t>Tatiane Staphanie Marting Gomes</t>
  </si>
  <si>
    <t>tatiane.gomes@portoalegre.rs.gov.br</t>
  </si>
  <si>
    <t>Yasmin Clara da Silva Fernandes</t>
  </si>
  <si>
    <t>yasmin.fernandes@portoalegre.rs.gov.br</t>
  </si>
  <si>
    <t>Gestão da Rede Infovia</t>
  </si>
  <si>
    <t>Hospedagem de Aplicação e Armazen. Dados - Sistemas</t>
  </si>
  <si>
    <t>ORGÃO</t>
  </si>
  <si>
    <t>Estações de Trabalho Com garantia</t>
  </si>
  <si>
    <t>Estações de Trabalho Sem garantia</t>
  </si>
  <si>
    <t>Lara Cardoso de Lucena</t>
  </si>
  <si>
    <t>lara.lucena@portoalegre.rs.gov.br</t>
  </si>
  <si>
    <t>Melissa Salvamoura Pires</t>
  </si>
  <si>
    <t>melissap@portoalegre.rs.gov.br</t>
  </si>
  <si>
    <t>Pedro Henrique Silva de Oliveira</t>
  </si>
  <si>
    <t>pedroh.oliveira@portoalegre.rs.gov.br</t>
  </si>
  <si>
    <t>Carolina Bittencourt Ludmann Teixeira</t>
  </si>
  <si>
    <t>carolinaludmann@portoalegre.rs.gov.br</t>
  </si>
  <si>
    <t>Eduardo da Silva Pinheiro</t>
  </si>
  <si>
    <t>eduardo.pinheiro@portoalegre.rs.gov.br</t>
  </si>
  <si>
    <t>Kemelyn Giulielly Oliveira da Silva</t>
  </si>
  <si>
    <t>kemelyn.silva@portoalegre.rs.gov.br</t>
  </si>
  <si>
    <t>Matheus Souza dos Santos</t>
  </si>
  <si>
    <t>matheuss.santos@portoalegre.rs.gov.br</t>
  </si>
  <si>
    <t>Veronica Menezes dos Santos</t>
  </si>
  <si>
    <t>veronica.santos@portoalegre.rs.gov.br</t>
  </si>
  <si>
    <t>Quantidade</t>
  </si>
  <si>
    <t>Vlr Unitário</t>
  </si>
  <si>
    <t>Vlr Total</t>
  </si>
  <si>
    <t>Vlr Faturado</t>
  </si>
  <si>
    <t>Fatura</t>
  </si>
  <si>
    <t>Administração e Manutenção de Redes Locais</t>
  </si>
  <si>
    <t>Hospedagem de Aplicação e Armazenamento de Dados - Sistemas</t>
  </si>
  <si>
    <t>Eventos Sazonais</t>
  </si>
  <si>
    <t>Vlr Final</t>
  </si>
  <si>
    <t>-</t>
  </si>
  <si>
    <t>Fabiano Brum Beresford</t>
  </si>
  <si>
    <t>fabianobb@portoalegre.rs.gov.br</t>
  </si>
  <si>
    <t>Fernanda Rita Klein Bernardon</t>
  </si>
  <si>
    <t>Thanise Silva Carvalho</t>
  </si>
  <si>
    <t>thanise.silva@portoalegre.rs.gov.br</t>
  </si>
  <si>
    <t>Manoela Lengler Weindorfer</t>
  </si>
  <si>
    <t>manoela.lengler@portoalegre.rs.gov.br</t>
  </si>
  <si>
    <t>Mariana Tilke Martins Iungue</t>
  </si>
  <si>
    <t>mariana.iungue@portoalegre.rs.gov.br</t>
  </si>
  <si>
    <t>Nilo Raphael Costa dos Santos</t>
  </si>
  <si>
    <t>nilo.santos@portoalegre.rs.gov.br</t>
  </si>
  <si>
    <t>Felipe Blaya Almeida Monteiro</t>
  </si>
  <si>
    <t>felipe.monteiro@portoalegre.rs.gov.br</t>
  </si>
  <si>
    <t>Igor Moura Maciel</t>
  </si>
  <si>
    <t>igor.maciel@portoalegre.rs.gov.br</t>
  </si>
  <si>
    <t>Luis Ribeiro</t>
  </si>
  <si>
    <t>l.ribeiro@portoalegre.rs.gov.br</t>
  </si>
  <si>
    <t>Marluci Mariane Piumato Fortuna</t>
  </si>
  <si>
    <t>mariane.fortuna@portoalegre.rs.gov.br</t>
  </si>
  <si>
    <t>Ana Paula Oliveira Gonçalves</t>
  </si>
  <si>
    <t>Fernando Henrique Alves dos Santos</t>
  </si>
  <si>
    <t>fernandoh.santos@portoalegre.rs.gov.br</t>
  </si>
  <si>
    <t>Graciela Menezes Barros</t>
  </si>
  <si>
    <t>graciela.barros@portoalegre.rs.gov.br</t>
  </si>
  <si>
    <t>José Francisco Vieira de Moura</t>
  </si>
  <si>
    <t>jose.moura@portoalegre.rs.gov.br</t>
  </si>
  <si>
    <t>Juliana Bento Cucchiarelli</t>
  </si>
  <si>
    <t>cucchiarelli@portoalegre.rs.gov.br</t>
  </si>
  <si>
    <t>Mariana Costa da Silveira</t>
  </si>
  <si>
    <t>marianac.silveira@portoalegre.rs.gov.br</t>
  </si>
  <si>
    <t>Mariana Souza dos Santos</t>
  </si>
  <si>
    <t>marianas.santos@portoalegre.rs.gov.br</t>
  </si>
  <si>
    <t>Shana Roberta Modena</t>
  </si>
  <si>
    <t>shana.modena@portoalegre.rs.gov.br</t>
  </si>
  <si>
    <t>Thamine Tavares da Silva</t>
  </si>
  <si>
    <t>thamine.silva@portoalegre.rs.gov.br</t>
  </si>
  <si>
    <t>Andressa Santos da Silva</t>
  </si>
  <si>
    <t>andressas.silva@portoalegre.rs.gov.br</t>
  </si>
  <si>
    <t>Douglas Kauê Romualdo</t>
  </si>
  <si>
    <t>douglas.romualdo@portoalegre.rs.gov.br</t>
  </si>
  <si>
    <t>Nadine Ruchinsque Ribeiro Ramos</t>
  </si>
  <si>
    <t>nadine.ramos@portoalegre.rs.gov.br</t>
  </si>
  <si>
    <t>Rayssa Eduarda Souza Pereira</t>
  </si>
  <si>
    <t>rayssa.pereira@portoalegre.rs.gov.br</t>
  </si>
  <si>
    <t>Suporte local a hardware e software - estação com garantia</t>
  </si>
  <si>
    <t>Suporte local a hardware e software - estação sem garantia</t>
  </si>
  <si>
    <t>Suporte a impressoras</t>
  </si>
  <si>
    <t>Administração de Correio Eletrônico (e-mail)</t>
  </si>
  <si>
    <t>Administração e Manutenção de Câmeras de Videomonitoramento - indoor</t>
  </si>
  <si>
    <t>Administração e Manutenção de Câmeras de Videomonitoramento - Outdoor</t>
  </si>
  <si>
    <t>Administração e Manutenção de Rádio Wi-Fi - indoor</t>
  </si>
  <si>
    <t>Administração e Manutenção de Rádio Wi-Fi - outdoor</t>
  </si>
  <si>
    <t>Suporte e manutenção de Terminal de Radiocomunicação Digital</t>
  </si>
  <si>
    <t>Administração e Manutenção da Rede de Radiocomunicação Digital</t>
  </si>
  <si>
    <t>Disponibilização de Servidor Computacional</t>
  </si>
  <si>
    <t>Disponibilização de Servidor de Arquivos</t>
  </si>
  <si>
    <t>Gestão e operação da Rede Digital de Telefonia Municipal (RDTM)</t>
  </si>
  <si>
    <t>Suporte técnico a evento sazonal</t>
  </si>
  <si>
    <t>Consultoria de Infraestrutura</t>
  </si>
  <si>
    <t>Outro (informar):</t>
  </si>
  <si>
    <t>Outros:</t>
  </si>
  <si>
    <t>PGM - CONTRATO 72.566</t>
  </si>
  <si>
    <t>Diego de Bittencourt Deniz</t>
  </si>
  <si>
    <t>diego.deniz@portoalegre.rs.gov.br</t>
  </si>
  <si>
    <t>Greyce dos Santos Velasques</t>
  </si>
  <si>
    <t>greyce.velasques@portoalegre.rs.gov.br</t>
  </si>
  <si>
    <t>Hellen Schmidt Dias</t>
  </si>
  <si>
    <t>hellens.dias@portoalegre.rs.gov.br</t>
  </si>
  <si>
    <t>Juliana Rodrigues Carvalho</t>
  </si>
  <si>
    <t>julianar.carvalho@portoalegre.rs.gov.br</t>
  </si>
  <si>
    <t>Júlio Cesar Freitas da Rosa</t>
  </si>
  <si>
    <t>julioc.rosa@portoalegre.rs.gov.br</t>
  </si>
  <si>
    <t>Leticia Barbosa Farias</t>
  </si>
  <si>
    <t>leticiab.farias@portoalegre.rs.gov.br</t>
  </si>
  <si>
    <t>Liamara Nique Liberman</t>
  </si>
  <si>
    <t>Raissa da Silva Ramos Barbosa</t>
  </si>
  <si>
    <t>raissa.barbosa@portoalegre.rs.gov.br</t>
  </si>
  <si>
    <t>Notebooks Com Garantia = 25 (Total relatório CBP)</t>
  </si>
  <si>
    <t>Notebooks Sem Garantia = 14 (Total relatório CBP)</t>
  </si>
  <si>
    <t>Impressoras Sem garantia = 70 (Total relatório CBP)</t>
  </si>
  <si>
    <t>Alessandra Calegaro Corrêa</t>
  </si>
  <si>
    <t>alessandra.correa@portoalegre.rs.gov.br</t>
  </si>
  <si>
    <t>Andreia Ruthner Kerber</t>
  </si>
  <si>
    <t>andreia.kerber@portoalegre.rs.gov.br</t>
  </si>
  <si>
    <t>Ariel Cardoso Marques dos Santos</t>
  </si>
  <si>
    <t>ariel.santos@portoalegre.rs.gov.br</t>
  </si>
  <si>
    <t>Daiana Marques Postiguilhone</t>
  </si>
  <si>
    <t>daiana.postiguilhone@portoalegre.rs.gov.br</t>
  </si>
  <si>
    <t>Ericksen Pratzel Ellwanger</t>
  </si>
  <si>
    <t>ericksen.ellwanger@portoalegre.rs.gov.br</t>
  </si>
  <si>
    <t>Erika Andreza Alves Pinheiro</t>
  </si>
  <si>
    <t>erika.pinheiro@portoalegre.rs.gov.br</t>
  </si>
  <si>
    <t>Fernanda Brazil Kettes</t>
  </si>
  <si>
    <t>fernanda.kettes@portoalegre.rs.gov.br</t>
  </si>
  <si>
    <t>Gabriele de Souza Matzembacher</t>
  </si>
  <si>
    <t>matzembacher@portoalegre.rs.gov.br</t>
  </si>
  <si>
    <t>Jéssica Barros</t>
  </si>
  <si>
    <t>jessica.barros@portoalegre.rs.gov.br</t>
  </si>
  <si>
    <t>Joseane Medeiros Zucco</t>
  </si>
  <si>
    <t>joseane.zucco@portoalegre.rs.gov.br</t>
  </si>
  <si>
    <t>Larissa de Sena Dias Lopes</t>
  </si>
  <si>
    <t>larissad.lopes@portoalegre.rs.gov.br</t>
  </si>
  <si>
    <t>Luciana Schenkel Thomas Antunes</t>
  </si>
  <si>
    <t>luciana.antunes@portoalegre.rs.gov.br</t>
  </si>
  <si>
    <t>Mariana Rambo</t>
  </si>
  <si>
    <t>mariana.rambo@portoalegre.rs.gov.br</t>
  </si>
  <si>
    <t>Mateus Soares Demeneck</t>
  </si>
  <si>
    <t>mateus.demeneck@portoalegre.rs.gov.br</t>
  </si>
  <si>
    <t>Mateus Viegas Schonhofen</t>
  </si>
  <si>
    <t>mateus.schonhofen@portoalegre.rs.gov.br</t>
  </si>
  <si>
    <t>Mirian Mazza de Fontinele Machado</t>
  </si>
  <si>
    <t>mirian.machado@portoalegre.rs.gov.br</t>
  </si>
  <si>
    <t>Nicóle Silveira Paz</t>
  </si>
  <si>
    <t>nicoles.paz@portoalegre.rs.gov.br</t>
  </si>
  <si>
    <t>Osni Rodini de Oliveira</t>
  </si>
  <si>
    <t>osni.oliveira@portoalegre.rs.gov.br</t>
  </si>
  <si>
    <t>Rafaella de Pinho Karwinski da Silva</t>
  </si>
  <si>
    <t>rafaellad.silva@portoalegre.rs.gov.br</t>
  </si>
  <si>
    <t>Shael Silveira dos Santos</t>
  </si>
  <si>
    <t>shael.santos@portoalegre.rs.gov.br</t>
  </si>
  <si>
    <t>Simone Vicari Tarasconi</t>
  </si>
  <si>
    <t>simonet@portoalegre.rs.gov.br</t>
  </si>
  <si>
    <t>Tayélli Silveira Pedroso</t>
  </si>
  <si>
    <t>tayelli.pedroso@portoalegre.rs.gov.br</t>
  </si>
  <si>
    <t>Vitória Barbosa Costa</t>
  </si>
  <si>
    <t>vitoriab.costa@portoalegre.rs.gov.br</t>
  </si>
  <si>
    <t>PGM-PSE-01</t>
  </si>
  <si>
    <t>Izabella Toniato de Rezende</t>
  </si>
  <si>
    <t>izabella.rezende@portoalegre.rs.gov.br</t>
  </si>
  <si>
    <t>João Gabriel da Silva Marques Prestes</t>
  </si>
  <si>
    <t>joaog.prestes@portoalegre.rs.gov.br</t>
  </si>
  <si>
    <t>Descontar Lotações</t>
  </si>
  <si>
    <t>Deise Fabiana Ribeiro Silveira</t>
  </si>
  <si>
    <t>deise.silveira@portoalegre.rs.gov.br</t>
  </si>
  <si>
    <t>Rodrigo Carvalho Neves</t>
  </si>
  <si>
    <t>rodrigoneves@portoalegre.rs.gov.br</t>
  </si>
  <si>
    <t>Seq</t>
  </si>
  <si>
    <t>Sistema
Operacional</t>
  </si>
  <si>
    <t>CPU</t>
  </si>
  <si>
    <t>RAM (GB)</t>
  </si>
  <si>
    <t>Disco (GB)
 Solicitado</t>
  </si>
  <si>
    <t>tipo
 VM</t>
  </si>
  <si>
    <t>Preço</t>
  </si>
  <si>
    <t>Windows</t>
  </si>
  <si>
    <t>Padrão
 Incluído</t>
  </si>
  <si>
    <t>HD 
Adicional</t>
  </si>
  <si>
    <t>Valor 
Hd 
Adicional</t>
  </si>
  <si>
    <t>Configuração Firewall</t>
  </si>
  <si>
    <t>Backup 
(S/N)</t>
  </si>
  <si>
    <t>Backup
 (adicional)</t>
  </si>
  <si>
    <t>Preço Total</t>
  </si>
  <si>
    <t>Microsoft Windows Server 2003 Standard (64-bit)</t>
  </si>
  <si>
    <t>s</t>
  </si>
  <si>
    <t>TOTAL:</t>
  </si>
  <si>
    <t>Tipo 1 (Porte Básico) - Linux
2 Proc, 4GB Ram, 30 GB armazenamento</t>
  </si>
  <si>
    <t>Tipo 2 (Porte Médio) – Linux
 4 Proc, 8GB Ram, 100 GB armazenamento</t>
  </si>
  <si>
    <t>Tipo 3 (Porte Avançado) - Linux 
 8 Proc, 16 GB Ram, 200 GB armazenamento</t>
  </si>
  <si>
    <t>Opções Adicionais</t>
  </si>
  <si>
    <t>Preço Mensal</t>
  </si>
  <si>
    <t>Sistema Operacional Windows Server 64 bits</t>
  </si>
  <si>
    <t>Adicional de 1 GB de Disco (máximo 500 GB)</t>
  </si>
  <si>
    <t>Backup Diário Adicional 1 GB</t>
  </si>
  <si>
    <r>
      <t xml:space="preserve">Configuração do Firewall </t>
    </r>
    <r>
      <rPr>
        <b/>
        <sz val="12"/>
        <color rgb="FF000000"/>
        <rFont val="Arial"/>
        <family val="2"/>
      </rPr>
      <t>PROCEMPA</t>
    </r>
  </si>
  <si>
    <t>Fernanda Seixas Torres</t>
  </si>
  <si>
    <t>fernandas.torres@portoalegre.rs.gov.br</t>
  </si>
  <si>
    <t>Lidiane Godoy Kein</t>
  </si>
  <si>
    <t>lidiane.kein@portoalegre.rs.gov.br</t>
  </si>
  <si>
    <t>Luma Marques Ruas</t>
  </si>
  <si>
    <t>luma.ruas@portoalegre.rs.gov.br</t>
  </si>
  <si>
    <t>Manuela Oliveira Morini</t>
  </si>
  <si>
    <t>manuela.morini@portoalegre.rs.gov.br</t>
  </si>
  <si>
    <t>Priscila Centeno Silveira</t>
  </si>
  <si>
    <t>priscila.silveira@portoalegre.rs.gov.br</t>
  </si>
  <si>
    <t>Victória Alonso de Aguiar</t>
  </si>
  <si>
    <t>victoria.aguiar@portoalegre.rs.gov.br</t>
  </si>
  <si>
    <t>Victória Razig Votto</t>
  </si>
  <si>
    <t>victoria.votto@portoalegre.rs.gov.br</t>
  </si>
  <si>
    <t>Willams Melo da Silva</t>
  </si>
  <si>
    <t>willams.silva@portoalegre.rs.gov.br</t>
  </si>
  <si>
    <t>Lotação 30158- Estoque de Equipamentos de TI = 1 note</t>
  </si>
  <si>
    <t>TOTAL NOTES COM GARANTIA PGM = 25 - 1 = 24</t>
  </si>
  <si>
    <t>Andrea Cancella Back</t>
  </si>
  <si>
    <t>andreacb@portoalegre.rs.gov.br</t>
  </si>
  <si>
    <t>Carlos Rafael Batista Santos</t>
  </si>
  <si>
    <t>carlosrbs@portoalegre.rs.gov.br</t>
  </si>
  <si>
    <t>Débora da Rosa Rodrigues</t>
  </si>
  <si>
    <t>deborad.rodrigues@portoalegre.rs.gov.br</t>
  </si>
  <si>
    <t>Eduarda da Silva Fleck</t>
  </si>
  <si>
    <t>eduarda.fleck@portoalegre.rs.gov.br</t>
  </si>
  <si>
    <t>Leonardo Cruz da França</t>
  </si>
  <si>
    <t>leonardo.franca@portoalegre.rs.gov.br</t>
  </si>
  <si>
    <t>Mariana Di Iorio</t>
  </si>
  <si>
    <t>mariana.iorio@portoalegre.rs.gov.br</t>
  </si>
  <si>
    <t>Rafael Nogueira Cavalcante</t>
  </si>
  <si>
    <t>rafael.cavalcante@portoalegre.rs.gov.br</t>
  </si>
  <si>
    <t>Rua Siqueira Campos, 1300</t>
  </si>
  <si>
    <t>Ana Paula Almeida da Silveira</t>
  </si>
  <si>
    <t>ana.silveira@portoalegre.rs.gov.br</t>
  </si>
  <si>
    <t>Ana Veida Barbosa Gonçalves</t>
  </si>
  <si>
    <t>anav.goncalves@portoalegre.rs.gov.br</t>
  </si>
  <si>
    <t>Áuria Machado da Rosa</t>
  </si>
  <si>
    <t>auria.rosa@portoalegre.rs.gov.br</t>
  </si>
  <si>
    <t>Aylton Santos de Fraga</t>
  </si>
  <si>
    <t>aylton.fraga@portoalegre.rs.gov.br</t>
  </si>
  <si>
    <t>Christiane Xavier Rodrigues</t>
  </si>
  <si>
    <t>christiane.rodrigues@portoalegre.rs.gov.br</t>
  </si>
  <si>
    <t>Guillermo Alberto Gallardo Heinrich</t>
  </si>
  <si>
    <t>guillermo.heinrich@portoalegre.rs.gov.br</t>
  </si>
  <si>
    <t>Lorenzo Rodrigues Triaca</t>
  </si>
  <si>
    <t>lorenzo.triaca@portoalegre.rs.gov.br</t>
  </si>
  <si>
    <t>Luis Alves da Silva Neto</t>
  </si>
  <si>
    <t>luis.neto@portoalegre.rs.gov.br</t>
  </si>
  <si>
    <t>Mateus Corrêa Cardoso</t>
  </si>
  <si>
    <t>mateus.cardoso@portoalegre.rs.gov.br</t>
  </si>
  <si>
    <t>Milene Borges Martins</t>
  </si>
  <si>
    <t>milene.martins@portoalegre.rs.gov.br</t>
  </si>
  <si>
    <t>Omar Ferri Junior</t>
  </si>
  <si>
    <t>ferrijr@portoalegre.rs.gov.br</t>
  </si>
  <si>
    <t>Rafael Moori Pinto</t>
  </si>
  <si>
    <t>rafael.pinto@portoalegre.rs.gov.br</t>
  </si>
  <si>
    <t>Rita de Cássia da Silva Wommer</t>
  </si>
  <si>
    <t>rita.wommer@portoalegre.rs.gov.br</t>
  </si>
  <si>
    <t>Thayná Santos Sperotto</t>
  </si>
  <si>
    <t>thayna.sperotto@portoalegre.rs.gov.br</t>
  </si>
  <si>
    <t>Vanessa Nascimento Schleder</t>
  </si>
  <si>
    <t>vanessa.schleder@portoalegre.rs.gov.br</t>
  </si>
  <si>
    <t>ITEM</t>
  </si>
  <si>
    <t>PGM-SC-HS01</t>
  </si>
  <si>
    <t xml:space="preserve">Siqueira Campos, 1300 -Sala reuniões da PGM 12 andar </t>
  </si>
  <si>
    <t>Desativado</t>
  </si>
  <si>
    <t>PGM-SC-HS02</t>
  </si>
  <si>
    <t xml:space="preserve">Siqueira Campos, 1300 -11º andar dentro da sala 1104 </t>
  </si>
  <si>
    <t>PGM-SC-HS03</t>
  </si>
  <si>
    <t xml:space="preserve">Siqueira Campos, 1300 -11º andar dentro da sala 1108 </t>
  </si>
  <si>
    <t>PGM-SC-HS04</t>
  </si>
  <si>
    <t xml:space="preserve">Siqueira Campos, 1300 -12º andar dentro da sala 1206 </t>
  </si>
  <si>
    <t>PGM-SC-HS05</t>
  </si>
  <si>
    <t xml:space="preserve">Siqueira Campos, 1300 -12º andar dentro da sl de reuniões </t>
  </si>
  <si>
    <t>PGM-SC-HS06</t>
  </si>
  <si>
    <t xml:space="preserve">Siqueira Campos, 1300 -12º andar dentro da sala 1210 </t>
  </si>
  <si>
    <t>PGM-SC-HS07</t>
  </si>
  <si>
    <t xml:space="preserve">Siqueira Campos, 1300 -13º andar dentro da sala 1303 </t>
  </si>
  <si>
    <t>PGM-SC-HS08</t>
  </si>
  <si>
    <t xml:space="preserve">Siqueira Campos, 1300 -13º andar dentro da sala RH </t>
  </si>
  <si>
    <t>TOTAL RÁDIOS ATIVOS</t>
  </si>
  <si>
    <t xml:space="preserve">TOTAL RÁDIOS INSTALADOS = </t>
  </si>
  <si>
    <t>Andrey Farias Lopes</t>
  </si>
  <si>
    <t>andreyf.lopes@portoalegre.rs.gov.br</t>
  </si>
  <si>
    <t>Catharina Mucunã Paiva</t>
  </si>
  <si>
    <t>catharina.paiva@portoalegre.rs.gov.br</t>
  </si>
  <si>
    <t>Charles André Dall'agnol</t>
  </si>
  <si>
    <t>charles@portoalegre.rs.gov.br</t>
  </si>
  <si>
    <t>Dino Grisci Junior</t>
  </si>
  <si>
    <t>dino.junior@portoalegre.rs.gov.br</t>
  </si>
  <si>
    <t>Erik Marins</t>
  </si>
  <si>
    <t>erik.marins@portoalegre.rs.gov.br</t>
  </si>
  <si>
    <t>Isadora Grumbt Najjar</t>
  </si>
  <si>
    <t>isadora.najjar@portoalegre.rs.gov.br</t>
  </si>
  <si>
    <t>Jéferson Marques Calegaro</t>
  </si>
  <si>
    <t>jeferson.calegaro@portoalegre.rs.gov.br</t>
  </si>
  <si>
    <t>Joanna Felipe de Freitas Gonçalves</t>
  </si>
  <si>
    <t>joanna.goncalves@portoalegre.rs.gov.br</t>
  </si>
  <si>
    <t>Kauan Vitor Borges Candido</t>
  </si>
  <si>
    <t>kauan.candido@portoalegre.rs.gov.br</t>
  </si>
  <si>
    <t>Lara de Azevedo Silveira</t>
  </si>
  <si>
    <t>larad.silveira@portoalegre.rs.gov.br</t>
  </si>
  <si>
    <t>Leni Boeira Vianna</t>
  </si>
  <si>
    <t>lenibv@portoalegre.rs.gov.br</t>
  </si>
  <si>
    <t>Marcos Bonetti Rios de Souza</t>
  </si>
  <si>
    <t>marcosb.souza@portoalegre.rs.gov.br</t>
  </si>
  <si>
    <t>Natany Mesquita Correia</t>
  </si>
  <si>
    <t>natany.correia@portoalegre.rs.gov.br</t>
  </si>
  <si>
    <t>Patricia Aubin de Souza</t>
  </si>
  <si>
    <t>patriciaa.souza@portoalegre.rs.gov.br</t>
  </si>
  <si>
    <t>Rita de Cássia Reda Eloy</t>
  </si>
  <si>
    <t>rita.eloy@portoalegre.rs.gov.br</t>
  </si>
  <si>
    <t>Rodrigo Rosa Pumes</t>
  </si>
  <si>
    <t>rodrigo.pumes@portoalegre.rs.gov.br</t>
  </si>
  <si>
    <t>Rosele Maria Francioni Kuhn</t>
  </si>
  <si>
    <t>roselek@portoalegre.rs.gov.br</t>
  </si>
  <si>
    <t>Sandro da Silva</t>
  </si>
  <si>
    <t>sandro.silva@portoalegre.rs.gov.br</t>
  </si>
  <si>
    <t>Vinicius Lima Duarte</t>
  </si>
  <si>
    <t>viniciusl.duarte@portoalegre.rs.gov.br</t>
  </si>
  <si>
    <t>anap.goncalves@portoalegre.rs.gov.br</t>
  </si>
  <si>
    <t>Bárbara Nobre de Souza</t>
  </si>
  <si>
    <t>barbaran.souza@portoalegre.rs.gov.br</t>
  </si>
  <si>
    <t>Carolina Barcelos de Oliveira</t>
  </si>
  <si>
    <t>carolinab.oliveira@portoalegre.rs.gov.br</t>
  </si>
  <si>
    <t>Carolina Soares dos Santos</t>
  </si>
  <si>
    <t>carolinas.santos@portoalegre.rs.gov.br</t>
  </si>
  <si>
    <t>Daniel Pereira Saraiva Nunes Carvalho</t>
  </si>
  <si>
    <t>danielp.carvalho@portoalegre.rs.gov.br</t>
  </si>
  <si>
    <t>Lucas Silva da Costa</t>
  </si>
  <si>
    <t>lucass.costa@portoalegre.rs.gov.br</t>
  </si>
  <si>
    <t>Tatiana Vanessa Saccol da Silva</t>
  </si>
  <si>
    <t>tatianav.silva@portoalegre.rs.gov.br</t>
  </si>
  <si>
    <t>Verônica Carramão Mello</t>
  </si>
  <si>
    <t>veronica.mello@portoalegre.rs.gov.br</t>
  </si>
  <si>
    <t>Amanda Santos Fernandes</t>
  </si>
  <si>
    <t>amanda.fernandes@portoalegre.rs.gov.br</t>
  </si>
  <si>
    <t>Micros Com garantia = 45 (Total relatório CBP)</t>
  </si>
  <si>
    <t>Micros Sem garantia = 307 (Total relatório CBP)</t>
  </si>
  <si>
    <t>Andryellen do Carmo Bernardes</t>
  </si>
  <si>
    <t>andryellen.bernardes@portoalegre.rs.gov.br</t>
  </si>
  <si>
    <t>Brenda da Rosa Barbosa</t>
  </si>
  <si>
    <t>brenda.barbosa@portoalegre.rs.gov.br</t>
  </si>
  <si>
    <t>Clarisse Medera Pedrozo</t>
  </si>
  <si>
    <t>clarisse.pedrozo@portoalegre.rs.gov.br</t>
  </si>
  <si>
    <t>Giulli Angellica de Mattos</t>
  </si>
  <si>
    <t>giulli.mattos@portoalegre.rs.gov.br</t>
  </si>
  <si>
    <t>Helen Beatriz Teixeira Costa</t>
  </si>
  <si>
    <t>helen.costa@portoalegre.rs.gov.br</t>
  </si>
  <si>
    <t>Lucas Rodrigues Rodrigues</t>
  </si>
  <si>
    <t>lucasr.rodrigues@portoalegre.rs.gov.br</t>
  </si>
  <si>
    <t>Luis Fernando Carvalho Soler</t>
  </si>
  <si>
    <t>soler@portoalegre.rs.gov.br</t>
  </si>
  <si>
    <t>Mailla Oliveira da Silva Schickler</t>
  </si>
  <si>
    <t>mailla.schickler@portoalegre.rs.gov.br</t>
  </si>
  <si>
    <t>Matheus Silva da Silva</t>
  </si>
  <si>
    <t>matheuss.silva@portoalegre.rs.gov.br</t>
  </si>
  <si>
    <t>Bárbara de Matos Peralta</t>
  </si>
  <si>
    <t>barbara.peralta@portoalegre.rs.gov.br</t>
  </si>
  <si>
    <t>Barbara Padilha de Oliveira</t>
  </si>
  <si>
    <t>barbarap.oliveira@portoalegre.rs.gov.br</t>
  </si>
  <si>
    <t>Douglas Poluden Pertile</t>
  </si>
  <si>
    <t>douglas.pertile@portoalegre.rs.gov.br</t>
  </si>
  <si>
    <t>Jesse Maximiliano Boeno da Silva</t>
  </si>
  <si>
    <t>jesse.silva@portoalegre.rs.gov.br</t>
  </si>
  <si>
    <t>Lucas Barbieri Lourenço</t>
  </si>
  <si>
    <t>lucas.lourenco@portoalegre.rs.gov.br</t>
  </si>
  <si>
    <t>Talyta Georg Gomes</t>
  </si>
  <si>
    <t>talyta.gomes@portoalegre.rs.gov.br</t>
  </si>
  <si>
    <t>Thiago Barbieri Lourenço</t>
  </si>
  <si>
    <t>thiago.lourenco@portoalegre.rs.gov.br</t>
  </si>
  <si>
    <t>Vanessa de Bem Hardok</t>
  </si>
  <si>
    <t>vanessa.hardok@portoalegre.rs.gov.br</t>
  </si>
  <si>
    <t>Viviane Ribeiro Correa</t>
  </si>
  <si>
    <t>vivianer.correa@portoalegre.rs.gov.br</t>
  </si>
  <si>
    <t>Lotação 30158- Estoque de Equipamentos de TI = 8 micros</t>
  </si>
  <si>
    <t>TOTAL MICROS COM GARANTIA PGM = 45 - 8 = 37</t>
  </si>
  <si>
    <t>TOTAL ESTAÇÕES DE TRABALHO COM GARANTIA = 37 + 24 = 61</t>
  </si>
  <si>
    <t>Artur Eduardo Jarzinski Alfaro</t>
  </si>
  <si>
    <t>artur.eduardo@portoalegre.rs.gov.br</t>
  </si>
  <si>
    <t>Filipe Miralha Machado</t>
  </si>
  <si>
    <t>filipem.machado@portoalegre.rs.gov.br</t>
  </si>
  <si>
    <t>Glaucia da Silva Correa de Oliveira</t>
  </si>
  <si>
    <t>glauciasco@portoalegre.rs.gov.br</t>
  </si>
  <si>
    <t>Mariana Adams Goes</t>
  </si>
  <si>
    <t>mariana.goes@portoalegre.rs.gov.br</t>
  </si>
  <si>
    <t>Lotação 30158 - Estoque de Equip. TI = 10 impressoras</t>
  </si>
  <si>
    <t>TOTAL IMPRESSORAS SEM GARANTIA = 70 -10 = 60</t>
  </si>
  <si>
    <t xml:space="preserve">Relação de Sistemas PGM – Base CTIC 04/2019 - Aditivo 5 </t>
  </si>
  <si>
    <t>Item</t>
  </si>
  <si>
    <r>
      <t>   </t>
    </r>
    <r>
      <rPr>
        <b/>
        <sz val="10"/>
        <color rgb="FF000000"/>
        <rFont val="Arial"/>
        <family val="2"/>
      </rPr>
      <t>           Descrição</t>
    </r>
  </si>
  <si>
    <t>Valor Sistema</t>
  </si>
  <si>
    <t>156POA</t>
  </si>
  <si>
    <t>ACH - Avaliação e Controle Hospitalar</t>
  </si>
  <si>
    <t>ALPR - Sistema de Monitoramento de Tráfego</t>
  </si>
  <si>
    <t>Alvará Eletrônico - Sistema de Licenciamento Eletrônico de Atividades</t>
  </si>
  <si>
    <t>ANE - Administração de Necrópoles</t>
  </si>
  <si>
    <t>APP Carta habitação</t>
  </si>
  <si>
    <t>Apuração de eleições de Conselheiros Tutelares</t>
  </si>
  <si>
    <t>ARB - Manejo da Arborização</t>
  </si>
  <si>
    <t>Banco de Imagens Pinacotecas (Rubem Berta e Aldo Locatelli)</t>
  </si>
  <si>
    <t>CAADHAP - Comissão de Análise e Aprovação da Demanda Habitacional Prioritária</t>
  </si>
  <si>
    <t>Cadastro de Estagiários da PMPA</t>
  </si>
  <si>
    <t>Cadastro Fotográfico de Vegetação</t>
  </si>
  <si>
    <t>CAP - Cadastro Predial</t>
  </si>
  <si>
    <t>Carta de Serviços</t>
  </si>
  <si>
    <t>Catalogo de Serviços Georreferenciados</t>
  </si>
  <si>
    <t>CAUGE - Sistema da Comissão de Análise Urbanística e Gerenciamento Empreendimentos</t>
  </si>
  <si>
    <t>CBP-Cadastro de Bens Patrimoniais</t>
  </si>
  <si>
    <t>CDL - Cadastro Denominação de Logradouros</t>
  </si>
  <si>
    <t>Central de Ingressos</t>
  </si>
  <si>
    <t>CIR - Sistema de Circulação</t>
  </si>
  <si>
    <t>COI - Cadastro de Ocorrências e Irregularidades</t>
  </si>
  <si>
    <t>COIweb - Novo COI</t>
  </si>
  <si>
    <t>Comissão de Análise e Aprovação de Parcelamento do Solo</t>
  </si>
  <si>
    <t>Comissão Técnica de Análise Regulação Fundiária</t>
  </si>
  <si>
    <t>CONSUL - Orçamento Participativo</t>
  </si>
  <si>
    <t>Consulta a Lotes Fiscais - GEO</t>
  </si>
  <si>
    <t>Convênios e Contratos para o Portal Transparência</t>
  </si>
  <si>
    <t>CPAIC - Sistema da Comissão Permanente de Avaliação do Impacto da Circulação</t>
  </si>
  <si>
    <t>CPL - Cadastro de Plantas (SMAM)</t>
  </si>
  <si>
    <t>CPOM - Cadastro Prestadores Outros Municípios</t>
  </si>
  <si>
    <t>CTB-Sistema de Contabilidade Publica - NBCASP</t>
  </si>
  <si>
    <t>CTIC - COMITE TECNOLOGIA INFORMÁTICA E COMUNICAÇÃO</t>
  </si>
  <si>
    <t>CVU - Conservação de Vias Urbanas</t>
  </si>
  <si>
    <t>DecWeb-Declaração Eletrônica do ISSQN via Web</t>
  </si>
  <si>
    <t>Detetive Cidadão</t>
  </si>
  <si>
    <t>DIS - Dispensação de Medicamentos</t>
  </si>
  <si>
    <t>DMWEB - Informações Urbanisticas, Cadastrais e Ambientais na Internet - GEO</t>
  </si>
  <si>
    <t>DOIM-Declarações de Operações Imobiliárias do Município</t>
  </si>
  <si>
    <t>Drive Procempa - Serviço de armazenamento Cloud</t>
  </si>
  <si>
    <t>Dopa_e - Dopa Eletrônico</t>
  </si>
  <si>
    <t>EAD - Projeto de Educação a Distância</t>
  </si>
  <si>
    <t>ECT - Formulario de Inscrição de canditaos das Eleições de Conselheiros Tutelares</t>
  </si>
  <si>
    <t>Eleições Fóruns Regionais de Planejamento</t>
  </si>
  <si>
    <t>Elevadores</t>
  </si>
  <si>
    <t>Eliot - Eco Sistema Investigativo - SMF</t>
  </si>
  <si>
    <t>e-PGM - Informatização Procuradoria Geral do Município</t>
  </si>
  <si>
    <t>EPM - Enterprise Project Management</t>
  </si>
  <si>
    <t>ERGON - Sistema Integrado de Recursos Humanos</t>
  </si>
  <si>
    <t>e-SIC Serviço de Informações ao Cidadão</t>
  </si>
  <si>
    <t>ESUS - Atenção Básica</t>
  </si>
  <si>
    <t>EU FAÇO POA</t>
  </si>
  <si>
    <t>Eventos de Logradouros</t>
  </si>
  <si>
    <t>FAT - Faturamento Ambulatorial e Hospitalar</t>
  </si>
  <si>
    <t>FICAI - Ficha Cadastro de Aluno Infrequente</t>
  </si>
  <si>
    <t>FOR-Cadastro Único de Fornecedores de Materiais e Serviços</t>
  </si>
  <si>
    <t>FROTA / Gerenciamento Frota Veículos</t>
  </si>
  <si>
    <t>GAP-Gestão de Arquivos de Pagamento</t>
  </si>
  <si>
    <t>GCP - Gerência do Cadastro do Portal de Serviços da SMF</t>
  </si>
  <si>
    <t>GEOCEIC - Informaçoes Georeferenciadas para Centro de Comando</t>
  </si>
  <si>
    <t>GEOOBSERVAPOA -Informações Georeferenciadas do Orçamento Participativo</t>
  </si>
  <si>
    <t>GERBID-Sistema de Gerenciamento da Terceira Perimetral</t>
  </si>
  <si>
    <t>Gerenciador de Atendimento Eletrônico - Agendamento</t>
  </si>
  <si>
    <t>GERPAV - Gerenciamento da Pavimentação</t>
  </si>
  <si>
    <t>GERPLATA-Sistema de Gerenciamento do PIEC</t>
  </si>
  <si>
    <t>GMAT-Sistema de Gestão de Materiais</t>
  </si>
  <si>
    <t>GOR-Sistema de Gerência Orçamentária</t>
  </si>
  <si>
    <t>GPR _ Guia de Procedimento Restaurativo / Justica 21</t>
  </si>
  <si>
    <t>Hórus - Sistema de identificação de placas de veículos</t>
  </si>
  <si>
    <t>IMAGED - Sistema de Gerenciamento Eletronico de Documentos</t>
  </si>
  <si>
    <t>Informações Georeferenciados da SAUDE - GEOSAUDE</t>
  </si>
  <si>
    <t>Informações Urbanisticas Georreferenciadas da SMURB - GEOSMURB</t>
  </si>
  <si>
    <t>INSC - Inscricao em Eventos SMAM</t>
  </si>
  <si>
    <t>ISM - Inscrição Interna do servidor Municipal</t>
  </si>
  <si>
    <t>JUC - Sistema da Junta Comercial</t>
  </si>
  <si>
    <t>LCA - Licenciamento de Atividades</t>
  </si>
  <si>
    <t>Licenciamento Ambiental</t>
  </si>
  <si>
    <t>LicitaCon - Sistema de Informações sobre licitações e contratos para o TCERS</t>
  </si>
  <si>
    <t>LIC-Licitações de Materiais e Serviços</t>
  </si>
  <si>
    <t>Mapa Oficial de Porto Alegre</t>
  </si>
  <si>
    <t>Metroclima - Sistema de Vigilância Meteorológica da Cidade de Porto Alegre</t>
  </si>
  <si>
    <t>Moradia Primeiro</t>
  </si>
  <si>
    <t>MPC - Monitoramento de Potencial Construtivo</t>
  </si>
  <si>
    <t>NFS-e - Nota Fiscal de Serviços Eletrônica</t>
  </si>
  <si>
    <t>Novo Portal da PMPA</t>
  </si>
  <si>
    <t>ERGON - Operação da folha de pagamento</t>
  </si>
  <si>
    <t>Orçamento Participativo (ferramenta usada para cadastro dos votantes)</t>
  </si>
  <si>
    <t>OSPOA - Ordem de Serviço Georreferenciada</t>
  </si>
  <si>
    <t>PERGAMUM</t>
  </si>
  <si>
    <t>PENTAHO - Ambiente de Business Intelligence</t>
  </si>
  <si>
    <t>PES - Cadastro Único de Pessoa</t>
  </si>
  <si>
    <t>POA em AÇÃO</t>
  </si>
  <si>
    <t>Pontos de coleta - Consulta</t>
  </si>
  <si>
    <t>Pontos de coleta - Edição</t>
  </si>
  <si>
    <t>Portal de Dados Abertos</t>
  </si>
  <si>
    <t>Portal PMPA - Noticias Imagens Institucional</t>
  </si>
  <si>
    <t>Portal RH24HORAS - Portal do Servidor PMPA</t>
  </si>
  <si>
    <t>Portal Transparência - Porto Alegre</t>
  </si>
  <si>
    <t>Portal Transparência - Entidades</t>
  </si>
  <si>
    <t>PPA-Plano Plurianual</t>
  </si>
  <si>
    <t>PPCI - Plano de Prevenção Contra Incêndios</t>
  </si>
  <si>
    <t>PPD-Plano de Pagamento de Dívidas</t>
  </si>
  <si>
    <t>PROCONSIG - Controle de Consignações</t>
  </si>
  <si>
    <t>PROWEB - Gerador e Gerenciador de Sites e Portais</t>
  </si>
  <si>
    <t>QlikView - plataforma de Business Discovery</t>
  </si>
  <si>
    <t>REF - Registros Funcionais</t>
  </si>
  <si>
    <t>REM-GMAT-Sistema de Requisição de Materiais adaptado para GMAT</t>
  </si>
  <si>
    <t>RIC - Sistema de informações Comunitárias</t>
  </si>
  <si>
    <t>RM NEGATIVAÇÃO</t>
  </si>
  <si>
    <t>RM PROTESTO</t>
  </si>
  <si>
    <t>RM PROTESTO-CDC</t>
  </si>
  <si>
    <t>RM REFIS2017</t>
  </si>
  <si>
    <t>RM-ERO Execução da receita Orçamentária</t>
  </si>
  <si>
    <t>RM-PROCEMPASIAT</t>
  </si>
  <si>
    <t>RONDA PONTO PMPA</t>
  </si>
  <si>
    <t>SAL Sistema de Acompanhamento Legislativo</t>
  </si>
  <si>
    <t>Sala do Empreendedor</t>
  </si>
  <si>
    <t>SAPL - Serviço de apoio ao Processo Legislativo</t>
  </si>
  <si>
    <t>SCP - Sistema Controle de Permissionários</t>
  </si>
  <si>
    <t>SDO-Sistema de Despesa Orçamentária</t>
  </si>
  <si>
    <t>SEI - Sistema Eletrônico de Informações</t>
  </si>
  <si>
    <t>SIAT - Sistema Integrado de Administração Tributária</t>
  </si>
  <si>
    <t>SIAUDI - Sistema de Auditoria</t>
  </si>
  <si>
    <t>SIE - Sistema de Informações Educacionais</t>
  </si>
  <si>
    <t>SIHO - Sistema de Informações Hospitalares</t>
  </si>
  <si>
    <t>SIP - Sistema de Informações de Preços</t>
  </si>
  <si>
    <t>SIREL - Sistema Referência Legislação (SRL)</t>
  </si>
  <si>
    <t>Sistema de Contratos</t>
  </si>
  <si>
    <t>Sistema de Gerenciamento de Conta Única</t>
  </si>
  <si>
    <t>Sistema Extraorçamentário</t>
  </si>
  <si>
    <t>Sistema GEO de Informações patrimoniais</t>
  </si>
  <si>
    <t>SISTEMA GERENCIADOR DE CONCURSOS DE PORTO ALEGRE</t>
  </si>
  <si>
    <t>Sistema Genesis</t>
  </si>
  <si>
    <t>Sistema para o Banco de Sangue</t>
  </si>
  <si>
    <t>SMARTPOA - Gestão Integrada dos Processos de Licenciamento</t>
  </si>
  <si>
    <t>SOMA SAÚDE - Gercon Retorno</t>
  </si>
  <si>
    <t>SPO-Sistema de Proposta Orçamentária</t>
  </si>
  <si>
    <t>SSP - Sistema de Segurança de Programas</t>
  </si>
  <si>
    <t>SST-Sistema de Segurança de Transações</t>
  </si>
  <si>
    <t>TART - Tribunal Administrativo de Recursos Tributários</t>
  </si>
  <si>
    <t>VOT - Votação nas Eleições de Conselheiros Tutelares</t>
  </si>
  <si>
    <t>ESTAÇÕES DE TRABALHO E IMPRESSORAS PGM FATURADOS NOVEMBRO/2022</t>
  </si>
  <si>
    <t>Relação Rádio WI-FI PGM - NOVEMBRO/2022</t>
  </si>
  <si>
    <t>ADMINISTRAÇÃO REDES LOCAIS PGM - NOVEMBRO/2022</t>
  </si>
  <si>
    <t>CONECTIVIDADE INFOVIA PGM - NOVEMBRO/2022</t>
  </si>
  <si>
    <t>Roberto da Costa Machado</t>
  </si>
  <si>
    <t>robertoc.machado@portoalegre.rs.gov.br</t>
  </si>
  <si>
    <t>Relação Caixas Correio PGM - Novembro/2022</t>
  </si>
  <si>
    <t>Lotação 30158 - Estoque de Equipamentos de TI = 55 micros</t>
  </si>
  <si>
    <t>TOTAL MICROS SEM GARANTIA PGM = 307 - 55 = 252</t>
  </si>
  <si>
    <t>TOTAL ESTAÇÕES DE TRABALHO SEM GARANTIA = 252 + 14 = 266</t>
  </si>
  <si>
    <t>Off-Line</t>
  </si>
  <si>
    <t>DEZEMBRO/2022</t>
  </si>
  <si>
    <t>ESTAÇÕES DE TRABALHO E IMPRESSORAS PGM FATURADOS DEZEMBRO/2022</t>
  </si>
  <si>
    <t>Relação Rádio WI-FI PGM - DEZEMBRO/2022</t>
  </si>
  <si>
    <t>ADMINISTRAÇÃO REDES LOCAIS PGM - DEZEMBRO/2022</t>
  </si>
  <si>
    <t>CONECTIVIDADE INFOVIA PGM - DEZEMBRO/2022</t>
  </si>
  <si>
    <t>Fatura SEI 22.12.000001808-3</t>
  </si>
  <si>
    <t>Abigail Espirito Santo Felicio</t>
  </si>
  <si>
    <t>abigail.felicio@portoalegre.rs.gov.br</t>
  </si>
  <si>
    <t>Francielly Brandão Ruppental</t>
  </si>
  <si>
    <t>francielly.ruppental@portoalegre.rs.gov.br</t>
  </si>
  <si>
    <t>Jessé Silveira Kappel</t>
  </si>
  <si>
    <t>jesse.kappel@portoalegre.rs.gov.br</t>
  </si>
  <si>
    <t>Simone Vicari Tarasconi Fraga</t>
  </si>
  <si>
    <t>Relação Caixas Correio PGM - Dezembro/2022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</si>
</sst>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&quot;R$&quot;\ #,##0;\-&quot;R$&quot;\ #,##0"/>
    <numFmt numFmtId="165" formatCode="&quot;R$&quot;\ #,##0.00;[Red]\-&quot;R$&quot;\ #,##0.00"/>
    <numFmt numFmtId="166" formatCode="_-&quot;R$&quot;\ * #,##0.00_-;\-&quot;R$&quot;\ * #,##0.00_-;_-&quot;R$&quot;\ * &quot;-&quot;??_-;_-@_-"/>
    <numFmt numFmtId="167" formatCode="&quot;R$&quot;\ #,##0.00"/>
    <numFmt numFmtId="168" formatCode="#,##0_ ;\-#,##0\ 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Arial"/>
      <family val="2"/>
      <charset val="1"/>
    </font>
    <font>
      <b/>
      <sz val="12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9999"/>
        <bgColor rgb="FF8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5707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166" fontId="1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47">
    <xf numFmtId="0" fontId="0" fillId="0" borderId="0" xfId="0"/>
    <xf numFmtId="0" fontId="5" fillId="0" borderId="0" xfId="0" applyFont="1"/>
    <xf numFmtId="0" fontId="6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justify" wrapText="1"/>
    </xf>
    <xf numFmtId="0" fontId="7" fillId="2" borderId="2" xfId="0" applyFont="1" applyFill="1" applyBorder="1" applyAlignment="1">
      <alignment horizontal="justify" wrapText="1"/>
    </xf>
    <xf numFmtId="0" fontId="7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justify" wrapText="1"/>
    </xf>
    <xf numFmtId="0" fontId="7" fillId="2" borderId="3" xfId="0" applyFont="1" applyFill="1" applyBorder="1" applyAlignment="1">
      <alignment horizontal="justify" wrapText="1"/>
    </xf>
    <xf numFmtId="0" fontId="8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0" borderId="10" xfId="0" applyBorder="1"/>
    <xf numFmtId="0" fontId="9" fillId="0" borderId="4" xfId="0" applyFont="1" applyBorder="1" applyAlignment="1">
      <alignment horizontal="center"/>
    </xf>
    <xf numFmtId="0" fontId="9" fillId="0" borderId="0" xfId="0" applyFont="1"/>
    <xf numFmtId="0" fontId="3" fillId="0" borderId="0" xfId="0" applyFont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12" fillId="0" borderId="6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22" xfId="0" applyBorder="1"/>
    <xf numFmtId="0" fontId="0" fillId="0" borderId="1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167" fontId="9" fillId="0" borderId="0" xfId="0" applyNumberFormat="1" applyFont="1" applyAlignment="1">
      <alignment horizontal="left"/>
    </xf>
    <xf numFmtId="167" fontId="9" fillId="0" borderId="0" xfId="0" applyNumberFormat="1" applyFont="1" applyAlignment="1">
      <alignment horizontal="center"/>
    </xf>
    <xf numFmtId="0" fontId="0" fillId="0" borderId="18" xfId="0" applyBorder="1"/>
    <xf numFmtId="0" fontId="3" fillId="0" borderId="19" xfId="0" applyFont="1" applyBorder="1"/>
    <xf numFmtId="0" fontId="3" fillId="0" borderId="18" xfId="0" applyFont="1" applyBorder="1"/>
    <xf numFmtId="0" fontId="9" fillId="0" borderId="18" xfId="0" applyFont="1" applyBorder="1"/>
    <xf numFmtId="0" fontId="9" fillId="0" borderId="19" xfId="0" applyFont="1" applyFill="1" applyBorder="1"/>
    <xf numFmtId="0" fontId="9" fillId="0" borderId="19" xfId="0" applyFont="1" applyBorder="1"/>
    <xf numFmtId="0" fontId="9" fillId="0" borderId="0" xfId="0" applyFont="1" applyBorder="1"/>
    <xf numFmtId="0" fontId="0" fillId="0" borderId="17" xfId="0" applyBorder="1"/>
    <xf numFmtId="0" fontId="9" fillId="0" borderId="0" xfId="0" applyFont="1" applyAlignment="1"/>
    <xf numFmtId="0" fontId="0" fillId="0" borderId="25" xfId="0" applyBorder="1"/>
    <xf numFmtId="0" fontId="12" fillId="0" borderId="4" xfId="0" applyFont="1" applyBorder="1" applyAlignment="1"/>
    <xf numFmtId="0" fontId="13" fillId="6" borderId="6" xfId="0" applyFont="1" applyFill="1" applyBorder="1" applyAlignment="1">
      <alignment horizontal="center" vertical="top"/>
    </xf>
    <xf numFmtId="0" fontId="13" fillId="6" borderId="4" xfId="0" applyFont="1" applyFill="1" applyBorder="1" applyAlignment="1">
      <alignment horizontal="center" vertical="top"/>
    </xf>
    <xf numFmtId="0" fontId="13" fillId="6" borderId="5" xfId="0" applyFont="1" applyFill="1" applyBorder="1" applyAlignment="1">
      <alignment horizontal="center" vertical="top"/>
    </xf>
    <xf numFmtId="0" fontId="14" fillId="0" borderId="19" xfId="0" applyFont="1" applyBorder="1"/>
    <xf numFmtId="0" fontId="14" fillId="0" borderId="0" xfId="0" applyFont="1" applyBorder="1"/>
    <xf numFmtId="0" fontId="15" fillId="0" borderId="0" xfId="0" applyFont="1" applyBorder="1"/>
    <xf numFmtId="49" fontId="16" fillId="0" borderId="0" xfId="0" applyNumberFormat="1" applyFont="1" applyAlignment="1">
      <alignment horizontal="left"/>
    </xf>
    <xf numFmtId="0" fontId="16" fillId="0" borderId="0" xfId="0" applyFont="1"/>
    <xf numFmtId="0" fontId="17" fillId="0" borderId="6" xfId="0" applyFont="1" applyBorder="1"/>
    <xf numFmtId="0" fontId="18" fillId="8" borderId="26" xfId="0" applyFont="1" applyFill="1" applyBorder="1" applyAlignment="1">
      <alignment horizontal="center"/>
    </xf>
    <xf numFmtId="0" fontId="18" fillId="8" borderId="27" xfId="0" applyFont="1" applyFill="1" applyBorder="1" applyAlignment="1">
      <alignment horizontal="center"/>
    </xf>
    <xf numFmtId="0" fontId="18" fillId="8" borderId="28" xfId="0" applyFont="1" applyFill="1" applyBorder="1" applyAlignment="1">
      <alignment horizontal="center"/>
    </xf>
    <xf numFmtId="0" fontId="18" fillId="8" borderId="14" xfId="0" applyFont="1" applyFill="1" applyBorder="1" applyAlignment="1">
      <alignment horizontal="center"/>
    </xf>
    <xf numFmtId="0" fontId="17" fillId="0" borderId="10" xfId="0" applyFont="1" applyBorder="1"/>
    <xf numFmtId="0" fontId="17" fillId="0" borderId="8" xfId="0" applyFont="1" applyBorder="1"/>
    <xf numFmtId="43" fontId="17" fillId="0" borderId="35" xfId="0" applyNumberFormat="1" applyFont="1" applyBorder="1"/>
    <xf numFmtId="43" fontId="17" fillId="7" borderId="34" xfId="0" applyNumberFormat="1" applyFont="1" applyFill="1" applyBorder="1"/>
    <xf numFmtId="43" fontId="17" fillId="7" borderId="35" xfId="0" applyNumberFormat="1" applyFont="1" applyFill="1" applyBorder="1"/>
    <xf numFmtId="3" fontId="0" fillId="7" borderId="33" xfId="0" applyNumberFormat="1" applyFill="1" applyBorder="1"/>
    <xf numFmtId="43" fontId="0" fillId="7" borderId="35" xfId="0" applyNumberFormat="1" applyFill="1" applyBorder="1"/>
    <xf numFmtId="0" fontId="0" fillId="7" borderId="36" xfId="0" applyFill="1" applyBorder="1"/>
    <xf numFmtId="0" fontId="0" fillId="7" borderId="37" xfId="0" applyFill="1" applyBorder="1"/>
    <xf numFmtId="0" fontId="17" fillId="0" borderId="6" xfId="0" applyFont="1" applyBorder="1" applyAlignment="1">
      <alignment horizontal="left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43" fontId="0" fillId="0" borderId="9" xfId="0" applyNumberFormat="1" applyBorder="1"/>
    <xf numFmtId="43" fontId="17" fillId="0" borderId="8" xfId="0" applyNumberFormat="1" applyFont="1" applyBorder="1"/>
    <xf numFmtId="43" fontId="0" fillId="0" borderId="2" xfId="0" applyNumberFormat="1" applyBorder="1"/>
    <xf numFmtId="166" fontId="19" fillId="0" borderId="6" xfId="0" applyNumberFormat="1" applyFont="1" applyBorder="1"/>
    <xf numFmtId="166" fontId="9" fillId="0" borderId="4" xfId="0" applyNumberFormat="1" applyFont="1" applyBorder="1"/>
    <xf numFmtId="43" fontId="0" fillId="7" borderId="36" xfId="0" applyNumberFormat="1" applyFill="1" applyBorder="1"/>
    <xf numFmtId="0" fontId="12" fillId="0" borderId="6" xfId="0" applyFont="1" applyBorder="1" applyAlignment="1">
      <alignment horizontal="center"/>
    </xf>
    <xf numFmtId="0" fontId="0" fillId="0" borderId="2" xfId="0" applyBorder="1"/>
    <xf numFmtId="43" fontId="3" fillId="0" borderId="21" xfId="0" applyNumberFormat="1" applyFont="1" applyBorder="1"/>
    <xf numFmtId="166" fontId="9" fillId="0" borderId="7" xfId="0" applyNumberFormat="1" applyFont="1" applyBorder="1"/>
    <xf numFmtId="0" fontId="19" fillId="0" borderId="13" xfId="0" applyFont="1" applyBorder="1"/>
    <xf numFmtId="0" fontId="20" fillId="0" borderId="1" xfId="0" applyFont="1" applyBorder="1"/>
    <xf numFmtId="3" fontId="17" fillId="0" borderId="39" xfId="0" applyNumberFormat="1" applyFont="1" applyFill="1" applyBorder="1"/>
    <xf numFmtId="43" fontId="17" fillId="0" borderId="30" xfId="0" applyNumberFormat="1" applyFont="1" applyFill="1" applyBorder="1"/>
    <xf numFmtId="43" fontId="17" fillId="0" borderId="31" xfId="0" applyNumberFormat="1" applyFont="1" applyFill="1" applyBorder="1"/>
    <xf numFmtId="3" fontId="0" fillId="0" borderId="29" xfId="0" applyNumberFormat="1" applyFill="1" applyBorder="1"/>
    <xf numFmtId="43" fontId="0" fillId="0" borderId="31" xfId="0" applyNumberFormat="1" applyFill="1" applyBorder="1"/>
    <xf numFmtId="43" fontId="0" fillId="0" borderId="32" xfId="0" applyNumberFormat="1" applyFill="1" applyBorder="1"/>
    <xf numFmtId="0" fontId="0" fillId="0" borderId="32" xfId="0" applyFill="1" applyBorder="1"/>
    <xf numFmtId="0" fontId="20" fillId="0" borderId="2" xfId="0" applyFont="1" applyBorder="1"/>
    <xf numFmtId="3" fontId="17" fillId="0" borderId="38" xfId="0" applyNumberFormat="1" applyFont="1" applyFill="1" applyBorder="1"/>
    <xf numFmtId="43" fontId="17" fillId="0" borderId="34" xfId="0" applyNumberFormat="1" applyFont="1" applyFill="1" applyBorder="1"/>
    <xf numFmtId="43" fontId="17" fillId="0" borderId="35" xfId="0" applyNumberFormat="1" applyFont="1" applyFill="1" applyBorder="1"/>
    <xf numFmtId="3" fontId="0" fillId="0" borderId="33" xfId="0" applyNumberFormat="1" applyFill="1" applyBorder="1"/>
    <xf numFmtId="43" fontId="0" fillId="0" borderId="35" xfId="0" applyNumberFormat="1" applyFill="1" applyBorder="1"/>
    <xf numFmtId="43" fontId="0" fillId="0" borderId="36" xfId="0" applyNumberFormat="1" applyFill="1" applyBorder="1"/>
    <xf numFmtId="0" fontId="0" fillId="0" borderId="36" xfId="0" applyFill="1" applyBorder="1"/>
    <xf numFmtId="3" fontId="17" fillId="0" borderId="38" xfId="0" applyNumberFormat="1" applyFont="1" applyFill="1" applyBorder="1" applyAlignment="1">
      <alignment horizontal="center" vertical="center"/>
    </xf>
    <xf numFmtId="3" fontId="17" fillId="0" borderId="33" xfId="0" applyNumberFormat="1" applyFont="1" applyFill="1" applyBorder="1" applyAlignment="1">
      <alignment horizontal="center" vertical="center"/>
    </xf>
    <xf numFmtId="0" fontId="17" fillId="0" borderId="16" xfId="0" applyFont="1" applyFill="1" applyBorder="1"/>
    <xf numFmtId="165" fontId="17" fillId="0" borderId="44" xfId="0" applyNumberFormat="1" applyFont="1" applyFill="1" applyBorder="1"/>
    <xf numFmtId="166" fontId="19" fillId="0" borderId="45" xfId="0" applyNumberFormat="1" applyFont="1" applyFill="1" applyBorder="1"/>
    <xf numFmtId="166" fontId="19" fillId="0" borderId="46" xfId="0" applyNumberFormat="1" applyFont="1" applyFill="1" applyBorder="1"/>
    <xf numFmtId="166" fontId="0" fillId="0" borderId="44" xfId="2" applyFont="1" applyFill="1" applyBorder="1"/>
    <xf numFmtId="166" fontId="9" fillId="0" borderId="5" xfId="2" applyFont="1" applyFill="1" applyBorder="1"/>
    <xf numFmtId="0" fontId="0" fillId="0" borderId="0" xfId="0" applyFill="1" applyBorder="1"/>
    <xf numFmtId="43" fontId="3" fillId="0" borderId="47" xfId="0" applyNumberFormat="1" applyFont="1" applyBorder="1"/>
    <xf numFmtId="0" fontId="17" fillId="0" borderId="19" xfId="0" applyFont="1" applyBorder="1"/>
    <xf numFmtId="43" fontId="0" fillId="0" borderId="48" xfId="0" applyNumberFormat="1" applyBorder="1"/>
    <xf numFmtId="43" fontId="3" fillId="0" borderId="0" xfId="0" applyNumberFormat="1" applyFont="1" applyBorder="1"/>
    <xf numFmtId="0" fontId="0" fillId="0" borderId="11" xfId="0" applyBorder="1"/>
    <xf numFmtId="0" fontId="21" fillId="0" borderId="0" xfId="0" applyFont="1"/>
    <xf numFmtId="0" fontId="20" fillId="7" borderId="2" xfId="0" applyFont="1" applyFill="1" applyBorder="1"/>
    <xf numFmtId="3" fontId="17" fillId="7" borderId="38" xfId="0" applyNumberFormat="1" applyFont="1" applyFill="1" applyBorder="1"/>
    <xf numFmtId="3" fontId="17" fillId="7" borderId="38" xfId="0" applyNumberFormat="1" applyFont="1" applyFill="1" applyBorder="1" applyAlignment="1">
      <alignment horizontal="center" vertical="center"/>
    </xf>
    <xf numFmtId="3" fontId="17" fillId="7" borderId="33" xfId="0" applyNumberFormat="1" applyFont="1" applyFill="1" applyBorder="1" applyAlignment="1">
      <alignment horizontal="center" vertical="center"/>
    </xf>
    <xf numFmtId="3" fontId="17" fillId="7" borderId="40" xfId="0" applyNumberFormat="1" applyFont="1" applyFill="1" applyBorder="1" applyAlignment="1">
      <alignment horizontal="center" vertical="center"/>
    </xf>
    <xf numFmtId="43" fontId="17" fillId="7" borderId="41" xfId="0" applyNumberFormat="1" applyFont="1" applyFill="1" applyBorder="1"/>
    <xf numFmtId="3" fontId="17" fillId="7" borderId="42" xfId="0" applyNumberFormat="1" applyFont="1" applyFill="1" applyBorder="1" applyAlignment="1">
      <alignment horizontal="center" vertical="center"/>
    </xf>
    <xf numFmtId="43" fontId="0" fillId="7" borderId="41" xfId="0" applyNumberFormat="1" applyFill="1" applyBorder="1"/>
    <xf numFmtId="43" fontId="0" fillId="7" borderId="43" xfId="0" applyNumberFormat="1" applyFill="1" applyBorder="1"/>
    <xf numFmtId="0" fontId="0" fillId="7" borderId="43" xfId="0" applyFill="1" applyBorder="1"/>
    <xf numFmtId="0" fontId="17" fillId="7" borderId="20" xfId="0" applyFont="1" applyFill="1" applyBorder="1"/>
    <xf numFmtId="3" fontId="17" fillId="7" borderId="40" xfId="0" applyNumberFormat="1" applyFont="1" applyFill="1" applyBorder="1"/>
    <xf numFmtId="3" fontId="0" fillId="7" borderId="42" xfId="0" applyNumberFormat="1" applyFill="1" applyBorder="1"/>
    <xf numFmtId="0" fontId="0" fillId="0" borderId="16" xfId="0" applyBorder="1"/>
    <xf numFmtId="0" fontId="0" fillId="0" borderId="12" xfId="0" applyBorder="1"/>
    <xf numFmtId="0" fontId="20" fillId="5" borderId="2" xfId="0" applyFont="1" applyFill="1" applyBorder="1"/>
    <xf numFmtId="3" fontId="17" fillId="5" borderId="38" xfId="0" applyNumberFormat="1" applyFont="1" applyFill="1" applyBorder="1"/>
    <xf numFmtId="3" fontId="17" fillId="5" borderId="38" xfId="0" applyNumberFormat="1" applyFont="1" applyFill="1" applyBorder="1" applyAlignment="1">
      <alignment horizontal="center" vertical="center"/>
    </xf>
    <xf numFmtId="43" fontId="17" fillId="5" borderId="35" xfId="0" applyNumberFormat="1" applyFont="1" applyFill="1" applyBorder="1"/>
    <xf numFmtId="3" fontId="0" fillId="5" borderId="33" xfId="0" applyNumberFormat="1" applyFill="1" applyBorder="1"/>
    <xf numFmtId="43" fontId="0" fillId="5" borderId="35" xfId="0" applyNumberFormat="1" applyFill="1" applyBorder="1"/>
    <xf numFmtId="0" fontId="0" fillId="5" borderId="36" xfId="0" applyFill="1" applyBorder="1"/>
    <xf numFmtId="0" fontId="0" fillId="0" borderId="0" xfId="0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4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34" xfId="0" applyBorder="1" applyAlignment="1">
      <alignment horizontal="center"/>
    </xf>
    <xf numFmtId="0" fontId="0" fillId="0" borderId="34" xfId="0" applyBorder="1"/>
    <xf numFmtId="166" fontId="0" fillId="0" borderId="34" xfId="2" applyFont="1" applyBorder="1"/>
    <xf numFmtId="168" fontId="0" fillId="0" borderId="34" xfId="2" applyNumberFormat="1" applyFont="1" applyBorder="1" applyAlignment="1">
      <alignment horizontal="center"/>
    </xf>
    <xf numFmtId="164" fontId="0" fillId="0" borderId="34" xfId="2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/>
    <xf numFmtId="0" fontId="0" fillId="0" borderId="34" xfId="0" applyBorder="1" applyAlignment="1">
      <alignment wrapText="1"/>
    </xf>
    <xf numFmtId="0" fontId="23" fillId="0" borderId="34" xfId="0" applyFont="1" applyBorder="1" applyAlignment="1"/>
    <xf numFmtId="166" fontId="0" fillId="0" borderId="49" xfId="0" applyNumberFormat="1" applyBorder="1" applyAlignment="1">
      <alignment horizontal="center"/>
    </xf>
    <xf numFmtId="166" fontId="24" fillId="9" borderId="4" xfId="0" applyNumberFormat="1" applyFont="1" applyFill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1" xfId="0" applyFont="1" applyBorder="1"/>
    <xf numFmtId="0" fontId="28" fillId="0" borderId="9" xfId="0" applyFont="1" applyBorder="1"/>
    <xf numFmtId="0" fontId="28" fillId="0" borderId="10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" xfId="0" applyNumberFormat="1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47" xfId="0" applyFont="1" applyBorder="1"/>
    <xf numFmtId="0" fontId="28" fillId="0" borderId="2" xfId="0" applyFont="1" applyBorder="1"/>
    <xf numFmtId="0" fontId="28" fillId="0" borderId="2" xfId="0" applyNumberFormat="1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0" fontId="28" fillId="0" borderId="24" xfId="0" applyFont="1" applyBorder="1"/>
    <xf numFmtId="0" fontId="28" fillId="0" borderId="3" xfId="0" applyFont="1" applyBorder="1"/>
    <xf numFmtId="1" fontId="27" fillId="0" borderId="5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43" fontId="17" fillId="0" borderId="2" xfId="0" applyNumberFormat="1" applyFont="1" applyBorder="1"/>
    <xf numFmtId="43" fontId="17" fillId="0" borderId="11" xfId="0" applyNumberFormat="1" applyFont="1" applyBorder="1"/>
    <xf numFmtId="43" fontId="17" fillId="0" borderId="1" xfId="0" applyNumberFormat="1" applyFont="1" applyBorder="1"/>
    <xf numFmtId="0" fontId="3" fillId="0" borderId="0" xfId="1"/>
    <xf numFmtId="166" fontId="9" fillId="0" borderId="46" xfId="2" applyFont="1" applyFill="1" applyBorder="1"/>
    <xf numFmtId="0" fontId="30" fillId="0" borderId="0" xfId="0" applyFont="1"/>
    <xf numFmtId="43" fontId="31" fillId="0" borderId="35" xfId="0" applyNumberFormat="1" applyFont="1" applyFill="1" applyBorder="1"/>
    <xf numFmtId="43" fontId="31" fillId="0" borderId="2" xfId="0" applyNumberFormat="1" applyFont="1" applyBorder="1"/>
    <xf numFmtId="0" fontId="32" fillId="0" borderId="10" xfId="0" applyFont="1" applyBorder="1" applyAlignment="1">
      <alignment horizontal="left"/>
    </xf>
    <xf numFmtId="0" fontId="32" fillId="0" borderId="10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50" xfId="0" applyFont="1" applyBorder="1"/>
    <xf numFmtId="0" fontId="0" fillId="0" borderId="51" xfId="0" applyFont="1" applyBorder="1"/>
    <xf numFmtId="0" fontId="0" fillId="0" borderId="52" xfId="0" applyFont="1" applyBorder="1"/>
    <xf numFmtId="0" fontId="0" fillId="0" borderId="53" xfId="0" applyFont="1" applyBorder="1"/>
    <xf numFmtId="0" fontId="0" fillId="0" borderId="54" xfId="0" applyFont="1" applyBorder="1"/>
    <xf numFmtId="0" fontId="0" fillId="0" borderId="55" xfId="0" applyFont="1" applyBorder="1"/>
    <xf numFmtId="0" fontId="0" fillId="0" borderId="56" xfId="0" applyFont="1" applyBorder="1"/>
    <xf numFmtId="0" fontId="0" fillId="0" borderId="57" xfId="0" applyFont="1" applyBorder="1"/>
    <xf numFmtId="0" fontId="0" fillId="0" borderId="58" xfId="0" applyFont="1" applyBorder="1"/>
    <xf numFmtId="0" fontId="3" fillId="0" borderId="0" xfId="1" applyFont="1" applyAlignment="1" applyProtection="1">
      <alignment horizontal="center"/>
      <protection hidden="1"/>
    </xf>
    <xf numFmtId="0" fontId="35" fillId="0" borderId="0" xfId="1" applyFont="1" applyProtection="1">
      <protection hidden="1"/>
    </xf>
    <xf numFmtId="0" fontId="3" fillId="0" borderId="0" xfId="1" applyFont="1" applyProtection="1">
      <protection hidden="1"/>
    </xf>
    <xf numFmtId="0" fontId="34" fillId="0" borderId="6" xfId="1" applyFont="1" applyBorder="1" applyAlignment="1" applyProtection="1">
      <alignment horizontal="left" vertical="center" wrapText="1"/>
      <protection hidden="1"/>
    </xf>
    <xf numFmtId="0" fontId="35" fillId="0" borderId="4" xfId="1" applyFont="1" applyBorder="1" applyAlignment="1" applyProtection="1">
      <alignment horizontal="center" vertical="center" wrapText="1"/>
      <protection hidden="1"/>
    </xf>
    <xf numFmtId="0" fontId="34" fillId="0" borderId="4" xfId="1" applyFont="1" applyBorder="1" applyAlignment="1" applyProtection="1">
      <alignment horizontal="center" vertical="center" wrapText="1"/>
      <protection hidden="1"/>
    </xf>
    <xf numFmtId="0" fontId="33" fillId="5" borderId="9" xfId="1" applyFont="1" applyFill="1" applyBorder="1" applyAlignment="1" applyProtection="1">
      <alignment horizontal="center"/>
      <protection hidden="1"/>
    </xf>
    <xf numFmtId="0" fontId="35" fillId="5" borderId="59" xfId="1" applyFont="1" applyFill="1" applyBorder="1" applyAlignment="1" applyProtection="1">
      <alignment wrapText="1"/>
      <protection hidden="1"/>
    </xf>
    <xf numFmtId="166" fontId="3" fillId="0" borderId="2" xfId="2" applyFont="1" applyBorder="1" applyProtection="1">
      <protection hidden="1"/>
    </xf>
    <xf numFmtId="0" fontId="33" fillId="5" borderId="2" xfId="1" applyFont="1" applyFill="1" applyBorder="1" applyAlignment="1" applyProtection="1">
      <alignment horizontal="center"/>
      <protection hidden="1"/>
    </xf>
    <xf numFmtId="166" fontId="3" fillId="5" borderId="2" xfId="2" applyFont="1" applyFill="1" applyBorder="1" applyProtection="1">
      <protection hidden="1"/>
    </xf>
    <xf numFmtId="167" fontId="9" fillId="0" borderId="6" xfId="1" applyNumberFormat="1" applyFont="1" applyBorder="1" applyAlignment="1" applyProtection="1">
      <alignment horizontal="right" indent="1"/>
      <protection hidden="1"/>
    </xf>
    <xf numFmtId="166" fontId="34" fillId="0" borderId="4" xfId="1" applyNumberFormat="1" applyFont="1" applyBorder="1" applyAlignment="1" applyProtection="1">
      <alignment wrapText="1"/>
      <protection hidden="1"/>
    </xf>
    <xf numFmtId="0" fontId="36" fillId="0" borderId="0" xfId="1" applyFont="1"/>
    <xf numFmtId="0" fontId="27" fillId="0" borderId="19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11" xfId="0" applyNumberFormat="1" applyFont="1" applyBorder="1" applyAlignment="1">
      <alignment horizontal="center"/>
    </xf>
    <xf numFmtId="0" fontId="0" fillId="0" borderId="48" xfId="0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center"/>
    </xf>
    <xf numFmtId="0" fontId="9" fillId="4" borderId="6" xfId="0" applyNumberFormat="1" applyFont="1" applyFill="1" applyBorder="1" applyAlignment="1">
      <alignment horizontal="center" vertical="center" wrapText="1"/>
    </xf>
    <xf numFmtId="0" fontId="9" fillId="4" borderId="7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34" fillId="0" borderId="6" xfId="1" applyFont="1" applyBorder="1" applyAlignment="1" applyProtection="1">
      <alignment horizontal="center" vertical="center" wrapText="1"/>
      <protection hidden="1"/>
    </xf>
    <xf numFmtId="0" fontId="34" fillId="0" borderId="7" xfId="1" applyFont="1" applyBorder="1" applyAlignment="1" applyProtection="1">
      <alignment horizontal="center" vertical="center" wrapText="1"/>
      <protection hidden="1"/>
    </xf>
    <xf numFmtId="0" fontId="34" fillId="0" borderId="5" xfId="1" applyFont="1" applyBorder="1" applyAlignment="1" applyProtection="1">
      <alignment horizontal="center" vertical="center" wrapText="1"/>
      <protection hidden="1"/>
    </xf>
  </cellXfs>
  <cellStyles count="5">
    <cellStyle name="Moeda" xfId="2" builtinId="4"/>
    <cellStyle name="Moeda 2" xfId="3"/>
    <cellStyle name="Moeda 3" xf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215" t="s">
        <v>20</v>
      </c>
      <c r="E2" s="215"/>
      <c r="F2" s="215"/>
    </row>
    <row r="3" spans="1:11" ht="15" customHeight="1" x14ac:dyDescent="0.2">
      <c r="D3" s="216">
        <v>42822</v>
      </c>
      <c r="E3" s="215"/>
      <c r="F3" s="215"/>
    </row>
    <row r="4" spans="1:11" ht="16.5" thickBot="1" x14ac:dyDescent="0.25">
      <c r="A4" s="217"/>
      <c r="B4" s="217"/>
      <c r="C4" s="217"/>
      <c r="D4" s="217"/>
    </row>
    <row r="5" spans="1:11" ht="18.75" customHeight="1" thickBot="1" x14ac:dyDescent="0.25">
      <c r="A5" s="218" t="s">
        <v>24</v>
      </c>
      <c r="B5" s="219"/>
      <c r="C5" s="219"/>
      <c r="D5" s="220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215"/>
      <c r="C2" s="215"/>
      <c r="D2" s="215"/>
    </row>
    <row r="3" spans="1:9" ht="15" customHeight="1" x14ac:dyDescent="0.2">
      <c r="B3" s="216"/>
      <c r="C3" s="215"/>
      <c r="D3" s="215"/>
    </row>
    <row r="4" spans="1:9" ht="16.5" thickBot="1" x14ac:dyDescent="0.25">
      <c r="A4" s="217"/>
      <c r="B4" s="217"/>
    </row>
    <row r="5" spans="1:9" ht="18.75" customHeight="1" thickBot="1" x14ac:dyDescent="0.25">
      <c r="A5" s="218"/>
      <c r="B5" s="220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0" zoomScale="90" zoomScaleNormal="90" workbookViewId="0">
      <selection activeCell="G26" sqref="G26"/>
    </sheetView>
  </sheetViews>
  <sheetFormatPr defaultRowHeight="12.75" x14ac:dyDescent="0.2"/>
  <cols>
    <col min="1" max="1" width="74.140625" bestFit="1" customWidth="1"/>
    <col min="2" max="2" width="16.42578125" customWidth="1"/>
    <col min="3" max="3" width="15" customWidth="1"/>
    <col min="4" max="4" width="14.85546875" customWidth="1"/>
    <col min="5" max="5" width="13.85546875" customWidth="1"/>
    <col min="6" max="6" width="15.7109375" customWidth="1"/>
    <col min="7" max="7" width="14.85546875" bestFit="1" customWidth="1"/>
    <col min="8" max="8" width="10.42578125" customWidth="1"/>
    <col min="9" max="9" width="4" customWidth="1"/>
  </cols>
  <sheetData>
    <row r="1" spans="1:8" ht="18.75" x14ac:dyDescent="0.3">
      <c r="A1" s="55" t="s">
        <v>984</v>
      </c>
      <c r="B1" s="221" t="s">
        <v>989</v>
      </c>
      <c r="C1" s="221"/>
    </row>
    <row r="2" spans="1:8" ht="19.5" thickBot="1" x14ac:dyDescent="0.35">
      <c r="A2" s="56" t="s">
        <v>538</v>
      </c>
      <c r="B2" s="23"/>
    </row>
    <row r="3" spans="1:8" ht="15.75" thickBot="1" x14ac:dyDescent="0.3">
      <c r="A3" s="84" t="s">
        <v>33</v>
      </c>
      <c r="B3" s="58" t="s">
        <v>467</v>
      </c>
      <c r="C3" s="59" t="s">
        <v>468</v>
      </c>
      <c r="D3" s="60" t="s">
        <v>469</v>
      </c>
      <c r="E3" s="58" t="s">
        <v>467</v>
      </c>
      <c r="F3" s="60" t="s">
        <v>34</v>
      </c>
      <c r="G3" s="61" t="s">
        <v>470</v>
      </c>
      <c r="H3" s="61" t="s">
        <v>471</v>
      </c>
    </row>
    <row r="4" spans="1:8" ht="15" x14ac:dyDescent="0.25">
      <c r="A4" s="85" t="s">
        <v>521</v>
      </c>
      <c r="B4" s="86">
        <v>61</v>
      </c>
      <c r="C4" s="87">
        <v>95</v>
      </c>
      <c r="D4" s="88">
        <f>B4*C4</f>
        <v>5795</v>
      </c>
      <c r="E4" s="89"/>
      <c r="F4" s="90">
        <f>E4*95</f>
        <v>0</v>
      </c>
      <c r="G4" s="91">
        <f>D4-F4</f>
        <v>5795</v>
      </c>
      <c r="H4" s="92"/>
    </row>
    <row r="5" spans="1:8" ht="15" x14ac:dyDescent="0.25">
      <c r="A5" s="93" t="s">
        <v>522</v>
      </c>
      <c r="B5" s="94">
        <v>266</v>
      </c>
      <c r="C5" s="95">
        <v>125</v>
      </c>
      <c r="D5" s="96">
        <f>B5*C5</f>
        <v>33250</v>
      </c>
      <c r="E5" s="97"/>
      <c r="F5" s="98">
        <f>E5*125</f>
        <v>0</v>
      </c>
      <c r="G5" s="99">
        <f>D5-F5</f>
        <v>33250</v>
      </c>
      <c r="H5" s="100"/>
    </row>
    <row r="6" spans="1:8" ht="15" x14ac:dyDescent="0.25">
      <c r="A6" s="93" t="s">
        <v>523</v>
      </c>
      <c r="B6" s="94">
        <v>60</v>
      </c>
      <c r="C6" s="95">
        <v>37</v>
      </c>
      <c r="D6" s="96">
        <f>B6*C6</f>
        <v>2220</v>
      </c>
      <c r="E6" s="97"/>
      <c r="F6" s="98">
        <f>E6*37</f>
        <v>0</v>
      </c>
      <c r="G6" s="99">
        <f>D6-F6</f>
        <v>2220</v>
      </c>
      <c r="H6" s="100"/>
    </row>
    <row r="7" spans="1:8" ht="15" x14ac:dyDescent="0.25">
      <c r="A7" s="93" t="s">
        <v>524</v>
      </c>
      <c r="B7" s="94">
        <v>341</v>
      </c>
      <c r="C7" s="95">
        <v>9.5</v>
      </c>
      <c r="D7" s="96">
        <f>B7*C7</f>
        <v>3239.5</v>
      </c>
      <c r="E7" s="97"/>
      <c r="F7" s="98">
        <f>E7*9.5</f>
        <v>0</v>
      </c>
      <c r="G7" s="99">
        <f>D7-F7</f>
        <v>3239.5</v>
      </c>
      <c r="H7" s="100"/>
    </row>
    <row r="8" spans="1:8" ht="15" x14ac:dyDescent="0.25">
      <c r="A8" s="116" t="s">
        <v>525</v>
      </c>
      <c r="B8" s="117"/>
      <c r="C8" s="65">
        <v>180</v>
      </c>
      <c r="D8" s="66">
        <f>B8*C8</f>
        <v>0</v>
      </c>
      <c r="E8" s="67"/>
      <c r="F8" s="68">
        <f>E8*180</f>
        <v>0</v>
      </c>
      <c r="G8" s="79">
        <f t="shared" ref="G8:G12" si="0">D8-F8</f>
        <v>0</v>
      </c>
      <c r="H8" s="69"/>
    </row>
    <row r="9" spans="1:8" ht="15" x14ac:dyDescent="0.25">
      <c r="A9" s="116" t="s">
        <v>526</v>
      </c>
      <c r="B9" s="117"/>
      <c r="C9" s="65">
        <v>200</v>
      </c>
      <c r="D9" s="66">
        <f t="shared" ref="D9:D12" si="1">B9*C9</f>
        <v>0</v>
      </c>
      <c r="E9" s="67"/>
      <c r="F9" s="68">
        <f>E9*200</f>
        <v>0</v>
      </c>
      <c r="G9" s="79">
        <f t="shared" si="0"/>
        <v>0</v>
      </c>
      <c r="H9" s="69"/>
    </row>
    <row r="10" spans="1:8" ht="15" x14ac:dyDescent="0.25">
      <c r="A10" s="93" t="s">
        <v>527</v>
      </c>
      <c r="B10" s="94">
        <v>8</v>
      </c>
      <c r="C10" s="95">
        <v>90</v>
      </c>
      <c r="D10" s="96">
        <f t="shared" si="1"/>
        <v>720</v>
      </c>
      <c r="E10" s="97"/>
      <c r="F10" s="98">
        <f>E10*90</f>
        <v>0</v>
      </c>
      <c r="G10" s="99">
        <f t="shared" si="0"/>
        <v>720</v>
      </c>
      <c r="H10" s="100"/>
    </row>
    <row r="11" spans="1:8" ht="15" x14ac:dyDescent="0.25">
      <c r="A11" s="116" t="s">
        <v>528</v>
      </c>
      <c r="B11" s="117"/>
      <c r="C11" s="65">
        <v>110</v>
      </c>
      <c r="D11" s="66">
        <f t="shared" si="1"/>
        <v>0</v>
      </c>
      <c r="E11" s="67"/>
      <c r="F11" s="68">
        <f>E11*110</f>
        <v>0</v>
      </c>
      <c r="G11" s="79">
        <f t="shared" si="0"/>
        <v>0</v>
      </c>
      <c r="H11" s="69"/>
    </row>
    <row r="12" spans="1:8" ht="15" x14ac:dyDescent="0.25">
      <c r="A12" s="116" t="s">
        <v>529</v>
      </c>
      <c r="B12" s="117"/>
      <c r="C12" s="65">
        <v>95</v>
      </c>
      <c r="D12" s="66">
        <f t="shared" si="1"/>
        <v>0</v>
      </c>
      <c r="E12" s="67"/>
      <c r="F12" s="68">
        <f>E12*95</f>
        <v>0</v>
      </c>
      <c r="G12" s="79">
        <f t="shared" si="0"/>
        <v>0</v>
      </c>
      <c r="H12" s="69"/>
    </row>
    <row r="13" spans="1:8" ht="15" x14ac:dyDescent="0.25">
      <c r="A13" s="116" t="s">
        <v>530</v>
      </c>
      <c r="B13" s="117"/>
      <c r="C13" s="118" t="s">
        <v>476</v>
      </c>
      <c r="D13" s="66"/>
      <c r="E13" s="67"/>
      <c r="F13" s="68"/>
      <c r="G13" s="79">
        <f>D13-F13</f>
        <v>0</v>
      </c>
      <c r="H13" s="69"/>
    </row>
    <row r="14" spans="1:8" ht="15" x14ac:dyDescent="0.25">
      <c r="A14" s="93" t="s">
        <v>446</v>
      </c>
      <c r="B14" s="101"/>
      <c r="C14" s="101" t="s">
        <v>476</v>
      </c>
      <c r="D14" s="96">
        <v>3140</v>
      </c>
      <c r="E14" s="97"/>
      <c r="F14" s="98"/>
      <c r="G14" s="99">
        <f>D14-F14</f>
        <v>3140</v>
      </c>
      <c r="H14" s="100"/>
    </row>
    <row r="15" spans="1:8" ht="15" x14ac:dyDescent="0.25">
      <c r="A15" s="93" t="s">
        <v>472</v>
      </c>
      <c r="B15" s="101"/>
      <c r="C15" s="101" t="s">
        <v>476</v>
      </c>
      <c r="D15" s="96">
        <v>2200</v>
      </c>
      <c r="E15" s="97"/>
      <c r="F15" s="98"/>
      <c r="G15" s="99">
        <f>D15-F15</f>
        <v>2200</v>
      </c>
      <c r="H15" s="100"/>
    </row>
    <row r="16" spans="1:8" ht="15" x14ac:dyDescent="0.25">
      <c r="A16" s="131" t="s">
        <v>531</v>
      </c>
      <c r="B16" s="132"/>
      <c r="C16" s="133" t="s">
        <v>476</v>
      </c>
      <c r="D16" s="134">
        <v>440</v>
      </c>
      <c r="E16" s="135"/>
      <c r="F16" s="136"/>
      <c r="G16" s="99">
        <f>D16-F16</f>
        <v>440</v>
      </c>
      <c r="H16" s="137"/>
    </row>
    <row r="17" spans="1:9" ht="15" x14ac:dyDescent="0.25">
      <c r="A17" s="116" t="s">
        <v>532</v>
      </c>
      <c r="B17" s="117"/>
      <c r="C17" s="118" t="s">
        <v>476</v>
      </c>
      <c r="D17" s="66"/>
      <c r="E17" s="67"/>
      <c r="F17" s="68"/>
      <c r="G17" s="79"/>
      <c r="H17" s="69"/>
    </row>
    <row r="18" spans="1:9" ht="15" x14ac:dyDescent="0.25">
      <c r="A18" s="93" t="s">
        <v>473</v>
      </c>
      <c r="B18" s="101" t="s">
        <v>476</v>
      </c>
      <c r="C18" s="101" t="s">
        <v>476</v>
      </c>
      <c r="D18" s="64">
        <v>84024.914461499997</v>
      </c>
      <c r="E18" s="102" t="s">
        <v>476</v>
      </c>
      <c r="F18" s="181"/>
      <c r="G18" s="99">
        <f>D18-F18</f>
        <v>84024.914461499997</v>
      </c>
      <c r="H18" s="100"/>
      <c r="I18" s="180"/>
    </row>
    <row r="19" spans="1:9" ht="15" x14ac:dyDescent="0.25">
      <c r="A19" s="93" t="s">
        <v>533</v>
      </c>
      <c r="B19" s="101" t="s">
        <v>476</v>
      </c>
      <c r="C19" s="101" t="s">
        <v>476</v>
      </c>
      <c r="D19" s="64">
        <f>B28</f>
        <v>547.05999999999995</v>
      </c>
      <c r="E19" s="102" t="s">
        <v>476</v>
      </c>
      <c r="F19" s="98"/>
      <c r="G19" s="99">
        <f>D19-F19</f>
        <v>547.05999999999995</v>
      </c>
      <c r="H19" s="100"/>
    </row>
    <row r="20" spans="1:9" ht="15" x14ac:dyDescent="0.25">
      <c r="A20" s="116" t="s">
        <v>534</v>
      </c>
      <c r="B20" s="118" t="s">
        <v>476</v>
      </c>
      <c r="C20" s="118" t="s">
        <v>476</v>
      </c>
      <c r="D20" s="66"/>
      <c r="E20" s="119" t="s">
        <v>476</v>
      </c>
      <c r="F20" s="68"/>
      <c r="G20" s="79">
        <f>D20-F20</f>
        <v>0</v>
      </c>
      <c r="H20" s="69"/>
    </row>
    <row r="21" spans="1:9" ht="15" x14ac:dyDescent="0.25">
      <c r="A21" s="116" t="s">
        <v>535</v>
      </c>
      <c r="B21" s="120"/>
      <c r="C21" s="118"/>
      <c r="D21" s="121"/>
      <c r="E21" s="122"/>
      <c r="F21" s="123"/>
      <c r="G21" s="124"/>
      <c r="H21" s="125"/>
    </row>
    <row r="22" spans="1:9" ht="15.75" thickBot="1" x14ac:dyDescent="0.3">
      <c r="A22" s="126" t="s">
        <v>536</v>
      </c>
      <c r="B22" s="127"/>
      <c r="C22" s="120" t="s">
        <v>476</v>
      </c>
      <c r="D22" s="121"/>
      <c r="E22" s="128"/>
      <c r="F22" s="123"/>
      <c r="G22" s="124"/>
      <c r="H22" s="70"/>
    </row>
    <row r="23" spans="1:9" ht="15.75" thickBot="1" x14ac:dyDescent="0.3">
      <c r="A23" s="103" t="s">
        <v>27</v>
      </c>
      <c r="B23" s="104"/>
      <c r="C23" s="105"/>
      <c r="D23" s="106">
        <f t="shared" ref="D23:G23" si="2">SUM(D4:D22)</f>
        <v>135576.47446150001</v>
      </c>
      <c r="E23" s="107"/>
      <c r="F23" s="179">
        <f>SUM(F4:F22)</f>
        <v>0</v>
      </c>
      <c r="G23" s="108">
        <f t="shared" si="2"/>
        <v>135576.47446150001</v>
      </c>
      <c r="H23" s="109"/>
    </row>
    <row r="24" spans="1:9" ht="13.5" thickBot="1" x14ac:dyDescent="0.25"/>
    <row r="25" spans="1:9" ht="15.75" thickBot="1" x14ac:dyDescent="0.25">
      <c r="A25" s="71" t="s">
        <v>30</v>
      </c>
      <c r="B25" s="72" t="s">
        <v>469</v>
      </c>
      <c r="C25" s="72" t="s">
        <v>34</v>
      </c>
      <c r="D25" s="72" t="s">
        <v>475</v>
      </c>
      <c r="E25" s="73" t="s">
        <v>471</v>
      </c>
    </row>
    <row r="26" spans="1:9" ht="15" x14ac:dyDescent="0.25">
      <c r="A26" s="62" t="s">
        <v>35</v>
      </c>
      <c r="B26" s="177">
        <f>D4+D5+D6+D7+D8+D9+D10+D11+D12+D13+D14+D15+D21+D16+D17</f>
        <v>51004.5</v>
      </c>
      <c r="C26" s="74">
        <f>F4+F5+F6+F7+F8+F9+F10+F11+F12+F13+F14+F15+F21</f>
        <v>0</v>
      </c>
      <c r="D26" s="82">
        <f>B26-C26</f>
        <v>51004.5</v>
      </c>
      <c r="E26" s="32">
        <v>41</v>
      </c>
    </row>
    <row r="27" spans="1:9" ht="15" x14ac:dyDescent="0.25">
      <c r="A27" s="63" t="s">
        <v>447</v>
      </c>
      <c r="B27" s="175">
        <f>D18</f>
        <v>84024.914461499997</v>
      </c>
      <c r="C27" s="182">
        <f>F18</f>
        <v>0</v>
      </c>
      <c r="D27" s="82">
        <f>B27-C27</f>
        <v>84024.914461499997</v>
      </c>
      <c r="E27" s="81">
        <v>30</v>
      </c>
    </row>
    <row r="28" spans="1:9" ht="15" x14ac:dyDescent="0.25">
      <c r="A28" s="63" t="s">
        <v>29</v>
      </c>
      <c r="B28" s="214">
        <v>547.05999999999995</v>
      </c>
      <c r="C28" s="75">
        <f>F20</f>
        <v>0</v>
      </c>
      <c r="D28" s="75">
        <f>B28-C28</f>
        <v>547.05999999999995</v>
      </c>
      <c r="E28" s="81">
        <v>594132</v>
      </c>
      <c r="H28" s="23"/>
    </row>
    <row r="29" spans="1:9" ht="15" x14ac:dyDescent="0.25">
      <c r="A29" s="63" t="s">
        <v>474</v>
      </c>
      <c r="B29" s="175">
        <f>D22</f>
        <v>0</v>
      </c>
      <c r="C29" s="76">
        <f>F21</f>
        <v>0</v>
      </c>
      <c r="D29" s="110">
        <f>B29-C29</f>
        <v>0</v>
      </c>
      <c r="E29" s="81"/>
    </row>
    <row r="30" spans="1:9" ht="15.75" thickBot="1" x14ac:dyDescent="0.3">
      <c r="A30" s="111" t="s">
        <v>537</v>
      </c>
      <c r="B30" s="176">
        <f>D22</f>
        <v>0</v>
      </c>
      <c r="C30" s="112">
        <f>F22</f>
        <v>0</v>
      </c>
      <c r="D30" s="113">
        <f>B30-C30</f>
        <v>0</v>
      </c>
      <c r="E30" s="114"/>
    </row>
    <row r="31" spans="1:9" ht="15.75" thickBot="1" x14ac:dyDescent="0.3">
      <c r="A31" s="57" t="s">
        <v>27</v>
      </c>
      <c r="B31" s="77">
        <f>SUM(B26:B29)</f>
        <v>135576.47446150001</v>
      </c>
      <c r="C31" s="78">
        <f>SUM(C26:C29)</f>
        <v>0</v>
      </c>
      <c r="D31" s="83">
        <f>SUM(D26:D30)</f>
        <v>135576.47446150001</v>
      </c>
      <c r="E31" s="78"/>
    </row>
    <row r="41" spans="1:1" ht="15" x14ac:dyDescent="0.25">
      <c r="A41" s="115"/>
    </row>
    <row r="42" spans="1:1" ht="15" x14ac:dyDescent="0.25">
      <c r="A42" s="115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5" workbookViewId="0">
      <selection activeCell="A19" sqref="A19"/>
    </sheetView>
  </sheetViews>
  <sheetFormatPr defaultRowHeight="12.75" x14ac:dyDescent="0.2"/>
  <cols>
    <col min="1" max="1" width="24.5703125" customWidth="1"/>
    <col min="2" max="2" width="15.7109375" customWidth="1"/>
    <col min="3" max="3" width="17.28515625" customWidth="1"/>
    <col min="4" max="4" width="18.140625" customWidth="1"/>
    <col min="5" max="5" width="6.140625" customWidth="1"/>
    <col min="9" max="9" width="50.85546875" customWidth="1"/>
  </cols>
  <sheetData>
    <row r="1" spans="1:9" ht="13.5" thickBot="1" x14ac:dyDescent="0.25"/>
    <row r="2" spans="1:9" ht="13.5" thickBot="1" x14ac:dyDescent="0.25">
      <c r="A2" s="222" t="s">
        <v>985</v>
      </c>
      <c r="B2" s="223"/>
      <c r="C2" s="223"/>
      <c r="D2" s="224"/>
      <c r="E2" s="46"/>
      <c r="F2" s="222" t="s">
        <v>973</v>
      </c>
      <c r="G2" s="223"/>
      <c r="H2" s="223"/>
      <c r="I2" s="224"/>
    </row>
    <row r="3" spans="1:9" x14ac:dyDescent="0.2">
      <c r="A3" s="225"/>
      <c r="B3" s="226"/>
      <c r="C3" s="226"/>
      <c r="D3" s="227"/>
      <c r="E3" s="46"/>
      <c r="F3" s="225"/>
      <c r="G3" s="226"/>
      <c r="H3" s="226"/>
      <c r="I3" s="227"/>
    </row>
    <row r="4" spans="1:9" x14ac:dyDescent="0.2">
      <c r="A4" s="43" t="s">
        <v>449</v>
      </c>
      <c r="B4" s="26"/>
      <c r="C4" s="26"/>
      <c r="D4" s="38"/>
      <c r="F4" s="43" t="s">
        <v>449</v>
      </c>
      <c r="G4" s="26"/>
      <c r="H4" s="26"/>
      <c r="I4" s="38"/>
    </row>
    <row r="5" spans="1:9" x14ac:dyDescent="0.2">
      <c r="A5" s="52" t="s">
        <v>778</v>
      </c>
      <c r="B5" s="53"/>
      <c r="C5" s="53"/>
      <c r="D5" s="38"/>
      <c r="F5" s="52" t="s">
        <v>778</v>
      </c>
      <c r="G5" s="53"/>
      <c r="H5" s="53"/>
      <c r="I5" s="38"/>
    </row>
    <row r="6" spans="1:9" x14ac:dyDescent="0.2">
      <c r="A6" s="43" t="s">
        <v>358</v>
      </c>
      <c r="B6" s="53"/>
      <c r="C6" s="53"/>
      <c r="D6" s="38"/>
      <c r="F6" s="43" t="s">
        <v>358</v>
      </c>
      <c r="G6" s="53"/>
      <c r="H6" s="53"/>
      <c r="I6" s="38"/>
    </row>
    <row r="7" spans="1:9" x14ac:dyDescent="0.2">
      <c r="A7" s="39" t="s">
        <v>816</v>
      </c>
      <c r="B7" s="26"/>
      <c r="C7" s="26"/>
      <c r="D7" s="38"/>
      <c r="F7" s="39" t="s">
        <v>816</v>
      </c>
      <c r="G7" s="26"/>
      <c r="H7" s="26"/>
      <c r="I7" s="38"/>
    </row>
    <row r="8" spans="1:9" x14ac:dyDescent="0.2">
      <c r="A8" s="43" t="s">
        <v>817</v>
      </c>
      <c r="B8" s="26"/>
      <c r="C8" s="26"/>
      <c r="D8" s="38"/>
      <c r="F8" s="43" t="s">
        <v>817</v>
      </c>
      <c r="G8" s="26"/>
      <c r="H8" s="26"/>
      <c r="I8" s="38"/>
    </row>
    <row r="9" spans="1:9" x14ac:dyDescent="0.2">
      <c r="A9" s="52" t="s">
        <v>554</v>
      </c>
      <c r="B9" s="44"/>
      <c r="C9" s="44"/>
      <c r="D9" s="38"/>
      <c r="F9" s="52" t="s">
        <v>554</v>
      </c>
      <c r="G9" s="44"/>
      <c r="H9" s="44"/>
      <c r="I9" s="38"/>
    </row>
    <row r="10" spans="1:9" x14ac:dyDescent="0.2">
      <c r="A10" s="43" t="s">
        <v>608</v>
      </c>
      <c r="B10" s="53"/>
      <c r="C10" s="26"/>
      <c r="D10" s="41"/>
      <c r="F10" s="43" t="s">
        <v>608</v>
      </c>
      <c r="G10" s="53"/>
      <c r="H10" s="26"/>
      <c r="I10" s="41"/>
    </row>
    <row r="11" spans="1:9" x14ac:dyDescent="0.2">
      <c r="A11" s="39" t="s">
        <v>656</v>
      </c>
      <c r="B11" s="26"/>
      <c r="C11" s="26"/>
      <c r="D11" s="40"/>
      <c r="F11" s="39" t="s">
        <v>656</v>
      </c>
      <c r="G11" s="26"/>
      <c r="H11" s="26"/>
      <c r="I11" s="40"/>
    </row>
    <row r="12" spans="1:9" x14ac:dyDescent="0.2">
      <c r="A12" s="43" t="s">
        <v>657</v>
      </c>
      <c r="B12" s="26"/>
      <c r="C12" s="26"/>
      <c r="D12" s="40"/>
      <c r="F12" s="43" t="s">
        <v>657</v>
      </c>
      <c r="G12" s="26"/>
      <c r="H12" s="26"/>
      <c r="I12" s="40"/>
    </row>
    <row r="13" spans="1:9" x14ac:dyDescent="0.2">
      <c r="A13" s="42" t="s">
        <v>818</v>
      </c>
      <c r="B13" s="26"/>
      <c r="C13" s="26"/>
      <c r="D13" s="38"/>
      <c r="F13" s="42" t="s">
        <v>818</v>
      </c>
      <c r="G13" s="26"/>
      <c r="H13" s="26"/>
      <c r="I13" s="38"/>
    </row>
    <row r="14" spans="1:9" x14ac:dyDescent="0.2">
      <c r="A14" s="25"/>
      <c r="B14" s="44"/>
      <c r="C14" s="44"/>
      <c r="D14" s="41"/>
      <c r="F14" s="25"/>
      <c r="G14" s="44"/>
      <c r="H14" s="44"/>
      <c r="I14" s="41"/>
    </row>
    <row r="15" spans="1:9" x14ac:dyDescent="0.2">
      <c r="A15" s="43" t="s">
        <v>450</v>
      </c>
      <c r="B15" s="26"/>
      <c r="C15" s="26"/>
      <c r="D15" s="40"/>
      <c r="F15" s="43" t="s">
        <v>450</v>
      </c>
      <c r="G15" s="26"/>
      <c r="H15" s="26"/>
      <c r="I15" s="40"/>
    </row>
    <row r="16" spans="1:9" x14ac:dyDescent="0.2">
      <c r="A16" s="52" t="s">
        <v>779</v>
      </c>
      <c r="B16" s="26"/>
      <c r="C16" s="26"/>
      <c r="D16" s="38"/>
      <c r="F16" s="52" t="s">
        <v>779</v>
      </c>
      <c r="G16" s="26"/>
      <c r="H16" s="26"/>
      <c r="I16" s="38"/>
    </row>
    <row r="17" spans="1:9" x14ac:dyDescent="0.2">
      <c r="A17" s="43" t="s">
        <v>358</v>
      </c>
      <c r="B17" s="54"/>
      <c r="C17" s="54"/>
      <c r="D17" s="41"/>
      <c r="F17" s="43" t="s">
        <v>358</v>
      </c>
      <c r="G17" s="54"/>
      <c r="H17" s="54"/>
      <c r="I17" s="41"/>
    </row>
    <row r="18" spans="1:9" x14ac:dyDescent="0.2">
      <c r="A18" s="39" t="s">
        <v>980</v>
      </c>
      <c r="B18" s="26"/>
      <c r="C18" s="26"/>
      <c r="D18" s="38"/>
      <c r="F18" s="39" t="s">
        <v>980</v>
      </c>
      <c r="G18" s="26"/>
      <c r="H18" s="26"/>
      <c r="I18" s="38"/>
    </row>
    <row r="19" spans="1:9" x14ac:dyDescent="0.2">
      <c r="A19" s="43" t="s">
        <v>981</v>
      </c>
      <c r="B19" s="26"/>
      <c r="C19" s="26"/>
      <c r="D19" s="40"/>
      <c r="E19" s="24"/>
      <c r="F19" s="43" t="s">
        <v>981</v>
      </c>
      <c r="G19" s="26"/>
      <c r="H19" s="26"/>
      <c r="I19" s="40"/>
    </row>
    <row r="20" spans="1:9" x14ac:dyDescent="0.2">
      <c r="A20" s="39" t="s">
        <v>555</v>
      </c>
      <c r="B20" s="44"/>
      <c r="C20" s="44"/>
      <c r="D20" s="38"/>
      <c r="E20" s="24"/>
      <c r="F20" s="39" t="s">
        <v>555</v>
      </c>
      <c r="G20" s="44"/>
      <c r="H20" s="44"/>
      <c r="I20" s="38"/>
    </row>
    <row r="21" spans="1:9" x14ac:dyDescent="0.2">
      <c r="A21" s="42" t="s">
        <v>982</v>
      </c>
      <c r="B21" s="26"/>
      <c r="C21" s="26"/>
      <c r="D21" s="38"/>
      <c r="F21" s="42" t="s">
        <v>982</v>
      </c>
      <c r="G21" s="26"/>
      <c r="H21" s="26"/>
      <c r="I21" s="38"/>
    </row>
    <row r="22" spans="1:9" x14ac:dyDescent="0.2">
      <c r="A22" s="39"/>
      <c r="B22" s="26"/>
      <c r="C22" s="26"/>
      <c r="D22" s="38"/>
      <c r="F22" s="39"/>
      <c r="G22" s="26"/>
      <c r="H22" s="26"/>
      <c r="I22" s="38"/>
    </row>
    <row r="23" spans="1:9" x14ac:dyDescent="0.2">
      <c r="A23" s="43" t="s">
        <v>39</v>
      </c>
      <c r="B23" s="26"/>
      <c r="C23" s="26"/>
      <c r="D23" s="38"/>
      <c r="F23" s="43" t="s">
        <v>39</v>
      </c>
      <c r="G23" s="26"/>
      <c r="H23" s="26"/>
      <c r="I23" s="38"/>
    </row>
    <row r="24" spans="1:9" x14ac:dyDescent="0.2">
      <c r="A24" s="52" t="s">
        <v>556</v>
      </c>
      <c r="B24" s="26"/>
      <c r="C24" s="26"/>
      <c r="D24" s="38"/>
      <c r="F24" s="52" t="s">
        <v>556</v>
      </c>
      <c r="G24" s="26"/>
      <c r="H24" s="26"/>
      <c r="I24" s="38"/>
    </row>
    <row r="25" spans="1:9" x14ac:dyDescent="0.2">
      <c r="A25" s="43" t="s">
        <v>358</v>
      </c>
      <c r="B25" s="26"/>
      <c r="C25" s="26"/>
      <c r="D25" s="38"/>
      <c r="F25" s="43" t="s">
        <v>358</v>
      </c>
      <c r="G25" s="26"/>
      <c r="H25" s="26"/>
      <c r="I25" s="38"/>
    </row>
    <row r="26" spans="1:9" x14ac:dyDescent="0.2">
      <c r="A26" s="39" t="s">
        <v>827</v>
      </c>
      <c r="B26" s="26"/>
      <c r="C26" s="26"/>
      <c r="D26" s="38"/>
      <c r="F26" s="39" t="s">
        <v>827</v>
      </c>
      <c r="G26" s="26"/>
      <c r="H26" s="26"/>
      <c r="I26" s="38"/>
    </row>
    <row r="27" spans="1:9" x14ac:dyDescent="0.2">
      <c r="A27" s="43" t="s">
        <v>828</v>
      </c>
      <c r="B27" s="26"/>
      <c r="C27" s="26"/>
      <c r="D27" s="38"/>
      <c r="F27" s="43" t="s">
        <v>828</v>
      </c>
      <c r="G27" s="26"/>
      <c r="H27" s="26"/>
      <c r="I27" s="38"/>
    </row>
    <row r="28" spans="1:9" ht="13.5" thickBot="1" x14ac:dyDescent="0.25">
      <c r="A28" s="129"/>
      <c r="B28" s="45"/>
      <c r="C28" s="45"/>
      <c r="D28" s="130"/>
      <c r="F28" s="129"/>
      <c r="G28" s="45"/>
      <c r="H28" s="45"/>
      <c r="I28" s="130"/>
    </row>
    <row r="29" spans="1:9" x14ac:dyDescent="0.2">
      <c r="B29" s="26"/>
      <c r="C29" s="26"/>
    </row>
    <row r="30" spans="1:9" x14ac:dyDescent="0.2">
      <c r="B30" s="26"/>
      <c r="C30" s="26"/>
    </row>
  </sheetData>
  <mergeCells count="4">
    <mergeCell ref="A2:D2"/>
    <mergeCell ref="A3:D3"/>
    <mergeCell ref="F2:I2"/>
    <mergeCell ref="F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"/>
  <sheetViews>
    <sheetView workbookViewId="0">
      <selection activeCell="A2" sqref="A2:C2"/>
    </sheetView>
  </sheetViews>
  <sheetFormatPr defaultColWidth="11.5703125" defaultRowHeight="12.75" x14ac:dyDescent="0.2"/>
  <cols>
    <col min="1" max="1" width="39.42578125" customWidth="1"/>
    <col min="2" max="2" width="36" customWidth="1"/>
    <col min="3" max="3" width="8.42578125" customWidth="1"/>
    <col min="4" max="4" width="4.7109375" customWidth="1"/>
    <col min="5" max="5" width="43.85546875" customWidth="1"/>
    <col min="6" max="6" width="39.28515625" customWidth="1"/>
  </cols>
  <sheetData>
    <row r="1" spans="1:7" ht="13.5" thickBot="1" x14ac:dyDescent="0.25"/>
    <row r="2" spans="1:7" ht="20.25" customHeight="1" thickBot="1" x14ac:dyDescent="0.25">
      <c r="A2" s="228" t="s">
        <v>997</v>
      </c>
      <c r="B2" s="229"/>
      <c r="C2" s="230"/>
      <c r="E2" s="228" t="s">
        <v>979</v>
      </c>
      <c r="F2" s="229"/>
      <c r="G2" s="230"/>
    </row>
    <row r="3" spans="1:7" ht="18.75" customHeight="1" thickBot="1" x14ac:dyDescent="0.25">
      <c r="A3" s="49" t="s">
        <v>371</v>
      </c>
      <c r="B3" s="50" t="s">
        <v>372</v>
      </c>
      <c r="C3" s="51" t="s">
        <v>373</v>
      </c>
      <c r="E3" s="49" t="s">
        <v>371</v>
      </c>
      <c r="F3" s="50" t="s">
        <v>372</v>
      </c>
      <c r="G3" s="51" t="s">
        <v>373</v>
      </c>
    </row>
    <row r="4" spans="1:7" x14ac:dyDescent="0.2">
      <c r="A4" s="188" t="s">
        <v>990</v>
      </c>
      <c r="B4" s="194" t="s">
        <v>991</v>
      </c>
      <c r="C4" s="191" t="s">
        <v>3</v>
      </c>
      <c r="E4" s="188" t="s">
        <v>119</v>
      </c>
      <c r="F4" s="194" t="s">
        <v>197</v>
      </c>
      <c r="G4" s="191" t="s">
        <v>3</v>
      </c>
    </row>
    <row r="5" spans="1:7" x14ac:dyDescent="0.2">
      <c r="A5" s="189" t="s">
        <v>119</v>
      </c>
      <c r="B5" s="195" t="s">
        <v>197</v>
      </c>
      <c r="C5" s="192" t="s">
        <v>3</v>
      </c>
      <c r="E5" s="189" t="s">
        <v>182</v>
      </c>
      <c r="F5" s="195" t="s">
        <v>198</v>
      </c>
      <c r="G5" s="192" t="s">
        <v>3</v>
      </c>
    </row>
    <row r="6" spans="1:7" x14ac:dyDescent="0.2">
      <c r="A6" s="189" t="s">
        <v>182</v>
      </c>
      <c r="B6" s="195" t="s">
        <v>198</v>
      </c>
      <c r="C6" s="192" t="s">
        <v>3</v>
      </c>
      <c r="E6" s="189" t="s">
        <v>134</v>
      </c>
      <c r="F6" s="195" t="s">
        <v>199</v>
      </c>
      <c r="G6" s="192" t="s">
        <v>3</v>
      </c>
    </row>
    <row r="7" spans="1:7" x14ac:dyDescent="0.2">
      <c r="A7" s="189" t="s">
        <v>134</v>
      </c>
      <c r="B7" s="195" t="s">
        <v>199</v>
      </c>
      <c r="C7" s="192" t="s">
        <v>3</v>
      </c>
      <c r="E7" s="189" t="s">
        <v>78</v>
      </c>
      <c r="F7" s="195" t="s">
        <v>200</v>
      </c>
      <c r="G7" s="192" t="s">
        <v>3</v>
      </c>
    </row>
    <row r="8" spans="1:7" x14ac:dyDescent="0.2">
      <c r="A8" s="189" t="s">
        <v>78</v>
      </c>
      <c r="B8" s="195" t="s">
        <v>200</v>
      </c>
      <c r="C8" s="192" t="s">
        <v>3</v>
      </c>
      <c r="E8" s="189" t="s">
        <v>557</v>
      </c>
      <c r="F8" s="195" t="s">
        <v>558</v>
      </c>
      <c r="G8" s="192" t="s">
        <v>3</v>
      </c>
    </row>
    <row r="9" spans="1:7" x14ac:dyDescent="0.2">
      <c r="A9" s="189" t="s">
        <v>557</v>
      </c>
      <c r="B9" s="195" t="s">
        <v>558</v>
      </c>
      <c r="C9" s="192" t="s">
        <v>3</v>
      </c>
      <c r="E9" s="189" t="s">
        <v>374</v>
      </c>
      <c r="F9" s="195" t="s">
        <v>375</v>
      </c>
      <c r="G9" s="192" t="s">
        <v>3</v>
      </c>
    </row>
    <row r="10" spans="1:7" x14ac:dyDescent="0.2">
      <c r="A10" s="189" t="s">
        <v>374</v>
      </c>
      <c r="B10" s="195" t="s">
        <v>375</v>
      </c>
      <c r="C10" s="192" t="s">
        <v>3</v>
      </c>
      <c r="E10" s="189" t="s">
        <v>136</v>
      </c>
      <c r="F10" s="195" t="s">
        <v>201</v>
      </c>
      <c r="G10" s="192" t="s">
        <v>3</v>
      </c>
    </row>
    <row r="11" spans="1:7" x14ac:dyDescent="0.2">
      <c r="A11" s="189" t="s">
        <v>136</v>
      </c>
      <c r="B11" s="195" t="s">
        <v>201</v>
      </c>
      <c r="C11" s="192" t="s">
        <v>3</v>
      </c>
      <c r="E11" s="189" t="s">
        <v>89</v>
      </c>
      <c r="F11" s="195" t="s">
        <v>202</v>
      </c>
      <c r="G11" s="192" t="s">
        <v>3</v>
      </c>
    </row>
    <row r="12" spans="1:7" x14ac:dyDescent="0.2">
      <c r="A12" s="189" t="s">
        <v>89</v>
      </c>
      <c r="B12" s="195" t="s">
        <v>202</v>
      </c>
      <c r="C12" s="192" t="s">
        <v>3</v>
      </c>
      <c r="E12" s="189" t="s">
        <v>364</v>
      </c>
      <c r="F12" s="195" t="s">
        <v>203</v>
      </c>
      <c r="G12" s="192" t="s">
        <v>3</v>
      </c>
    </row>
    <row r="13" spans="1:7" x14ac:dyDescent="0.2">
      <c r="A13" s="189" t="s">
        <v>364</v>
      </c>
      <c r="B13" s="195" t="s">
        <v>203</v>
      </c>
      <c r="C13" s="192" t="s">
        <v>3</v>
      </c>
      <c r="E13" s="189" t="s">
        <v>106</v>
      </c>
      <c r="F13" s="195" t="s">
        <v>204</v>
      </c>
      <c r="G13" s="192" t="s">
        <v>3</v>
      </c>
    </row>
    <row r="14" spans="1:7" x14ac:dyDescent="0.2">
      <c r="A14" s="189" t="s">
        <v>106</v>
      </c>
      <c r="B14" s="195" t="s">
        <v>204</v>
      </c>
      <c r="C14" s="192" t="s">
        <v>3</v>
      </c>
      <c r="E14" s="189" t="s">
        <v>143</v>
      </c>
      <c r="F14" s="195" t="s">
        <v>205</v>
      </c>
      <c r="G14" s="192" t="s">
        <v>3</v>
      </c>
    </row>
    <row r="15" spans="1:7" x14ac:dyDescent="0.2">
      <c r="A15" s="189" t="s">
        <v>143</v>
      </c>
      <c r="B15" s="195" t="s">
        <v>205</v>
      </c>
      <c r="C15" s="192" t="s">
        <v>3</v>
      </c>
      <c r="E15" s="189" t="s">
        <v>150</v>
      </c>
      <c r="F15" s="195" t="s">
        <v>206</v>
      </c>
      <c r="G15" s="192" t="s">
        <v>3</v>
      </c>
    </row>
    <row r="16" spans="1:7" x14ac:dyDescent="0.2">
      <c r="A16" s="189" t="s">
        <v>150</v>
      </c>
      <c r="B16" s="195" t="s">
        <v>206</v>
      </c>
      <c r="C16" s="192" t="s">
        <v>3</v>
      </c>
      <c r="E16" s="189" t="s">
        <v>58</v>
      </c>
      <c r="F16" s="195" t="s">
        <v>207</v>
      </c>
      <c r="G16" s="192" t="s">
        <v>3</v>
      </c>
    </row>
    <row r="17" spans="1:7" x14ac:dyDescent="0.2">
      <c r="A17" s="189" t="s">
        <v>58</v>
      </c>
      <c r="B17" s="195" t="s">
        <v>207</v>
      </c>
      <c r="C17" s="192" t="s">
        <v>3</v>
      </c>
      <c r="E17" s="189" t="s">
        <v>776</v>
      </c>
      <c r="F17" s="195" t="s">
        <v>777</v>
      </c>
      <c r="G17" s="192" t="s">
        <v>3</v>
      </c>
    </row>
    <row r="18" spans="1:7" x14ac:dyDescent="0.2">
      <c r="A18" s="189" t="s">
        <v>776</v>
      </c>
      <c r="B18" s="195" t="s">
        <v>777</v>
      </c>
      <c r="C18" s="192" t="s">
        <v>3</v>
      </c>
      <c r="E18" s="189" t="s">
        <v>376</v>
      </c>
      <c r="F18" s="195" t="s">
        <v>377</v>
      </c>
      <c r="G18" s="192" t="s">
        <v>3</v>
      </c>
    </row>
    <row r="19" spans="1:7" x14ac:dyDescent="0.2">
      <c r="A19" s="189" t="s">
        <v>376</v>
      </c>
      <c r="B19" s="195" t="s">
        <v>377</v>
      </c>
      <c r="C19" s="192" t="s">
        <v>3</v>
      </c>
      <c r="E19" s="189" t="s">
        <v>378</v>
      </c>
      <c r="F19" s="195" t="s">
        <v>379</v>
      </c>
      <c r="G19" s="192" t="s">
        <v>3</v>
      </c>
    </row>
    <row r="20" spans="1:7" x14ac:dyDescent="0.2">
      <c r="A20" s="189" t="s">
        <v>378</v>
      </c>
      <c r="B20" s="195" t="s">
        <v>379</v>
      </c>
      <c r="C20" s="192" t="s">
        <v>3</v>
      </c>
      <c r="E20" s="189" t="s">
        <v>673</v>
      </c>
      <c r="F20" s="195" t="s">
        <v>674</v>
      </c>
      <c r="G20" s="192" t="s">
        <v>3</v>
      </c>
    </row>
    <row r="21" spans="1:7" x14ac:dyDescent="0.2">
      <c r="A21" s="189" t="s">
        <v>673</v>
      </c>
      <c r="B21" s="195" t="s">
        <v>674</v>
      </c>
      <c r="C21" s="192" t="s">
        <v>3</v>
      </c>
      <c r="E21" s="189" t="s">
        <v>496</v>
      </c>
      <c r="F21" s="195" t="s">
        <v>761</v>
      </c>
      <c r="G21" s="192" t="s">
        <v>3</v>
      </c>
    </row>
    <row r="22" spans="1:7" x14ac:dyDescent="0.2">
      <c r="A22" s="189" t="s">
        <v>496</v>
      </c>
      <c r="B22" s="195" t="s">
        <v>761</v>
      </c>
      <c r="C22" s="192" t="s">
        <v>3</v>
      </c>
      <c r="E22" s="189" t="s">
        <v>675</v>
      </c>
      <c r="F22" s="195" t="s">
        <v>676</v>
      </c>
      <c r="G22" s="192" t="s">
        <v>3</v>
      </c>
    </row>
    <row r="23" spans="1:7" x14ac:dyDescent="0.2">
      <c r="A23" s="189" t="s">
        <v>675</v>
      </c>
      <c r="B23" s="195" t="s">
        <v>676</v>
      </c>
      <c r="C23" s="192" t="s">
        <v>3</v>
      </c>
      <c r="E23" s="189" t="s">
        <v>52</v>
      </c>
      <c r="F23" s="195" t="s">
        <v>208</v>
      </c>
      <c r="G23" s="192" t="s">
        <v>3</v>
      </c>
    </row>
    <row r="24" spans="1:7" x14ac:dyDescent="0.2">
      <c r="A24" s="189" t="s">
        <v>52</v>
      </c>
      <c r="B24" s="195" t="s">
        <v>208</v>
      </c>
      <c r="C24" s="192" t="s">
        <v>3</v>
      </c>
      <c r="E24" s="189" t="s">
        <v>174</v>
      </c>
      <c r="F24" s="195" t="s">
        <v>209</v>
      </c>
      <c r="G24" s="192" t="s">
        <v>3</v>
      </c>
    </row>
    <row r="25" spans="1:7" x14ac:dyDescent="0.2">
      <c r="A25" s="189" t="s">
        <v>174</v>
      </c>
      <c r="B25" s="195" t="s">
        <v>209</v>
      </c>
      <c r="C25" s="192" t="s">
        <v>3</v>
      </c>
      <c r="E25" s="189" t="s">
        <v>93</v>
      </c>
      <c r="F25" s="195" t="s">
        <v>210</v>
      </c>
      <c r="G25" s="192" t="s">
        <v>3</v>
      </c>
    </row>
    <row r="26" spans="1:7" x14ac:dyDescent="0.2">
      <c r="A26" s="189" t="s">
        <v>93</v>
      </c>
      <c r="B26" s="195" t="s">
        <v>210</v>
      </c>
      <c r="C26" s="192" t="s">
        <v>3</v>
      </c>
      <c r="E26" s="189" t="s">
        <v>161</v>
      </c>
      <c r="F26" s="195" t="s">
        <v>211</v>
      </c>
      <c r="G26" s="192" t="s">
        <v>3</v>
      </c>
    </row>
    <row r="27" spans="1:7" x14ac:dyDescent="0.2">
      <c r="A27" s="189" t="s">
        <v>161</v>
      </c>
      <c r="B27" s="195" t="s">
        <v>211</v>
      </c>
      <c r="C27" s="192" t="s">
        <v>3</v>
      </c>
      <c r="E27" s="189" t="s">
        <v>380</v>
      </c>
      <c r="F27" s="195" t="s">
        <v>381</v>
      </c>
      <c r="G27" s="192" t="s">
        <v>3</v>
      </c>
    </row>
    <row r="28" spans="1:7" x14ac:dyDescent="0.2">
      <c r="A28" s="189" t="s">
        <v>380</v>
      </c>
      <c r="B28" s="195" t="s">
        <v>381</v>
      </c>
      <c r="C28" s="192" t="s">
        <v>3</v>
      </c>
      <c r="E28" s="189" t="s">
        <v>107</v>
      </c>
      <c r="F28" s="195" t="s">
        <v>212</v>
      </c>
      <c r="G28" s="192" t="s">
        <v>3</v>
      </c>
    </row>
    <row r="29" spans="1:7" x14ac:dyDescent="0.2">
      <c r="A29" s="189" t="s">
        <v>107</v>
      </c>
      <c r="B29" s="195" t="s">
        <v>212</v>
      </c>
      <c r="C29" s="192" t="s">
        <v>3</v>
      </c>
      <c r="E29" s="189" t="s">
        <v>129</v>
      </c>
      <c r="F29" s="195" t="s">
        <v>213</v>
      </c>
      <c r="G29" s="192" t="s">
        <v>3</v>
      </c>
    </row>
    <row r="30" spans="1:7" x14ac:dyDescent="0.2">
      <c r="A30" s="189" t="s">
        <v>129</v>
      </c>
      <c r="B30" s="195" t="s">
        <v>213</v>
      </c>
      <c r="C30" s="192" t="s">
        <v>3</v>
      </c>
      <c r="E30" s="189" t="s">
        <v>658</v>
      </c>
      <c r="F30" s="195" t="s">
        <v>659</v>
      </c>
      <c r="G30" s="192" t="s">
        <v>3</v>
      </c>
    </row>
    <row r="31" spans="1:7" x14ac:dyDescent="0.2">
      <c r="A31" s="189" t="s">
        <v>658</v>
      </c>
      <c r="B31" s="195" t="s">
        <v>659</v>
      </c>
      <c r="C31" s="192" t="s">
        <v>3</v>
      </c>
      <c r="E31" s="189" t="s">
        <v>559</v>
      </c>
      <c r="F31" s="195" t="s">
        <v>560</v>
      </c>
      <c r="G31" s="192" t="s">
        <v>3</v>
      </c>
    </row>
    <row r="32" spans="1:7" x14ac:dyDescent="0.2">
      <c r="A32" s="189" t="s">
        <v>559</v>
      </c>
      <c r="B32" s="195" t="s">
        <v>560</v>
      </c>
      <c r="C32" s="192" t="s">
        <v>3</v>
      </c>
      <c r="E32" s="189" t="s">
        <v>513</v>
      </c>
      <c r="F32" s="195" t="s">
        <v>514</v>
      </c>
      <c r="G32" s="192" t="s">
        <v>3</v>
      </c>
    </row>
    <row r="33" spans="1:7" x14ac:dyDescent="0.2">
      <c r="A33" s="189" t="s">
        <v>513</v>
      </c>
      <c r="B33" s="195" t="s">
        <v>514</v>
      </c>
      <c r="C33" s="192" t="s">
        <v>3</v>
      </c>
      <c r="E33" s="189" t="s">
        <v>723</v>
      </c>
      <c r="F33" s="195" t="s">
        <v>724</v>
      </c>
      <c r="G33" s="192" t="s">
        <v>3</v>
      </c>
    </row>
    <row r="34" spans="1:7" x14ac:dyDescent="0.2">
      <c r="A34" s="189" t="s">
        <v>723</v>
      </c>
      <c r="B34" s="195" t="s">
        <v>724</v>
      </c>
      <c r="C34" s="192" t="s">
        <v>3</v>
      </c>
      <c r="E34" s="189" t="s">
        <v>780</v>
      </c>
      <c r="F34" s="195" t="s">
        <v>781</v>
      </c>
      <c r="G34" s="192" t="s">
        <v>3</v>
      </c>
    </row>
    <row r="35" spans="1:7" x14ac:dyDescent="0.2">
      <c r="A35" s="189" t="s">
        <v>780</v>
      </c>
      <c r="B35" s="195" t="s">
        <v>781</v>
      </c>
      <c r="C35" s="192" t="s">
        <v>3</v>
      </c>
      <c r="E35" s="189" t="s">
        <v>214</v>
      </c>
      <c r="F35" s="195" t="s">
        <v>215</v>
      </c>
      <c r="G35" s="192" t="s">
        <v>3</v>
      </c>
    </row>
    <row r="36" spans="1:7" x14ac:dyDescent="0.2">
      <c r="A36" s="189" t="s">
        <v>214</v>
      </c>
      <c r="B36" s="195" t="s">
        <v>215</v>
      </c>
      <c r="C36" s="192" t="s">
        <v>3</v>
      </c>
      <c r="E36" s="189" t="s">
        <v>67</v>
      </c>
      <c r="F36" s="195" t="s">
        <v>216</v>
      </c>
      <c r="G36" s="192" t="s">
        <v>3</v>
      </c>
    </row>
    <row r="37" spans="1:7" x14ac:dyDescent="0.2">
      <c r="A37" s="189" t="s">
        <v>67</v>
      </c>
      <c r="B37" s="195" t="s">
        <v>216</v>
      </c>
      <c r="C37" s="192" t="s">
        <v>3</v>
      </c>
      <c r="E37" s="189" t="s">
        <v>164</v>
      </c>
      <c r="F37" s="195" t="s">
        <v>217</v>
      </c>
      <c r="G37" s="192" t="s">
        <v>3</v>
      </c>
    </row>
    <row r="38" spans="1:7" x14ac:dyDescent="0.2">
      <c r="A38" s="189" t="s">
        <v>164</v>
      </c>
      <c r="B38" s="195" t="s">
        <v>217</v>
      </c>
      <c r="C38" s="192" t="s">
        <v>3</v>
      </c>
      <c r="E38" s="189" t="s">
        <v>561</v>
      </c>
      <c r="F38" s="195" t="s">
        <v>562</v>
      </c>
      <c r="G38" s="192" t="s">
        <v>3</v>
      </c>
    </row>
    <row r="39" spans="1:7" x14ac:dyDescent="0.2">
      <c r="A39" s="189" t="s">
        <v>561</v>
      </c>
      <c r="B39" s="195" t="s">
        <v>562</v>
      </c>
      <c r="C39" s="192" t="s">
        <v>3</v>
      </c>
      <c r="E39" s="189" t="s">
        <v>192</v>
      </c>
      <c r="F39" s="195" t="s">
        <v>218</v>
      </c>
      <c r="G39" s="192" t="s">
        <v>3</v>
      </c>
    </row>
    <row r="40" spans="1:7" x14ac:dyDescent="0.2">
      <c r="A40" s="189" t="s">
        <v>192</v>
      </c>
      <c r="B40" s="195" t="s">
        <v>218</v>
      </c>
      <c r="C40" s="192" t="s">
        <v>3</v>
      </c>
      <c r="E40" s="189" t="s">
        <v>819</v>
      </c>
      <c r="F40" s="195" t="s">
        <v>820</v>
      </c>
      <c r="G40" s="192" t="s">
        <v>3</v>
      </c>
    </row>
    <row r="41" spans="1:7" x14ac:dyDescent="0.2">
      <c r="A41" s="189" t="s">
        <v>819</v>
      </c>
      <c r="B41" s="195" t="s">
        <v>820</v>
      </c>
      <c r="C41" s="192" t="s">
        <v>3</v>
      </c>
      <c r="E41" s="189" t="s">
        <v>677</v>
      </c>
      <c r="F41" s="195" t="s">
        <v>678</v>
      </c>
      <c r="G41" s="192" t="s">
        <v>3</v>
      </c>
    </row>
    <row r="42" spans="1:7" x14ac:dyDescent="0.2">
      <c r="A42" s="189" t="s">
        <v>677</v>
      </c>
      <c r="B42" s="195" t="s">
        <v>678</v>
      </c>
      <c r="C42" s="192" t="s">
        <v>3</v>
      </c>
      <c r="E42" s="189" t="s">
        <v>679</v>
      </c>
      <c r="F42" s="195" t="s">
        <v>680</v>
      </c>
      <c r="G42" s="192" t="s">
        <v>3</v>
      </c>
    </row>
    <row r="43" spans="1:7" x14ac:dyDescent="0.2">
      <c r="A43" s="189" t="s">
        <v>679</v>
      </c>
      <c r="B43" s="195" t="s">
        <v>680</v>
      </c>
      <c r="C43" s="192" t="s">
        <v>3</v>
      </c>
      <c r="E43" s="189" t="s">
        <v>798</v>
      </c>
      <c r="F43" s="195" t="s">
        <v>799</v>
      </c>
      <c r="G43" s="192" t="s">
        <v>3</v>
      </c>
    </row>
    <row r="44" spans="1:7" x14ac:dyDescent="0.2">
      <c r="A44" s="189" t="s">
        <v>798</v>
      </c>
      <c r="B44" s="195" t="s">
        <v>799</v>
      </c>
      <c r="C44" s="192" t="s">
        <v>3</v>
      </c>
      <c r="E44" s="189" t="s">
        <v>762</v>
      </c>
      <c r="F44" s="195" t="s">
        <v>763</v>
      </c>
      <c r="G44" s="192" t="s">
        <v>3</v>
      </c>
    </row>
    <row r="45" spans="1:7" x14ac:dyDescent="0.2">
      <c r="A45" s="189" t="s">
        <v>762</v>
      </c>
      <c r="B45" s="195" t="s">
        <v>763</v>
      </c>
      <c r="C45" s="192" t="s">
        <v>3</v>
      </c>
      <c r="E45" s="189" t="s">
        <v>800</v>
      </c>
      <c r="F45" s="195" t="s">
        <v>801</v>
      </c>
      <c r="G45" s="192" t="s">
        <v>3</v>
      </c>
    </row>
    <row r="46" spans="1:7" x14ac:dyDescent="0.2">
      <c r="A46" s="189" t="s">
        <v>800</v>
      </c>
      <c r="B46" s="195" t="s">
        <v>801</v>
      </c>
      <c r="C46" s="192" t="s">
        <v>3</v>
      </c>
      <c r="E46" s="189" t="s">
        <v>382</v>
      </c>
      <c r="F46" s="195" t="s">
        <v>383</v>
      </c>
      <c r="G46" s="192" t="s">
        <v>3</v>
      </c>
    </row>
    <row r="47" spans="1:7" x14ac:dyDescent="0.2">
      <c r="A47" s="189" t="s">
        <v>382</v>
      </c>
      <c r="B47" s="195" t="s">
        <v>383</v>
      </c>
      <c r="C47" s="192" t="s">
        <v>3</v>
      </c>
      <c r="E47" s="189" t="s">
        <v>112</v>
      </c>
      <c r="F47" s="195" t="s">
        <v>219</v>
      </c>
      <c r="G47" s="192" t="s">
        <v>3</v>
      </c>
    </row>
    <row r="48" spans="1:7" x14ac:dyDescent="0.2">
      <c r="A48" s="189" t="s">
        <v>112</v>
      </c>
      <c r="B48" s="195" t="s">
        <v>219</v>
      </c>
      <c r="C48" s="192" t="s">
        <v>3</v>
      </c>
      <c r="E48" s="189" t="s">
        <v>782</v>
      </c>
      <c r="F48" s="195" t="s">
        <v>783</v>
      </c>
      <c r="G48" s="192" t="s">
        <v>3</v>
      </c>
    </row>
    <row r="49" spans="1:7" x14ac:dyDescent="0.2">
      <c r="A49" s="189" t="s">
        <v>782</v>
      </c>
      <c r="B49" s="195" t="s">
        <v>783</v>
      </c>
      <c r="C49" s="192" t="s">
        <v>3</v>
      </c>
      <c r="E49" s="189" t="s">
        <v>188</v>
      </c>
      <c r="F49" s="195" t="s">
        <v>220</v>
      </c>
      <c r="G49" s="192" t="s">
        <v>3</v>
      </c>
    </row>
    <row r="50" spans="1:7" x14ac:dyDescent="0.2">
      <c r="A50" s="189" t="s">
        <v>188</v>
      </c>
      <c r="B50" s="195" t="s">
        <v>220</v>
      </c>
      <c r="C50" s="192" t="s">
        <v>3</v>
      </c>
      <c r="E50" s="189" t="s">
        <v>147</v>
      </c>
      <c r="F50" s="195" t="s">
        <v>221</v>
      </c>
      <c r="G50" s="192" t="s">
        <v>3</v>
      </c>
    </row>
    <row r="51" spans="1:7" x14ac:dyDescent="0.2">
      <c r="A51" s="189" t="s">
        <v>147</v>
      </c>
      <c r="B51" s="195" t="s">
        <v>221</v>
      </c>
      <c r="C51" s="192" t="s">
        <v>3</v>
      </c>
      <c r="E51" s="189" t="s">
        <v>148</v>
      </c>
      <c r="F51" s="195" t="s">
        <v>222</v>
      </c>
      <c r="G51" s="192" t="s">
        <v>3</v>
      </c>
    </row>
    <row r="52" spans="1:7" x14ac:dyDescent="0.2">
      <c r="A52" s="189" t="s">
        <v>148</v>
      </c>
      <c r="B52" s="195" t="s">
        <v>222</v>
      </c>
      <c r="C52" s="192" t="s">
        <v>3</v>
      </c>
      <c r="E52" s="189" t="s">
        <v>108</v>
      </c>
      <c r="F52" s="195" t="s">
        <v>223</v>
      </c>
      <c r="G52" s="192" t="s">
        <v>3</v>
      </c>
    </row>
    <row r="53" spans="1:7" x14ac:dyDescent="0.2">
      <c r="A53" s="189" t="s">
        <v>108</v>
      </c>
      <c r="B53" s="195" t="s">
        <v>223</v>
      </c>
      <c r="C53" s="192" t="s">
        <v>3</v>
      </c>
      <c r="E53" s="189" t="s">
        <v>153</v>
      </c>
      <c r="F53" s="195" t="s">
        <v>224</v>
      </c>
      <c r="G53" s="192" t="s">
        <v>3</v>
      </c>
    </row>
    <row r="54" spans="1:7" x14ac:dyDescent="0.2">
      <c r="A54" s="189" t="s">
        <v>153</v>
      </c>
      <c r="B54" s="195" t="s">
        <v>224</v>
      </c>
      <c r="C54" s="192" t="s">
        <v>3</v>
      </c>
      <c r="E54" s="189" t="s">
        <v>72</v>
      </c>
      <c r="F54" s="195" t="s">
        <v>225</v>
      </c>
      <c r="G54" s="192" t="s">
        <v>3</v>
      </c>
    </row>
    <row r="55" spans="1:7" x14ac:dyDescent="0.2">
      <c r="A55" s="189" t="s">
        <v>72</v>
      </c>
      <c r="B55" s="195" t="s">
        <v>225</v>
      </c>
      <c r="C55" s="192" t="s">
        <v>3</v>
      </c>
      <c r="E55" s="189" t="s">
        <v>660</v>
      </c>
      <c r="F55" s="195" t="s">
        <v>661</v>
      </c>
      <c r="G55" s="192" t="s">
        <v>3</v>
      </c>
    </row>
    <row r="56" spans="1:7" x14ac:dyDescent="0.2">
      <c r="A56" s="189" t="s">
        <v>660</v>
      </c>
      <c r="B56" s="195" t="s">
        <v>661</v>
      </c>
      <c r="C56" s="192" t="s">
        <v>3</v>
      </c>
      <c r="E56" s="189" t="s">
        <v>195</v>
      </c>
      <c r="F56" s="195" t="s">
        <v>226</v>
      </c>
      <c r="G56" s="192" t="s">
        <v>3</v>
      </c>
    </row>
    <row r="57" spans="1:7" x14ac:dyDescent="0.2">
      <c r="A57" s="189" t="s">
        <v>195</v>
      </c>
      <c r="B57" s="195" t="s">
        <v>226</v>
      </c>
      <c r="C57" s="192" t="s">
        <v>3</v>
      </c>
      <c r="E57" s="189" t="s">
        <v>86</v>
      </c>
      <c r="F57" s="195" t="s">
        <v>227</v>
      </c>
      <c r="G57" s="192" t="s">
        <v>3</v>
      </c>
    </row>
    <row r="58" spans="1:7" x14ac:dyDescent="0.2">
      <c r="A58" s="189" t="s">
        <v>86</v>
      </c>
      <c r="B58" s="195" t="s">
        <v>227</v>
      </c>
      <c r="C58" s="192" t="s">
        <v>3</v>
      </c>
      <c r="E58" s="189" t="s">
        <v>764</v>
      </c>
      <c r="F58" s="195" t="s">
        <v>765</v>
      </c>
      <c r="G58" s="192" t="s">
        <v>3</v>
      </c>
    </row>
    <row r="59" spans="1:7" x14ac:dyDescent="0.2">
      <c r="A59" s="189" t="s">
        <v>764</v>
      </c>
      <c r="B59" s="195" t="s">
        <v>765</v>
      </c>
      <c r="C59" s="192" t="s">
        <v>3</v>
      </c>
      <c r="E59" s="189" t="s">
        <v>457</v>
      </c>
      <c r="F59" s="195" t="s">
        <v>458</v>
      </c>
      <c r="G59" s="192" t="s">
        <v>3</v>
      </c>
    </row>
    <row r="60" spans="1:7" x14ac:dyDescent="0.2">
      <c r="A60" s="189" t="s">
        <v>457</v>
      </c>
      <c r="B60" s="195" t="s">
        <v>458</v>
      </c>
      <c r="C60" s="192" t="s">
        <v>3</v>
      </c>
      <c r="E60" s="189" t="s">
        <v>166</v>
      </c>
      <c r="F60" s="195" t="s">
        <v>228</v>
      </c>
      <c r="G60" s="192" t="s">
        <v>3</v>
      </c>
    </row>
    <row r="61" spans="1:7" x14ac:dyDescent="0.2">
      <c r="A61" s="189" t="s">
        <v>166</v>
      </c>
      <c r="B61" s="195" t="s">
        <v>228</v>
      </c>
      <c r="C61" s="192" t="s">
        <v>3</v>
      </c>
      <c r="E61" s="189" t="s">
        <v>159</v>
      </c>
      <c r="F61" s="195" t="s">
        <v>229</v>
      </c>
      <c r="G61" s="192" t="s">
        <v>3</v>
      </c>
    </row>
    <row r="62" spans="1:7" x14ac:dyDescent="0.2">
      <c r="A62" s="189" t="s">
        <v>159</v>
      </c>
      <c r="B62" s="195" t="s">
        <v>229</v>
      </c>
      <c r="C62" s="192" t="s">
        <v>3</v>
      </c>
      <c r="E62" s="189" t="s">
        <v>230</v>
      </c>
      <c r="F62" s="195" t="s">
        <v>231</v>
      </c>
      <c r="G62" s="192" t="s">
        <v>3</v>
      </c>
    </row>
    <row r="63" spans="1:7" x14ac:dyDescent="0.2">
      <c r="A63" s="189" t="s">
        <v>230</v>
      </c>
      <c r="B63" s="195" t="s">
        <v>231</v>
      </c>
      <c r="C63" s="192" t="s">
        <v>3</v>
      </c>
      <c r="E63" s="189" t="s">
        <v>766</v>
      </c>
      <c r="F63" s="195" t="s">
        <v>767</v>
      </c>
      <c r="G63" s="192" t="s">
        <v>3</v>
      </c>
    </row>
    <row r="64" spans="1:7" x14ac:dyDescent="0.2">
      <c r="A64" s="189" t="s">
        <v>766</v>
      </c>
      <c r="B64" s="195" t="s">
        <v>767</v>
      </c>
      <c r="C64" s="192" t="s">
        <v>3</v>
      </c>
      <c r="E64" s="189" t="s">
        <v>384</v>
      </c>
      <c r="F64" s="195" t="s">
        <v>385</v>
      </c>
      <c r="G64" s="192" t="s">
        <v>3</v>
      </c>
    </row>
    <row r="65" spans="1:7" x14ac:dyDescent="0.2">
      <c r="A65" s="189" t="s">
        <v>384</v>
      </c>
      <c r="B65" s="195" t="s">
        <v>385</v>
      </c>
      <c r="C65" s="192" t="s">
        <v>3</v>
      </c>
      <c r="E65" s="189" t="s">
        <v>133</v>
      </c>
      <c r="F65" s="195" t="s">
        <v>232</v>
      </c>
      <c r="G65" s="192" t="s">
        <v>3</v>
      </c>
    </row>
    <row r="66" spans="1:7" x14ac:dyDescent="0.2">
      <c r="A66" s="189" t="s">
        <v>133</v>
      </c>
      <c r="B66" s="195" t="s">
        <v>232</v>
      </c>
      <c r="C66" s="192" t="s">
        <v>3</v>
      </c>
      <c r="E66" s="189" t="s">
        <v>178</v>
      </c>
      <c r="F66" s="195" t="s">
        <v>233</v>
      </c>
      <c r="G66" s="192" t="s">
        <v>3</v>
      </c>
    </row>
    <row r="67" spans="1:7" x14ac:dyDescent="0.2">
      <c r="A67" s="189" t="s">
        <v>178</v>
      </c>
      <c r="B67" s="195" t="s">
        <v>233</v>
      </c>
      <c r="C67" s="192" t="s">
        <v>3</v>
      </c>
      <c r="E67" s="189" t="s">
        <v>140</v>
      </c>
      <c r="F67" s="195" t="s">
        <v>234</v>
      </c>
      <c r="G67" s="192" t="s">
        <v>3</v>
      </c>
    </row>
    <row r="68" spans="1:7" x14ac:dyDescent="0.2">
      <c r="A68" s="189" t="s">
        <v>140</v>
      </c>
      <c r="B68" s="195" t="s">
        <v>234</v>
      </c>
      <c r="C68" s="192" t="s">
        <v>3</v>
      </c>
      <c r="E68" s="189" t="s">
        <v>386</v>
      </c>
      <c r="F68" s="195" t="s">
        <v>387</v>
      </c>
      <c r="G68" s="192" t="s">
        <v>3</v>
      </c>
    </row>
    <row r="69" spans="1:7" x14ac:dyDescent="0.2">
      <c r="A69" s="189" t="s">
        <v>386</v>
      </c>
      <c r="B69" s="195" t="s">
        <v>387</v>
      </c>
      <c r="C69" s="192" t="s">
        <v>3</v>
      </c>
      <c r="E69" s="189" t="s">
        <v>149</v>
      </c>
      <c r="F69" s="195" t="s">
        <v>235</v>
      </c>
      <c r="G69" s="192" t="s">
        <v>3</v>
      </c>
    </row>
    <row r="70" spans="1:7" x14ac:dyDescent="0.2">
      <c r="A70" s="189" t="s">
        <v>149</v>
      </c>
      <c r="B70" s="195" t="s">
        <v>235</v>
      </c>
      <c r="C70" s="192" t="s">
        <v>3</v>
      </c>
      <c r="E70" s="189" t="s">
        <v>725</v>
      </c>
      <c r="F70" s="195" t="s">
        <v>726</v>
      </c>
      <c r="G70" s="192" t="s">
        <v>3</v>
      </c>
    </row>
    <row r="71" spans="1:7" x14ac:dyDescent="0.2">
      <c r="A71" s="189" t="s">
        <v>725</v>
      </c>
      <c r="B71" s="195" t="s">
        <v>726</v>
      </c>
      <c r="C71" s="192" t="s">
        <v>3</v>
      </c>
      <c r="E71" s="189" t="s">
        <v>88</v>
      </c>
      <c r="F71" s="195" t="s">
        <v>236</v>
      </c>
      <c r="G71" s="192" t="s">
        <v>3</v>
      </c>
    </row>
    <row r="72" spans="1:7" x14ac:dyDescent="0.2">
      <c r="A72" s="189" t="s">
        <v>88</v>
      </c>
      <c r="B72" s="195" t="s">
        <v>236</v>
      </c>
      <c r="C72" s="192" t="s">
        <v>3</v>
      </c>
      <c r="E72" s="189" t="s">
        <v>59</v>
      </c>
      <c r="F72" s="195" t="s">
        <v>237</v>
      </c>
      <c r="G72" s="192" t="s">
        <v>3</v>
      </c>
    </row>
    <row r="73" spans="1:7" x14ac:dyDescent="0.2">
      <c r="A73" s="189" t="s">
        <v>59</v>
      </c>
      <c r="B73" s="195" t="s">
        <v>237</v>
      </c>
      <c r="C73" s="192" t="s">
        <v>3</v>
      </c>
      <c r="E73" s="189" t="s">
        <v>727</v>
      </c>
      <c r="F73" s="195" t="s">
        <v>728</v>
      </c>
      <c r="G73" s="192" t="s">
        <v>3</v>
      </c>
    </row>
    <row r="74" spans="1:7" x14ac:dyDescent="0.2">
      <c r="A74" s="189" t="s">
        <v>727</v>
      </c>
      <c r="B74" s="195" t="s">
        <v>728</v>
      </c>
      <c r="C74" s="192" t="s">
        <v>3</v>
      </c>
      <c r="E74" s="189" t="s">
        <v>388</v>
      </c>
      <c r="F74" s="195" t="s">
        <v>389</v>
      </c>
      <c r="G74" s="192" t="s">
        <v>3</v>
      </c>
    </row>
    <row r="75" spans="1:7" x14ac:dyDescent="0.2">
      <c r="A75" s="189" t="s">
        <v>388</v>
      </c>
      <c r="B75" s="195" t="s">
        <v>389</v>
      </c>
      <c r="C75" s="192" t="s">
        <v>3</v>
      </c>
      <c r="E75" s="189" t="s">
        <v>681</v>
      </c>
      <c r="F75" s="195" t="s">
        <v>682</v>
      </c>
      <c r="G75" s="192" t="s">
        <v>3</v>
      </c>
    </row>
    <row r="76" spans="1:7" x14ac:dyDescent="0.2">
      <c r="A76" s="189" t="s">
        <v>681</v>
      </c>
      <c r="B76" s="195" t="s">
        <v>682</v>
      </c>
      <c r="C76" s="192" t="s">
        <v>3</v>
      </c>
      <c r="E76" s="189" t="s">
        <v>183</v>
      </c>
      <c r="F76" s="195" t="s">
        <v>238</v>
      </c>
      <c r="G76" s="192" t="s">
        <v>3</v>
      </c>
    </row>
    <row r="77" spans="1:7" x14ac:dyDescent="0.2">
      <c r="A77" s="189" t="s">
        <v>183</v>
      </c>
      <c r="B77" s="195" t="s">
        <v>238</v>
      </c>
      <c r="C77" s="192" t="s">
        <v>3</v>
      </c>
      <c r="E77" s="189" t="s">
        <v>71</v>
      </c>
      <c r="F77" s="195" t="s">
        <v>239</v>
      </c>
      <c r="G77" s="192" t="s">
        <v>3</v>
      </c>
    </row>
    <row r="78" spans="1:7" x14ac:dyDescent="0.2">
      <c r="A78" s="189" t="s">
        <v>71</v>
      </c>
      <c r="B78" s="195" t="s">
        <v>239</v>
      </c>
      <c r="C78" s="192" t="s">
        <v>3</v>
      </c>
      <c r="E78" s="189" t="s">
        <v>94</v>
      </c>
      <c r="F78" s="195" t="s">
        <v>240</v>
      </c>
      <c r="G78" s="192" t="s">
        <v>3</v>
      </c>
    </row>
    <row r="79" spans="1:7" x14ac:dyDescent="0.2">
      <c r="A79" s="189" t="s">
        <v>94</v>
      </c>
      <c r="B79" s="195" t="s">
        <v>240</v>
      </c>
      <c r="C79" s="192" t="s">
        <v>3</v>
      </c>
      <c r="E79" s="189" t="s">
        <v>784</v>
      </c>
      <c r="F79" s="195" t="s">
        <v>785</v>
      </c>
      <c r="G79" s="192" t="s">
        <v>3</v>
      </c>
    </row>
    <row r="80" spans="1:7" x14ac:dyDescent="0.2">
      <c r="A80" s="189" t="s">
        <v>784</v>
      </c>
      <c r="B80" s="195" t="s">
        <v>785</v>
      </c>
      <c r="C80" s="192" t="s">
        <v>3</v>
      </c>
      <c r="E80" s="189" t="s">
        <v>87</v>
      </c>
      <c r="F80" s="195" t="s">
        <v>241</v>
      </c>
      <c r="G80" s="192" t="s">
        <v>3</v>
      </c>
    </row>
    <row r="81" spans="1:7" x14ac:dyDescent="0.2">
      <c r="A81" s="189" t="s">
        <v>95</v>
      </c>
      <c r="B81" s="195" t="s">
        <v>242</v>
      </c>
      <c r="C81" s="192" t="s">
        <v>3</v>
      </c>
      <c r="E81" s="189" t="s">
        <v>95</v>
      </c>
      <c r="F81" s="195" t="s">
        <v>242</v>
      </c>
      <c r="G81" s="192" t="s">
        <v>3</v>
      </c>
    </row>
    <row r="82" spans="1:7" x14ac:dyDescent="0.2">
      <c r="A82" s="189" t="s">
        <v>125</v>
      </c>
      <c r="B82" s="195" t="s">
        <v>243</v>
      </c>
      <c r="C82" s="192" t="s">
        <v>3</v>
      </c>
      <c r="E82" s="189" t="s">
        <v>125</v>
      </c>
      <c r="F82" s="195" t="s">
        <v>243</v>
      </c>
      <c r="G82" s="192" t="s">
        <v>3</v>
      </c>
    </row>
    <row r="83" spans="1:7" x14ac:dyDescent="0.2">
      <c r="A83" s="189" t="s">
        <v>109</v>
      </c>
      <c r="B83" s="195" t="s">
        <v>244</v>
      </c>
      <c r="C83" s="192" t="s">
        <v>3</v>
      </c>
      <c r="E83" s="189" t="s">
        <v>109</v>
      </c>
      <c r="F83" s="195" t="s">
        <v>244</v>
      </c>
      <c r="G83" s="192" t="s">
        <v>3</v>
      </c>
    </row>
    <row r="84" spans="1:7" x14ac:dyDescent="0.2">
      <c r="A84" s="189" t="s">
        <v>113</v>
      </c>
      <c r="B84" s="195" t="s">
        <v>245</v>
      </c>
      <c r="C84" s="192" t="s">
        <v>3</v>
      </c>
      <c r="E84" s="189" t="s">
        <v>113</v>
      </c>
      <c r="F84" s="195" t="s">
        <v>245</v>
      </c>
      <c r="G84" s="192" t="s">
        <v>3</v>
      </c>
    </row>
    <row r="85" spans="1:7" x14ac:dyDescent="0.2">
      <c r="A85" s="189" t="s">
        <v>118</v>
      </c>
      <c r="B85" s="195" t="s">
        <v>246</v>
      </c>
      <c r="C85" s="192" t="s">
        <v>3</v>
      </c>
      <c r="E85" s="189" t="s">
        <v>118</v>
      </c>
      <c r="F85" s="195" t="s">
        <v>246</v>
      </c>
      <c r="G85" s="192" t="s">
        <v>3</v>
      </c>
    </row>
    <row r="86" spans="1:7" x14ac:dyDescent="0.2">
      <c r="A86" s="189" t="s">
        <v>563</v>
      </c>
      <c r="B86" s="195" t="s">
        <v>564</v>
      </c>
      <c r="C86" s="192" t="s">
        <v>3</v>
      </c>
      <c r="E86" s="189" t="s">
        <v>563</v>
      </c>
      <c r="F86" s="195" t="s">
        <v>564</v>
      </c>
      <c r="G86" s="192" t="s">
        <v>3</v>
      </c>
    </row>
    <row r="87" spans="1:7" x14ac:dyDescent="0.2">
      <c r="A87" s="189" t="s">
        <v>80</v>
      </c>
      <c r="B87" s="195" t="s">
        <v>247</v>
      </c>
      <c r="C87" s="192" t="s">
        <v>3</v>
      </c>
      <c r="E87" s="189" t="s">
        <v>80</v>
      </c>
      <c r="F87" s="195" t="s">
        <v>247</v>
      </c>
      <c r="G87" s="192" t="s">
        <v>3</v>
      </c>
    </row>
    <row r="88" spans="1:7" x14ac:dyDescent="0.2">
      <c r="A88" s="189" t="s">
        <v>768</v>
      </c>
      <c r="B88" s="195" t="s">
        <v>769</v>
      </c>
      <c r="C88" s="192" t="s">
        <v>3</v>
      </c>
      <c r="E88" s="189" t="s">
        <v>768</v>
      </c>
      <c r="F88" s="195" t="s">
        <v>769</v>
      </c>
      <c r="G88" s="192" t="s">
        <v>3</v>
      </c>
    </row>
    <row r="89" spans="1:7" x14ac:dyDescent="0.2">
      <c r="A89" s="189" t="s">
        <v>390</v>
      </c>
      <c r="B89" s="195" t="s">
        <v>391</v>
      </c>
      <c r="C89" s="192" t="s">
        <v>3</v>
      </c>
      <c r="E89" s="189" t="s">
        <v>390</v>
      </c>
      <c r="F89" s="195" t="s">
        <v>391</v>
      </c>
      <c r="G89" s="192" t="s">
        <v>3</v>
      </c>
    </row>
    <row r="90" spans="1:7" x14ac:dyDescent="0.2">
      <c r="A90" s="189" t="s">
        <v>74</v>
      </c>
      <c r="B90" s="195" t="s">
        <v>248</v>
      </c>
      <c r="C90" s="192" t="s">
        <v>3</v>
      </c>
      <c r="E90" s="189" t="s">
        <v>74</v>
      </c>
      <c r="F90" s="195" t="s">
        <v>248</v>
      </c>
      <c r="G90" s="192" t="s">
        <v>3</v>
      </c>
    </row>
    <row r="91" spans="1:7" x14ac:dyDescent="0.2">
      <c r="A91" s="189" t="s">
        <v>662</v>
      </c>
      <c r="B91" s="195" t="s">
        <v>663</v>
      </c>
      <c r="C91" s="192" t="s">
        <v>3</v>
      </c>
      <c r="E91" s="189" t="s">
        <v>662</v>
      </c>
      <c r="F91" s="195" t="s">
        <v>663</v>
      </c>
      <c r="G91" s="192" t="s">
        <v>3</v>
      </c>
    </row>
    <row r="92" spans="1:7" x14ac:dyDescent="0.2">
      <c r="A92" s="189" t="s">
        <v>130</v>
      </c>
      <c r="B92" s="195" t="s">
        <v>249</v>
      </c>
      <c r="C92" s="192" t="s">
        <v>3</v>
      </c>
      <c r="E92" s="189" t="s">
        <v>130</v>
      </c>
      <c r="F92" s="195" t="s">
        <v>249</v>
      </c>
      <c r="G92" s="192" t="s">
        <v>3</v>
      </c>
    </row>
    <row r="93" spans="1:7" x14ac:dyDescent="0.2">
      <c r="A93" s="189" t="s">
        <v>609</v>
      </c>
      <c r="B93" s="195" t="s">
        <v>610</v>
      </c>
      <c r="C93" s="192" t="s">
        <v>3</v>
      </c>
      <c r="E93" s="189" t="s">
        <v>609</v>
      </c>
      <c r="F93" s="195" t="s">
        <v>610</v>
      </c>
      <c r="G93" s="192" t="s">
        <v>3</v>
      </c>
    </row>
    <row r="94" spans="1:7" x14ac:dyDescent="0.2">
      <c r="A94" s="189" t="s">
        <v>76</v>
      </c>
      <c r="B94" s="195" t="s">
        <v>250</v>
      </c>
      <c r="C94" s="192" t="s">
        <v>3</v>
      </c>
      <c r="E94" s="189" t="s">
        <v>76</v>
      </c>
      <c r="F94" s="195" t="s">
        <v>250</v>
      </c>
      <c r="G94" s="192" t="s">
        <v>3</v>
      </c>
    </row>
    <row r="95" spans="1:7" x14ac:dyDescent="0.2">
      <c r="A95" s="189" t="s">
        <v>251</v>
      </c>
      <c r="B95" s="195" t="s">
        <v>252</v>
      </c>
      <c r="C95" s="192" t="s">
        <v>3</v>
      </c>
      <c r="E95" s="189" t="s">
        <v>251</v>
      </c>
      <c r="F95" s="195" t="s">
        <v>252</v>
      </c>
      <c r="G95" s="192" t="s">
        <v>3</v>
      </c>
    </row>
    <row r="96" spans="1:7" x14ac:dyDescent="0.2">
      <c r="A96" s="189" t="s">
        <v>539</v>
      </c>
      <c r="B96" s="195" t="s">
        <v>540</v>
      </c>
      <c r="C96" s="192" t="s">
        <v>3</v>
      </c>
      <c r="E96" s="189" t="s">
        <v>539</v>
      </c>
      <c r="F96" s="195" t="s">
        <v>540</v>
      </c>
      <c r="G96" s="192" t="s">
        <v>3</v>
      </c>
    </row>
    <row r="97" spans="1:7" x14ac:dyDescent="0.2">
      <c r="A97" s="189" t="s">
        <v>729</v>
      </c>
      <c r="B97" s="195" t="s">
        <v>730</v>
      </c>
      <c r="C97" s="192" t="s">
        <v>3</v>
      </c>
      <c r="E97" s="189" t="s">
        <v>729</v>
      </c>
      <c r="F97" s="195" t="s">
        <v>730</v>
      </c>
      <c r="G97" s="192" t="s">
        <v>3</v>
      </c>
    </row>
    <row r="98" spans="1:7" x14ac:dyDescent="0.2">
      <c r="A98" s="189" t="s">
        <v>515</v>
      </c>
      <c r="B98" s="195" t="s">
        <v>516</v>
      </c>
      <c r="C98" s="192" t="s">
        <v>3</v>
      </c>
      <c r="E98" s="189" t="s">
        <v>515</v>
      </c>
      <c r="F98" s="195" t="s">
        <v>516</v>
      </c>
      <c r="G98" s="192" t="s">
        <v>3</v>
      </c>
    </row>
    <row r="99" spans="1:7" x14ac:dyDescent="0.2">
      <c r="A99" s="189" t="s">
        <v>802</v>
      </c>
      <c r="B99" s="195" t="s">
        <v>803</v>
      </c>
      <c r="C99" s="192" t="s">
        <v>3</v>
      </c>
      <c r="E99" s="189" t="s">
        <v>802</v>
      </c>
      <c r="F99" s="195" t="s">
        <v>803</v>
      </c>
      <c r="G99" s="192" t="s">
        <v>3</v>
      </c>
    </row>
    <row r="100" spans="1:7" x14ac:dyDescent="0.2">
      <c r="A100" s="189" t="s">
        <v>102</v>
      </c>
      <c r="B100" s="195" t="s">
        <v>253</v>
      </c>
      <c r="C100" s="192" t="s">
        <v>3</v>
      </c>
      <c r="E100" s="189" t="s">
        <v>102</v>
      </c>
      <c r="F100" s="195" t="s">
        <v>253</v>
      </c>
      <c r="G100" s="192" t="s">
        <v>3</v>
      </c>
    </row>
    <row r="101" spans="1:7" x14ac:dyDescent="0.2">
      <c r="A101" s="189" t="s">
        <v>664</v>
      </c>
      <c r="B101" s="195" t="s">
        <v>665</v>
      </c>
      <c r="C101" s="192" t="s">
        <v>3</v>
      </c>
      <c r="E101" s="189" t="s">
        <v>664</v>
      </c>
      <c r="F101" s="195" t="s">
        <v>665</v>
      </c>
      <c r="G101" s="192" t="s">
        <v>3</v>
      </c>
    </row>
    <row r="102" spans="1:7" x14ac:dyDescent="0.2">
      <c r="A102" s="189" t="s">
        <v>122</v>
      </c>
      <c r="B102" s="195" t="s">
        <v>254</v>
      </c>
      <c r="C102" s="192" t="s">
        <v>3</v>
      </c>
      <c r="E102" s="189" t="s">
        <v>122</v>
      </c>
      <c r="F102" s="195" t="s">
        <v>254</v>
      </c>
      <c r="G102" s="192" t="s">
        <v>3</v>
      </c>
    </row>
    <row r="103" spans="1:7" x14ac:dyDescent="0.2">
      <c r="A103" s="189" t="s">
        <v>120</v>
      </c>
      <c r="B103" s="195" t="s">
        <v>255</v>
      </c>
      <c r="C103" s="192" t="s">
        <v>3</v>
      </c>
      <c r="E103" s="189" t="s">
        <v>120</v>
      </c>
      <c r="F103" s="195" t="s">
        <v>255</v>
      </c>
      <c r="G103" s="192" t="s">
        <v>3</v>
      </c>
    </row>
    <row r="104" spans="1:7" x14ac:dyDescent="0.2">
      <c r="A104" s="189" t="s">
        <v>459</v>
      </c>
      <c r="B104" s="195" t="s">
        <v>460</v>
      </c>
      <c r="C104" s="192" t="s">
        <v>3</v>
      </c>
      <c r="E104" s="189" t="s">
        <v>459</v>
      </c>
      <c r="F104" s="195" t="s">
        <v>460</v>
      </c>
      <c r="G104" s="192" t="s">
        <v>3</v>
      </c>
    </row>
    <row r="105" spans="1:7" x14ac:dyDescent="0.2">
      <c r="A105" s="189" t="s">
        <v>98</v>
      </c>
      <c r="B105" s="195" t="s">
        <v>256</v>
      </c>
      <c r="C105" s="192" t="s">
        <v>3</v>
      </c>
      <c r="E105" s="189" t="s">
        <v>98</v>
      </c>
      <c r="F105" s="195" t="s">
        <v>256</v>
      </c>
      <c r="G105" s="192" t="s">
        <v>3</v>
      </c>
    </row>
    <row r="106" spans="1:7" x14ac:dyDescent="0.2">
      <c r="A106" s="189" t="s">
        <v>392</v>
      </c>
      <c r="B106" s="195" t="s">
        <v>393</v>
      </c>
      <c r="C106" s="192" t="s">
        <v>3</v>
      </c>
      <c r="E106" s="189" t="s">
        <v>392</v>
      </c>
      <c r="F106" s="195" t="s">
        <v>393</v>
      </c>
      <c r="G106" s="192" t="s">
        <v>3</v>
      </c>
    </row>
    <row r="107" spans="1:7" x14ac:dyDescent="0.2">
      <c r="A107" s="189" t="s">
        <v>103</v>
      </c>
      <c r="B107" s="195" t="s">
        <v>257</v>
      </c>
      <c r="C107" s="192" t="s">
        <v>3</v>
      </c>
      <c r="E107" s="189" t="s">
        <v>103</v>
      </c>
      <c r="F107" s="195" t="s">
        <v>257</v>
      </c>
      <c r="G107" s="192" t="s">
        <v>3</v>
      </c>
    </row>
    <row r="108" spans="1:7" x14ac:dyDescent="0.2">
      <c r="A108" s="189" t="s">
        <v>565</v>
      </c>
      <c r="B108" s="195" t="s">
        <v>566</v>
      </c>
      <c r="C108" s="192" t="s">
        <v>3</v>
      </c>
      <c r="E108" s="189" t="s">
        <v>565</v>
      </c>
      <c r="F108" s="195" t="s">
        <v>566</v>
      </c>
      <c r="G108" s="192" t="s">
        <v>3</v>
      </c>
    </row>
    <row r="109" spans="1:7" x14ac:dyDescent="0.2">
      <c r="A109" s="189" t="s">
        <v>731</v>
      </c>
      <c r="B109" s="195" t="s">
        <v>732</v>
      </c>
      <c r="C109" s="192" t="s">
        <v>3</v>
      </c>
      <c r="E109" s="189" t="s">
        <v>731</v>
      </c>
      <c r="F109" s="195" t="s">
        <v>732</v>
      </c>
      <c r="G109" s="192" t="s">
        <v>3</v>
      </c>
    </row>
    <row r="110" spans="1:7" x14ac:dyDescent="0.2">
      <c r="A110" s="189" t="s">
        <v>394</v>
      </c>
      <c r="B110" s="195" t="s">
        <v>395</v>
      </c>
      <c r="C110" s="192" t="s">
        <v>3</v>
      </c>
      <c r="E110" s="189" t="s">
        <v>567</v>
      </c>
      <c r="F110" s="195" t="s">
        <v>568</v>
      </c>
      <c r="G110" s="192" t="s">
        <v>3</v>
      </c>
    </row>
    <row r="111" spans="1:7" x14ac:dyDescent="0.2">
      <c r="A111" s="189" t="s">
        <v>365</v>
      </c>
      <c r="B111" s="195" t="s">
        <v>366</v>
      </c>
      <c r="C111" s="192" t="s">
        <v>3</v>
      </c>
      <c r="E111" s="189" t="s">
        <v>394</v>
      </c>
      <c r="F111" s="195" t="s">
        <v>395</v>
      </c>
      <c r="G111" s="192" t="s">
        <v>3</v>
      </c>
    </row>
    <row r="112" spans="1:7" x14ac:dyDescent="0.2">
      <c r="A112" s="189" t="s">
        <v>477</v>
      </c>
      <c r="B112" s="195" t="s">
        <v>478</v>
      </c>
      <c r="C112" s="192" t="s">
        <v>3</v>
      </c>
      <c r="E112" s="189" t="s">
        <v>365</v>
      </c>
      <c r="F112" s="195" t="s">
        <v>366</v>
      </c>
      <c r="G112" s="192" t="s">
        <v>3</v>
      </c>
    </row>
    <row r="113" spans="1:7" x14ac:dyDescent="0.2">
      <c r="A113" s="189" t="s">
        <v>367</v>
      </c>
      <c r="B113" s="195" t="s">
        <v>368</v>
      </c>
      <c r="C113" s="192" t="s">
        <v>3</v>
      </c>
      <c r="E113" s="189" t="s">
        <v>477</v>
      </c>
      <c r="F113" s="195" t="s">
        <v>478</v>
      </c>
      <c r="G113" s="192" t="s">
        <v>3</v>
      </c>
    </row>
    <row r="114" spans="1:7" x14ac:dyDescent="0.2">
      <c r="A114" s="189" t="s">
        <v>396</v>
      </c>
      <c r="B114" s="195" t="s">
        <v>397</v>
      </c>
      <c r="C114" s="192" t="s">
        <v>3</v>
      </c>
      <c r="E114" s="189" t="s">
        <v>367</v>
      </c>
      <c r="F114" s="195" t="s">
        <v>368</v>
      </c>
      <c r="G114" s="192" t="s">
        <v>3</v>
      </c>
    </row>
    <row r="115" spans="1:7" x14ac:dyDescent="0.2">
      <c r="A115" s="189" t="s">
        <v>81</v>
      </c>
      <c r="B115" s="195" t="s">
        <v>258</v>
      </c>
      <c r="C115" s="192" t="s">
        <v>3</v>
      </c>
      <c r="E115" s="189" t="s">
        <v>396</v>
      </c>
      <c r="F115" s="195" t="s">
        <v>397</v>
      </c>
      <c r="G115" s="192" t="s">
        <v>3</v>
      </c>
    </row>
    <row r="116" spans="1:7" x14ac:dyDescent="0.2">
      <c r="A116" s="189" t="s">
        <v>181</v>
      </c>
      <c r="B116" s="195" t="s">
        <v>259</v>
      </c>
      <c r="C116" s="192" t="s">
        <v>3</v>
      </c>
      <c r="E116" s="189" t="s">
        <v>81</v>
      </c>
      <c r="F116" s="195" t="s">
        <v>258</v>
      </c>
      <c r="G116" s="192" t="s">
        <v>3</v>
      </c>
    </row>
    <row r="117" spans="1:7" x14ac:dyDescent="0.2">
      <c r="A117" s="189" t="s">
        <v>488</v>
      </c>
      <c r="B117" s="195" t="s">
        <v>489</v>
      </c>
      <c r="C117" s="192" t="s">
        <v>3</v>
      </c>
      <c r="E117" s="189" t="s">
        <v>181</v>
      </c>
      <c r="F117" s="195" t="s">
        <v>259</v>
      </c>
      <c r="G117" s="192" t="s">
        <v>3</v>
      </c>
    </row>
    <row r="118" spans="1:7" x14ac:dyDescent="0.2">
      <c r="A118" s="189" t="s">
        <v>46</v>
      </c>
      <c r="B118" s="195" t="s">
        <v>260</v>
      </c>
      <c r="C118" s="192" t="s">
        <v>3</v>
      </c>
      <c r="E118" s="189" t="s">
        <v>488</v>
      </c>
      <c r="F118" s="195" t="s">
        <v>489</v>
      </c>
      <c r="G118" s="192" t="s">
        <v>3</v>
      </c>
    </row>
    <row r="119" spans="1:7" x14ac:dyDescent="0.2">
      <c r="A119" s="189" t="s">
        <v>91</v>
      </c>
      <c r="B119" s="195" t="s">
        <v>261</v>
      </c>
      <c r="C119" s="192" t="s">
        <v>3</v>
      </c>
      <c r="E119" s="189" t="s">
        <v>46</v>
      </c>
      <c r="F119" s="195" t="s">
        <v>260</v>
      </c>
      <c r="G119" s="192" t="s">
        <v>3</v>
      </c>
    </row>
    <row r="120" spans="1:7" x14ac:dyDescent="0.2">
      <c r="A120" s="189" t="s">
        <v>569</v>
      </c>
      <c r="B120" s="195" t="s">
        <v>570</v>
      </c>
      <c r="C120" s="192" t="s">
        <v>3</v>
      </c>
      <c r="E120" s="189" t="s">
        <v>91</v>
      </c>
      <c r="F120" s="195" t="s">
        <v>261</v>
      </c>
      <c r="G120" s="192" t="s">
        <v>3</v>
      </c>
    </row>
    <row r="121" spans="1:7" x14ac:dyDescent="0.2">
      <c r="A121" s="189" t="s">
        <v>146</v>
      </c>
      <c r="B121" s="195" t="s">
        <v>262</v>
      </c>
      <c r="C121" s="192" t="s">
        <v>3</v>
      </c>
      <c r="E121" s="189" t="s">
        <v>569</v>
      </c>
      <c r="F121" s="195" t="s">
        <v>570</v>
      </c>
      <c r="G121" s="192" t="s">
        <v>3</v>
      </c>
    </row>
    <row r="122" spans="1:7" x14ac:dyDescent="0.2">
      <c r="A122" s="189" t="s">
        <v>479</v>
      </c>
      <c r="B122" s="195" t="s">
        <v>263</v>
      </c>
      <c r="C122" s="192" t="s">
        <v>3</v>
      </c>
      <c r="E122" s="189" t="s">
        <v>146</v>
      </c>
      <c r="F122" s="195" t="s">
        <v>262</v>
      </c>
      <c r="G122" s="192" t="s">
        <v>3</v>
      </c>
    </row>
    <row r="123" spans="1:7" x14ac:dyDescent="0.2">
      <c r="A123" s="189" t="s">
        <v>640</v>
      </c>
      <c r="B123" s="195" t="s">
        <v>641</v>
      </c>
      <c r="C123" s="192" t="s">
        <v>3</v>
      </c>
      <c r="E123" s="189" t="s">
        <v>479</v>
      </c>
      <c r="F123" s="195" t="s">
        <v>263</v>
      </c>
      <c r="G123" s="192" t="s">
        <v>3</v>
      </c>
    </row>
    <row r="124" spans="1:7" x14ac:dyDescent="0.2">
      <c r="A124" s="189" t="s">
        <v>497</v>
      </c>
      <c r="B124" s="195" t="s">
        <v>498</v>
      </c>
      <c r="C124" s="192" t="s">
        <v>3</v>
      </c>
      <c r="E124" s="189" t="s">
        <v>640</v>
      </c>
      <c r="F124" s="195" t="s">
        <v>641</v>
      </c>
      <c r="G124" s="192" t="s">
        <v>3</v>
      </c>
    </row>
    <row r="125" spans="1:7" x14ac:dyDescent="0.2">
      <c r="A125" s="189" t="s">
        <v>99</v>
      </c>
      <c r="B125" s="195" t="s">
        <v>264</v>
      </c>
      <c r="C125" s="192" t="s">
        <v>3</v>
      </c>
      <c r="E125" s="189" t="s">
        <v>497</v>
      </c>
      <c r="F125" s="195" t="s">
        <v>498</v>
      </c>
      <c r="G125" s="192" t="s">
        <v>3</v>
      </c>
    </row>
    <row r="126" spans="1:7" x14ac:dyDescent="0.2">
      <c r="A126" s="189" t="s">
        <v>398</v>
      </c>
      <c r="B126" s="195" t="s">
        <v>399</v>
      </c>
      <c r="C126" s="192" t="s">
        <v>3</v>
      </c>
      <c r="E126" s="189" t="s">
        <v>99</v>
      </c>
      <c r="F126" s="195" t="s">
        <v>264</v>
      </c>
      <c r="G126" s="192" t="s">
        <v>3</v>
      </c>
    </row>
    <row r="127" spans="1:7" x14ac:dyDescent="0.2">
      <c r="A127" s="189" t="s">
        <v>191</v>
      </c>
      <c r="B127" s="195" t="s">
        <v>265</v>
      </c>
      <c r="C127" s="192" t="s">
        <v>3</v>
      </c>
      <c r="E127" s="189" t="s">
        <v>398</v>
      </c>
      <c r="F127" s="195" t="s">
        <v>399</v>
      </c>
      <c r="G127" s="192" t="s">
        <v>3</v>
      </c>
    </row>
    <row r="128" spans="1:7" x14ac:dyDescent="0.2">
      <c r="A128" s="189" t="s">
        <v>167</v>
      </c>
      <c r="B128" s="195" t="s">
        <v>266</v>
      </c>
      <c r="C128" s="192" t="s">
        <v>3</v>
      </c>
      <c r="E128" s="189" t="s">
        <v>191</v>
      </c>
      <c r="F128" s="195" t="s">
        <v>265</v>
      </c>
      <c r="G128" s="192" t="s">
        <v>3</v>
      </c>
    </row>
    <row r="129" spans="1:7" x14ac:dyDescent="0.2">
      <c r="A129" s="189" t="s">
        <v>821</v>
      </c>
      <c r="B129" s="195" t="s">
        <v>822</v>
      </c>
      <c r="C129" s="192" t="s">
        <v>3</v>
      </c>
      <c r="E129" s="189" t="s">
        <v>167</v>
      </c>
      <c r="F129" s="195" t="s">
        <v>266</v>
      </c>
      <c r="G129" s="192" t="s">
        <v>3</v>
      </c>
    </row>
    <row r="130" spans="1:7" x14ac:dyDescent="0.2">
      <c r="A130" s="189" t="s">
        <v>992</v>
      </c>
      <c r="B130" s="195" t="s">
        <v>993</v>
      </c>
      <c r="C130" s="192" t="s">
        <v>3</v>
      </c>
      <c r="E130" s="189" t="s">
        <v>821</v>
      </c>
      <c r="F130" s="195" t="s">
        <v>822</v>
      </c>
      <c r="G130" s="192" t="s">
        <v>3</v>
      </c>
    </row>
    <row r="131" spans="1:7" x14ac:dyDescent="0.2">
      <c r="A131" s="189" t="s">
        <v>400</v>
      </c>
      <c r="B131" s="195" t="s">
        <v>401</v>
      </c>
      <c r="C131" s="192" t="s">
        <v>3</v>
      </c>
      <c r="E131" s="189" t="s">
        <v>400</v>
      </c>
      <c r="F131" s="195" t="s">
        <v>401</v>
      </c>
      <c r="G131" s="192" t="s">
        <v>3</v>
      </c>
    </row>
    <row r="132" spans="1:7" x14ac:dyDescent="0.2">
      <c r="A132" s="189" t="s">
        <v>571</v>
      </c>
      <c r="B132" s="195" t="s">
        <v>572</v>
      </c>
      <c r="C132" s="192" t="s">
        <v>3</v>
      </c>
      <c r="E132" s="189" t="s">
        <v>571</v>
      </c>
      <c r="F132" s="195" t="s">
        <v>572</v>
      </c>
      <c r="G132" s="192" t="s">
        <v>3</v>
      </c>
    </row>
    <row r="133" spans="1:7" x14ac:dyDescent="0.2">
      <c r="A133" s="189" t="s">
        <v>49</v>
      </c>
      <c r="B133" s="195" t="s">
        <v>267</v>
      </c>
      <c r="C133" s="192" t="s">
        <v>3</v>
      </c>
      <c r="E133" s="189" t="s">
        <v>49</v>
      </c>
      <c r="F133" s="195" t="s">
        <v>267</v>
      </c>
      <c r="G133" s="192" t="s">
        <v>3</v>
      </c>
    </row>
    <row r="134" spans="1:7" x14ac:dyDescent="0.2">
      <c r="A134" s="189" t="s">
        <v>116</v>
      </c>
      <c r="B134" s="195" t="s">
        <v>268</v>
      </c>
      <c r="C134" s="192" t="s">
        <v>3</v>
      </c>
      <c r="E134" s="189" t="s">
        <v>116</v>
      </c>
      <c r="F134" s="195" t="s">
        <v>268</v>
      </c>
      <c r="G134" s="192" t="s">
        <v>3</v>
      </c>
    </row>
    <row r="135" spans="1:7" x14ac:dyDescent="0.2">
      <c r="A135" s="189" t="s">
        <v>189</v>
      </c>
      <c r="B135" s="195" t="s">
        <v>269</v>
      </c>
      <c r="C135" s="192" t="s">
        <v>3</v>
      </c>
      <c r="E135" s="189" t="s">
        <v>189</v>
      </c>
      <c r="F135" s="195" t="s">
        <v>269</v>
      </c>
      <c r="G135" s="192" t="s">
        <v>3</v>
      </c>
    </row>
    <row r="136" spans="1:7" x14ac:dyDescent="0.2">
      <c r="A136" s="189" t="s">
        <v>786</v>
      </c>
      <c r="B136" s="195" t="s">
        <v>787</v>
      </c>
      <c r="C136" s="192" t="s">
        <v>3</v>
      </c>
      <c r="E136" s="189" t="s">
        <v>786</v>
      </c>
      <c r="F136" s="195" t="s">
        <v>787</v>
      </c>
      <c r="G136" s="192" t="s">
        <v>3</v>
      </c>
    </row>
    <row r="137" spans="1:7" x14ac:dyDescent="0.2">
      <c r="A137" s="189" t="s">
        <v>823</v>
      </c>
      <c r="B137" s="195" t="s">
        <v>824</v>
      </c>
      <c r="C137" s="192" t="s">
        <v>3</v>
      </c>
      <c r="E137" s="189" t="s">
        <v>823</v>
      </c>
      <c r="F137" s="195" t="s">
        <v>824</v>
      </c>
      <c r="G137" s="192" t="s">
        <v>3</v>
      </c>
    </row>
    <row r="138" spans="1:7" x14ac:dyDescent="0.2">
      <c r="A138" s="189" t="s">
        <v>499</v>
      </c>
      <c r="B138" s="195" t="s">
        <v>500</v>
      </c>
      <c r="C138" s="192" t="s">
        <v>3</v>
      </c>
      <c r="E138" s="189" t="s">
        <v>499</v>
      </c>
      <c r="F138" s="195" t="s">
        <v>500</v>
      </c>
      <c r="G138" s="192" t="s">
        <v>3</v>
      </c>
    </row>
    <row r="139" spans="1:7" x14ac:dyDescent="0.2">
      <c r="A139" s="189" t="s">
        <v>185</v>
      </c>
      <c r="B139" s="195" t="s">
        <v>270</v>
      </c>
      <c r="C139" s="192" t="s">
        <v>3</v>
      </c>
      <c r="E139" s="189" t="s">
        <v>185</v>
      </c>
      <c r="F139" s="195" t="s">
        <v>270</v>
      </c>
      <c r="G139" s="192" t="s">
        <v>3</v>
      </c>
    </row>
    <row r="140" spans="1:7" x14ac:dyDescent="0.2">
      <c r="A140" s="189" t="s">
        <v>541</v>
      </c>
      <c r="B140" s="195" t="s">
        <v>542</v>
      </c>
      <c r="C140" s="192" t="s">
        <v>3</v>
      </c>
      <c r="E140" s="189" t="s">
        <v>541</v>
      </c>
      <c r="F140" s="195" t="s">
        <v>542</v>
      </c>
      <c r="G140" s="192" t="s">
        <v>3</v>
      </c>
    </row>
    <row r="141" spans="1:7" x14ac:dyDescent="0.2">
      <c r="A141" s="189" t="s">
        <v>100</v>
      </c>
      <c r="B141" s="195" t="s">
        <v>271</v>
      </c>
      <c r="C141" s="192" t="s">
        <v>3</v>
      </c>
      <c r="E141" s="189" t="s">
        <v>100</v>
      </c>
      <c r="F141" s="195" t="s">
        <v>271</v>
      </c>
      <c r="G141" s="192" t="s">
        <v>3</v>
      </c>
    </row>
    <row r="142" spans="1:7" x14ac:dyDescent="0.2">
      <c r="A142" s="189" t="s">
        <v>123</v>
      </c>
      <c r="B142" s="195" t="s">
        <v>272</v>
      </c>
      <c r="C142" s="192" t="s">
        <v>3</v>
      </c>
      <c r="E142" s="189" t="s">
        <v>123</v>
      </c>
      <c r="F142" s="195" t="s">
        <v>272</v>
      </c>
      <c r="G142" s="192" t="s">
        <v>3</v>
      </c>
    </row>
    <row r="143" spans="1:7" x14ac:dyDescent="0.2">
      <c r="A143" s="189" t="s">
        <v>402</v>
      </c>
      <c r="B143" s="195" t="s">
        <v>403</v>
      </c>
      <c r="C143" s="192" t="s">
        <v>3</v>
      </c>
      <c r="E143" s="189" t="s">
        <v>402</v>
      </c>
      <c r="F143" s="195" t="s">
        <v>403</v>
      </c>
      <c r="G143" s="192" t="s">
        <v>3</v>
      </c>
    </row>
    <row r="144" spans="1:7" x14ac:dyDescent="0.2">
      <c r="A144" s="189" t="s">
        <v>683</v>
      </c>
      <c r="B144" s="195" t="s">
        <v>684</v>
      </c>
      <c r="C144" s="192" t="s">
        <v>3</v>
      </c>
      <c r="E144" s="189" t="s">
        <v>683</v>
      </c>
      <c r="F144" s="195" t="s">
        <v>684</v>
      </c>
      <c r="G144" s="192" t="s">
        <v>3</v>
      </c>
    </row>
    <row r="145" spans="1:7" x14ac:dyDescent="0.2">
      <c r="A145" s="189" t="s">
        <v>404</v>
      </c>
      <c r="B145" s="195" t="s">
        <v>405</v>
      </c>
      <c r="C145" s="192" t="s">
        <v>3</v>
      </c>
      <c r="E145" s="189" t="s">
        <v>404</v>
      </c>
      <c r="F145" s="195" t="s">
        <v>405</v>
      </c>
      <c r="G145" s="192" t="s">
        <v>3</v>
      </c>
    </row>
    <row r="146" spans="1:7" x14ac:dyDescent="0.2">
      <c r="A146" s="189" t="s">
        <v>124</v>
      </c>
      <c r="B146" s="195" t="s">
        <v>273</v>
      </c>
      <c r="C146" s="192" t="s">
        <v>3</v>
      </c>
      <c r="E146" s="189" t="s">
        <v>124</v>
      </c>
      <c r="F146" s="195" t="s">
        <v>273</v>
      </c>
      <c r="G146" s="192" t="s">
        <v>3</v>
      </c>
    </row>
    <row r="147" spans="1:7" x14ac:dyDescent="0.2">
      <c r="A147" s="189" t="s">
        <v>788</v>
      </c>
      <c r="B147" s="195" t="s">
        <v>789</v>
      </c>
      <c r="C147" s="192" t="s">
        <v>3</v>
      </c>
      <c r="E147" s="189" t="s">
        <v>788</v>
      </c>
      <c r="F147" s="195" t="s">
        <v>789</v>
      </c>
      <c r="G147" s="192" t="s">
        <v>3</v>
      </c>
    </row>
    <row r="148" spans="1:7" x14ac:dyDescent="0.2">
      <c r="A148" s="189" t="s">
        <v>274</v>
      </c>
      <c r="B148" s="195" t="s">
        <v>275</v>
      </c>
      <c r="C148" s="192" t="s">
        <v>3</v>
      </c>
      <c r="E148" s="189" t="s">
        <v>274</v>
      </c>
      <c r="F148" s="195" t="s">
        <v>275</v>
      </c>
      <c r="G148" s="192" t="s">
        <v>3</v>
      </c>
    </row>
    <row r="149" spans="1:7" x14ac:dyDescent="0.2">
      <c r="A149" s="189" t="s">
        <v>68</v>
      </c>
      <c r="B149" s="195" t="s">
        <v>276</v>
      </c>
      <c r="C149" s="192" t="s">
        <v>3</v>
      </c>
      <c r="E149" s="189" t="s">
        <v>68</v>
      </c>
      <c r="F149" s="195" t="s">
        <v>276</v>
      </c>
      <c r="G149" s="192" t="s">
        <v>3</v>
      </c>
    </row>
    <row r="150" spans="1:7" x14ac:dyDescent="0.2">
      <c r="A150" s="189" t="s">
        <v>406</v>
      </c>
      <c r="B150" s="195" t="s">
        <v>407</v>
      </c>
      <c r="C150" s="192" t="s">
        <v>3</v>
      </c>
      <c r="E150" s="189" t="s">
        <v>406</v>
      </c>
      <c r="F150" s="195" t="s">
        <v>407</v>
      </c>
      <c r="G150" s="192" t="s">
        <v>3</v>
      </c>
    </row>
    <row r="151" spans="1:7" x14ac:dyDescent="0.2">
      <c r="A151" s="189" t="s">
        <v>65</v>
      </c>
      <c r="B151" s="195" t="s">
        <v>277</v>
      </c>
      <c r="C151" s="192" t="s">
        <v>3</v>
      </c>
      <c r="E151" s="189" t="s">
        <v>65</v>
      </c>
      <c r="F151" s="195" t="s">
        <v>277</v>
      </c>
      <c r="G151" s="192" t="s">
        <v>3</v>
      </c>
    </row>
    <row r="152" spans="1:7" x14ac:dyDescent="0.2">
      <c r="A152" s="189" t="s">
        <v>543</v>
      </c>
      <c r="B152" s="195" t="s">
        <v>544</v>
      </c>
      <c r="C152" s="192" t="s">
        <v>3</v>
      </c>
      <c r="E152" s="189" t="s">
        <v>543</v>
      </c>
      <c r="F152" s="195" t="s">
        <v>544</v>
      </c>
      <c r="G152" s="192" t="s">
        <v>3</v>
      </c>
    </row>
    <row r="153" spans="1:7" x14ac:dyDescent="0.2">
      <c r="A153" s="189" t="s">
        <v>141</v>
      </c>
      <c r="B153" s="195" t="s">
        <v>278</v>
      </c>
      <c r="C153" s="192" t="s">
        <v>3</v>
      </c>
      <c r="E153" s="189" t="s">
        <v>141</v>
      </c>
      <c r="F153" s="195" t="s">
        <v>278</v>
      </c>
      <c r="G153" s="192" t="s">
        <v>3</v>
      </c>
    </row>
    <row r="154" spans="1:7" x14ac:dyDescent="0.2">
      <c r="A154" s="189" t="s">
        <v>48</v>
      </c>
      <c r="B154" s="195" t="s">
        <v>279</v>
      </c>
      <c r="C154" s="192" t="s">
        <v>3</v>
      </c>
      <c r="E154" s="189" t="s">
        <v>48</v>
      </c>
      <c r="F154" s="195" t="s">
        <v>279</v>
      </c>
      <c r="G154" s="192" t="s">
        <v>3</v>
      </c>
    </row>
    <row r="155" spans="1:7" x14ac:dyDescent="0.2">
      <c r="A155" s="189" t="s">
        <v>172</v>
      </c>
      <c r="B155" s="195" t="s">
        <v>280</v>
      </c>
      <c r="C155" s="192" t="s">
        <v>3</v>
      </c>
      <c r="E155" s="189" t="s">
        <v>172</v>
      </c>
      <c r="F155" s="195" t="s">
        <v>280</v>
      </c>
      <c r="G155" s="192" t="s">
        <v>3</v>
      </c>
    </row>
    <row r="156" spans="1:7" x14ac:dyDescent="0.2">
      <c r="A156" s="189" t="s">
        <v>490</v>
      </c>
      <c r="B156" s="195" t="s">
        <v>491</v>
      </c>
      <c r="C156" s="192" t="s">
        <v>3</v>
      </c>
      <c r="E156" s="189" t="s">
        <v>490</v>
      </c>
      <c r="F156" s="195" t="s">
        <v>491</v>
      </c>
      <c r="G156" s="192" t="s">
        <v>3</v>
      </c>
    </row>
    <row r="157" spans="1:7" x14ac:dyDescent="0.2">
      <c r="A157" s="189" t="s">
        <v>733</v>
      </c>
      <c r="B157" s="195" t="s">
        <v>734</v>
      </c>
      <c r="C157" s="192" t="s">
        <v>3</v>
      </c>
      <c r="E157" s="189" t="s">
        <v>733</v>
      </c>
      <c r="F157" s="195" t="s">
        <v>734</v>
      </c>
      <c r="G157" s="192" t="s">
        <v>3</v>
      </c>
    </row>
    <row r="158" spans="1:7" x14ac:dyDescent="0.2">
      <c r="A158" s="189" t="s">
        <v>604</v>
      </c>
      <c r="B158" s="195" t="s">
        <v>605</v>
      </c>
      <c r="C158" s="192" t="s">
        <v>3</v>
      </c>
      <c r="E158" s="189" t="s">
        <v>604</v>
      </c>
      <c r="F158" s="195" t="s">
        <v>605</v>
      </c>
      <c r="G158" s="192" t="s">
        <v>3</v>
      </c>
    </row>
    <row r="159" spans="1:7" x14ac:dyDescent="0.2">
      <c r="A159" s="189" t="s">
        <v>156</v>
      </c>
      <c r="B159" s="195" t="s">
        <v>281</v>
      </c>
      <c r="C159" s="192" t="s">
        <v>3</v>
      </c>
      <c r="E159" s="189" t="s">
        <v>156</v>
      </c>
      <c r="F159" s="195" t="s">
        <v>281</v>
      </c>
      <c r="G159" s="192" t="s">
        <v>3</v>
      </c>
    </row>
    <row r="160" spans="1:7" x14ac:dyDescent="0.2">
      <c r="A160" s="189" t="s">
        <v>104</v>
      </c>
      <c r="B160" s="195" t="s">
        <v>282</v>
      </c>
      <c r="C160" s="192" t="s">
        <v>3</v>
      </c>
      <c r="E160" s="189" t="s">
        <v>104</v>
      </c>
      <c r="F160" s="195" t="s">
        <v>282</v>
      </c>
      <c r="G160" s="192" t="s">
        <v>3</v>
      </c>
    </row>
    <row r="161" spans="1:7" x14ac:dyDescent="0.2">
      <c r="A161" s="189" t="s">
        <v>105</v>
      </c>
      <c r="B161" s="195" t="s">
        <v>283</v>
      </c>
      <c r="C161" s="192" t="s">
        <v>3</v>
      </c>
      <c r="E161" s="189" t="s">
        <v>105</v>
      </c>
      <c r="F161" s="195" t="s">
        <v>283</v>
      </c>
      <c r="G161" s="192" t="s">
        <v>3</v>
      </c>
    </row>
    <row r="162" spans="1:7" x14ac:dyDescent="0.2">
      <c r="A162" s="189" t="s">
        <v>114</v>
      </c>
      <c r="B162" s="195" t="s">
        <v>284</v>
      </c>
      <c r="C162" s="192" t="s">
        <v>3</v>
      </c>
      <c r="E162" s="189" t="s">
        <v>114</v>
      </c>
      <c r="F162" s="195" t="s">
        <v>284</v>
      </c>
      <c r="G162" s="192" t="s">
        <v>3</v>
      </c>
    </row>
    <row r="163" spans="1:7" x14ac:dyDescent="0.2">
      <c r="A163" s="189" t="s">
        <v>160</v>
      </c>
      <c r="B163" s="195" t="s">
        <v>285</v>
      </c>
      <c r="C163" s="192" t="s">
        <v>3</v>
      </c>
      <c r="E163" s="189" t="s">
        <v>160</v>
      </c>
      <c r="F163" s="195" t="s">
        <v>285</v>
      </c>
      <c r="G163" s="192" t="s">
        <v>3</v>
      </c>
    </row>
    <row r="164" spans="1:7" x14ac:dyDescent="0.2">
      <c r="A164" s="189" t="s">
        <v>157</v>
      </c>
      <c r="B164" s="195" t="s">
        <v>286</v>
      </c>
      <c r="C164" s="192" t="s">
        <v>3</v>
      </c>
      <c r="E164" s="189" t="s">
        <v>157</v>
      </c>
      <c r="F164" s="195" t="s">
        <v>286</v>
      </c>
      <c r="G164" s="192" t="s">
        <v>3</v>
      </c>
    </row>
    <row r="165" spans="1:7" x14ac:dyDescent="0.2">
      <c r="A165" s="189" t="s">
        <v>163</v>
      </c>
      <c r="B165" s="195" t="s">
        <v>287</v>
      </c>
      <c r="C165" s="192" t="s">
        <v>3</v>
      </c>
      <c r="E165" s="189" t="s">
        <v>163</v>
      </c>
      <c r="F165" s="195" t="s">
        <v>287</v>
      </c>
      <c r="G165" s="192" t="s">
        <v>3</v>
      </c>
    </row>
    <row r="166" spans="1:7" x14ac:dyDescent="0.2">
      <c r="A166" s="189" t="s">
        <v>735</v>
      </c>
      <c r="B166" s="195" t="s">
        <v>736</v>
      </c>
      <c r="C166" s="192" t="s">
        <v>3</v>
      </c>
      <c r="E166" s="189" t="s">
        <v>735</v>
      </c>
      <c r="F166" s="195" t="s">
        <v>736</v>
      </c>
      <c r="G166" s="192" t="s">
        <v>3</v>
      </c>
    </row>
    <row r="167" spans="1:7" x14ac:dyDescent="0.2">
      <c r="A167" s="189" t="s">
        <v>56</v>
      </c>
      <c r="B167" s="195" t="s">
        <v>288</v>
      </c>
      <c r="C167" s="192" t="s">
        <v>3</v>
      </c>
      <c r="E167" s="189" t="s">
        <v>56</v>
      </c>
      <c r="F167" s="195" t="s">
        <v>288</v>
      </c>
      <c r="G167" s="192" t="s">
        <v>3</v>
      </c>
    </row>
    <row r="168" spans="1:7" x14ac:dyDescent="0.2">
      <c r="A168" s="189" t="s">
        <v>144</v>
      </c>
      <c r="B168" s="195" t="s">
        <v>289</v>
      </c>
      <c r="C168" s="192" t="s">
        <v>3</v>
      </c>
      <c r="E168" s="189" t="s">
        <v>144</v>
      </c>
      <c r="F168" s="195" t="s">
        <v>289</v>
      </c>
      <c r="G168" s="192" t="s">
        <v>3</v>
      </c>
    </row>
    <row r="169" spans="1:7" x14ac:dyDescent="0.2">
      <c r="A169" s="189" t="s">
        <v>170</v>
      </c>
      <c r="B169" s="195" t="s">
        <v>290</v>
      </c>
      <c r="C169" s="192" t="s">
        <v>3</v>
      </c>
      <c r="E169" s="189" t="s">
        <v>170</v>
      </c>
      <c r="F169" s="195" t="s">
        <v>290</v>
      </c>
      <c r="G169" s="192" t="s">
        <v>3</v>
      </c>
    </row>
    <row r="170" spans="1:7" x14ac:dyDescent="0.2">
      <c r="A170" s="189" t="s">
        <v>804</v>
      </c>
      <c r="B170" s="195" t="s">
        <v>805</v>
      </c>
      <c r="C170" s="192" t="s">
        <v>3</v>
      </c>
      <c r="E170" s="189" t="s">
        <v>804</v>
      </c>
      <c r="F170" s="195" t="s">
        <v>805</v>
      </c>
      <c r="G170" s="192" t="s">
        <v>3</v>
      </c>
    </row>
    <row r="171" spans="1:7" x14ac:dyDescent="0.2">
      <c r="A171" s="189" t="s">
        <v>994</v>
      </c>
      <c r="B171" s="195" t="s">
        <v>995</v>
      </c>
      <c r="C171" s="192" t="s">
        <v>3</v>
      </c>
      <c r="E171" s="189" t="s">
        <v>573</v>
      </c>
      <c r="F171" s="195" t="s">
        <v>574</v>
      </c>
      <c r="G171" s="192" t="s">
        <v>3</v>
      </c>
    </row>
    <row r="172" spans="1:7" x14ac:dyDescent="0.2">
      <c r="A172" s="189" t="s">
        <v>573</v>
      </c>
      <c r="B172" s="195" t="s">
        <v>574</v>
      </c>
      <c r="C172" s="192" t="s">
        <v>3</v>
      </c>
      <c r="E172" s="189" t="s">
        <v>408</v>
      </c>
      <c r="F172" s="195" t="s">
        <v>409</v>
      </c>
      <c r="G172" s="192" t="s">
        <v>3</v>
      </c>
    </row>
    <row r="173" spans="1:7" x14ac:dyDescent="0.2">
      <c r="A173" s="189" t="s">
        <v>408</v>
      </c>
      <c r="B173" s="195" t="s">
        <v>409</v>
      </c>
      <c r="C173" s="192" t="s">
        <v>3</v>
      </c>
      <c r="E173" s="189" t="s">
        <v>737</v>
      </c>
      <c r="F173" s="195" t="s">
        <v>738</v>
      </c>
      <c r="G173" s="192" t="s">
        <v>3</v>
      </c>
    </row>
    <row r="174" spans="1:7" x14ac:dyDescent="0.2">
      <c r="A174" s="189" t="s">
        <v>737</v>
      </c>
      <c r="B174" s="195" t="s">
        <v>738</v>
      </c>
      <c r="C174" s="192" t="s">
        <v>3</v>
      </c>
      <c r="E174" s="189" t="s">
        <v>142</v>
      </c>
      <c r="F174" s="195" t="s">
        <v>291</v>
      </c>
      <c r="G174" s="192" t="s">
        <v>3</v>
      </c>
    </row>
    <row r="175" spans="1:7" x14ac:dyDescent="0.2">
      <c r="A175" s="189" t="s">
        <v>142</v>
      </c>
      <c r="B175" s="195" t="s">
        <v>291</v>
      </c>
      <c r="C175" s="192" t="s">
        <v>3</v>
      </c>
      <c r="E175" s="189" t="s">
        <v>606</v>
      </c>
      <c r="F175" s="195" t="s">
        <v>607</v>
      </c>
      <c r="G175" s="192" t="s">
        <v>3</v>
      </c>
    </row>
    <row r="176" spans="1:7" x14ac:dyDescent="0.2">
      <c r="A176" s="189" t="s">
        <v>606</v>
      </c>
      <c r="B176" s="195" t="s">
        <v>607</v>
      </c>
      <c r="C176" s="192" t="s">
        <v>3</v>
      </c>
      <c r="E176" s="189" t="s">
        <v>194</v>
      </c>
      <c r="F176" s="195" t="s">
        <v>292</v>
      </c>
      <c r="G176" s="192" t="s">
        <v>3</v>
      </c>
    </row>
    <row r="177" spans="1:7" x14ac:dyDescent="0.2">
      <c r="A177" s="189" t="s">
        <v>194</v>
      </c>
      <c r="B177" s="195" t="s">
        <v>292</v>
      </c>
      <c r="C177" s="192" t="s">
        <v>3</v>
      </c>
      <c r="E177" s="189" t="s">
        <v>501</v>
      </c>
      <c r="F177" s="195" t="s">
        <v>502</v>
      </c>
      <c r="G177" s="192" t="s">
        <v>3</v>
      </c>
    </row>
    <row r="178" spans="1:7" x14ac:dyDescent="0.2">
      <c r="A178" s="189" t="s">
        <v>501</v>
      </c>
      <c r="B178" s="195" t="s">
        <v>502</v>
      </c>
      <c r="C178" s="192" t="s">
        <v>3</v>
      </c>
      <c r="E178" s="189" t="s">
        <v>187</v>
      </c>
      <c r="F178" s="195" t="s">
        <v>293</v>
      </c>
      <c r="G178" s="192" t="s">
        <v>3</v>
      </c>
    </row>
    <row r="179" spans="1:7" x14ac:dyDescent="0.2">
      <c r="A179" s="189" t="s">
        <v>187</v>
      </c>
      <c r="B179" s="195" t="s">
        <v>293</v>
      </c>
      <c r="C179" s="192" t="s">
        <v>3</v>
      </c>
      <c r="E179" s="189" t="s">
        <v>54</v>
      </c>
      <c r="F179" s="195" t="s">
        <v>294</v>
      </c>
      <c r="G179" s="192" t="s">
        <v>3</v>
      </c>
    </row>
    <row r="180" spans="1:7" x14ac:dyDescent="0.2">
      <c r="A180" s="189" t="s">
        <v>54</v>
      </c>
      <c r="B180" s="195" t="s">
        <v>294</v>
      </c>
      <c r="C180" s="192" t="s">
        <v>3</v>
      </c>
      <c r="E180" s="189" t="s">
        <v>575</v>
      </c>
      <c r="F180" s="195" t="s">
        <v>576</v>
      </c>
      <c r="G180" s="192" t="s">
        <v>3</v>
      </c>
    </row>
    <row r="181" spans="1:7" x14ac:dyDescent="0.2">
      <c r="A181" s="189" t="s">
        <v>575</v>
      </c>
      <c r="B181" s="195" t="s">
        <v>576</v>
      </c>
      <c r="C181" s="192" t="s">
        <v>3</v>
      </c>
      <c r="E181" s="189" t="s">
        <v>85</v>
      </c>
      <c r="F181" s="195" t="s">
        <v>295</v>
      </c>
      <c r="G181" s="192" t="s">
        <v>3</v>
      </c>
    </row>
    <row r="182" spans="1:7" x14ac:dyDescent="0.2">
      <c r="A182" s="189" t="s">
        <v>85</v>
      </c>
      <c r="B182" s="195" t="s">
        <v>295</v>
      </c>
      <c r="C182" s="192" t="s">
        <v>3</v>
      </c>
      <c r="E182" s="189" t="s">
        <v>503</v>
      </c>
      <c r="F182" s="195" t="s">
        <v>504</v>
      </c>
      <c r="G182" s="192" t="s">
        <v>3</v>
      </c>
    </row>
    <row r="183" spans="1:7" x14ac:dyDescent="0.2">
      <c r="A183" s="189" t="s">
        <v>503</v>
      </c>
      <c r="B183" s="195" t="s">
        <v>504</v>
      </c>
      <c r="C183" s="192" t="s">
        <v>3</v>
      </c>
      <c r="E183" s="189" t="s">
        <v>545</v>
      </c>
      <c r="F183" s="195" t="s">
        <v>546</v>
      </c>
      <c r="G183" s="192" t="s">
        <v>3</v>
      </c>
    </row>
    <row r="184" spans="1:7" x14ac:dyDescent="0.2">
      <c r="A184" s="189" t="s">
        <v>545</v>
      </c>
      <c r="B184" s="195" t="s">
        <v>546</v>
      </c>
      <c r="C184" s="192" t="s">
        <v>3</v>
      </c>
      <c r="E184" s="189" t="s">
        <v>139</v>
      </c>
      <c r="F184" s="195" t="s">
        <v>296</v>
      </c>
      <c r="G184" s="192" t="s">
        <v>3</v>
      </c>
    </row>
    <row r="185" spans="1:7" x14ac:dyDescent="0.2">
      <c r="A185" s="189" t="s">
        <v>139</v>
      </c>
      <c r="B185" s="195" t="s">
        <v>296</v>
      </c>
      <c r="C185" s="192" t="s">
        <v>3</v>
      </c>
      <c r="E185" s="189" t="s">
        <v>547</v>
      </c>
      <c r="F185" s="195" t="s">
        <v>548</v>
      </c>
      <c r="G185" s="192" t="s">
        <v>3</v>
      </c>
    </row>
    <row r="186" spans="1:7" x14ac:dyDescent="0.2">
      <c r="A186" s="189" t="s">
        <v>547</v>
      </c>
      <c r="B186" s="195" t="s">
        <v>548</v>
      </c>
      <c r="C186" s="192" t="s">
        <v>3</v>
      </c>
      <c r="E186" s="189" t="s">
        <v>158</v>
      </c>
      <c r="F186" s="195" t="s">
        <v>297</v>
      </c>
      <c r="G186" s="192" t="s">
        <v>3</v>
      </c>
    </row>
    <row r="187" spans="1:7" x14ac:dyDescent="0.2">
      <c r="A187" s="189" t="s">
        <v>158</v>
      </c>
      <c r="B187" s="195" t="s">
        <v>297</v>
      </c>
      <c r="C187" s="192" t="s">
        <v>3</v>
      </c>
      <c r="E187" s="189" t="s">
        <v>410</v>
      </c>
      <c r="F187" s="195" t="s">
        <v>411</v>
      </c>
      <c r="G187" s="192" t="s">
        <v>3</v>
      </c>
    </row>
    <row r="188" spans="1:7" x14ac:dyDescent="0.2">
      <c r="A188" s="189" t="s">
        <v>410</v>
      </c>
      <c r="B188" s="195" t="s">
        <v>411</v>
      </c>
      <c r="C188" s="192" t="s">
        <v>3</v>
      </c>
      <c r="E188" s="189" t="s">
        <v>96</v>
      </c>
      <c r="F188" s="195" t="s">
        <v>298</v>
      </c>
      <c r="G188" s="192" t="s">
        <v>3</v>
      </c>
    </row>
    <row r="189" spans="1:7" x14ac:dyDescent="0.2">
      <c r="A189" s="189" t="s">
        <v>96</v>
      </c>
      <c r="B189" s="195" t="s">
        <v>298</v>
      </c>
      <c r="C189" s="192" t="s">
        <v>3</v>
      </c>
      <c r="E189" s="189" t="s">
        <v>53</v>
      </c>
      <c r="F189" s="195" t="s">
        <v>299</v>
      </c>
      <c r="G189" s="192" t="s">
        <v>3</v>
      </c>
    </row>
    <row r="190" spans="1:7" x14ac:dyDescent="0.2">
      <c r="A190" s="189" t="s">
        <v>53</v>
      </c>
      <c r="B190" s="195" t="s">
        <v>299</v>
      </c>
      <c r="C190" s="192" t="s">
        <v>3</v>
      </c>
      <c r="E190" s="189" t="s">
        <v>412</v>
      </c>
      <c r="F190" s="195" t="s">
        <v>413</v>
      </c>
      <c r="G190" s="192" t="s">
        <v>3</v>
      </c>
    </row>
    <row r="191" spans="1:7" x14ac:dyDescent="0.2">
      <c r="A191" s="189" t="s">
        <v>412</v>
      </c>
      <c r="B191" s="195" t="s">
        <v>413</v>
      </c>
      <c r="C191" s="192" t="s">
        <v>3</v>
      </c>
      <c r="E191" s="189" t="s">
        <v>739</v>
      </c>
      <c r="F191" s="195" t="s">
        <v>740</v>
      </c>
      <c r="G191" s="192" t="s">
        <v>3</v>
      </c>
    </row>
    <row r="192" spans="1:7" x14ac:dyDescent="0.2">
      <c r="A192" s="189" t="s">
        <v>739</v>
      </c>
      <c r="B192" s="195" t="s">
        <v>740</v>
      </c>
      <c r="C192" s="192" t="s">
        <v>3</v>
      </c>
      <c r="E192" s="189" t="s">
        <v>461</v>
      </c>
      <c r="F192" s="195" t="s">
        <v>462</v>
      </c>
      <c r="G192" s="192" t="s">
        <v>3</v>
      </c>
    </row>
    <row r="193" spans="1:7" x14ac:dyDescent="0.2">
      <c r="A193" s="189" t="s">
        <v>461</v>
      </c>
      <c r="B193" s="195" t="s">
        <v>462</v>
      </c>
      <c r="C193" s="192" t="s">
        <v>3</v>
      </c>
      <c r="E193" s="189" t="s">
        <v>414</v>
      </c>
      <c r="F193" s="195" t="s">
        <v>415</v>
      </c>
      <c r="G193" s="192" t="s">
        <v>3</v>
      </c>
    </row>
    <row r="194" spans="1:7" x14ac:dyDescent="0.2">
      <c r="A194" s="189" t="s">
        <v>414</v>
      </c>
      <c r="B194" s="195" t="s">
        <v>415</v>
      </c>
      <c r="C194" s="192" t="s">
        <v>3</v>
      </c>
      <c r="E194" s="189" t="s">
        <v>451</v>
      </c>
      <c r="F194" s="195" t="s">
        <v>452</v>
      </c>
      <c r="G194" s="192" t="s">
        <v>3</v>
      </c>
    </row>
    <row r="195" spans="1:7" x14ac:dyDescent="0.2">
      <c r="A195" s="189" t="s">
        <v>451</v>
      </c>
      <c r="B195" s="195" t="s">
        <v>452</v>
      </c>
      <c r="C195" s="192" t="s">
        <v>3</v>
      </c>
      <c r="E195" s="189" t="s">
        <v>741</v>
      </c>
      <c r="F195" s="195" t="s">
        <v>742</v>
      </c>
      <c r="G195" s="192" t="s">
        <v>3</v>
      </c>
    </row>
    <row r="196" spans="1:7" x14ac:dyDescent="0.2">
      <c r="A196" s="189" t="s">
        <v>741</v>
      </c>
      <c r="B196" s="195" t="s">
        <v>742</v>
      </c>
      <c r="C196" s="192" t="s">
        <v>3</v>
      </c>
      <c r="E196" s="189" t="s">
        <v>175</v>
      </c>
      <c r="F196" s="195" t="s">
        <v>300</v>
      </c>
      <c r="G196" s="192" t="s">
        <v>3</v>
      </c>
    </row>
    <row r="197" spans="1:7" x14ac:dyDescent="0.2">
      <c r="A197" s="189" t="s">
        <v>175</v>
      </c>
      <c r="B197" s="195" t="s">
        <v>300</v>
      </c>
      <c r="C197" s="192" t="s">
        <v>3</v>
      </c>
      <c r="E197" s="189" t="s">
        <v>577</v>
      </c>
      <c r="F197" s="195" t="s">
        <v>578</v>
      </c>
      <c r="G197" s="192" t="s">
        <v>3</v>
      </c>
    </row>
    <row r="198" spans="1:7" x14ac:dyDescent="0.2">
      <c r="A198" s="189" t="s">
        <v>577</v>
      </c>
      <c r="B198" s="195" t="s">
        <v>578</v>
      </c>
      <c r="C198" s="192" t="s">
        <v>3</v>
      </c>
      <c r="E198" s="189" t="s">
        <v>416</v>
      </c>
      <c r="F198" s="195" t="s">
        <v>417</v>
      </c>
      <c r="G198" s="192" t="s">
        <v>3</v>
      </c>
    </row>
    <row r="199" spans="1:7" x14ac:dyDescent="0.2">
      <c r="A199" s="189" t="s">
        <v>416</v>
      </c>
      <c r="B199" s="195" t="s">
        <v>417</v>
      </c>
      <c r="C199" s="192" t="s">
        <v>3</v>
      </c>
      <c r="E199" s="189" t="s">
        <v>131</v>
      </c>
      <c r="F199" s="195" t="s">
        <v>301</v>
      </c>
      <c r="G199" s="192" t="s">
        <v>3</v>
      </c>
    </row>
    <row r="200" spans="1:7" x14ac:dyDescent="0.2">
      <c r="A200" s="189" t="s">
        <v>131</v>
      </c>
      <c r="B200" s="195" t="s">
        <v>301</v>
      </c>
      <c r="C200" s="192" t="s">
        <v>3</v>
      </c>
      <c r="E200" s="189" t="s">
        <v>743</v>
      </c>
      <c r="F200" s="195" t="s">
        <v>744</v>
      </c>
      <c r="G200" s="192" t="s">
        <v>3</v>
      </c>
    </row>
    <row r="201" spans="1:7" x14ac:dyDescent="0.2">
      <c r="A201" s="189" t="s">
        <v>743</v>
      </c>
      <c r="B201" s="195" t="s">
        <v>744</v>
      </c>
      <c r="C201" s="192" t="s">
        <v>3</v>
      </c>
      <c r="E201" s="189" t="s">
        <v>666</v>
      </c>
      <c r="F201" s="195" t="s">
        <v>667</v>
      </c>
      <c r="G201" s="192" t="s">
        <v>3</v>
      </c>
    </row>
    <row r="202" spans="1:7" x14ac:dyDescent="0.2">
      <c r="A202" s="189" t="s">
        <v>666</v>
      </c>
      <c r="B202" s="195" t="s">
        <v>667</v>
      </c>
      <c r="C202" s="192" t="s">
        <v>3</v>
      </c>
      <c r="E202" s="189" t="s">
        <v>549</v>
      </c>
      <c r="F202" s="195" t="s">
        <v>550</v>
      </c>
      <c r="G202" s="192" t="s">
        <v>3</v>
      </c>
    </row>
    <row r="203" spans="1:7" x14ac:dyDescent="0.2">
      <c r="A203" s="189" t="s">
        <v>549</v>
      </c>
      <c r="B203" s="195" t="s">
        <v>550</v>
      </c>
      <c r="C203" s="192" t="s">
        <v>3</v>
      </c>
      <c r="E203" s="189" t="s">
        <v>90</v>
      </c>
      <c r="F203" s="195" t="s">
        <v>302</v>
      </c>
      <c r="G203" s="192" t="s">
        <v>3</v>
      </c>
    </row>
    <row r="204" spans="1:7" x14ac:dyDescent="0.2">
      <c r="A204" s="189" t="s">
        <v>90</v>
      </c>
      <c r="B204" s="195" t="s">
        <v>302</v>
      </c>
      <c r="C204" s="192" t="s">
        <v>3</v>
      </c>
      <c r="E204" s="189" t="s">
        <v>551</v>
      </c>
      <c r="F204" s="195" t="s">
        <v>303</v>
      </c>
      <c r="G204" s="192" t="s">
        <v>3</v>
      </c>
    </row>
    <row r="205" spans="1:7" x14ac:dyDescent="0.2">
      <c r="A205" s="189" t="s">
        <v>551</v>
      </c>
      <c r="B205" s="195" t="s">
        <v>303</v>
      </c>
      <c r="C205" s="192" t="s">
        <v>3</v>
      </c>
      <c r="E205" s="189" t="s">
        <v>642</v>
      </c>
      <c r="F205" s="195" t="s">
        <v>643</v>
      </c>
      <c r="G205" s="192" t="s">
        <v>3</v>
      </c>
    </row>
    <row r="206" spans="1:7" x14ac:dyDescent="0.2">
      <c r="A206" s="189" t="s">
        <v>642</v>
      </c>
      <c r="B206" s="195" t="s">
        <v>643</v>
      </c>
      <c r="C206" s="192" t="s">
        <v>3</v>
      </c>
      <c r="E206" s="189" t="s">
        <v>155</v>
      </c>
      <c r="F206" s="195" t="s">
        <v>304</v>
      </c>
      <c r="G206" s="192" t="s">
        <v>3</v>
      </c>
    </row>
    <row r="207" spans="1:7" x14ac:dyDescent="0.2">
      <c r="A207" s="189" t="s">
        <v>155</v>
      </c>
      <c r="B207" s="195" t="s">
        <v>304</v>
      </c>
      <c r="C207" s="192" t="s">
        <v>3</v>
      </c>
      <c r="E207" s="189" t="s">
        <v>145</v>
      </c>
      <c r="F207" s="195" t="s">
        <v>305</v>
      </c>
      <c r="G207" s="192" t="s">
        <v>3</v>
      </c>
    </row>
    <row r="208" spans="1:7" x14ac:dyDescent="0.2">
      <c r="A208" s="189" t="s">
        <v>145</v>
      </c>
      <c r="B208" s="195" t="s">
        <v>305</v>
      </c>
      <c r="C208" s="192" t="s">
        <v>3</v>
      </c>
      <c r="E208" s="189" t="s">
        <v>418</v>
      </c>
      <c r="F208" s="195" t="s">
        <v>419</v>
      </c>
      <c r="G208" s="192" t="s">
        <v>3</v>
      </c>
    </row>
    <row r="209" spans="1:7" x14ac:dyDescent="0.2">
      <c r="A209" s="189" t="s">
        <v>418</v>
      </c>
      <c r="B209" s="195" t="s">
        <v>419</v>
      </c>
      <c r="C209" s="192" t="s">
        <v>3</v>
      </c>
      <c r="E209" s="189" t="s">
        <v>173</v>
      </c>
      <c r="F209" s="195" t="s">
        <v>306</v>
      </c>
      <c r="G209" s="192" t="s">
        <v>3</v>
      </c>
    </row>
    <row r="210" spans="1:7" x14ac:dyDescent="0.2">
      <c r="A210" s="189" t="s">
        <v>173</v>
      </c>
      <c r="B210" s="195" t="s">
        <v>306</v>
      </c>
      <c r="C210" s="192" t="s">
        <v>3</v>
      </c>
      <c r="E210" s="189" t="s">
        <v>685</v>
      </c>
      <c r="F210" s="195" t="s">
        <v>686</v>
      </c>
      <c r="G210" s="192" t="s">
        <v>3</v>
      </c>
    </row>
    <row r="211" spans="1:7" x14ac:dyDescent="0.2">
      <c r="A211" s="189" t="s">
        <v>685</v>
      </c>
      <c r="B211" s="195" t="s">
        <v>686</v>
      </c>
      <c r="C211" s="192" t="s">
        <v>3</v>
      </c>
      <c r="E211" s="189" t="s">
        <v>806</v>
      </c>
      <c r="F211" s="195" t="s">
        <v>807</v>
      </c>
      <c r="G211" s="192" t="s">
        <v>3</v>
      </c>
    </row>
    <row r="212" spans="1:7" x14ac:dyDescent="0.2">
      <c r="A212" s="189" t="s">
        <v>806</v>
      </c>
      <c r="B212" s="195" t="s">
        <v>807</v>
      </c>
      <c r="C212" s="192" t="s">
        <v>3</v>
      </c>
      <c r="E212" s="189" t="s">
        <v>790</v>
      </c>
      <c r="F212" s="195" t="s">
        <v>791</v>
      </c>
      <c r="G212" s="192" t="s">
        <v>3</v>
      </c>
    </row>
    <row r="213" spans="1:7" x14ac:dyDescent="0.2">
      <c r="A213" s="189" t="s">
        <v>790</v>
      </c>
      <c r="B213" s="195" t="s">
        <v>791</v>
      </c>
      <c r="C213" s="192" t="s">
        <v>3</v>
      </c>
      <c r="E213" s="189" t="s">
        <v>770</v>
      </c>
      <c r="F213" s="195" t="s">
        <v>771</v>
      </c>
      <c r="G213" s="192" t="s">
        <v>3</v>
      </c>
    </row>
    <row r="214" spans="1:7" x14ac:dyDescent="0.2">
      <c r="A214" s="189" t="s">
        <v>770</v>
      </c>
      <c r="B214" s="195" t="s">
        <v>771</v>
      </c>
      <c r="C214" s="192" t="s">
        <v>3</v>
      </c>
      <c r="E214" s="189" t="s">
        <v>171</v>
      </c>
      <c r="F214" s="195" t="s">
        <v>307</v>
      </c>
      <c r="G214" s="192" t="s">
        <v>3</v>
      </c>
    </row>
    <row r="215" spans="1:7" x14ac:dyDescent="0.2">
      <c r="A215" s="189" t="s">
        <v>171</v>
      </c>
      <c r="B215" s="195" t="s">
        <v>307</v>
      </c>
      <c r="C215" s="192" t="s">
        <v>3</v>
      </c>
      <c r="E215" s="189" t="s">
        <v>579</v>
      </c>
      <c r="F215" s="195" t="s">
        <v>580</v>
      </c>
      <c r="G215" s="192" t="s">
        <v>3</v>
      </c>
    </row>
    <row r="216" spans="1:7" x14ac:dyDescent="0.2">
      <c r="A216" s="189" t="s">
        <v>579</v>
      </c>
      <c r="B216" s="195" t="s">
        <v>580</v>
      </c>
      <c r="C216" s="192" t="s">
        <v>3</v>
      </c>
      <c r="E216" s="189" t="s">
        <v>63</v>
      </c>
      <c r="F216" s="195" t="s">
        <v>308</v>
      </c>
      <c r="G216" s="192" t="s">
        <v>3</v>
      </c>
    </row>
    <row r="217" spans="1:7" x14ac:dyDescent="0.2">
      <c r="A217" s="189" t="s">
        <v>63</v>
      </c>
      <c r="B217" s="195" t="s">
        <v>308</v>
      </c>
      <c r="C217" s="192" t="s">
        <v>3</v>
      </c>
      <c r="E217" s="189" t="s">
        <v>83</v>
      </c>
      <c r="F217" s="195" t="s">
        <v>309</v>
      </c>
      <c r="G217" s="192" t="s">
        <v>3</v>
      </c>
    </row>
    <row r="218" spans="1:7" x14ac:dyDescent="0.2">
      <c r="A218" s="189" t="s">
        <v>83</v>
      </c>
      <c r="B218" s="195" t="s">
        <v>309</v>
      </c>
      <c r="C218" s="192" t="s">
        <v>3</v>
      </c>
      <c r="E218" s="189" t="s">
        <v>420</v>
      </c>
      <c r="F218" s="195" t="s">
        <v>421</v>
      </c>
      <c r="G218" s="192" t="s">
        <v>3</v>
      </c>
    </row>
    <row r="219" spans="1:7" x14ac:dyDescent="0.2">
      <c r="A219" s="189" t="s">
        <v>420</v>
      </c>
      <c r="B219" s="195" t="s">
        <v>421</v>
      </c>
      <c r="C219" s="192" t="s">
        <v>3</v>
      </c>
      <c r="E219" s="189" t="s">
        <v>180</v>
      </c>
      <c r="F219" s="195" t="s">
        <v>310</v>
      </c>
      <c r="G219" s="192" t="s">
        <v>3</v>
      </c>
    </row>
    <row r="220" spans="1:7" x14ac:dyDescent="0.2">
      <c r="A220" s="189" t="s">
        <v>180</v>
      </c>
      <c r="B220" s="195" t="s">
        <v>310</v>
      </c>
      <c r="C220" s="192" t="s">
        <v>3</v>
      </c>
      <c r="E220" s="189" t="s">
        <v>687</v>
      </c>
      <c r="F220" s="195" t="s">
        <v>688</v>
      </c>
      <c r="G220" s="192" t="s">
        <v>3</v>
      </c>
    </row>
    <row r="221" spans="1:7" x14ac:dyDescent="0.2">
      <c r="A221" s="189" t="s">
        <v>687</v>
      </c>
      <c r="B221" s="195" t="s">
        <v>688</v>
      </c>
      <c r="C221" s="192" t="s">
        <v>3</v>
      </c>
      <c r="E221" s="189" t="s">
        <v>792</v>
      </c>
      <c r="F221" s="195" t="s">
        <v>793</v>
      </c>
      <c r="G221" s="192" t="s">
        <v>3</v>
      </c>
    </row>
    <row r="222" spans="1:7" x14ac:dyDescent="0.2">
      <c r="A222" s="189" t="s">
        <v>792</v>
      </c>
      <c r="B222" s="195" t="s">
        <v>793</v>
      </c>
      <c r="C222" s="192" t="s">
        <v>3</v>
      </c>
      <c r="E222" s="189" t="s">
        <v>165</v>
      </c>
      <c r="F222" s="195" t="s">
        <v>311</v>
      </c>
      <c r="G222" s="192" t="s">
        <v>3</v>
      </c>
    </row>
    <row r="223" spans="1:7" x14ac:dyDescent="0.2">
      <c r="A223" s="189" t="s">
        <v>165</v>
      </c>
      <c r="B223" s="195" t="s">
        <v>311</v>
      </c>
      <c r="C223" s="192" t="s">
        <v>3</v>
      </c>
      <c r="E223" s="189" t="s">
        <v>132</v>
      </c>
      <c r="F223" s="195" t="s">
        <v>312</v>
      </c>
      <c r="G223" s="192" t="s">
        <v>3</v>
      </c>
    </row>
    <row r="224" spans="1:7" x14ac:dyDescent="0.2">
      <c r="A224" s="189" t="s">
        <v>132</v>
      </c>
      <c r="B224" s="195" t="s">
        <v>312</v>
      </c>
      <c r="C224" s="192" t="s">
        <v>3</v>
      </c>
      <c r="E224" s="189" t="s">
        <v>492</v>
      </c>
      <c r="F224" s="195" t="s">
        <v>493</v>
      </c>
      <c r="G224" s="192" t="s">
        <v>3</v>
      </c>
    </row>
    <row r="225" spans="1:7" x14ac:dyDescent="0.2">
      <c r="A225" s="189" t="s">
        <v>492</v>
      </c>
      <c r="B225" s="195" t="s">
        <v>493</v>
      </c>
      <c r="C225" s="192" t="s">
        <v>3</v>
      </c>
      <c r="E225" s="189" t="s">
        <v>57</v>
      </c>
      <c r="F225" s="195" t="s">
        <v>313</v>
      </c>
      <c r="G225" s="192" t="s">
        <v>3</v>
      </c>
    </row>
    <row r="226" spans="1:7" x14ac:dyDescent="0.2">
      <c r="A226" s="189" t="s">
        <v>57</v>
      </c>
      <c r="B226" s="195" t="s">
        <v>313</v>
      </c>
      <c r="C226" s="192" t="s">
        <v>3</v>
      </c>
      <c r="E226" s="189" t="s">
        <v>177</v>
      </c>
      <c r="F226" s="195" t="s">
        <v>314</v>
      </c>
      <c r="G226" s="192" t="s">
        <v>3</v>
      </c>
    </row>
    <row r="227" spans="1:7" x14ac:dyDescent="0.2">
      <c r="A227" s="189" t="s">
        <v>177</v>
      </c>
      <c r="B227" s="195" t="s">
        <v>314</v>
      </c>
      <c r="C227" s="192" t="s">
        <v>3</v>
      </c>
      <c r="E227" s="189" t="s">
        <v>422</v>
      </c>
      <c r="F227" s="195" t="s">
        <v>423</v>
      </c>
      <c r="G227" s="192" t="s">
        <v>3</v>
      </c>
    </row>
    <row r="228" spans="1:7" x14ac:dyDescent="0.2">
      <c r="A228" s="189" t="s">
        <v>422</v>
      </c>
      <c r="B228" s="195" t="s">
        <v>423</v>
      </c>
      <c r="C228" s="192" t="s">
        <v>3</v>
      </c>
      <c r="E228" s="189" t="s">
        <v>644</v>
      </c>
      <c r="F228" s="195" t="s">
        <v>645</v>
      </c>
      <c r="G228" s="192" t="s">
        <v>3</v>
      </c>
    </row>
    <row r="229" spans="1:7" x14ac:dyDescent="0.2">
      <c r="A229" s="189" t="s">
        <v>644</v>
      </c>
      <c r="B229" s="195" t="s">
        <v>645</v>
      </c>
      <c r="C229" s="192" t="s">
        <v>3</v>
      </c>
      <c r="E229" s="189" t="s">
        <v>794</v>
      </c>
      <c r="F229" s="195" t="s">
        <v>795</v>
      </c>
      <c r="G229" s="192" t="s">
        <v>3</v>
      </c>
    </row>
    <row r="230" spans="1:7" x14ac:dyDescent="0.2">
      <c r="A230" s="189" t="s">
        <v>794</v>
      </c>
      <c r="B230" s="195" t="s">
        <v>795</v>
      </c>
      <c r="C230" s="192" t="s">
        <v>3</v>
      </c>
      <c r="E230" s="189" t="s">
        <v>482</v>
      </c>
      <c r="F230" s="195" t="s">
        <v>483</v>
      </c>
      <c r="G230" s="192" t="s">
        <v>3</v>
      </c>
    </row>
    <row r="231" spans="1:7" x14ac:dyDescent="0.2">
      <c r="A231" s="189" t="s">
        <v>482</v>
      </c>
      <c r="B231" s="195" t="s">
        <v>483</v>
      </c>
      <c r="C231" s="192" t="s">
        <v>3</v>
      </c>
      <c r="E231" s="189" t="s">
        <v>646</v>
      </c>
      <c r="F231" s="195" t="s">
        <v>647</v>
      </c>
      <c r="G231" s="192" t="s">
        <v>3</v>
      </c>
    </row>
    <row r="232" spans="1:7" x14ac:dyDescent="0.2">
      <c r="A232" s="189" t="s">
        <v>646</v>
      </c>
      <c r="B232" s="195" t="s">
        <v>647</v>
      </c>
      <c r="C232" s="192" t="s">
        <v>3</v>
      </c>
      <c r="E232" s="189" t="s">
        <v>152</v>
      </c>
      <c r="F232" s="195" t="s">
        <v>315</v>
      </c>
      <c r="G232" s="192" t="s">
        <v>3</v>
      </c>
    </row>
    <row r="233" spans="1:7" x14ac:dyDescent="0.2">
      <c r="A233" s="189" t="s">
        <v>152</v>
      </c>
      <c r="B233" s="195" t="s">
        <v>315</v>
      </c>
      <c r="C233" s="192" t="s">
        <v>3</v>
      </c>
      <c r="E233" s="189" t="s">
        <v>176</v>
      </c>
      <c r="F233" s="195" t="s">
        <v>316</v>
      </c>
      <c r="G233" s="192" t="s">
        <v>3</v>
      </c>
    </row>
    <row r="234" spans="1:7" x14ac:dyDescent="0.2">
      <c r="A234" s="189" t="s">
        <v>176</v>
      </c>
      <c r="B234" s="195" t="s">
        <v>316</v>
      </c>
      <c r="C234" s="192" t="s">
        <v>3</v>
      </c>
      <c r="E234" s="189" t="s">
        <v>97</v>
      </c>
      <c r="F234" s="195" t="s">
        <v>317</v>
      </c>
      <c r="G234" s="192" t="s">
        <v>3</v>
      </c>
    </row>
    <row r="235" spans="1:7" x14ac:dyDescent="0.2">
      <c r="A235" s="189" t="s">
        <v>97</v>
      </c>
      <c r="B235" s="195" t="s">
        <v>317</v>
      </c>
      <c r="C235" s="192" t="s">
        <v>3</v>
      </c>
      <c r="E235" s="189" t="s">
        <v>745</v>
      </c>
      <c r="F235" s="195" t="s">
        <v>746</v>
      </c>
      <c r="G235" s="192" t="s">
        <v>3</v>
      </c>
    </row>
    <row r="236" spans="1:7" x14ac:dyDescent="0.2">
      <c r="A236" s="189" t="s">
        <v>745</v>
      </c>
      <c r="B236" s="195" t="s">
        <v>746</v>
      </c>
      <c r="C236" s="192" t="s">
        <v>3</v>
      </c>
      <c r="E236" s="189" t="s">
        <v>424</v>
      </c>
      <c r="F236" s="195" t="s">
        <v>425</v>
      </c>
      <c r="G236" s="192" t="s">
        <v>3</v>
      </c>
    </row>
    <row r="237" spans="1:7" x14ac:dyDescent="0.2">
      <c r="A237" s="189" t="s">
        <v>424</v>
      </c>
      <c r="B237" s="195" t="s">
        <v>425</v>
      </c>
      <c r="C237" s="192" t="s">
        <v>3</v>
      </c>
      <c r="E237" s="189" t="s">
        <v>128</v>
      </c>
      <c r="F237" s="195" t="s">
        <v>318</v>
      </c>
      <c r="G237" s="192" t="s">
        <v>3</v>
      </c>
    </row>
    <row r="238" spans="1:7" x14ac:dyDescent="0.2">
      <c r="A238" s="189" t="s">
        <v>128</v>
      </c>
      <c r="B238" s="195" t="s">
        <v>318</v>
      </c>
      <c r="C238" s="192" t="s">
        <v>3</v>
      </c>
      <c r="E238" s="189" t="s">
        <v>426</v>
      </c>
      <c r="F238" s="195" t="s">
        <v>427</v>
      </c>
      <c r="G238" s="192" t="s">
        <v>3</v>
      </c>
    </row>
    <row r="239" spans="1:7" x14ac:dyDescent="0.2">
      <c r="A239" s="189" t="s">
        <v>426</v>
      </c>
      <c r="B239" s="195" t="s">
        <v>427</v>
      </c>
      <c r="C239" s="192" t="s">
        <v>3</v>
      </c>
      <c r="E239" s="189" t="s">
        <v>359</v>
      </c>
      <c r="F239" s="195" t="s">
        <v>360</v>
      </c>
      <c r="G239" s="192" t="s">
        <v>3</v>
      </c>
    </row>
    <row r="240" spans="1:7" x14ac:dyDescent="0.2">
      <c r="A240" s="189" t="s">
        <v>359</v>
      </c>
      <c r="B240" s="195" t="s">
        <v>360</v>
      </c>
      <c r="C240" s="192" t="s">
        <v>3</v>
      </c>
      <c r="E240" s="189" t="s">
        <v>84</v>
      </c>
      <c r="F240" s="195" t="s">
        <v>319</v>
      </c>
      <c r="G240" s="192" t="s">
        <v>3</v>
      </c>
    </row>
    <row r="241" spans="1:7" x14ac:dyDescent="0.2">
      <c r="A241" s="189" t="s">
        <v>84</v>
      </c>
      <c r="B241" s="195" t="s">
        <v>319</v>
      </c>
      <c r="C241" s="192" t="s">
        <v>3</v>
      </c>
      <c r="E241" s="189" t="s">
        <v>825</v>
      </c>
      <c r="F241" s="195" t="s">
        <v>826</v>
      </c>
      <c r="G241" s="192" t="s">
        <v>3</v>
      </c>
    </row>
    <row r="242" spans="1:7" x14ac:dyDescent="0.2">
      <c r="A242" s="189" t="s">
        <v>825</v>
      </c>
      <c r="B242" s="195" t="s">
        <v>826</v>
      </c>
      <c r="C242" s="192" t="s">
        <v>3</v>
      </c>
      <c r="E242" s="189" t="s">
        <v>505</v>
      </c>
      <c r="F242" s="195" t="s">
        <v>506</v>
      </c>
      <c r="G242" s="192" t="s">
        <v>3</v>
      </c>
    </row>
    <row r="243" spans="1:7" x14ac:dyDescent="0.2">
      <c r="A243" s="189" t="s">
        <v>505</v>
      </c>
      <c r="B243" s="195" t="s">
        <v>506</v>
      </c>
      <c r="C243" s="192" t="s">
        <v>3</v>
      </c>
      <c r="E243" s="189" t="s">
        <v>668</v>
      </c>
      <c r="F243" s="195" t="s">
        <v>669</v>
      </c>
      <c r="G243" s="192" t="s">
        <v>3</v>
      </c>
    </row>
    <row r="244" spans="1:7" x14ac:dyDescent="0.2">
      <c r="A244" s="189" t="s">
        <v>668</v>
      </c>
      <c r="B244" s="195" t="s">
        <v>669</v>
      </c>
      <c r="C244" s="192" t="s">
        <v>3</v>
      </c>
      <c r="E244" s="189" t="s">
        <v>581</v>
      </c>
      <c r="F244" s="195" t="s">
        <v>582</v>
      </c>
      <c r="G244" s="192" t="s">
        <v>3</v>
      </c>
    </row>
    <row r="245" spans="1:7" x14ac:dyDescent="0.2">
      <c r="A245" s="189" t="s">
        <v>581</v>
      </c>
      <c r="B245" s="195" t="s">
        <v>582</v>
      </c>
      <c r="C245" s="192" t="s">
        <v>3</v>
      </c>
      <c r="E245" s="189" t="s">
        <v>507</v>
      </c>
      <c r="F245" s="195" t="s">
        <v>508</v>
      </c>
      <c r="G245" s="192" t="s">
        <v>3</v>
      </c>
    </row>
    <row r="246" spans="1:7" x14ac:dyDescent="0.2">
      <c r="A246" s="189" t="s">
        <v>507</v>
      </c>
      <c r="B246" s="195" t="s">
        <v>508</v>
      </c>
      <c r="C246" s="192" t="s">
        <v>3</v>
      </c>
      <c r="E246" s="189" t="s">
        <v>484</v>
      </c>
      <c r="F246" s="195" t="s">
        <v>485</v>
      </c>
      <c r="G246" s="192" t="s">
        <v>3</v>
      </c>
    </row>
    <row r="247" spans="1:7" x14ac:dyDescent="0.2">
      <c r="A247" s="189" t="s">
        <v>484</v>
      </c>
      <c r="B247" s="195" t="s">
        <v>485</v>
      </c>
      <c r="C247" s="192" t="s">
        <v>3</v>
      </c>
      <c r="E247" s="189" t="s">
        <v>55</v>
      </c>
      <c r="F247" s="195" t="s">
        <v>320</v>
      </c>
      <c r="G247" s="192" t="s">
        <v>3</v>
      </c>
    </row>
    <row r="248" spans="1:7" x14ac:dyDescent="0.2">
      <c r="A248" s="189" t="s">
        <v>55</v>
      </c>
      <c r="B248" s="195" t="s">
        <v>320</v>
      </c>
      <c r="C248" s="192" t="s">
        <v>3</v>
      </c>
      <c r="E248" s="189" t="s">
        <v>494</v>
      </c>
      <c r="F248" s="195" t="s">
        <v>495</v>
      </c>
      <c r="G248" s="192" t="s">
        <v>3</v>
      </c>
    </row>
    <row r="249" spans="1:7" x14ac:dyDescent="0.2">
      <c r="A249" s="189" t="s">
        <v>494</v>
      </c>
      <c r="B249" s="195" t="s">
        <v>495</v>
      </c>
      <c r="C249" s="192" t="s">
        <v>3</v>
      </c>
      <c r="E249" s="189" t="s">
        <v>689</v>
      </c>
      <c r="F249" s="195" t="s">
        <v>690</v>
      </c>
      <c r="G249" s="192" t="s">
        <v>3</v>
      </c>
    </row>
    <row r="250" spans="1:7" x14ac:dyDescent="0.2">
      <c r="A250" s="189" t="s">
        <v>689</v>
      </c>
      <c r="B250" s="195" t="s">
        <v>690</v>
      </c>
      <c r="C250" s="192" t="s">
        <v>3</v>
      </c>
      <c r="E250" s="189" t="s">
        <v>583</v>
      </c>
      <c r="F250" s="195" t="s">
        <v>584</v>
      </c>
      <c r="G250" s="192" t="s">
        <v>3</v>
      </c>
    </row>
    <row r="251" spans="1:7" x14ac:dyDescent="0.2">
      <c r="A251" s="189" t="s">
        <v>583</v>
      </c>
      <c r="B251" s="195" t="s">
        <v>584</v>
      </c>
      <c r="C251" s="192" t="s">
        <v>3</v>
      </c>
      <c r="E251" s="189" t="s">
        <v>585</v>
      </c>
      <c r="F251" s="195" t="s">
        <v>586</v>
      </c>
      <c r="G251" s="192" t="s">
        <v>3</v>
      </c>
    </row>
    <row r="252" spans="1:7" x14ac:dyDescent="0.2">
      <c r="A252" s="189" t="s">
        <v>585</v>
      </c>
      <c r="B252" s="195" t="s">
        <v>586</v>
      </c>
      <c r="C252" s="192" t="s">
        <v>3</v>
      </c>
      <c r="E252" s="189" t="s">
        <v>796</v>
      </c>
      <c r="F252" s="195" t="s">
        <v>797</v>
      </c>
      <c r="G252" s="192" t="s">
        <v>3</v>
      </c>
    </row>
    <row r="253" spans="1:7" x14ac:dyDescent="0.2">
      <c r="A253" s="189" t="s">
        <v>796</v>
      </c>
      <c r="B253" s="195" t="s">
        <v>797</v>
      </c>
      <c r="C253" s="192" t="s">
        <v>3</v>
      </c>
      <c r="E253" s="189" t="s">
        <v>463</v>
      </c>
      <c r="F253" s="195" t="s">
        <v>464</v>
      </c>
      <c r="G253" s="192" t="s">
        <v>3</v>
      </c>
    </row>
    <row r="254" spans="1:7" x14ac:dyDescent="0.2">
      <c r="A254" s="189" t="s">
        <v>463</v>
      </c>
      <c r="B254" s="195" t="s">
        <v>464</v>
      </c>
      <c r="C254" s="192" t="s">
        <v>3</v>
      </c>
      <c r="E254" s="189" t="s">
        <v>135</v>
      </c>
      <c r="F254" s="195" t="s">
        <v>321</v>
      </c>
      <c r="G254" s="192" t="s">
        <v>3</v>
      </c>
    </row>
    <row r="255" spans="1:7" x14ac:dyDescent="0.2">
      <c r="A255" s="189" t="s">
        <v>135</v>
      </c>
      <c r="B255" s="195" t="s">
        <v>321</v>
      </c>
      <c r="C255" s="192" t="s">
        <v>3</v>
      </c>
      <c r="E255" s="189" t="s">
        <v>453</v>
      </c>
      <c r="F255" s="195" t="s">
        <v>454</v>
      </c>
      <c r="G255" s="192" t="s">
        <v>3</v>
      </c>
    </row>
    <row r="256" spans="1:7" x14ac:dyDescent="0.2">
      <c r="A256" s="189" t="s">
        <v>453</v>
      </c>
      <c r="B256" s="195" t="s">
        <v>454</v>
      </c>
      <c r="C256" s="192" t="s">
        <v>3</v>
      </c>
      <c r="E256" s="189" t="s">
        <v>179</v>
      </c>
      <c r="F256" s="195" t="s">
        <v>322</v>
      </c>
      <c r="G256" s="192" t="s">
        <v>3</v>
      </c>
    </row>
    <row r="257" spans="1:7" x14ac:dyDescent="0.2">
      <c r="A257" s="189" t="s">
        <v>179</v>
      </c>
      <c r="B257" s="195" t="s">
        <v>322</v>
      </c>
      <c r="C257" s="192" t="s">
        <v>3</v>
      </c>
      <c r="E257" s="189" t="s">
        <v>691</v>
      </c>
      <c r="F257" s="195" t="s">
        <v>692</v>
      </c>
      <c r="G257" s="192" t="s">
        <v>3</v>
      </c>
    </row>
    <row r="258" spans="1:7" x14ac:dyDescent="0.2">
      <c r="A258" s="189" t="s">
        <v>691</v>
      </c>
      <c r="B258" s="195" t="s">
        <v>692</v>
      </c>
      <c r="C258" s="192" t="s">
        <v>3</v>
      </c>
      <c r="E258" s="189" t="s">
        <v>587</v>
      </c>
      <c r="F258" s="195" t="s">
        <v>588</v>
      </c>
      <c r="G258" s="192" t="s">
        <v>3</v>
      </c>
    </row>
    <row r="259" spans="1:7" x14ac:dyDescent="0.2">
      <c r="A259" s="189" t="s">
        <v>587</v>
      </c>
      <c r="B259" s="195" t="s">
        <v>588</v>
      </c>
      <c r="C259" s="192" t="s">
        <v>3</v>
      </c>
      <c r="E259" s="189" t="s">
        <v>168</v>
      </c>
      <c r="F259" s="195" t="s">
        <v>323</v>
      </c>
      <c r="G259" s="192" t="s">
        <v>3</v>
      </c>
    </row>
    <row r="260" spans="1:7" x14ac:dyDescent="0.2">
      <c r="A260" s="189" t="s">
        <v>168</v>
      </c>
      <c r="B260" s="195" t="s">
        <v>323</v>
      </c>
      <c r="C260" s="192" t="s">
        <v>3</v>
      </c>
      <c r="E260" s="189" t="s">
        <v>50</v>
      </c>
      <c r="F260" s="195" t="s">
        <v>324</v>
      </c>
      <c r="G260" s="192" t="s">
        <v>3</v>
      </c>
    </row>
    <row r="261" spans="1:7" x14ac:dyDescent="0.2">
      <c r="A261" s="189" t="s">
        <v>50</v>
      </c>
      <c r="B261" s="195" t="s">
        <v>324</v>
      </c>
      <c r="C261" s="192" t="s">
        <v>3</v>
      </c>
      <c r="E261" s="189" t="s">
        <v>428</v>
      </c>
      <c r="F261" s="195" t="s">
        <v>429</v>
      </c>
      <c r="G261" s="192" t="s">
        <v>3</v>
      </c>
    </row>
    <row r="262" spans="1:7" x14ac:dyDescent="0.2">
      <c r="A262" s="189" t="s">
        <v>428</v>
      </c>
      <c r="B262" s="195" t="s">
        <v>429</v>
      </c>
      <c r="C262" s="192" t="s">
        <v>3</v>
      </c>
      <c r="E262" s="189" t="s">
        <v>517</v>
      </c>
      <c r="F262" s="195" t="s">
        <v>518</v>
      </c>
      <c r="G262" s="192" t="s">
        <v>3</v>
      </c>
    </row>
    <row r="263" spans="1:7" x14ac:dyDescent="0.2">
      <c r="A263" s="189" t="s">
        <v>517</v>
      </c>
      <c r="B263" s="195" t="s">
        <v>518</v>
      </c>
      <c r="C263" s="192" t="s">
        <v>3</v>
      </c>
      <c r="E263" s="189" t="s">
        <v>747</v>
      </c>
      <c r="F263" s="195" t="s">
        <v>748</v>
      </c>
      <c r="G263" s="192" t="s">
        <v>3</v>
      </c>
    </row>
    <row r="264" spans="1:7" x14ac:dyDescent="0.2">
      <c r="A264" s="189" t="s">
        <v>747</v>
      </c>
      <c r="B264" s="195" t="s">
        <v>748</v>
      </c>
      <c r="C264" s="192" t="s">
        <v>3</v>
      </c>
      <c r="E264" s="189" t="s">
        <v>101</v>
      </c>
      <c r="F264" s="195" t="s">
        <v>325</v>
      </c>
      <c r="G264" s="192" t="s">
        <v>3</v>
      </c>
    </row>
    <row r="265" spans="1:7" x14ac:dyDescent="0.2">
      <c r="A265" s="189" t="s">
        <v>101</v>
      </c>
      <c r="B265" s="195" t="s">
        <v>325</v>
      </c>
      <c r="C265" s="192" t="s">
        <v>3</v>
      </c>
      <c r="E265" s="189" t="s">
        <v>589</v>
      </c>
      <c r="F265" s="195" t="s">
        <v>590</v>
      </c>
      <c r="G265" s="192" t="s">
        <v>3</v>
      </c>
    </row>
    <row r="266" spans="1:7" x14ac:dyDescent="0.2">
      <c r="A266" s="189" t="s">
        <v>589</v>
      </c>
      <c r="B266" s="195" t="s">
        <v>590</v>
      </c>
      <c r="C266" s="192" t="s">
        <v>3</v>
      </c>
      <c r="E266" s="189" t="s">
        <v>486</v>
      </c>
      <c r="F266" s="195" t="s">
        <v>487</v>
      </c>
      <c r="G266" s="192" t="s">
        <v>3</v>
      </c>
    </row>
    <row r="267" spans="1:7" x14ac:dyDescent="0.2">
      <c r="A267" s="189" t="s">
        <v>486</v>
      </c>
      <c r="B267" s="195" t="s">
        <v>487</v>
      </c>
      <c r="C267" s="192" t="s">
        <v>3</v>
      </c>
      <c r="E267" s="189" t="s">
        <v>693</v>
      </c>
      <c r="F267" s="195" t="s">
        <v>694</v>
      </c>
      <c r="G267" s="192" t="s">
        <v>3</v>
      </c>
    </row>
    <row r="268" spans="1:7" x14ac:dyDescent="0.2">
      <c r="A268" s="189" t="s">
        <v>693</v>
      </c>
      <c r="B268" s="195" t="s">
        <v>694</v>
      </c>
      <c r="C268" s="192" t="s">
        <v>3</v>
      </c>
      <c r="E268" s="189" t="s">
        <v>591</v>
      </c>
      <c r="F268" s="195" t="s">
        <v>592</v>
      </c>
      <c r="G268" s="192" t="s">
        <v>3</v>
      </c>
    </row>
    <row r="269" spans="1:7" x14ac:dyDescent="0.2">
      <c r="A269" s="189" t="s">
        <v>591</v>
      </c>
      <c r="B269" s="195" t="s">
        <v>592</v>
      </c>
      <c r="C269" s="192" t="s">
        <v>3</v>
      </c>
      <c r="E269" s="189" t="s">
        <v>749</v>
      </c>
      <c r="F269" s="195" t="s">
        <v>750</v>
      </c>
      <c r="G269" s="192" t="s">
        <v>3</v>
      </c>
    </row>
    <row r="270" spans="1:7" x14ac:dyDescent="0.2">
      <c r="A270" s="189" t="s">
        <v>749</v>
      </c>
      <c r="B270" s="195" t="s">
        <v>750</v>
      </c>
      <c r="C270" s="192" t="s">
        <v>3</v>
      </c>
      <c r="E270" s="189" t="s">
        <v>121</v>
      </c>
      <c r="F270" s="195" t="s">
        <v>326</v>
      </c>
      <c r="G270" s="192" t="s">
        <v>3</v>
      </c>
    </row>
    <row r="271" spans="1:7" x14ac:dyDescent="0.2">
      <c r="A271" s="189" t="s">
        <v>121</v>
      </c>
      <c r="B271" s="195" t="s">
        <v>326</v>
      </c>
      <c r="C271" s="192" t="s">
        <v>3</v>
      </c>
      <c r="E271" s="189" t="s">
        <v>138</v>
      </c>
      <c r="F271" s="195" t="s">
        <v>327</v>
      </c>
      <c r="G271" s="192" t="s">
        <v>3</v>
      </c>
    </row>
    <row r="272" spans="1:7" x14ac:dyDescent="0.2">
      <c r="A272" s="189" t="s">
        <v>138</v>
      </c>
      <c r="B272" s="195" t="s">
        <v>327</v>
      </c>
      <c r="C272" s="192" t="s">
        <v>3</v>
      </c>
      <c r="E272" s="189" t="s">
        <v>190</v>
      </c>
      <c r="F272" s="195" t="s">
        <v>328</v>
      </c>
      <c r="G272" s="192" t="s">
        <v>3</v>
      </c>
    </row>
    <row r="273" spans="1:7" x14ac:dyDescent="0.2">
      <c r="A273" s="189" t="s">
        <v>190</v>
      </c>
      <c r="B273" s="195" t="s">
        <v>328</v>
      </c>
      <c r="C273" s="192" t="s">
        <v>3</v>
      </c>
      <c r="E273" s="189" t="s">
        <v>193</v>
      </c>
      <c r="F273" s="195" t="s">
        <v>329</v>
      </c>
      <c r="G273" s="192" t="s">
        <v>3</v>
      </c>
    </row>
    <row r="274" spans="1:7" x14ac:dyDescent="0.2">
      <c r="A274" s="189" t="s">
        <v>193</v>
      </c>
      <c r="B274" s="195" t="s">
        <v>329</v>
      </c>
      <c r="C274" s="192" t="s">
        <v>3</v>
      </c>
      <c r="E274" s="189" t="s">
        <v>62</v>
      </c>
      <c r="F274" s="195" t="s">
        <v>330</v>
      </c>
      <c r="G274" s="192" t="s">
        <v>3</v>
      </c>
    </row>
    <row r="275" spans="1:7" x14ac:dyDescent="0.2">
      <c r="A275" s="189" t="s">
        <v>62</v>
      </c>
      <c r="B275" s="195" t="s">
        <v>330</v>
      </c>
      <c r="C275" s="192" t="s">
        <v>3</v>
      </c>
      <c r="E275" s="189" t="s">
        <v>115</v>
      </c>
      <c r="F275" s="195" t="s">
        <v>331</v>
      </c>
      <c r="G275" s="192" t="s">
        <v>3</v>
      </c>
    </row>
    <row r="276" spans="1:7" x14ac:dyDescent="0.2">
      <c r="A276" s="189" t="s">
        <v>115</v>
      </c>
      <c r="B276" s="195" t="s">
        <v>331</v>
      </c>
      <c r="C276" s="192" t="s">
        <v>3</v>
      </c>
      <c r="E276" s="189" t="s">
        <v>455</v>
      </c>
      <c r="F276" s="195" t="s">
        <v>456</v>
      </c>
      <c r="G276" s="192" t="s">
        <v>3</v>
      </c>
    </row>
    <row r="277" spans="1:7" x14ac:dyDescent="0.2">
      <c r="A277" s="189" t="s">
        <v>455</v>
      </c>
      <c r="B277" s="195" t="s">
        <v>456</v>
      </c>
      <c r="C277" s="192" t="s">
        <v>3</v>
      </c>
      <c r="E277" s="189" t="s">
        <v>60</v>
      </c>
      <c r="F277" s="195" t="s">
        <v>332</v>
      </c>
      <c r="G277" s="192" t="s">
        <v>3</v>
      </c>
    </row>
    <row r="278" spans="1:7" x14ac:dyDescent="0.2">
      <c r="A278" s="189" t="s">
        <v>60</v>
      </c>
      <c r="B278" s="195" t="s">
        <v>332</v>
      </c>
      <c r="C278" s="192" t="s">
        <v>3</v>
      </c>
      <c r="E278" s="189" t="s">
        <v>648</v>
      </c>
      <c r="F278" s="195" t="s">
        <v>649</v>
      </c>
      <c r="G278" s="192" t="s">
        <v>3</v>
      </c>
    </row>
    <row r="279" spans="1:7" x14ac:dyDescent="0.2">
      <c r="A279" s="189" t="s">
        <v>648</v>
      </c>
      <c r="B279" s="195" t="s">
        <v>649</v>
      </c>
      <c r="C279" s="192" t="s">
        <v>3</v>
      </c>
      <c r="E279" s="189" t="s">
        <v>127</v>
      </c>
      <c r="F279" s="195" t="s">
        <v>333</v>
      </c>
      <c r="G279" s="192" t="s">
        <v>3</v>
      </c>
    </row>
    <row r="280" spans="1:7" x14ac:dyDescent="0.2">
      <c r="A280" s="189" t="s">
        <v>127</v>
      </c>
      <c r="B280" s="195" t="s">
        <v>333</v>
      </c>
      <c r="C280" s="192" t="s">
        <v>3</v>
      </c>
      <c r="E280" s="189" t="s">
        <v>430</v>
      </c>
      <c r="F280" s="195" t="s">
        <v>431</v>
      </c>
      <c r="G280" s="192" t="s">
        <v>3</v>
      </c>
    </row>
    <row r="281" spans="1:7" x14ac:dyDescent="0.2">
      <c r="A281" s="189" t="s">
        <v>430</v>
      </c>
      <c r="B281" s="195" t="s">
        <v>431</v>
      </c>
      <c r="C281" s="192" t="s">
        <v>3</v>
      </c>
      <c r="E281" s="189" t="s">
        <v>432</v>
      </c>
      <c r="F281" s="195" t="s">
        <v>433</v>
      </c>
      <c r="G281" s="192" t="s">
        <v>3</v>
      </c>
    </row>
    <row r="282" spans="1:7" x14ac:dyDescent="0.2">
      <c r="A282" s="189" t="s">
        <v>432</v>
      </c>
      <c r="B282" s="195" t="s">
        <v>433</v>
      </c>
      <c r="C282" s="192" t="s">
        <v>3</v>
      </c>
      <c r="E282" s="189" t="s">
        <v>695</v>
      </c>
      <c r="F282" s="195" t="s">
        <v>696</v>
      </c>
      <c r="G282" s="192" t="s">
        <v>3</v>
      </c>
    </row>
    <row r="283" spans="1:7" x14ac:dyDescent="0.2">
      <c r="A283" s="189" t="s">
        <v>695</v>
      </c>
      <c r="B283" s="195" t="s">
        <v>696</v>
      </c>
      <c r="C283" s="192" t="s">
        <v>3</v>
      </c>
      <c r="E283" s="189" t="s">
        <v>670</v>
      </c>
      <c r="F283" s="195" t="s">
        <v>671</v>
      </c>
      <c r="G283" s="192" t="s">
        <v>3</v>
      </c>
    </row>
    <row r="284" spans="1:7" x14ac:dyDescent="0.2">
      <c r="A284" s="189" t="s">
        <v>670</v>
      </c>
      <c r="B284" s="195" t="s">
        <v>671</v>
      </c>
      <c r="C284" s="192" t="s">
        <v>3</v>
      </c>
      <c r="E284" s="189" t="s">
        <v>369</v>
      </c>
      <c r="F284" s="195" t="s">
        <v>370</v>
      </c>
      <c r="G284" s="192" t="s">
        <v>3</v>
      </c>
    </row>
    <row r="285" spans="1:7" x14ac:dyDescent="0.2">
      <c r="A285" s="189" t="s">
        <v>369</v>
      </c>
      <c r="B285" s="195" t="s">
        <v>370</v>
      </c>
      <c r="C285" s="192" t="s">
        <v>3</v>
      </c>
      <c r="E285" s="189" t="s">
        <v>64</v>
      </c>
      <c r="F285" s="195" t="s">
        <v>334</v>
      </c>
      <c r="G285" s="192" t="s">
        <v>3</v>
      </c>
    </row>
    <row r="286" spans="1:7" x14ac:dyDescent="0.2">
      <c r="A286" s="189" t="s">
        <v>64</v>
      </c>
      <c r="B286" s="195" t="s">
        <v>334</v>
      </c>
      <c r="C286" s="192" t="s">
        <v>3</v>
      </c>
      <c r="E286" s="189" t="s">
        <v>434</v>
      </c>
      <c r="F286" s="195" t="s">
        <v>435</v>
      </c>
      <c r="G286" s="192" t="s">
        <v>3</v>
      </c>
    </row>
    <row r="287" spans="1:7" x14ac:dyDescent="0.2">
      <c r="A287" s="189" t="s">
        <v>434</v>
      </c>
      <c r="B287" s="195" t="s">
        <v>435</v>
      </c>
      <c r="C287" s="192" t="s">
        <v>3</v>
      </c>
      <c r="E287" s="189" t="s">
        <v>593</v>
      </c>
      <c r="F287" s="195" t="s">
        <v>594</v>
      </c>
      <c r="G287" s="192" t="s">
        <v>3</v>
      </c>
    </row>
    <row r="288" spans="1:7" x14ac:dyDescent="0.2">
      <c r="A288" s="189" t="s">
        <v>593</v>
      </c>
      <c r="B288" s="195" t="s">
        <v>594</v>
      </c>
      <c r="C288" s="192" t="s">
        <v>3</v>
      </c>
      <c r="E288" s="189" t="s">
        <v>552</v>
      </c>
      <c r="F288" s="195" t="s">
        <v>553</v>
      </c>
      <c r="G288" s="192" t="s">
        <v>3</v>
      </c>
    </row>
    <row r="289" spans="1:7" x14ac:dyDescent="0.2">
      <c r="A289" s="189" t="s">
        <v>552</v>
      </c>
      <c r="B289" s="195" t="s">
        <v>553</v>
      </c>
      <c r="C289" s="192" t="s">
        <v>3</v>
      </c>
      <c r="E289" s="189" t="s">
        <v>519</v>
      </c>
      <c r="F289" s="195" t="s">
        <v>520</v>
      </c>
      <c r="G289" s="192" t="s">
        <v>3</v>
      </c>
    </row>
    <row r="290" spans="1:7" x14ac:dyDescent="0.2">
      <c r="A290" s="189" t="s">
        <v>519</v>
      </c>
      <c r="B290" s="195" t="s">
        <v>520</v>
      </c>
      <c r="C290" s="192" t="s">
        <v>3</v>
      </c>
      <c r="E290" s="189" t="s">
        <v>47</v>
      </c>
      <c r="F290" s="195" t="s">
        <v>335</v>
      </c>
      <c r="G290" s="192" t="s">
        <v>3</v>
      </c>
    </row>
    <row r="291" spans="1:7" x14ac:dyDescent="0.2">
      <c r="A291" s="189" t="s">
        <v>47</v>
      </c>
      <c r="B291" s="195" t="s">
        <v>335</v>
      </c>
      <c r="C291" s="192" t="s">
        <v>3</v>
      </c>
      <c r="E291" s="189" t="s">
        <v>154</v>
      </c>
      <c r="F291" s="195" t="s">
        <v>336</v>
      </c>
      <c r="G291" s="192" t="s">
        <v>3</v>
      </c>
    </row>
    <row r="292" spans="1:7" x14ac:dyDescent="0.2">
      <c r="A292" s="189" t="s">
        <v>154</v>
      </c>
      <c r="B292" s="195" t="s">
        <v>336</v>
      </c>
      <c r="C292" s="192" t="s">
        <v>3</v>
      </c>
      <c r="E292" s="189" t="s">
        <v>77</v>
      </c>
      <c r="F292" s="195" t="s">
        <v>337</v>
      </c>
      <c r="G292" s="192" t="s">
        <v>3</v>
      </c>
    </row>
    <row r="293" spans="1:7" x14ac:dyDescent="0.2">
      <c r="A293" s="189" t="s">
        <v>77</v>
      </c>
      <c r="B293" s="195" t="s">
        <v>337</v>
      </c>
      <c r="C293" s="192" t="s">
        <v>3</v>
      </c>
      <c r="E293" s="189" t="s">
        <v>137</v>
      </c>
      <c r="F293" s="195" t="s">
        <v>338</v>
      </c>
      <c r="G293" s="192" t="s">
        <v>3</v>
      </c>
    </row>
    <row r="294" spans="1:7" x14ac:dyDescent="0.2">
      <c r="A294" s="189" t="s">
        <v>137</v>
      </c>
      <c r="B294" s="195" t="s">
        <v>338</v>
      </c>
      <c r="C294" s="192" t="s">
        <v>3</v>
      </c>
      <c r="E294" s="189" t="s">
        <v>82</v>
      </c>
      <c r="F294" s="195" t="s">
        <v>339</v>
      </c>
      <c r="G294" s="192" t="s">
        <v>3</v>
      </c>
    </row>
    <row r="295" spans="1:7" x14ac:dyDescent="0.2">
      <c r="A295" s="189" t="s">
        <v>82</v>
      </c>
      <c r="B295" s="195" t="s">
        <v>339</v>
      </c>
      <c r="C295" s="192" t="s">
        <v>3</v>
      </c>
      <c r="E295" s="189" t="s">
        <v>697</v>
      </c>
      <c r="F295" s="195" t="s">
        <v>698</v>
      </c>
      <c r="G295" s="192" t="s">
        <v>3</v>
      </c>
    </row>
    <row r="296" spans="1:7" x14ac:dyDescent="0.2">
      <c r="A296" s="189" t="s">
        <v>697</v>
      </c>
      <c r="B296" s="195" t="s">
        <v>698</v>
      </c>
      <c r="C296" s="192" t="s">
        <v>3</v>
      </c>
      <c r="E296" s="189" t="s">
        <v>751</v>
      </c>
      <c r="F296" s="195" t="s">
        <v>752</v>
      </c>
      <c r="G296" s="192" t="s">
        <v>3</v>
      </c>
    </row>
    <row r="297" spans="1:7" x14ac:dyDescent="0.2">
      <c r="A297" s="189" t="s">
        <v>751</v>
      </c>
      <c r="B297" s="195" t="s">
        <v>752</v>
      </c>
      <c r="C297" s="192" t="s">
        <v>3</v>
      </c>
      <c r="E297" s="189" t="s">
        <v>126</v>
      </c>
      <c r="F297" s="195" t="s">
        <v>340</v>
      </c>
      <c r="G297" s="192" t="s">
        <v>3</v>
      </c>
    </row>
    <row r="298" spans="1:7" x14ac:dyDescent="0.2">
      <c r="A298" s="189" t="s">
        <v>126</v>
      </c>
      <c r="B298" s="195" t="s">
        <v>340</v>
      </c>
      <c r="C298" s="192" t="s">
        <v>3</v>
      </c>
      <c r="E298" s="189" t="s">
        <v>977</v>
      </c>
      <c r="F298" s="195" t="s">
        <v>978</v>
      </c>
      <c r="G298" s="192" t="s">
        <v>3</v>
      </c>
    </row>
    <row r="299" spans="1:7" x14ac:dyDescent="0.2">
      <c r="A299" s="189" t="s">
        <v>977</v>
      </c>
      <c r="B299" s="195" t="s">
        <v>978</v>
      </c>
      <c r="C299" s="192" t="s">
        <v>3</v>
      </c>
      <c r="E299" s="189" t="s">
        <v>436</v>
      </c>
      <c r="F299" s="195" t="s">
        <v>437</v>
      </c>
      <c r="G299" s="192" t="s">
        <v>3</v>
      </c>
    </row>
    <row r="300" spans="1:7" x14ac:dyDescent="0.2">
      <c r="A300" s="189" t="s">
        <v>436</v>
      </c>
      <c r="B300" s="195" t="s">
        <v>437</v>
      </c>
      <c r="C300" s="192" t="s">
        <v>3</v>
      </c>
      <c r="E300" s="189" t="s">
        <v>151</v>
      </c>
      <c r="F300" s="195" t="s">
        <v>341</v>
      </c>
      <c r="G300" s="192" t="s">
        <v>3</v>
      </c>
    </row>
    <row r="301" spans="1:7" x14ac:dyDescent="0.2">
      <c r="A301" s="189" t="s">
        <v>151</v>
      </c>
      <c r="B301" s="195" t="s">
        <v>341</v>
      </c>
      <c r="C301" s="192" t="s">
        <v>3</v>
      </c>
      <c r="E301" s="189" t="s">
        <v>438</v>
      </c>
      <c r="F301" s="195" t="s">
        <v>439</v>
      </c>
      <c r="G301" s="192" t="s">
        <v>3</v>
      </c>
    </row>
    <row r="302" spans="1:7" x14ac:dyDescent="0.2">
      <c r="A302" s="189" t="s">
        <v>438</v>
      </c>
      <c r="B302" s="195" t="s">
        <v>439</v>
      </c>
      <c r="C302" s="192" t="s">
        <v>3</v>
      </c>
      <c r="E302" s="189" t="s">
        <v>611</v>
      </c>
      <c r="F302" s="195" t="s">
        <v>612</v>
      </c>
      <c r="G302" s="192" t="s">
        <v>3</v>
      </c>
    </row>
    <row r="303" spans="1:7" x14ac:dyDescent="0.2">
      <c r="A303" s="189" t="s">
        <v>611</v>
      </c>
      <c r="B303" s="195" t="s">
        <v>612</v>
      </c>
      <c r="C303" s="192" t="s">
        <v>3</v>
      </c>
      <c r="E303" s="189" t="s">
        <v>440</v>
      </c>
      <c r="F303" s="195" t="s">
        <v>441</v>
      </c>
      <c r="G303" s="192" t="s">
        <v>3</v>
      </c>
    </row>
    <row r="304" spans="1:7" x14ac:dyDescent="0.2">
      <c r="A304" s="189" t="s">
        <v>440</v>
      </c>
      <c r="B304" s="195" t="s">
        <v>441</v>
      </c>
      <c r="C304" s="192" t="s">
        <v>3</v>
      </c>
      <c r="E304" s="189" t="s">
        <v>61</v>
      </c>
      <c r="F304" s="195" t="s">
        <v>342</v>
      </c>
      <c r="G304" s="192" t="s">
        <v>3</v>
      </c>
    </row>
    <row r="305" spans="1:7" x14ac:dyDescent="0.2">
      <c r="A305" s="189" t="s">
        <v>61</v>
      </c>
      <c r="B305" s="195" t="s">
        <v>342</v>
      </c>
      <c r="C305" s="192" t="s">
        <v>3</v>
      </c>
      <c r="E305" s="189" t="s">
        <v>51</v>
      </c>
      <c r="F305" s="195" t="s">
        <v>343</v>
      </c>
      <c r="G305" s="192" t="s">
        <v>3</v>
      </c>
    </row>
    <row r="306" spans="1:7" x14ac:dyDescent="0.2">
      <c r="A306" s="189" t="s">
        <v>51</v>
      </c>
      <c r="B306" s="195" t="s">
        <v>343</v>
      </c>
      <c r="C306" s="192" t="s">
        <v>3</v>
      </c>
      <c r="E306" s="189" t="s">
        <v>753</v>
      </c>
      <c r="F306" s="195" t="s">
        <v>754</v>
      </c>
      <c r="G306" s="192" t="s">
        <v>3</v>
      </c>
    </row>
    <row r="307" spans="1:7" x14ac:dyDescent="0.2">
      <c r="A307" s="189" t="s">
        <v>753</v>
      </c>
      <c r="B307" s="195" t="s">
        <v>754</v>
      </c>
      <c r="C307" s="192" t="s">
        <v>3</v>
      </c>
      <c r="E307" s="189" t="s">
        <v>66</v>
      </c>
      <c r="F307" s="195" t="s">
        <v>344</v>
      </c>
      <c r="G307" s="192" t="s">
        <v>3</v>
      </c>
    </row>
    <row r="308" spans="1:7" x14ac:dyDescent="0.2">
      <c r="A308" s="189" t="s">
        <v>169</v>
      </c>
      <c r="B308" s="195" t="s">
        <v>345</v>
      </c>
      <c r="C308" s="192" t="s">
        <v>3</v>
      </c>
      <c r="E308" s="189" t="s">
        <v>169</v>
      </c>
      <c r="F308" s="195" t="s">
        <v>345</v>
      </c>
      <c r="G308" s="192" t="s">
        <v>3</v>
      </c>
    </row>
    <row r="309" spans="1:7" x14ac:dyDescent="0.2">
      <c r="A309" s="189" t="s">
        <v>162</v>
      </c>
      <c r="B309" s="195" t="s">
        <v>346</v>
      </c>
      <c r="C309" s="192" t="s">
        <v>3</v>
      </c>
      <c r="E309" s="189" t="s">
        <v>162</v>
      </c>
      <c r="F309" s="195" t="s">
        <v>346</v>
      </c>
      <c r="G309" s="192" t="s">
        <v>3</v>
      </c>
    </row>
    <row r="310" spans="1:7" x14ac:dyDescent="0.2">
      <c r="A310" s="189" t="s">
        <v>117</v>
      </c>
      <c r="B310" s="195" t="s">
        <v>347</v>
      </c>
      <c r="C310" s="192" t="s">
        <v>3</v>
      </c>
      <c r="E310" s="189" t="s">
        <v>117</v>
      </c>
      <c r="F310" s="195" t="s">
        <v>347</v>
      </c>
      <c r="G310" s="192" t="s">
        <v>3</v>
      </c>
    </row>
    <row r="311" spans="1:7" x14ac:dyDescent="0.2">
      <c r="A311" s="189" t="s">
        <v>75</v>
      </c>
      <c r="B311" s="195" t="s">
        <v>348</v>
      </c>
      <c r="C311" s="192" t="s">
        <v>3</v>
      </c>
      <c r="E311" s="189" t="s">
        <v>75</v>
      </c>
      <c r="F311" s="195" t="s">
        <v>348</v>
      </c>
      <c r="G311" s="192" t="s">
        <v>3</v>
      </c>
    </row>
    <row r="312" spans="1:7" x14ac:dyDescent="0.2">
      <c r="A312" s="189" t="s">
        <v>755</v>
      </c>
      <c r="B312" s="195" t="s">
        <v>756</v>
      </c>
      <c r="C312" s="192" t="s">
        <v>3</v>
      </c>
      <c r="E312" s="189" t="s">
        <v>755</v>
      </c>
      <c r="F312" s="195" t="s">
        <v>756</v>
      </c>
      <c r="G312" s="192" t="s">
        <v>3</v>
      </c>
    </row>
    <row r="313" spans="1:7" x14ac:dyDescent="0.2">
      <c r="A313" s="189" t="s">
        <v>70</v>
      </c>
      <c r="B313" s="195" t="s">
        <v>349</v>
      </c>
      <c r="C313" s="192" t="s">
        <v>3</v>
      </c>
      <c r="E313" s="189" t="s">
        <v>70</v>
      </c>
      <c r="F313" s="195" t="s">
        <v>349</v>
      </c>
      <c r="G313" s="192" t="s">
        <v>3</v>
      </c>
    </row>
    <row r="314" spans="1:7" x14ac:dyDescent="0.2">
      <c r="A314" s="189" t="s">
        <v>757</v>
      </c>
      <c r="B314" s="195" t="s">
        <v>758</v>
      </c>
      <c r="C314" s="192" t="s">
        <v>3</v>
      </c>
      <c r="E314" s="189" t="s">
        <v>757</v>
      </c>
      <c r="F314" s="195" t="s">
        <v>758</v>
      </c>
      <c r="G314" s="192" t="s">
        <v>3</v>
      </c>
    </row>
    <row r="315" spans="1:7" x14ac:dyDescent="0.2">
      <c r="A315" s="189" t="s">
        <v>92</v>
      </c>
      <c r="B315" s="195" t="s">
        <v>350</v>
      </c>
      <c r="C315" s="192" t="s">
        <v>3</v>
      </c>
      <c r="E315" s="189" t="s">
        <v>92</v>
      </c>
      <c r="F315" s="195" t="s">
        <v>350</v>
      </c>
      <c r="G315" s="192" t="s">
        <v>3</v>
      </c>
    </row>
    <row r="316" spans="1:7" x14ac:dyDescent="0.2">
      <c r="A316" s="189" t="s">
        <v>595</v>
      </c>
      <c r="B316" s="195" t="s">
        <v>596</v>
      </c>
      <c r="C316" s="192" t="s">
        <v>3</v>
      </c>
      <c r="E316" s="189" t="s">
        <v>595</v>
      </c>
      <c r="F316" s="195" t="s">
        <v>596</v>
      </c>
      <c r="G316" s="192" t="s">
        <v>3</v>
      </c>
    </row>
    <row r="317" spans="1:7" x14ac:dyDescent="0.2">
      <c r="A317" s="189" t="s">
        <v>509</v>
      </c>
      <c r="B317" s="195" t="s">
        <v>510</v>
      </c>
      <c r="C317" s="192" t="s">
        <v>3</v>
      </c>
      <c r="E317" s="189" t="s">
        <v>509</v>
      </c>
      <c r="F317" s="195" t="s">
        <v>510</v>
      </c>
      <c r="G317" s="192" t="s">
        <v>3</v>
      </c>
    </row>
    <row r="318" spans="1:7" x14ac:dyDescent="0.2">
      <c r="A318" s="189" t="s">
        <v>110</v>
      </c>
      <c r="B318" s="195" t="s">
        <v>351</v>
      </c>
      <c r="C318" s="192" t="s">
        <v>3</v>
      </c>
      <c r="E318" s="189" t="s">
        <v>110</v>
      </c>
      <c r="F318" s="195" t="s">
        <v>351</v>
      </c>
      <c r="G318" s="192" t="s">
        <v>3</v>
      </c>
    </row>
    <row r="319" spans="1:7" x14ac:dyDescent="0.2">
      <c r="A319" s="189" t="s">
        <v>73</v>
      </c>
      <c r="B319" s="195" t="s">
        <v>352</v>
      </c>
      <c r="C319" s="192" t="s">
        <v>3</v>
      </c>
      <c r="E319" s="189" t="s">
        <v>73</v>
      </c>
      <c r="F319" s="195" t="s">
        <v>352</v>
      </c>
      <c r="G319" s="192" t="s">
        <v>3</v>
      </c>
    </row>
    <row r="320" spans="1:7" x14ac:dyDescent="0.2">
      <c r="A320" s="189" t="s">
        <v>996</v>
      </c>
      <c r="B320" s="195" t="s">
        <v>598</v>
      </c>
      <c r="C320" s="192" t="s">
        <v>3</v>
      </c>
      <c r="E320" s="189" t="s">
        <v>597</v>
      </c>
      <c r="F320" s="195" t="s">
        <v>598</v>
      </c>
      <c r="G320" s="192" t="s">
        <v>3</v>
      </c>
    </row>
    <row r="321" spans="1:7" x14ac:dyDescent="0.2">
      <c r="A321" s="189" t="s">
        <v>808</v>
      </c>
      <c r="B321" s="195" t="s">
        <v>809</v>
      </c>
      <c r="C321" s="192" t="s">
        <v>3</v>
      </c>
      <c r="E321" s="189" t="s">
        <v>808</v>
      </c>
      <c r="F321" s="195" t="s">
        <v>809</v>
      </c>
      <c r="G321" s="192" t="s">
        <v>3</v>
      </c>
    </row>
    <row r="322" spans="1:7" x14ac:dyDescent="0.2">
      <c r="A322" s="189" t="s">
        <v>111</v>
      </c>
      <c r="B322" s="195" t="s">
        <v>353</v>
      </c>
      <c r="C322" s="192" t="s">
        <v>3</v>
      </c>
      <c r="E322" s="189" t="s">
        <v>111</v>
      </c>
      <c r="F322" s="195" t="s">
        <v>353</v>
      </c>
      <c r="G322" s="192" t="s">
        <v>3</v>
      </c>
    </row>
    <row r="323" spans="1:7" x14ac:dyDescent="0.2">
      <c r="A323" s="189" t="s">
        <v>772</v>
      </c>
      <c r="B323" s="195" t="s">
        <v>773</v>
      </c>
      <c r="C323" s="192" t="s">
        <v>3</v>
      </c>
      <c r="E323" s="189" t="s">
        <v>772</v>
      </c>
      <c r="F323" s="195" t="s">
        <v>773</v>
      </c>
      <c r="G323" s="192" t="s">
        <v>3</v>
      </c>
    </row>
    <row r="324" spans="1:7" x14ac:dyDescent="0.2">
      <c r="A324" s="189" t="s">
        <v>442</v>
      </c>
      <c r="B324" s="195" t="s">
        <v>443</v>
      </c>
      <c r="C324" s="192" t="s">
        <v>3</v>
      </c>
      <c r="E324" s="189" t="s">
        <v>442</v>
      </c>
      <c r="F324" s="195" t="s">
        <v>443</v>
      </c>
      <c r="G324" s="192" t="s">
        <v>3</v>
      </c>
    </row>
    <row r="325" spans="1:7" x14ac:dyDescent="0.2">
      <c r="A325" s="189" t="s">
        <v>599</v>
      </c>
      <c r="B325" s="195" t="s">
        <v>600</v>
      </c>
      <c r="C325" s="192" t="s">
        <v>3</v>
      </c>
      <c r="E325" s="189" t="s">
        <v>599</v>
      </c>
      <c r="F325" s="195" t="s">
        <v>600</v>
      </c>
      <c r="G325" s="192" t="s">
        <v>3</v>
      </c>
    </row>
    <row r="326" spans="1:7" x14ac:dyDescent="0.2">
      <c r="A326" s="189" t="s">
        <v>69</v>
      </c>
      <c r="B326" s="195" t="s">
        <v>354</v>
      </c>
      <c r="C326" s="192" t="s">
        <v>3</v>
      </c>
      <c r="E326" s="189" t="s">
        <v>69</v>
      </c>
      <c r="F326" s="195" t="s">
        <v>354</v>
      </c>
      <c r="G326" s="192" t="s">
        <v>3</v>
      </c>
    </row>
    <row r="327" spans="1:7" x14ac:dyDescent="0.2">
      <c r="A327" s="189" t="s">
        <v>511</v>
      </c>
      <c r="B327" s="195" t="s">
        <v>512</v>
      </c>
      <c r="C327" s="192" t="s">
        <v>3</v>
      </c>
      <c r="E327" s="189" t="s">
        <v>511</v>
      </c>
      <c r="F327" s="195" t="s">
        <v>512</v>
      </c>
      <c r="G327" s="192" t="s">
        <v>3</v>
      </c>
    </row>
    <row r="328" spans="1:7" x14ac:dyDescent="0.2">
      <c r="A328" s="189" t="s">
        <v>480</v>
      </c>
      <c r="B328" s="195" t="s">
        <v>481</v>
      </c>
      <c r="C328" s="192" t="s">
        <v>3</v>
      </c>
      <c r="E328" s="189" t="s">
        <v>480</v>
      </c>
      <c r="F328" s="195" t="s">
        <v>481</v>
      </c>
      <c r="G328" s="192" t="s">
        <v>3</v>
      </c>
    </row>
    <row r="329" spans="1:7" x14ac:dyDescent="0.2">
      <c r="A329" s="189" t="s">
        <v>699</v>
      </c>
      <c r="B329" s="195" t="s">
        <v>700</v>
      </c>
      <c r="C329" s="192" t="s">
        <v>3</v>
      </c>
      <c r="E329" s="189" t="s">
        <v>699</v>
      </c>
      <c r="F329" s="195" t="s">
        <v>700</v>
      </c>
      <c r="G329" s="192" t="s">
        <v>3</v>
      </c>
    </row>
    <row r="330" spans="1:7" x14ac:dyDescent="0.2">
      <c r="A330" s="189" t="s">
        <v>810</v>
      </c>
      <c r="B330" s="195" t="s">
        <v>811</v>
      </c>
      <c r="C330" s="192" t="s">
        <v>3</v>
      </c>
      <c r="E330" s="189" t="s">
        <v>810</v>
      </c>
      <c r="F330" s="195" t="s">
        <v>811</v>
      </c>
      <c r="G330" s="192" t="s">
        <v>3</v>
      </c>
    </row>
    <row r="331" spans="1:7" x14ac:dyDescent="0.2">
      <c r="A331" s="189" t="s">
        <v>79</v>
      </c>
      <c r="B331" s="195" t="s">
        <v>355</v>
      </c>
      <c r="C331" s="192" t="s">
        <v>3</v>
      </c>
      <c r="E331" s="189" t="s">
        <v>79</v>
      </c>
      <c r="F331" s="195" t="s">
        <v>355</v>
      </c>
      <c r="G331" s="192" t="s">
        <v>3</v>
      </c>
    </row>
    <row r="332" spans="1:7" x14ac:dyDescent="0.2">
      <c r="A332" s="189" t="s">
        <v>812</v>
      </c>
      <c r="B332" s="195" t="s">
        <v>813</v>
      </c>
      <c r="C332" s="192" t="s">
        <v>3</v>
      </c>
      <c r="E332" s="189" t="s">
        <v>812</v>
      </c>
      <c r="F332" s="195" t="s">
        <v>813</v>
      </c>
      <c r="G332" s="192" t="s">
        <v>3</v>
      </c>
    </row>
    <row r="333" spans="1:7" x14ac:dyDescent="0.2">
      <c r="A333" s="189" t="s">
        <v>701</v>
      </c>
      <c r="B333" s="195" t="s">
        <v>702</v>
      </c>
      <c r="C333" s="192" t="s">
        <v>3</v>
      </c>
      <c r="E333" s="189" t="s">
        <v>701</v>
      </c>
      <c r="F333" s="195" t="s">
        <v>702</v>
      </c>
      <c r="G333" s="192" t="s">
        <v>3</v>
      </c>
    </row>
    <row r="334" spans="1:7" x14ac:dyDescent="0.2">
      <c r="A334" s="189" t="s">
        <v>774</v>
      </c>
      <c r="B334" s="195" t="s">
        <v>775</v>
      </c>
      <c r="C334" s="192" t="s">
        <v>3</v>
      </c>
      <c r="E334" s="189" t="s">
        <v>774</v>
      </c>
      <c r="F334" s="195" t="s">
        <v>775</v>
      </c>
      <c r="G334" s="192" t="s">
        <v>3</v>
      </c>
    </row>
    <row r="335" spans="1:7" x14ac:dyDescent="0.2">
      <c r="A335" s="189" t="s">
        <v>465</v>
      </c>
      <c r="B335" s="195" t="s">
        <v>466</v>
      </c>
      <c r="C335" s="192" t="s">
        <v>3</v>
      </c>
      <c r="E335" s="189" t="s">
        <v>465</v>
      </c>
      <c r="F335" s="195" t="s">
        <v>466</v>
      </c>
      <c r="G335" s="192" t="s">
        <v>3</v>
      </c>
    </row>
    <row r="336" spans="1:7" x14ac:dyDescent="0.2">
      <c r="A336" s="189" t="s">
        <v>184</v>
      </c>
      <c r="B336" s="195" t="s">
        <v>356</v>
      </c>
      <c r="C336" s="192" t="s">
        <v>3</v>
      </c>
      <c r="E336" s="189" t="s">
        <v>184</v>
      </c>
      <c r="F336" s="195" t="s">
        <v>356</v>
      </c>
      <c r="G336" s="192" t="s">
        <v>3</v>
      </c>
    </row>
    <row r="337" spans="1:7" x14ac:dyDescent="0.2">
      <c r="A337" s="189" t="s">
        <v>650</v>
      </c>
      <c r="B337" s="195" t="s">
        <v>651</v>
      </c>
      <c r="C337" s="192" t="s">
        <v>3</v>
      </c>
      <c r="E337" s="189" t="s">
        <v>650</v>
      </c>
      <c r="F337" s="195" t="s">
        <v>651</v>
      </c>
      <c r="G337" s="192" t="s">
        <v>3</v>
      </c>
    </row>
    <row r="338" spans="1:7" x14ac:dyDescent="0.2">
      <c r="A338" s="189" t="s">
        <v>652</v>
      </c>
      <c r="B338" s="195" t="s">
        <v>653</v>
      </c>
      <c r="C338" s="192" t="s">
        <v>3</v>
      </c>
      <c r="E338" s="189" t="s">
        <v>652</v>
      </c>
      <c r="F338" s="195" t="s">
        <v>653</v>
      </c>
      <c r="G338" s="192" t="s">
        <v>3</v>
      </c>
    </row>
    <row r="339" spans="1:7" x14ac:dyDescent="0.2">
      <c r="A339" s="189" t="s">
        <v>759</v>
      </c>
      <c r="B339" s="195" t="s">
        <v>760</v>
      </c>
      <c r="C339" s="192" t="s">
        <v>3</v>
      </c>
      <c r="E339" s="189" t="s">
        <v>759</v>
      </c>
      <c r="F339" s="195" t="s">
        <v>760</v>
      </c>
      <c r="G339" s="192" t="s">
        <v>3</v>
      </c>
    </row>
    <row r="340" spans="1:7" x14ac:dyDescent="0.2">
      <c r="A340" s="189" t="s">
        <v>601</v>
      </c>
      <c r="B340" s="195" t="s">
        <v>602</v>
      </c>
      <c r="C340" s="192" t="s">
        <v>3</v>
      </c>
      <c r="E340" s="189" t="s">
        <v>601</v>
      </c>
      <c r="F340" s="195" t="s">
        <v>602</v>
      </c>
      <c r="G340" s="192" t="s">
        <v>3</v>
      </c>
    </row>
    <row r="341" spans="1:7" x14ac:dyDescent="0.2">
      <c r="A341" s="189" t="s">
        <v>814</v>
      </c>
      <c r="B341" s="195" t="s">
        <v>815</v>
      </c>
      <c r="C341" s="192" t="s">
        <v>3</v>
      </c>
      <c r="E341" s="189" t="s">
        <v>814</v>
      </c>
      <c r="F341" s="195" t="s">
        <v>815</v>
      </c>
      <c r="G341" s="192" t="s">
        <v>3</v>
      </c>
    </row>
    <row r="342" spans="1:7" x14ac:dyDescent="0.2">
      <c r="A342" s="189" t="s">
        <v>186</v>
      </c>
      <c r="B342" s="195" t="s">
        <v>357</v>
      </c>
      <c r="C342" s="192" t="s">
        <v>3</v>
      </c>
      <c r="E342" s="189" t="s">
        <v>186</v>
      </c>
      <c r="F342" s="195" t="s">
        <v>357</v>
      </c>
      <c r="G342" s="192" t="s">
        <v>3</v>
      </c>
    </row>
    <row r="343" spans="1:7" x14ac:dyDescent="0.2">
      <c r="A343" s="189" t="s">
        <v>654</v>
      </c>
      <c r="B343" s="195" t="s">
        <v>655</v>
      </c>
      <c r="C343" s="192" t="s">
        <v>3</v>
      </c>
      <c r="E343" s="189" t="s">
        <v>654</v>
      </c>
      <c r="F343" s="195" t="s">
        <v>655</v>
      </c>
      <c r="G343" s="192" t="s">
        <v>3</v>
      </c>
    </row>
    <row r="344" spans="1:7" ht="13.5" thickBot="1" x14ac:dyDescent="0.25">
      <c r="A344" s="190" t="s">
        <v>444</v>
      </c>
      <c r="B344" s="196" t="s">
        <v>445</v>
      </c>
      <c r="C344" s="193" t="s">
        <v>3</v>
      </c>
      <c r="E344" s="190" t="s">
        <v>444</v>
      </c>
      <c r="F344" s="196" t="s">
        <v>445</v>
      </c>
      <c r="G344" s="193" t="s">
        <v>3</v>
      </c>
    </row>
    <row r="345" spans="1:7" ht="13.5" thickBot="1" x14ac:dyDescent="0.25">
      <c r="A345" s="222" t="s">
        <v>5</v>
      </c>
      <c r="B345" s="224"/>
      <c r="C345" s="22">
        <v>341</v>
      </c>
      <c r="E345" s="222" t="s">
        <v>5</v>
      </c>
      <c r="F345" s="224"/>
      <c r="G345" s="22">
        <v>341</v>
      </c>
    </row>
    <row r="346" spans="1:7" ht="13.5" customHeight="1" x14ac:dyDescent="0.2"/>
    <row r="347" spans="1:7" ht="15" customHeight="1" x14ac:dyDescent="0.2"/>
    <row r="348" spans="1:7" ht="17.25" customHeight="1" x14ac:dyDescent="0.2"/>
    <row r="350" spans="1:7" ht="17.25" customHeight="1" x14ac:dyDescent="0.2"/>
    <row r="353" ht="13.5" customHeight="1" x14ac:dyDescent="0.2"/>
    <row r="354" ht="15.75" customHeight="1" x14ac:dyDescent="0.2"/>
    <row r="358" ht="15.75" customHeight="1" x14ac:dyDescent="0.2"/>
  </sheetData>
  <mergeCells count="4">
    <mergeCell ref="A2:C2"/>
    <mergeCell ref="E2:G2"/>
    <mergeCell ref="A345:B345"/>
    <mergeCell ref="E345:F34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7" sqref="G17"/>
    </sheetView>
  </sheetViews>
  <sheetFormatPr defaultRowHeight="12.75" x14ac:dyDescent="0.2"/>
  <cols>
    <col min="1" max="1" width="5.28515625" customWidth="1"/>
    <col min="2" max="2" width="19" customWidth="1"/>
    <col min="3" max="3" width="47.42578125" customWidth="1"/>
    <col min="4" max="4" width="13.5703125" customWidth="1"/>
    <col min="5" max="5" width="6.28515625" bestFit="1" customWidth="1"/>
    <col min="6" max="6" width="7.28515625" style="3" customWidth="1"/>
    <col min="7" max="7" width="4" customWidth="1"/>
    <col min="9" max="9" width="21" customWidth="1"/>
    <col min="10" max="10" width="49.5703125" customWidth="1"/>
    <col min="11" max="11" width="19.42578125" customWidth="1"/>
  </cols>
  <sheetData>
    <row r="1" spans="1:13" ht="13.5" thickBot="1" x14ac:dyDescent="0.25">
      <c r="M1" s="3"/>
    </row>
    <row r="2" spans="1:13" ht="24.75" customHeight="1" thickBot="1" x14ac:dyDescent="0.25">
      <c r="A2" s="234" t="s">
        <v>986</v>
      </c>
      <c r="B2" s="235"/>
      <c r="C2" s="235"/>
      <c r="D2" s="235"/>
      <c r="E2" s="235"/>
      <c r="F2" s="236"/>
      <c r="H2" s="234" t="s">
        <v>974</v>
      </c>
      <c r="I2" s="235"/>
      <c r="J2" s="235"/>
      <c r="K2" s="235"/>
      <c r="L2" s="235"/>
      <c r="M2" s="236"/>
    </row>
    <row r="3" spans="1:13" ht="18.75" customHeight="1" thickBot="1" x14ac:dyDescent="0.25">
      <c r="A3" s="154" t="s">
        <v>703</v>
      </c>
      <c r="B3" s="155" t="s">
        <v>25</v>
      </c>
      <c r="C3" s="156" t="s">
        <v>26</v>
      </c>
      <c r="D3" s="156" t="s">
        <v>38</v>
      </c>
      <c r="E3" s="156" t="s">
        <v>36</v>
      </c>
      <c r="F3" s="156" t="s">
        <v>196</v>
      </c>
      <c r="H3" s="154" t="s">
        <v>703</v>
      </c>
      <c r="I3" s="155" t="s">
        <v>25</v>
      </c>
      <c r="J3" s="156" t="s">
        <v>26</v>
      </c>
      <c r="K3" s="156" t="s">
        <v>38</v>
      </c>
      <c r="L3" s="156" t="s">
        <v>36</v>
      </c>
      <c r="M3" s="156" t="s">
        <v>196</v>
      </c>
    </row>
    <row r="4" spans="1:13" ht="15" customHeight="1" x14ac:dyDescent="0.2">
      <c r="A4" s="157">
        <v>1</v>
      </c>
      <c r="B4" s="158" t="s">
        <v>31</v>
      </c>
      <c r="C4" s="159" t="s">
        <v>32</v>
      </c>
      <c r="D4" s="160" t="s">
        <v>37</v>
      </c>
      <c r="E4" s="161" t="s">
        <v>28</v>
      </c>
      <c r="F4" s="162">
        <v>1</v>
      </c>
      <c r="H4" s="157">
        <v>1</v>
      </c>
      <c r="I4" s="158" t="s">
        <v>31</v>
      </c>
      <c r="J4" s="159" t="s">
        <v>32</v>
      </c>
      <c r="K4" s="160" t="s">
        <v>37</v>
      </c>
      <c r="L4" s="161" t="s">
        <v>28</v>
      </c>
      <c r="M4" s="162">
        <v>1</v>
      </c>
    </row>
    <row r="5" spans="1:13" ht="15" customHeight="1" x14ac:dyDescent="0.2">
      <c r="A5" s="163">
        <v>2</v>
      </c>
      <c r="B5" s="183" t="s">
        <v>704</v>
      </c>
      <c r="C5" s="183" t="s">
        <v>705</v>
      </c>
      <c r="D5" s="184" t="s">
        <v>706</v>
      </c>
      <c r="E5" s="185" t="s">
        <v>28</v>
      </c>
      <c r="F5" s="185">
        <v>0</v>
      </c>
      <c r="H5" s="163">
        <v>2</v>
      </c>
      <c r="I5" s="183" t="s">
        <v>704</v>
      </c>
      <c r="J5" s="183" t="s">
        <v>705</v>
      </c>
      <c r="K5" s="184" t="s">
        <v>706</v>
      </c>
      <c r="L5" s="185" t="s">
        <v>28</v>
      </c>
      <c r="M5" s="185">
        <v>0</v>
      </c>
    </row>
    <row r="6" spans="1:13" ht="13.5" customHeight="1" x14ac:dyDescent="0.2">
      <c r="A6" s="164">
        <v>3</v>
      </c>
      <c r="B6" s="165" t="s">
        <v>707</v>
      </c>
      <c r="C6" s="166" t="s">
        <v>708</v>
      </c>
      <c r="D6" s="160" t="s">
        <v>37</v>
      </c>
      <c r="E6" s="164" t="s">
        <v>28</v>
      </c>
      <c r="F6" s="167">
        <v>1</v>
      </c>
      <c r="H6" s="164">
        <v>3</v>
      </c>
      <c r="I6" s="165" t="s">
        <v>707</v>
      </c>
      <c r="J6" s="166" t="s">
        <v>708</v>
      </c>
      <c r="K6" s="160" t="s">
        <v>37</v>
      </c>
      <c r="L6" s="164" t="s">
        <v>28</v>
      </c>
      <c r="M6" s="167">
        <v>1</v>
      </c>
    </row>
    <row r="7" spans="1:13" x14ac:dyDescent="0.2">
      <c r="A7" s="164">
        <v>4</v>
      </c>
      <c r="B7" s="165" t="s">
        <v>709</v>
      </c>
      <c r="C7" s="166" t="s">
        <v>710</v>
      </c>
      <c r="D7" s="160" t="s">
        <v>37</v>
      </c>
      <c r="E7" s="164" t="s">
        <v>28</v>
      </c>
      <c r="F7" s="167">
        <v>1</v>
      </c>
      <c r="H7" s="164">
        <v>4</v>
      </c>
      <c r="I7" s="165" t="s">
        <v>709</v>
      </c>
      <c r="J7" s="166" t="s">
        <v>710</v>
      </c>
      <c r="K7" s="160" t="s">
        <v>37</v>
      </c>
      <c r="L7" s="164" t="s">
        <v>28</v>
      </c>
      <c r="M7" s="167">
        <v>1</v>
      </c>
    </row>
    <row r="8" spans="1:13" x14ac:dyDescent="0.2">
      <c r="A8" s="164">
        <v>5</v>
      </c>
      <c r="B8" s="165" t="s">
        <v>711</v>
      </c>
      <c r="C8" s="166" t="s">
        <v>712</v>
      </c>
      <c r="D8" s="160" t="s">
        <v>37</v>
      </c>
      <c r="E8" s="164" t="s">
        <v>28</v>
      </c>
      <c r="F8" s="167">
        <v>1</v>
      </c>
      <c r="H8" s="164">
        <v>5</v>
      </c>
      <c r="I8" s="165" t="s">
        <v>711</v>
      </c>
      <c r="J8" s="166" t="s">
        <v>712</v>
      </c>
      <c r="K8" s="160" t="s">
        <v>37</v>
      </c>
      <c r="L8" s="164" t="s">
        <v>28</v>
      </c>
      <c r="M8" s="167">
        <v>1</v>
      </c>
    </row>
    <row r="9" spans="1:13" x14ac:dyDescent="0.2">
      <c r="A9" s="164">
        <v>6</v>
      </c>
      <c r="B9" s="165" t="s">
        <v>713</v>
      </c>
      <c r="C9" s="166" t="s">
        <v>714</v>
      </c>
      <c r="D9" s="160" t="s">
        <v>37</v>
      </c>
      <c r="E9" s="164" t="s">
        <v>28</v>
      </c>
      <c r="F9" s="167">
        <v>1</v>
      </c>
      <c r="H9" s="164">
        <v>6</v>
      </c>
      <c r="I9" s="165" t="s">
        <v>713</v>
      </c>
      <c r="J9" s="166" t="s">
        <v>714</v>
      </c>
      <c r="K9" s="160" t="s">
        <v>37</v>
      </c>
      <c r="L9" s="164" t="s">
        <v>28</v>
      </c>
      <c r="M9" s="167">
        <v>1</v>
      </c>
    </row>
    <row r="10" spans="1:13" x14ac:dyDescent="0.2">
      <c r="A10" s="164">
        <v>7</v>
      </c>
      <c r="B10" s="165" t="s">
        <v>715</v>
      </c>
      <c r="C10" s="166" t="s">
        <v>716</v>
      </c>
      <c r="D10" s="160" t="s">
        <v>37</v>
      </c>
      <c r="E10" s="164" t="s">
        <v>28</v>
      </c>
      <c r="F10" s="167">
        <v>1</v>
      </c>
      <c r="H10" s="164">
        <v>7</v>
      </c>
      <c r="I10" s="165" t="s">
        <v>715</v>
      </c>
      <c r="J10" s="166" t="s">
        <v>716</v>
      </c>
      <c r="K10" s="160" t="s">
        <v>37</v>
      </c>
      <c r="L10" s="164" t="s">
        <v>28</v>
      </c>
      <c r="M10" s="167">
        <v>1</v>
      </c>
    </row>
    <row r="11" spans="1:13" x14ac:dyDescent="0.2">
      <c r="A11" s="164">
        <v>8</v>
      </c>
      <c r="B11" s="165" t="s">
        <v>717</v>
      </c>
      <c r="C11" s="166" t="s">
        <v>718</v>
      </c>
      <c r="D11" s="160" t="s">
        <v>37</v>
      </c>
      <c r="E11" s="164" t="s">
        <v>28</v>
      </c>
      <c r="F11" s="167">
        <v>1</v>
      </c>
      <c r="H11" s="164">
        <v>8</v>
      </c>
      <c r="I11" s="165" t="s">
        <v>717</v>
      </c>
      <c r="J11" s="166" t="s">
        <v>718</v>
      </c>
      <c r="K11" s="160" t="s">
        <v>37</v>
      </c>
      <c r="L11" s="164" t="s">
        <v>28</v>
      </c>
      <c r="M11" s="167">
        <v>1</v>
      </c>
    </row>
    <row r="12" spans="1:13" ht="13.5" thickBot="1" x14ac:dyDescent="0.25">
      <c r="A12" s="168">
        <v>9</v>
      </c>
      <c r="B12" s="169" t="s">
        <v>719</v>
      </c>
      <c r="C12" s="170" t="s">
        <v>720</v>
      </c>
      <c r="D12" s="160" t="s">
        <v>37</v>
      </c>
      <c r="E12" s="164" t="s">
        <v>28</v>
      </c>
      <c r="F12" s="167">
        <v>1</v>
      </c>
      <c r="H12" s="168">
        <v>9</v>
      </c>
      <c r="I12" s="169" t="s">
        <v>719</v>
      </c>
      <c r="J12" s="170" t="s">
        <v>720</v>
      </c>
      <c r="K12" s="211" t="s">
        <v>983</v>
      </c>
      <c r="L12" s="212" t="s">
        <v>28</v>
      </c>
      <c r="M12" s="213">
        <v>0</v>
      </c>
    </row>
    <row r="13" spans="1:13" ht="13.5" thickBot="1" x14ac:dyDescent="0.25">
      <c r="A13" s="231" t="s">
        <v>721</v>
      </c>
      <c r="B13" s="232"/>
      <c r="C13" s="232"/>
      <c r="D13" s="232"/>
      <c r="E13" s="233"/>
      <c r="F13" s="171">
        <f>SUM(F4:F12)</f>
        <v>8</v>
      </c>
      <c r="H13" s="231" t="s">
        <v>721</v>
      </c>
      <c r="I13" s="232"/>
      <c r="J13" s="232"/>
      <c r="K13" s="232"/>
      <c r="L13" s="233"/>
      <c r="M13" s="171">
        <f>SUM(M4:M12)</f>
        <v>7</v>
      </c>
    </row>
    <row r="14" spans="1:13" x14ac:dyDescent="0.2">
      <c r="A14" s="172"/>
      <c r="B14" s="172"/>
      <c r="C14" s="172"/>
      <c r="D14" s="172"/>
      <c r="E14" s="172"/>
      <c r="F14" s="173"/>
      <c r="H14" s="172"/>
      <c r="I14" s="172"/>
      <c r="J14" s="172"/>
      <c r="K14" s="172"/>
      <c r="L14" s="172"/>
      <c r="M14" s="173"/>
    </row>
    <row r="15" spans="1:13" x14ac:dyDescent="0.2">
      <c r="A15" s="172"/>
      <c r="B15" s="172"/>
      <c r="C15" s="172"/>
      <c r="D15" s="172"/>
      <c r="E15" s="172"/>
      <c r="F15" s="173"/>
      <c r="H15" s="172"/>
      <c r="I15" s="172"/>
      <c r="J15" s="172"/>
      <c r="K15" s="172"/>
      <c r="L15" s="172"/>
      <c r="M15" s="173"/>
    </row>
    <row r="16" spans="1:13" x14ac:dyDescent="0.2">
      <c r="A16" s="172"/>
      <c r="B16" s="172"/>
      <c r="C16" s="174" t="s">
        <v>722</v>
      </c>
      <c r="D16" s="174">
        <v>8</v>
      </c>
      <c r="E16" s="172"/>
      <c r="F16" s="173"/>
      <c r="H16" s="172"/>
      <c r="I16" s="172"/>
      <c r="J16" s="174" t="s">
        <v>722</v>
      </c>
      <c r="K16" s="174">
        <v>8</v>
      </c>
      <c r="L16" s="172"/>
      <c r="M16" s="173"/>
    </row>
  </sheetData>
  <mergeCells count="4">
    <mergeCell ref="A13:E13"/>
    <mergeCell ref="A2:F2"/>
    <mergeCell ref="H2:M2"/>
    <mergeCell ref="H13:L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1" sqref="C21"/>
    </sheetView>
  </sheetViews>
  <sheetFormatPr defaultRowHeight="12.75" x14ac:dyDescent="0.2"/>
  <cols>
    <col min="1" max="1" width="17.7109375" customWidth="1"/>
    <col min="2" max="2" width="35.5703125" customWidth="1"/>
    <col min="3" max="3" width="6.140625" customWidth="1"/>
    <col min="4" max="4" width="17.7109375" customWidth="1"/>
    <col min="5" max="5" width="35.5703125" customWidth="1"/>
  </cols>
  <sheetData>
    <row r="1" spans="1:5" ht="13.5" thickBot="1" x14ac:dyDescent="0.25"/>
    <row r="2" spans="1:5" ht="15.75" thickBot="1" x14ac:dyDescent="0.3">
      <c r="A2" s="237" t="s">
        <v>987</v>
      </c>
      <c r="B2" s="238"/>
      <c r="D2" s="237" t="s">
        <v>975</v>
      </c>
      <c r="E2" s="238"/>
    </row>
    <row r="3" spans="1:5" ht="19.5" customHeight="1" thickBot="1" x14ac:dyDescent="0.3">
      <c r="A3" s="80" t="s">
        <v>41</v>
      </c>
      <c r="B3" s="29" t="s">
        <v>42</v>
      </c>
      <c r="D3" s="186" t="s">
        <v>41</v>
      </c>
      <c r="E3" s="29" t="s">
        <v>42</v>
      </c>
    </row>
    <row r="4" spans="1:5" ht="16.5" customHeight="1" x14ac:dyDescent="0.2">
      <c r="A4" s="21" t="s">
        <v>43</v>
      </c>
      <c r="B4" s="32" t="s">
        <v>32</v>
      </c>
      <c r="D4" s="21" t="s">
        <v>43</v>
      </c>
      <c r="E4" s="32" t="s">
        <v>32</v>
      </c>
    </row>
    <row r="5" spans="1:5" ht="18" customHeight="1" thickBot="1" x14ac:dyDescent="0.25">
      <c r="A5" s="47" t="s">
        <v>44</v>
      </c>
      <c r="B5" s="27" t="s">
        <v>672</v>
      </c>
      <c r="D5" s="47" t="s">
        <v>44</v>
      </c>
      <c r="E5" s="27" t="s">
        <v>672</v>
      </c>
    </row>
    <row r="6" spans="1:5" ht="15.75" thickBot="1" x14ac:dyDescent="0.3">
      <c r="A6" s="48"/>
      <c r="B6" s="29">
        <v>2</v>
      </c>
      <c r="D6" s="48"/>
      <c r="E6" s="29">
        <v>2</v>
      </c>
    </row>
    <row r="8" spans="1:5" x14ac:dyDescent="0.2">
      <c r="A8" s="23" t="s">
        <v>45</v>
      </c>
      <c r="B8" s="36">
        <f>B6*1100</f>
        <v>2200</v>
      </c>
      <c r="D8" s="23" t="s">
        <v>45</v>
      </c>
      <c r="E8" s="36">
        <f>E6*1100</f>
        <v>2200</v>
      </c>
    </row>
  </sheetData>
  <mergeCells count="2">
    <mergeCell ref="A2:B2"/>
    <mergeCell ref="D2:E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4" sqref="D14"/>
    </sheetView>
  </sheetViews>
  <sheetFormatPr defaultRowHeight="12.75" x14ac:dyDescent="0.2"/>
  <cols>
    <col min="1" max="1" width="7.85546875" customWidth="1"/>
    <col min="2" max="2" width="14.140625" customWidth="1"/>
    <col min="3" max="3" width="16.5703125" customWidth="1"/>
    <col min="4" max="4" width="35.5703125" customWidth="1"/>
    <col min="5" max="5" width="5.5703125" customWidth="1"/>
    <col min="6" max="6" width="7.85546875" customWidth="1"/>
    <col min="7" max="7" width="14.140625" customWidth="1"/>
    <col min="8" max="8" width="16.5703125" customWidth="1"/>
    <col min="9" max="9" width="35.5703125" customWidth="1"/>
  </cols>
  <sheetData>
    <row r="1" spans="1:9" ht="13.5" thickBot="1" x14ac:dyDescent="0.25"/>
    <row r="2" spans="1:9" ht="15.75" thickBot="1" x14ac:dyDescent="0.3">
      <c r="A2" s="237" t="s">
        <v>988</v>
      </c>
      <c r="B2" s="239"/>
      <c r="C2" s="239"/>
      <c r="D2" s="238"/>
      <c r="F2" s="237" t="s">
        <v>976</v>
      </c>
      <c r="G2" s="239"/>
      <c r="H2" s="239"/>
      <c r="I2" s="238"/>
    </row>
    <row r="3" spans="1:9" ht="15.75" thickBot="1" x14ac:dyDescent="0.3">
      <c r="A3" s="28" t="s">
        <v>448</v>
      </c>
      <c r="B3" s="29" t="s">
        <v>40</v>
      </c>
      <c r="C3" s="30" t="s">
        <v>361</v>
      </c>
      <c r="D3" s="29" t="s">
        <v>362</v>
      </c>
      <c r="F3" s="186" t="s">
        <v>448</v>
      </c>
      <c r="G3" s="29" t="s">
        <v>40</v>
      </c>
      <c r="H3" s="187" t="s">
        <v>361</v>
      </c>
      <c r="I3" s="29" t="s">
        <v>362</v>
      </c>
    </row>
    <row r="4" spans="1:9" x14ac:dyDescent="0.2">
      <c r="A4" s="31" t="s">
        <v>3</v>
      </c>
      <c r="B4" s="32" t="s">
        <v>3</v>
      </c>
      <c r="C4" s="33" t="s">
        <v>43</v>
      </c>
      <c r="D4" s="32" t="s">
        <v>32</v>
      </c>
      <c r="F4" s="31" t="s">
        <v>3</v>
      </c>
      <c r="G4" s="32" t="s">
        <v>3</v>
      </c>
      <c r="H4" s="33" t="s">
        <v>43</v>
      </c>
      <c r="I4" s="32" t="s">
        <v>32</v>
      </c>
    </row>
    <row r="5" spans="1:9" ht="13.5" thickBot="1" x14ac:dyDescent="0.25">
      <c r="A5" s="34" t="s">
        <v>3</v>
      </c>
      <c r="B5" s="27" t="s">
        <v>3</v>
      </c>
      <c r="C5" s="35" t="s">
        <v>44</v>
      </c>
      <c r="D5" s="27" t="s">
        <v>672</v>
      </c>
      <c r="F5" s="34" t="s">
        <v>3</v>
      </c>
      <c r="G5" s="27" t="s">
        <v>3</v>
      </c>
      <c r="H5" s="35" t="s">
        <v>44</v>
      </c>
      <c r="I5" s="27" t="s">
        <v>672</v>
      </c>
    </row>
    <row r="6" spans="1:9" ht="15.75" thickBot="1" x14ac:dyDescent="0.3">
      <c r="A6" s="240" t="s">
        <v>5</v>
      </c>
      <c r="B6" s="241"/>
      <c r="C6" s="242"/>
      <c r="D6" s="29">
        <v>2</v>
      </c>
      <c r="F6" s="240" t="s">
        <v>5</v>
      </c>
      <c r="G6" s="241"/>
      <c r="H6" s="242"/>
      <c r="I6" s="29">
        <v>2</v>
      </c>
    </row>
    <row r="8" spans="1:9" x14ac:dyDescent="0.2">
      <c r="B8" s="243" t="s">
        <v>363</v>
      </c>
      <c r="C8" s="243"/>
      <c r="D8" s="37">
        <f>D6*1570</f>
        <v>3140</v>
      </c>
      <c r="G8" s="243" t="s">
        <v>363</v>
      </c>
      <c r="H8" s="243"/>
      <c r="I8" s="37">
        <f>I6*1570</f>
        <v>3140</v>
      </c>
    </row>
  </sheetData>
  <mergeCells count="6">
    <mergeCell ref="A2:D2"/>
    <mergeCell ref="A6:C6"/>
    <mergeCell ref="B8:C8"/>
    <mergeCell ref="F2:I2"/>
    <mergeCell ref="F6:H6"/>
    <mergeCell ref="G8:H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I15"/>
  <sheetViews>
    <sheetView workbookViewId="0">
      <selection activeCell="K15" sqref="K15"/>
    </sheetView>
  </sheetViews>
  <sheetFormatPr defaultRowHeight="12.75" x14ac:dyDescent="0.2"/>
  <cols>
    <col min="1" max="1" width="4.28515625" bestFit="1" customWidth="1"/>
    <col min="2" max="2" width="40" customWidth="1"/>
    <col min="3" max="3" width="18.7109375" customWidth="1"/>
    <col min="4" max="4" width="5" customWidth="1"/>
    <col min="5" max="5" width="9.7109375" customWidth="1"/>
    <col min="6" max="6" width="10" bestFit="1" customWidth="1"/>
    <col min="7" max="7" width="6.85546875" customWidth="1"/>
    <col min="8" max="8" width="10.5703125" bestFit="1" customWidth="1"/>
    <col min="9" max="9" width="9.5703125" bestFit="1" customWidth="1"/>
    <col min="10" max="10" width="8.5703125" bestFit="1" customWidth="1"/>
    <col min="11" max="11" width="9.28515625" bestFit="1" customWidth="1"/>
    <col min="12" max="12" width="10.140625" customWidth="1"/>
    <col min="13" max="13" width="12.42578125" customWidth="1"/>
    <col min="14" max="14" width="8.42578125" customWidth="1"/>
    <col min="15" max="15" width="11" style="3" customWidth="1"/>
    <col min="16" max="16" width="15.85546875" style="3" customWidth="1"/>
  </cols>
  <sheetData>
    <row r="1" spans="1:867" x14ac:dyDescent="0.2">
      <c r="O1" s="138"/>
    </row>
    <row r="2" spans="1:867" s="142" customFormat="1" ht="60" x14ac:dyDescent="0.2">
      <c r="A2" s="139" t="s">
        <v>613</v>
      </c>
      <c r="B2" s="139" t="s">
        <v>371</v>
      </c>
      <c r="C2" s="139" t="s">
        <v>614</v>
      </c>
      <c r="D2" s="139" t="s">
        <v>615</v>
      </c>
      <c r="E2" s="139" t="s">
        <v>616</v>
      </c>
      <c r="F2" s="140" t="s">
        <v>617</v>
      </c>
      <c r="G2" s="140" t="s">
        <v>618</v>
      </c>
      <c r="H2" s="139" t="s">
        <v>619</v>
      </c>
      <c r="I2" s="139" t="s">
        <v>620</v>
      </c>
      <c r="J2" s="140" t="s">
        <v>621</v>
      </c>
      <c r="K2" s="140" t="s">
        <v>622</v>
      </c>
      <c r="L2" s="140" t="s">
        <v>623</v>
      </c>
      <c r="M2" s="140" t="s">
        <v>624</v>
      </c>
      <c r="N2" s="140" t="s">
        <v>625</v>
      </c>
      <c r="O2" s="140" t="s">
        <v>626</v>
      </c>
      <c r="P2" s="141" t="s">
        <v>627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</row>
    <row r="3" spans="1:867" ht="39.75" customHeight="1" thickBot="1" x14ac:dyDescent="0.3">
      <c r="A3" s="143">
        <v>1</v>
      </c>
      <c r="B3" s="151" t="s">
        <v>603</v>
      </c>
      <c r="C3" s="150" t="s">
        <v>628</v>
      </c>
      <c r="D3" s="143">
        <v>2</v>
      </c>
      <c r="E3" s="143">
        <v>4</v>
      </c>
      <c r="F3" s="143">
        <v>50</v>
      </c>
      <c r="G3" s="143">
        <v>1</v>
      </c>
      <c r="H3" s="145">
        <v>250</v>
      </c>
      <c r="I3" s="145">
        <v>50</v>
      </c>
      <c r="J3" s="143">
        <v>30</v>
      </c>
      <c r="K3" s="146">
        <f t="shared" ref="K3" si="0">F3-J3</f>
        <v>20</v>
      </c>
      <c r="L3" s="147">
        <f>K3*$C$13</f>
        <v>20</v>
      </c>
      <c r="M3" s="147">
        <v>100</v>
      </c>
      <c r="N3" s="147" t="s">
        <v>629</v>
      </c>
      <c r="O3" s="147">
        <f>L3</f>
        <v>20</v>
      </c>
      <c r="P3" s="152">
        <f>H3+I3+L3+M3+O3</f>
        <v>440</v>
      </c>
    </row>
    <row r="4" spans="1:867" ht="19.5" thickBot="1" x14ac:dyDescent="0.35">
      <c r="O4" s="148" t="s">
        <v>630</v>
      </c>
      <c r="P4" s="153">
        <f>SUM(P3:P3)</f>
        <v>440</v>
      </c>
    </row>
    <row r="6" spans="1:867" ht="27" customHeight="1" x14ac:dyDescent="0.2">
      <c r="B6" s="150" t="s">
        <v>631</v>
      </c>
      <c r="C6" s="144">
        <v>250</v>
      </c>
    </row>
    <row r="7" spans="1:867" ht="28.5" customHeight="1" x14ac:dyDescent="0.2">
      <c r="B7" s="150" t="s">
        <v>632</v>
      </c>
      <c r="C7" s="144">
        <v>600</v>
      </c>
    </row>
    <row r="8" spans="1:867" ht="26.25" customHeight="1" x14ac:dyDescent="0.2">
      <c r="B8" s="150" t="s">
        <v>633</v>
      </c>
      <c r="C8" s="144">
        <v>900</v>
      </c>
    </row>
    <row r="9" spans="1:867" ht="14.25" x14ac:dyDescent="0.2">
      <c r="B9" s="149"/>
      <c r="C9" s="149"/>
    </row>
    <row r="10" spans="1:867" ht="14.25" x14ac:dyDescent="0.2">
      <c r="B10" s="149"/>
      <c r="C10" s="149"/>
    </row>
    <row r="11" spans="1:867" x14ac:dyDescent="0.2">
      <c r="B11" s="144" t="s">
        <v>634</v>
      </c>
      <c r="C11" s="144" t="s">
        <v>635</v>
      </c>
    </row>
    <row r="12" spans="1:867" x14ac:dyDescent="0.2">
      <c r="B12" s="144" t="s">
        <v>636</v>
      </c>
      <c r="C12" s="144">
        <v>50</v>
      </c>
    </row>
    <row r="13" spans="1:867" x14ac:dyDescent="0.2">
      <c r="B13" s="144" t="s">
        <v>637</v>
      </c>
      <c r="C13" s="144">
        <v>1</v>
      </c>
    </row>
    <row r="14" spans="1:867" x14ac:dyDescent="0.2">
      <c r="B14" s="144" t="s">
        <v>638</v>
      </c>
      <c r="C14" s="144">
        <v>1</v>
      </c>
    </row>
    <row r="15" spans="1:867" ht="15.75" x14ac:dyDescent="0.25">
      <c r="B15" s="144" t="s">
        <v>639</v>
      </c>
      <c r="C15" s="144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zoomScaleNormal="100" workbookViewId="0">
      <selection activeCell="E11" sqref="E11"/>
    </sheetView>
  </sheetViews>
  <sheetFormatPr defaultRowHeight="12.75" x14ac:dyDescent="0.2"/>
  <cols>
    <col min="1" max="1" width="5.7109375" style="197" customWidth="1"/>
    <col min="2" max="2" width="92.7109375" style="199" customWidth="1"/>
    <col min="3" max="3" width="17.5703125" style="199" customWidth="1"/>
    <col min="4" max="4" width="11" style="178" customWidth="1"/>
    <col min="5" max="16384" width="9.140625" style="178"/>
  </cols>
  <sheetData>
    <row r="1" spans="1:3" ht="20.100000000000001" customHeight="1" thickBot="1" x14ac:dyDescent="0.25">
      <c r="A1" s="244" t="s">
        <v>829</v>
      </c>
      <c r="B1" s="245"/>
      <c r="C1" s="246"/>
    </row>
    <row r="2" spans="1:3" ht="13.5" thickBot="1" x14ac:dyDescent="0.25">
      <c r="B2" s="198"/>
    </row>
    <row r="3" spans="1:3" ht="20.100000000000001" customHeight="1" thickBot="1" x14ac:dyDescent="0.25">
      <c r="A3" s="200" t="s">
        <v>830</v>
      </c>
      <c r="B3" s="201" t="s">
        <v>831</v>
      </c>
      <c r="C3" s="202" t="s">
        <v>832</v>
      </c>
    </row>
    <row r="4" spans="1:3" x14ac:dyDescent="0.2">
      <c r="A4" s="203">
        <v>1</v>
      </c>
      <c r="B4" s="204" t="s">
        <v>833</v>
      </c>
      <c r="C4" s="205">
        <v>223.81</v>
      </c>
    </row>
    <row r="5" spans="1:3" x14ac:dyDescent="0.2">
      <c r="A5" s="206">
        <v>2</v>
      </c>
      <c r="B5" s="204" t="s">
        <v>834</v>
      </c>
      <c r="C5" s="207">
        <v>263.87</v>
      </c>
    </row>
    <row r="6" spans="1:3" x14ac:dyDescent="0.2">
      <c r="A6" s="206">
        <v>3</v>
      </c>
      <c r="B6" s="204" t="s">
        <v>835</v>
      </c>
      <c r="C6" s="205">
        <v>2485.6999999999998</v>
      </c>
    </row>
    <row r="7" spans="1:3" x14ac:dyDescent="0.2">
      <c r="A7" s="206">
        <v>4</v>
      </c>
      <c r="B7" s="204" t="s">
        <v>836</v>
      </c>
      <c r="C7" s="205">
        <v>263.87</v>
      </c>
    </row>
    <row r="8" spans="1:3" x14ac:dyDescent="0.2">
      <c r="A8" s="206">
        <v>5</v>
      </c>
      <c r="B8" s="204" t="s">
        <v>837</v>
      </c>
      <c r="C8" s="205">
        <v>263.87</v>
      </c>
    </row>
    <row r="9" spans="1:3" x14ac:dyDescent="0.2">
      <c r="A9" s="206">
        <v>6</v>
      </c>
      <c r="B9" s="204" t="s">
        <v>838</v>
      </c>
      <c r="C9" s="205">
        <v>263.87</v>
      </c>
    </row>
    <row r="10" spans="1:3" x14ac:dyDescent="0.2">
      <c r="A10" s="206">
        <v>7</v>
      </c>
      <c r="B10" s="204" t="s">
        <v>839</v>
      </c>
      <c r="C10" s="205">
        <v>263.87</v>
      </c>
    </row>
    <row r="11" spans="1:3" x14ac:dyDescent="0.2">
      <c r="A11" s="206">
        <v>8</v>
      </c>
      <c r="B11" s="204" t="s">
        <v>840</v>
      </c>
      <c r="C11" s="205">
        <v>263.87</v>
      </c>
    </row>
    <row r="12" spans="1:3" x14ac:dyDescent="0.2">
      <c r="A12" s="206">
        <v>9</v>
      </c>
      <c r="B12" s="204" t="s">
        <v>841</v>
      </c>
      <c r="C12" s="205">
        <v>263.87</v>
      </c>
    </row>
    <row r="13" spans="1:3" x14ac:dyDescent="0.2">
      <c r="A13" s="206">
        <v>10</v>
      </c>
      <c r="B13" s="204" t="s">
        <v>842</v>
      </c>
      <c r="C13" s="205">
        <v>263.87</v>
      </c>
    </row>
    <row r="14" spans="1:3" x14ac:dyDescent="0.2">
      <c r="A14" s="206">
        <v>11</v>
      </c>
      <c r="B14" s="204" t="s">
        <v>843</v>
      </c>
      <c r="C14" s="205">
        <v>203.74</v>
      </c>
    </row>
    <row r="15" spans="1:3" x14ac:dyDescent="0.2">
      <c r="A15" s="206">
        <v>12</v>
      </c>
      <c r="B15" s="204" t="s">
        <v>844</v>
      </c>
      <c r="C15" s="205">
        <v>263.87</v>
      </c>
    </row>
    <row r="16" spans="1:3" x14ac:dyDescent="0.2">
      <c r="A16" s="206">
        <v>13</v>
      </c>
      <c r="B16" s="204" t="s">
        <v>845</v>
      </c>
      <c r="C16" s="205">
        <v>263.87</v>
      </c>
    </row>
    <row r="17" spans="1:3" x14ac:dyDescent="0.2">
      <c r="A17" s="206">
        <v>14</v>
      </c>
      <c r="B17" s="204" t="s">
        <v>846</v>
      </c>
      <c r="C17" s="205">
        <v>263.87</v>
      </c>
    </row>
    <row r="18" spans="1:3" x14ac:dyDescent="0.2">
      <c r="A18" s="206">
        <v>15</v>
      </c>
      <c r="B18" s="204" t="s">
        <v>847</v>
      </c>
      <c r="C18" s="205">
        <v>6179.53</v>
      </c>
    </row>
    <row r="19" spans="1:3" x14ac:dyDescent="0.2">
      <c r="A19" s="206">
        <v>16</v>
      </c>
      <c r="B19" s="204" t="s">
        <v>848</v>
      </c>
      <c r="C19" s="205">
        <v>263.87</v>
      </c>
    </row>
    <row r="20" spans="1:3" x14ac:dyDescent="0.2">
      <c r="A20" s="206">
        <v>17</v>
      </c>
      <c r="B20" s="204" t="s">
        <v>849</v>
      </c>
      <c r="C20" s="205">
        <v>899.28</v>
      </c>
    </row>
    <row r="21" spans="1:3" x14ac:dyDescent="0.2">
      <c r="A21" s="206">
        <v>18</v>
      </c>
      <c r="B21" s="204" t="s">
        <v>850</v>
      </c>
      <c r="C21" s="205">
        <v>205.02</v>
      </c>
    </row>
    <row r="22" spans="1:3" x14ac:dyDescent="0.2">
      <c r="A22" s="206">
        <v>19</v>
      </c>
      <c r="B22" s="204" t="s">
        <v>851</v>
      </c>
      <c r="C22" s="205">
        <v>263.87</v>
      </c>
    </row>
    <row r="23" spans="1:3" x14ac:dyDescent="0.2">
      <c r="A23" s="206">
        <v>20</v>
      </c>
      <c r="B23" s="204" t="s">
        <v>852</v>
      </c>
      <c r="C23" s="205">
        <v>263.87</v>
      </c>
    </row>
    <row r="24" spans="1:3" x14ac:dyDescent="0.2">
      <c r="A24" s="206">
        <v>21</v>
      </c>
      <c r="B24" s="204" t="s">
        <v>853</v>
      </c>
      <c r="C24" s="205">
        <v>260.64</v>
      </c>
    </row>
    <row r="25" spans="1:3" x14ac:dyDescent="0.2">
      <c r="A25" s="206">
        <v>22</v>
      </c>
      <c r="B25" s="204" t="s">
        <v>854</v>
      </c>
      <c r="C25" s="205">
        <v>258.2</v>
      </c>
    </row>
    <row r="26" spans="1:3" x14ac:dyDescent="0.2">
      <c r="A26" s="206">
        <v>23</v>
      </c>
      <c r="B26" s="204" t="s">
        <v>855</v>
      </c>
      <c r="C26" s="205">
        <v>263.87</v>
      </c>
    </row>
    <row r="27" spans="1:3" x14ac:dyDescent="0.2">
      <c r="A27" s="206">
        <v>24</v>
      </c>
      <c r="B27" s="204" t="s">
        <v>856</v>
      </c>
      <c r="C27" s="205">
        <v>263.87</v>
      </c>
    </row>
    <row r="28" spans="1:3" x14ac:dyDescent="0.2">
      <c r="A28" s="206">
        <v>25</v>
      </c>
      <c r="B28" s="204" t="s">
        <v>857</v>
      </c>
      <c r="C28" s="205">
        <v>263.87</v>
      </c>
    </row>
    <row r="29" spans="1:3" x14ac:dyDescent="0.2">
      <c r="A29" s="206">
        <v>26</v>
      </c>
      <c r="B29" s="204" t="s">
        <v>858</v>
      </c>
      <c r="C29" s="205">
        <v>37</v>
      </c>
    </row>
    <row r="30" spans="1:3" x14ac:dyDescent="0.2">
      <c r="A30" s="206">
        <v>27</v>
      </c>
      <c r="B30" s="204" t="s">
        <v>859</v>
      </c>
      <c r="C30" s="205">
        <v>263.87</v>
      </c>
    </row>
    <row r="31" spans="1:3" x14ac:dyDescent="0.2">
      <c r="A31" s="206">
        <v>28</v>
      </c>
      <c r="B31" s="204" t="s">
        <v>860</v>
      </c>
      <c r="C31" s="205">
        <v>263.87</v>
      </c>
    </row>
    <row r="32" spans="1:3" x14ac:dyDescent="0.2">
      <c r="A32" s="206">
        <v>29</v>
      </c>
      <c r="B32" s="204" t="s">
        <v>861</v>
      </c>
      <c r="C32" s="205">
        <v>263.87</v>
      </c>
    </row>
    <row r="33" spans="1:3" x14ac:dyDescent="0.2">
      <c r="A33" s="206">
        <v>30</v>
      </c>
      <c r="B33" s="204" t="s">
        <v>862</v>
      </c>
      <c r="C33" s="205">
        <v>37</v>
      </c>
    </row>
    <row r="34" spans="1:3" x14ac:dyDescent="0.2">
      <c r="A34" s="206">
        <v>31</v>
      </c>
      <c r="B34" s="204" t="s">
        <v>863</v>
      </c>
      <c r="C34" s="205">
        <v>1216.93</v>
      </c>
    </row>
    <row r="35" spans="1:3" x14ac:dyDescent="0.2">
      <c r="A35" s="206">
        <v>32</v>
      </c>
      <c r="B35" s="204" t="s">
        <v>864</v>
      </c>
      <c r="C35" s="205">
        <v>33.32</v>
      </c>
    </row>
    <row r="36" spans="1:3" x14ac:dyDescent="0.2">
      <c r="A36" s="206">
        <v>33</v>
      </c>
      <c r="B36" s="204" t="s">
        <v>865</v>
      </c>
      <c r="C36" s="205">
        <v>263.87</v>
      </c>
    </row>
    <row r="37" spans="1:3" x14ac:dyDescent="0.2">
      <c r="A37" s="206">
        <v>34</v>
      </c>
      <c r="B37" s="204" t="s">
        <v>866</v>
      </c>
      <c r="C37" s="205">
        <v>485.96</v>
      </c>
    </row>
    <row r="38" spans="1:3" x14ac:dyDescent="0.2">
      <c r="A38" s="206">
        <v>35</v>
      </c>
      <c r="B38" s="204" t="s">
        <v>867</v>
      </c>
      <c r="C38" s="205">
        <v>263.87</v>
      </c>
    </row>
    <row r="39" spans="1:3" x14ac:dyDescent="0.2">
      <c r="A39" s="206">
        <v>36</v>
      </c>
      <c r="B39" s="204" t="s">
        <v>868</v>
      </c>
      <c r="C39" s="205">
        <v>1191.2</v>
      </c>
    </row>
    <row r="40" spans="1:3" x14ac:dyDescent="0.2">
      <c r="A40" s="206">
        <v>37</v>
      </c>
      <c r="B40" s="204" t="s">
        <v>869</v>
      </c>
      <c r="C40" s="205">
        <v>263.87</v>
      </c>
    </row>
    <row r="41" spans="1:3" x14ac:dyDescent="0.2">
      <c r="A41" s="206">
        <v>38</v>
      </c>
      <c r="B41" s="204" t="s">
        <v>870</v>
      </c>
      <c r="C41" s="205">
        <v>37</v>
      </c>
    </row>
    <row r="42" spans="1:3" x14ac:dyDescent="0.2">
      <c r="A42" s="206">
        <v>39</v>
      </c>
      <c r="B42" s="204" t="s">
        <v>871</v>
      </c>
      <c r="C42" s="205">
        <v>250.22</v>
      </c>
    </row>
    <row r="43" spans="1:3" x14ac:dyDescent="0.2">
      <c r="A43" s="206">
        <v>40</v>
      </c>
      <c r="B43" s="204" t="s">
        <v>872</v>
      </c>
      <c r="C43" s="205">
        <v>1043.1500000000001</v>
      </c>
    </row>
    <row r="44" spans="1:3" x14ac:dyDescent="0.2">
      <c r="A44" s="206">
        <v>41</v>
      </c>
      <c r="B44" s="204" t="s">
        <v>873</v>
      </c>
      <c r="C44" s="205">
        <v>263.87</v>
      </c>
    </row>
    <row r="45" spans="1:3" x14ac:dyDescent="0.2">
      <c r="A45" s="206">
        <v>42</v>
      </c>
      <c r="B45" s="204" t="s">
        <v>874</v>
      </c>
      <c r="C45" s="205">
        <v>263.87</v>
      </c>
    </row>
    <row r="46" spans="1:3" x14ac:dyDescent="0.2">
      <c r="A46" s="206">
        <v>43</v>
      </c>
      <c r="B46" s="204" t="s">
        <v>875</v>
      </c>
      <c r="C46" s="205">
        <v>263.87</v>
      </c>
    </row>
    <row r="47" spans="1:3" x14ac:dyDescent="0.2">
      <c r="A47" s="206">
        <v>44</v>
      </c>
      <c r="B47" s="204" t="s">
        <v>876</v>
      </c>
      <c r="C47" s="205">
        <v>263.87</v>
      </c>
    </row>
    <row r="48" spans="1:3" x14ac:dyDescent="0.2">
      <c r="A48" s="206">
        <v>45</v>
      </c>
      <c r="B48" s="204" t="s">
        <v>877</v>
      </c>
      <c r="C48" s="205">
        <v>37</v>
      </c>
    </row>
    <row r="49" spans="1:3" x14ac:dyDescent="0.2">
      <c r="A49" s="206">
        <v>46</v>
      </c>
      <c r="B49" s="204" t="s">
        <v>878</v>
      </c>
      <c r="C49" s="205">
        <v>986.79</v>
      </c>
    </row>
    <row r="50" spans="1:3" x14ac:dyDescent="0.2">
      <c r="A50" s="206">
        <v>47</v>
      </c>
      <c r="B50" s="204" t="s">
        <v>879</v>
      </c>
      <c r="C50" s="205">
        <v>33.090000000000003</v>
      </c>
    </row>
    <row r="51" spans="1:3" x14ac:dyDescent="0.2">
      <c r="A51" s="206">
        <v>48</v>
      </c>
      <c r="B51" s="204" t="s">
        <v>880</v>
      </c>
      <c r="C51" s="205">
        <v>4635.47</v>
      </c>
    </row>
    <row r="52" spans="1:3" x14ac:dyDescent="0.2">
      <c r="A52" s="206">
        <v>49</v>
      </c>
      <c r="B52" s="204" t="s">
        <v>881</v>
      </c>
      <c r="C52" s="205">
        <v>263.87</v>
      </c>
    </row>
    <row r="53" spans="1:3" x14ac:dyDescent="0.2">
      <c r="A53" s="206">
        <v>50</v>
      </c>
      <c r="B53" s="204" t="s">
        <v>882</v>
      </c>
      <c r="C53" s="205">
        <v>4949.8100000000004</v>
      </c>
    </row>
    <row r="54" spans="1:3" x14ac:dyDescent="0.2">
      <c r="A54" s="206">
        <v>51</v>
      </c>
      <c r="B54" s="204" t="s">
        <v>883</v>
      </c>
      <c r="C54" s="205">
        <v>263.87</v>
      </c>
    </row>
    <row r="55" spans="1:3" x14ac:dyDescent="0.2">
      <c r="A55" s="206">
        <v>52</v>
      </c>
      <c r="B55" s="204" t="s">
        <v>884</v>
      </c>
      <c r="C55" s="205">
        <v>263.87</v>
      </c>
    </row>
    <row r="56" spans="1:3" x14ac:dyDescent="0.2">
      <c r="A56" s="206">
        <v>53</v>
      </c>
      <c r="B56" s="204" t="s">
        <v>885</v>
      </c>
      <c r="C56" s="205">
        <v>263.87</v>
      </c>
    </row>
    <row r="57" spans="1:3" x14ac:dyDescent="0.2">
      <c r="A57" s="206">
        <v>54</v>
      </c>
      <c r="B57" s="204" t="s">
        <v>886</v>
      </c>
      <c r="C57" s="205">
        <v>263.87</v>
      </c>
    </row>
    <row r="58" spans="1:3" x14ac:dyDescent="0.2">
      <c r="A58" s="206">
        <v>55</v>
      </c>
      <c r="B58" s="204" t="s">
        <v>887</v>
      </c>
      <c r="C58" s="205">
        <v>250.22</v>
      </c>
    </row>
    <row r="59" spans="1:3" x14ac:dyDescent="0.2">
      <c r="A59" s="206">
        <v>56</v>
      </c>
      <c r="B59" s="204" t="s">
        <v>888</v>
      </c>
      <c r="C59" s="205">
        <v>1318.71</v>
      </c>
    </row>
    <row r="60" spans="1:3" x14ac:dyDescent="0.2">
      <c r="A60" s="206">
        <v>57</v>
      </c>
      <c r="B60" s="204" t="s">
        <v>889</v>
      </c>
      <c r="C60" s="205">
        <v>34</v>
      </c>
    </row>
    <row r="61" spans="1:3" x14ac:dyDescent="0.2">
      <c r="A61" s="206">
        <v>58</v>
      </c>
      <c r="B61" s="204" t="s">
        <v>890</v>
      </c>
      <c r="C61" s="205">
        <v>37</v>
      </c>
    </row>
    <row r="62" spans="1:3" x14ac:dyDescent="0.2">
      <c r="A62" s="206">
        <v>59</v>
      </c>
      <c r="B62" s="204" t="s">
        <v>891</v>
      </c>
      <c r="C62" s="205">
        <v>263.87</v>
      </c>
    </row>
    <row r="63" spans="1:3" x14ac:dyDescent="0.2">
      <c r="A63" s="206">
        <v>60</v>
      </c>
      <c r="B63" s="204" t="s">
        <v>892</v>
      </c>
      <c r="C63" s="205">
        <v>263.87</v>
      </c>
    </row>
    <row r="64" spans="1:3" x14ac:dyDescent="0.2">
      <c r="A64" s="206">
        <v>61</v>
      </c>
      <c r="B64" s="204" t="s">
        <v>893</v>
      </c>
      <c r="C64" s="205">
        <v>263.87</v>
      </c>
    </row>
    <row r="65" spans="1:3" x14ac:dyDescent="0.2">
      <c r="A65" s="206">
        <v>62</v>
      </c>
      <c r="B65" s="204" t="s">
        <v>894</v>
      </c>
      <c r="C65" s="205">
        <v>263.87</v>
      </c>
    </row>
    <row r="66" spans="1:3" x14ac:dyDescent="0.2">
      <c r="A66" s="206">
        <v>63</v>
      </c>
      <c r="B66" s="204" t="s">
        <v>895</v>
      </c>
      <c r="C66" s="205">
        <v>263.87</v>
      </c>
    </row>
    <row r="67" spans="1:3" x14ac:dyDescent="0.2">
      <c r="A67" s="206">
        <v>64</v>
      </c>
      <c r="B67" s="204" t="s">
        <v>896</v>
      </c>
      <c r="C67" s="205">
        <v>263.87</v>
      </c>
    </row>
    <row r="68" spans="1:3" x14ac:dyDescent="0.2">
      <c r="A68" s="206">
        <v>65</v>
      </c>
      <c r="B68" s="204" t="s">
        <v>897</v>
      </c>
      <c r="C68" s="205">
        <v>2415.56</v>
      </c>
    </row>
    <row r="69" spans="1:3" x14ac:dyDescent="0.2">
      <c r="A69" s="206">
        <v>66</v>
      </c>
      <c r="B69" s="204" t="s">
        <v>898</v>
      </c>
      <c r="C69" s="205">
        <v>1164.28</v>
      </c>
    </row>
    <row r="70" spans="1:3" x14ac:dyDescent="0.2">
      <c r="A70" s="206">
        <v>67</v>
      </c>
      <c r="B70" s="204" t="s">
        <v>899</v>
      </c>
      <c r="C70" s="205">
        <v>263.87</v>
      </c>
    </row>
    <row r="71" spans="1:3" x14ac:dyDescent="0.2">
      <c r="A71" s="206">
        <v>68</v>
      </c>
      <c r="B71" s="204" t="s">
        <v>900</v>
      </c>
      <c r="C71" s="205">
        <v>249.19</v>
      </c>
    </row>
    <row r="72" spans="1:3" x14ac:dyDescent="0.2">
      <c r="A72" s="206">
        <v>69</v>
      </c>
      <c r="B72" s="204" t="s">
        <v>901</v>
      </c>
      <c r="C72" s="205">
        <v>37</v>
      </c>
    </row>
    <row r="73" spans="1:3" x14ac:dyDescent="0.2">
      <c r="A73" s="206">
        <v>70</v>
      </c>
      <c r="B73" s="204" t="s">
        <v>902</v>
      </c>
      <c r="C73" s="205">
        <v>263.87</v>
      </c>
    </row>
    <row r="74" spans="1:3" x14ac:dyDescent="0.2">
      <c r="A74" s="206">
        <v>71</v>
      </c>
      <c r="B74" s="204" t="s">
        <v>903</v>
      </c>
      <c r="C74" s="205">
        <v>263.87</v>
      </c>
    </row>
    <row r="75" spans="1:3" x14ac:dyDescent="0.2">
      <c r="A75" s="206">
        <v>72</v>
      </c>
      <c r="B75" s="204" t="s">
        <v>904</v>
      </c>
      <c r="C75" s="205">
        <v>263.87</v>
      </c>
    </row>
    <row r="76" spans="1:3" x14ac:dyDescent="0.2">
      <c r="A76" s="206">
        <v>73</v>
      </c>
      <c r="B76" s="204" t="s">
        <v>905</v>
      </c>
      <c r="C76" s="205">
        <v>217.08</v>
      </c>
    </row>
    <row r="77" spans="1:3" x14ac:dyDescent="0.2">
      <c r="A77" s="206">
        <v>74</v>
      </c>
      <c r="B77" s="204" t="s">
        <v>906</v>
      </c>
      <c r="C77" s="205">
        <v>37</v>
      </c>
    </row>
    <row r="78" spans="1:3" x14ac:dyDescent="0.2">
      <c r="A78" s="206">
        <v>75</v>
      </c>
      <c r="B78" s="204" t="s">
        <v>907</v>
      </c>
      <c r="C78" s="205">
        <v>263.87</v>
      </c>
    </row>
    <row r="79" spans="1:3" x14ac:dyDescent="0.2">
      <c r="A79" s="206">
        <v>76</v>
      </c>
      <c r="B79" s="204" t="s">
        <v>908</v>
      </c>
      <c r="C79" s="205">
        <v>263.87</v>
      </c>
    </row>
    <row r="80" spans="1:3" x14ac:dyDescent="0.2">
      <c r="A80" s="206">
        <v>77</v>
      </c>
      <c r="B80" s="204" t="s">
        <v>909</v>
      </c>
      <c r="C80" s="205">
        <v>141.94</v>
      </c>
    </row>
    <row r="81" spans="1:3" x14ac:dyDescent="0.2">
      <c r="A81" s="206">
        <v>78</v>
      </c>
      <c r="B81" s="204" t="s">
        <v>910</v>
      </c>
      <c r="C81" s="205">
        <v>33.090000000000003</v>
      </c>
    </row>
    <row r="82" spans="1:3" x14ac:dyDescent="0.2">
      <c r="A82" s="206">
        <v>79</v>
      </c>
      <c r="B82" s="204" t="s">
        <v>911</v>
      </c>
      <c r="C82" s="205">
        <v>263.87</v>
      </c>
    </row>
    <row r="83" spans="1:3" x14ac:dyDescent="0.2">
      <c r="A83" s="206">
        <v>80</v>
      </c>
      <c r="B83" s="204" t="s">
        <v>912</v>
      </c>
      <c r="C83" s="205">
        <v>263.87</v>
      </c>
    </row>
    <row r="84" spans="1:3" x14ac:dyDescent="0.2">
      <c r="A84" s="206">
        <v>81</v>
      </c>
      <c r="B84" s="204" t="s">
        <v>913</v>
      </c>
      <c r="C84" s="205">
        <v>263.87</v>
      </c>
    </row>
    <row r="85" spans="1:3" x14ac:dyDescent="0.2">
      <c r="A85" s="206">
        <v>82</v>
      </c>
      <c r="B85" s="204" t="s">
        <v>914</v>
      </c>
      <c r="C85" s="205">
        <v>263.87</v>
      </c>
    </row>
    <row r="86" spans="1:3" x14ac:dyDescent="0.2">
      <c r="A86" s="206">
        <v>83</v>
      </c>
      <c r="B86" s="204" t="s">
        <v>915</v>
      </c>
      <c r="C86" s="205">
        <v>1405.12</v>
      </c>
    </row>
    <row r="87" spans="1:3" x14ac:dyDescent="0.2">
      <c r="A87" s="206">
        <v>84</v>
      </c>
      <c r="B87" s="204" t="s">
        <v>916</v>
      </c>
      <c r="C87" s="205">
        <v>250.22</v>
      </c>
    </row>
    <row r="88" spans="1:3" x14ac:dyDescent="0.2">
      <c r="A88" s="206">
        <v>85</v>
      </c>
      <c r="B88" s="204" t="s">
        <v>917</v>
      </c>
      <c r="C88" s="205">
        <v>792.4</v>
      </c>
    </row>
    <row r="89" spans="1:3" x14ac:dyDescent="0.2">
      <c r="A89" s="206">
        <v>86</v>
      </c>
      <c r="B89" s="204" t="s">
        <v>917</v>
      </c>
      <c r="C89" s="205">
        <v>7.1</v>
      </c>
    </row>
    <row r="90" spans="1:3" x14ac:dyDescent="0.2">
      <c r="A90" s="206">
        <v>87</v>
      </c>
      <c r="B90" s="204" t="s">
        <v>918</v>
      </c>
      <c r="C90" s="205">
        <v>263.87</v>
      </c>
    </row>
    <row r="91" spans="1:3" x14ac:dyDescent="0.2">
      <c r="A91" s="206">
        <v>88</v>
      </c>
      <c r="B91" s="204" t="s">
        <v>919</v>
      </c>
      <c r="C91" s="205">
        <v>263.87</v>
      </c>
    </row>
    <row r="92" spans="1:3" x14ac:dyDescent="0.2">
      <c r="A92" s="206">
        <v>89</v>
      </c>
      <c r="B92" s="204" t="s">
        <v>920</v>
      </c>
      <c r="C92" s="205">
        <v>236.01</v>
      </c>
    </row>
    <row r="93" spans="1:3" x14ac:dyDescent="0.2">
      <c r="A93" s="206">
        <v>90</v>
      </c>
      <c r="B93" s="204" t="s">
        <v>921</v>
      </c>
      <c r="C93" s="205">
        <v>263.87</v>
      </c>
    </row>
    <row r="94" spans="1:3" x14ac:dyDescent="0.2">
      <c r="A94" s="206">
        <v>91</v>
      </c>
      <c r="B94" s="204" t="s">
        <v>922</v>
      </c>
      <c r="C94" s="205">
        <v>33.090000000000003</v>
      </c>
    </row>
    <row r="95" spans="1:3" x14ac:dyDescent="0.2">
      <c r="A95" s="206">
        <v>92</v>
      </c>
      <c r="B95" s="204" t="s">
        <v>923</v>
      </c>
      <c r="C95" s="205">
        <v>263.87</v>
      </c>
    </row>
    <row r="96" spans="1:3" x14ac:dyDescent="0.2">
      <c r="A96" s="206">
        <v>93</v>
      </c>
      <c r="B96" s="204" t="s">
        <v>924</v>
      </c>
      <c r="C96" s="205">
        <v>258.2</v>
      </c>
    </row>
    <row r="97" spans="1:3" x14ac:dyDescent="0.2">
      <c r="A97" s="206">
        <v>94</v>
      </c>
      <c r="B97" s="204" t="s">
        <v>925</v>
      </c>
      <c r="C97" s="205">
        <v>258.2</v>
      </c>
    </row>
    <row r="98" spans="1:3" x14ac:dyDescent="0.2">
      <c r="A98" s="206">
        <v>95</v>
      </c>
      <c r="B98" s="204" t="s">
        <v>926</v>
      </c>
      <c r="C98" s="205">
        <v>809.63</v>
      </c>
    </row>
    <row r="99" spans="1:3" x14ac:dyDescent="0.2">
      <c r="A99" s="206">
        <v>96</v>
      </c>
      <c r="B99" s="204" t="s">
        <v>927</v>
      </c>
      <c r="C99" s="205">
        <v>751.94</v>
      </c>
    </row>
    <row r="100" spans="1:3" x14ac:dyDescent="0.2">
      <c r="A100" s="206">
        <v>97</v>
      </c>
      <c r="B100" s="204" t="s">
        <v>928</v>
      </c>
      <c r="C100" s="205">
        <v>1039.52</v>
      </c>
    </row>
    <row r="101" spans="1:3" x14ac:dyDescent="0.2">
      <c r="A101" s="206">
        <v>98</v>
      </c>
      <c r="B101" s="204" t="s">
        <v>929</v>
      </c>
      <c r="C101" s="205">
        <v>243.53</v>
      </c>
    </row>
    <row r="102" spans="1:3" x14ac:dyDescent="0.2">
      <c r="A102" s="206">
        <v>99</v>
      </c>
      <c r="B102" s="204" t="s">
        <v>930</v>
      </c>
      <c r="C102" s="205">
        <v>236.01</v>
      </c>
    </row>
    <row r="103" spans="1:3" x14ac:dyDescent="0.2">
      <c r="A103" s="206">
        <v>100</v>
      </c>
      <c r="B103" s="204" t="s">
        <v>931</v>
      </c>
      <c r="C103" s="205">
        <v>30.43</v>
      </c>
    </row>
    <row r="104" spans="1:3" x14ac:dyDescent="0.2">
      <c r="A104" s="206">
        <v>101</v>
      </c>
      <c r="B104" s="204" t="s">
        <v>932</v>
      </c>
      <c r="C104" s="205">
        <v>250.22</v>
      </c>
    </row>
    <row r="105" spans="1:3" x14ac:dyDescent="0.2">
      <c r="A105" s="206">
        <v>102</v>
      </c>
      <c r="B105" s="204" t="s">
        <v>933</v>
      </c>
      <c r="C105" s="205">
        <v>128.88</v>
      </c>
    </row>
    <row r="106" spans="1:3" x14ac:dyDescent="0.2">
      <c r="A106" s="206">
        <v>103</v>
      </c>
      <c r="B106" s="204" t="s">
        <v>934</v>
      </c>
      <c r="C106" s="205">
        <v>214.86</v>
      </c>
    </row>
    <row r="107" spans="1:3" x14ac:dyDescent="0.2">
      <c r="A107" s="206">
        <v>104</v>
      </c>
      <c r="B107" s="204" t="s">
        <v>935</v>
      </c>
      <c r="C107" s="205">
        <v>190.78</v>
      </c>
    </row>
    <row r="108" spans="1:3" x14ac:dyDescent="0.2">
      <c r="A108" s="206">
        <v>105</v>
      </c>
      <c r="B108" s="204" t="s">
        <v>936</v>
      </c>
      <c r="C108" s="205">
        <v>37</v>
      </c>
    </row>
    <row r="109" spans="1:3" x14ac:dyDescent="0.2">
      <c r="A109" s="206">
        <v>106</v>
      </c>
      <c r="B109" s="204" t="s">
        <v>937</v>
      </c>
      <c r="C109" s="205">
        <v>217.15</v>
      </c>
    </row>
    <row r="110" spans="1:3" x14ac:dyDescent="0.2">
      <c r="A110" s="206">
        <v>107</v>
      </c>
      <c r="B110" s="204" t="s">
        <v>938</v>
      </c>
      <c r="C110" s="205">
        <v>203.74</v>
      </c>
    </row>
    <row r="111" spans="1:3" x14ac:dyDescent="0.2">
      <c r="A111" s="206">
        <v>108</v>
      </c>
      <c r="B111" s="204" t="s">
        <v>939</v>
      </c>
      <c r="C111" s="205">
        <v>263.87</v>
      </c>
    </row>
    <row r="112" spans="1:3" x14ac:dyDescent="0.2">
      <c r="A112" s="206">
        <v>109</v>
      </c>
      <c r="B112" s="204" t="s">
        <v>940</v>
      </c>
      <c r="C112" s="205">
        <v>222.43</v>
      </c>
    </row>
    <row r="113" spans="1:3" x14ac:dyDescent="0.2">
      <c r="A113" s="206">
        <v>110</v>
      </c>
      <c r="B113" s="204" t="s">
        <v>941</v>
      </c>
      <c r="C113" s="205">
        <v>172.58</v>
      </c>
    </row>
    <row r="114" spans="1:3" x14ac:dyDescent="0.2">
      <c r="A114" s="206">
        <v>111</v>
      </c>
      <c r="B114" s="204" t="s">
        <v>942</v>
      </c>
      <c r="C114" s="205">
        <v>37</v>
      </c>
    </row>
    <row r="115" spans="1:3" x14ac:dyDescent="0.2">
      <c r="A115" s="206">
        <v>112</v>
      </c>
      <c r="B115" s="204" t="s">
        <v>943</v>
      </c>
      <c r="C115" s="205">
        <v>37</v>
      </c>
    </row>
    <row r="116" spans="1:3" x14ac:dyDescent="0.2">
      <c r="A116" s="206">
        <v>113</v>
      </c>
      <c r="B116" s="204" t="s">
        <v>944</v>
      </c>
      <c r="C116" s="205">
        <v>170.8</v>
      </c>
    </row>
    <row r="117" spans="1:3" x14ac:dyDescent="0.2">
      <c r="A117" s="206">
        <v>114</v>
      </c>
      <c r="B117" s="204" t="s">
        <v>945</v>
      </c>
      <c r="C117" s="205">
        <v>37</v>
      </c>
    </row>
    <row r="118" spans="1:3" x14ac:dyDescent="0.2">
      <c r="A118" s="206">
        <v>115</v>
      </c>
      <c r="B118" s="204" t="s">
        <v>946</v>
      </c>
      <c r="C118" s="205">
        <v>758.45</v>
      </c>
    </row>
    <row r="119" spans="1:3" x14ac:dyDescent="0.2">
      <c r="A119" s="206">
        <v>116</v>
      </c>
      <c r="B119" s="204" t="s">
        <v>947</v>
      </c>
      <c r="C119" s="205">
        <v>263.87</v>
      </c>
    </row>
    <row r="120" spans="1:3" x14ac:dyDescent="0.2">
      <c r="A120" s="206">
        <v>117</v>
      </c>
      <c r="B120" s="204" t="s">
        <v>948</v>
      </c>
      <c r="C120" s="205">
        <v>263.87</v>
      </c>
    </row>
    <row r="121" spans="1:3" x14ac:dyDescent="0.2">
      <c r="A121" s="206">
        <v>118</v>
      </c>
      <c r="B121" s="204" t="s">
        <v>949</v>
      </c>
      <c r="C121" s="205">
        <v>263.87</v>
      </c>
    </row>
    <row r="122" spans="1:3" x14ac:dyDescent="0.2">
      <c r="A122" s="206">
        <v>119</v>
      </c>
      <c r="B122" s="204" t="s">
        <v>950</v>
      </c>
      <c r="C122" s="205">
        <v>263.87</v>
      </c>
    </row>
    <row r="123" spans="1:3" x14ac:dyDescent="0.2">
      <c r="A123" s="206">
        <v>120</v>
      </c>
      <c r="B123" s="204" t="s">
        <v>951</v>
      </c>
      <c r="C123" s="205">
        <v>2704.1</v>
      </c>
    </row>
    <row r="124" spans="1:3" x14ac:dyDescent="0.2">
      <c r="A124" s="206">
        <v>121</v>
      </c>
      <c r="B124" s="204" t="s">
        <v>952</v>
      </c>
      <c r="C124" s="205">
        <v>3443.59</v>
      </c>
    </row>
    <row r="125" spans="1:3" x14ac:dyDescent="0.2">
      <c r="A125" s="206">
        <v>122</v>
      </c>
      <c r="B125" s="204" t="s">
        <v>953</v>
      </c>
      <c r="C125" s="205">
        <v>13614.29</v>
      </c>
    </row>
    <row r="126" spans="1:3" x14ac:dyDescent="0.2">
      <c r="A126" s="206">
        <v>123</v>
      </c>
      <c r="B126" s="204" t="s">
        <v>954</v>
      </c>
      <c r="C126" s="205">
        <v>37</v>
      </c>
    </row>
    <row r="127" spans="1:3" x14ac:dyDescent="0.2">
      <c r="A127" s="206">
        <v>124</v>
      </c>
      <c r="B127" s="204" t="s">
        <v>955</v>
      </c>
      <c r="C127" s="205">
        <v>1276.52</v>
      </c>
    </row>
    <row r="128" spans="1:3" x14ac:dyDescent="0.2">
      <c r="A128" s="206">
        <v>125</v>
      </c>
      <c r="B128" s="204" t="s">
        <v>956</v>
      </c>
      <c r="C128" s="205">
        <v>2107.98</v>
      </c>
    </row>
    <row r="129" spans="1:3" x14ac:dyDescent="0.2">
      <c r="A129" s="206">
        <v>126</v>
      </c>
      <c r="B129" s="204" t="s">
        <v>957</v>
      </c>
      <c r="C129" s="205">
        <v>263.87</v>
      </c>
    </row>
    <row r="130" spans="1:3" x14ac:dyDescent="0.2">
      <c r="A130" s="206">
        <v>127</v>
      </c>
      <c r="B130" s="204" t="s">
        <v>958</v>
      </c>
      <c r="C130" s="205">
        <v>214.86</v>
      </c>
    </row>
    <row r="131" spans="1:3" x14ac:dyDescent="0.2">
      <c r="A131" s="206">
        <v>128</v>
      </c>
      <c r="B131" s="204" t="s">
        <v>959</v>
      </c>
      <c r="C131" s="205">
        <v>250.22</v>
      </c>
    </row>
    <row r="132" spans="1:3" x14ac:dyDescent="0.2">
      <c r="A132" s="206">
        <v>129</v>
      </c>
      <c r="B132" s="204" t="s">
        <v>960</v>
      </c>
      <c r="C132" s="205">
        <v>33.32</v>
      </c>
    </row>
    <row r="133" spans="1:3" x14ac:dyDescent="0.2">
      <c r="A133" s="206">
        <v>130</v>
      </c>
      <c r="B133" s="204" t="s">
        <v>961</v>
      </c>
      <c r="C133" s="205">
        <v>1367.8</v>
      </c>
    </row>
    <row r="134" spans="1:3" x14ac:dyDescent="0.2">
      <c r="A134" s="206">
        <v>131</v>
      </c>
      <c r="B134" s="204" t="s">
        <v>962</v>
      </c>
      <c r="C134" s="205">
        <v>250.22</v>
      </c>
    </row>
    <row r="135" spans="1:3" x14ac:dyDescent="0.2">
      <c r="A135" s="206">
        <v>132</v>
      </c>
      <c r="B135" s="204" t="s">
        <v>963</v>
      </c>
      <c r="C135" s="205">
        <v>263.87</v>
      </c>
    </row>
    <row r="136" spans="1:3" x14ac:dyDescent="0.2">
      <c r="A136" s="206">
        <v>133</v>
      </c>
      <c r="B136" s="204" t="s">
        <v>964</v>
      </c>
      <c r="C136" s="205">
        <v>250.22</v>
      </c>
    </row>
    <row r="137" spans="1:3" x14ac:dyDescent="0.2">
      <c r="A137" s="206">
        <v>134</v>
      </c>
      <c r="B137" s="204" t="s">
        <v>965</v>
      </c>
      <c r="C137" s="205">
        <v>263.87</v>
      </c>
    </row>
    <row r="138" spans="1:3" x14ac:dyDescent="0.2">
      <c r="A138" s="206">
        <v>135</v>
      </c>
      <c r="B138" s="204" t="s">
        <v>966</v>
      </c>
      <c r="C138" s="205">
        <v>263.87</v>
      </c>
    </row>
    <row r="139" spans="1:3" x14ac:dyDescent="0.2">
      <c r="A139" s="206">
        <v>136</v>
      </c>
      <c r="B139" s="204" t="s">
        <v>967</v>
      </c>
      <c r="C139" s="205">
        <v>263.87</v>
      </c>
    </row>
    <row r="140" spans="1:3" x14ac:dyDescent="0.2">
      <c r="A140" s="206">
        <v>137</v>
      </c>
      <c r="B140" s="204" t="s">
        <v>968</v>
      </c>
      <c r="C140" s="205">
        <v>672.08</v>
      </c>
    </row>
    <row r="141" spans="1:3" x14ac:dyDescent="0.2">
      <c r="A141" s="206">
        <v>138</v>
      </c>
      <c r="B141" s="204" t="s">
        <v>969</v>
      </c>
      <c r="C141" s="205">
        <v>263.87</v>
      </c>
    </row>
    <row r="142" spans="1:3" x14ac:dyDescent="0.2">
      <c r="A142" s="206">
        <v>139</v>
      </c>
      <c r="B142" s="204" t="s">
        <v>970</v>
      </c>
      <c r="C142" s="205">
        <v>223.81</v>
      </c>
    </row>
    <row r="143" spans="1:3" x14ac:dyDescent="0.2">
      <c r="A143" s="206">
        <v>140</v>
      </c>
      <c r="B143" s="204" t="s">
        <v>971</v>
      </c>
      <c r="C143" s="205">
        <v>37</v>
      </c>
    </row>
    <row r="144" spans="1:3" ht="13.5" thickBot="1" x14ac:dyDescent="0.25">
      <c r="A144" s="206">
        <v>141</v>
      </c>
      <c r="B144" s="204" t="s">
        <v>972</v>
      </c>
      <c r="C144" s="205">
        <v>263.87</v>
      </c>
    </row>
    <row r="145" spans="2:4" ht="20.100000000000001" customHeight="1" thickBot="1" x14ac:dyDescent="0.25">
      <c r="B145" s="208" t="s">
        <v>5</v>
      </c>
      <c r="C145" s="209">
        <f>SUM(C4:C144)</f>
        <v>84024.910000000047</v>
      </c>
      <c r="D145" s="210"/>
    </row>
  </sheetData>
  <sheetProtection algorithmName="SHA-512" hashValue="Ab+EjuK8mlkONU8YPGG0SnCnuqtUTg3Q75NblYexaNJ6aqGMv6gTCJaBtxt8C64PAidwRnEidKllOtbgaS7F6g==" saltValue="eqk4+TDdo35ySw+dwtgl5A==" spinCount="100000" sheet="1" objects="1" scenarios="1"/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TOTAL</vt:lpstr>
      <vt:lpstr>TOTAIS_PGM</vt:lpstr>
      <vt:lpstr>Estações Trabalho_Impressoras</vt:lpstr>
      <vt:lpstr>Caixas Correio</vt:lpstr>
      <vt:lpstr>WI-FI</vt:lpstr>
      <vt:lpstr>Adm. Redes Locais</vt:lpstr>
      <vt:lpstr>Gestão da Rede Infovia</vt:lpstr>
      <vt:lpstr>Relação Servidor VM</vt:lpstr>
      <vt:lpstr>Relação Sistemas PGM</vt:lpstr>
      <vt:lpstr>Descentralizadas</vt:lpstr>
      <vt:lpstr>Plan1</vt:lpstr>
    </vt:vector>
  </TitlesOfParts>
  <Company>PMPA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Márcia Rodrigues de Oliveira</cp:lastModifiedBy>
  <cp:lastPrinted>2017-09-28T12:40:58Z</cp:lastPrinted>
  <dcterms:created xsi:type="dcterms:W3CDTF">2012-03-30T18:42:19Z</dcterms:created>
  <dcterms:modified xsi:type="dcterms:W3CDTF">2023-01-11T17:15:21Z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6be3eebb-5de4-4019-b095-576bc78bdc9b</vt:lpwstr>
  </property>
</Properties>
</file>