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2022\CENTRALIZADAS\2022-12 Dezembro\Relatórios Secretarias\SMAMUS\"/>
    </mc:Choice>
  </mc:AlternateContent>
  <bookViews>
    <workbookView xWindow="480" yWindow="45" windowWidth="11340" windowHeight="8580" firstSheet="1" activeTab="1"/>
  </bookViews>
  <sheets>
    <sheet name="TOTAL" sheetId="9" state="hidden" r:id="rId1"/>
    <sheet name="TOTAIS_SMAMUS" sheetId="24" r:id="rId2"/>
    <sheet name="Estações Trabalho_Impressoras" sheetId="21" r:id="rId3"/>
    <sheet name="Caixas Correio" sheetId="18" r:id="rId4"/>
    <sheet name="Câmeras" sheetId="29" r:id="rId5"/>
    <sheet name="WI-FI" sheetId="11" r:id="rId6"/>
    <sheet name="Rádio Trunking" sheetId="15" r:id="rId7"/>
    <sheet name="Adm. Rede Radiocomunicação" sheetId="20" r:id="rId8"/>
    <sheet name="Adm. Redes Locais" sheetId="19" r:id="rId9"/>
    <sheet name="Gestão da Rede Infovia" sheetId="17" r:id="rId10"/>
    <sheet name="Relação Sistemas SMAMUS" sheetId="27" r:id="rId11"/>
    <sheet name="Descentralizadas" sheetId="8" state="hidden" r:id="rId12"/>
    <sheet name="Plan1" sheetId="22" state="hidden" r:id="rId13"/>
  </sheets>
  <calcPr calcId="152511"/>
</workbook>
</file>

<file path=xl/calcChain.xml><?xml version="1.0" encoding="utf-8"?>
<calcChain xmlns="http://schemas.openxmlformats.org/spreadsheetml/2006/main">
  <c r="D31" i="17" l="1"/>
  <c r="D30" i="17"/>
  <c r="C10" i="29"/>
  <c r="B13" i="29" s="1"/>
  <c r="B10" i="29"/>
  <c r="B12" i="29" s="1"/>
  <c r="D9" i="29"/>
  <c r="D8" i="29"/>
  <c r="D7" i="29"/>
  <c r="D6" i="29"/>
  <c r="D5" i="29"/>
  <c r="D10" i="29" l="1"/>
  <c r="B14" i="29"/>
  <c r="D33" i="17"/>
  <c r="I7" i="29"/>
  <c r="H10" i="29" s="1"/>
  <c r="H7" i="29"/>
  <c r="H9" i="29" s="1"/>
  <c r="J6" i="29"/>
  <c r="J5" i="29"/>
  <c r="J7" i="29" s="1"/>
  <c r="H11" i="29" l="1"/>
  <c r="I28" i="17"/>
  <c r="I27" i="17"/>
  <c r="I30" i="17" s="1"/>
  <c r="D19" i="24" l="1"/>
  <c r="C145" i="27" l="1"/>
  <c r="F21" i="19" l="1"/>
  <c r="L6" i="20"/>
  <c r="K6" i="20"/>
  <c r="J6" i="20"/>
  <c r="I6" i="20"/>
  <c r="L5" i="20"/>
  <c r="L7" i="20" s="1"/>
  <c r="K5" i="20"/>
  <c r="J5" i="20"/>
  <c r="J7" i="20" s="1"/>
  <c r="I5" i="20"/>
  <c r="I7" i="20" s="1"/>
  <c r="M27" i="15"/>
  <c r="M26" i="15"/>
  <c r="N8" i="15" s="1"/>
  <c r="M23" i="15"/>
  <c r="M9" i="15" s="1"/>
  <c r="M22" i="15"/>
  <c r="M8" i="15" s="1"/>
  <c r="M19" i="15"/>
  <c r="L9" i="15" s="1"/>
  <c r="M18" i="15"/>
  <c r="L8" i="15" s="1"/>
  <c r="M15" i="15"/>
  <c r="K9" i="15" s="1"/>
  <c r="M14" i="15"/>
  <c r="K8" i="15" s="1"/>
  <c r="N9" i="15"/>
  <c r="K4" i="15"/>
  <c r="M15" i="11"/>
  <c r="K7" i="20" l="1"/>
  <c r="N10" i="15"/>
  <c r="L10" i="15"/>
  <c r="O9" i="15"/>
  <c r="M6" i="20"/>
  <c r="K10" i="15"/>
  <c r="M10" i="15"/>
  <c r="M5" i="20"/>
  <c r="O8" i="15"/>
  <c r="F15" i="11"/>
  <c r="O10" i="15" l="1"/>
  <c r="L4" i="15" s="1"/>
  <c r="M7" i="20"/>
  <c r="L15" i="20" s="1"/>
  <c r="C30" i="24"/>
  <c r="B30" i="24"/>
  <c r="D30" i="24" s="1"/>
  <c r="C29" i="24"/>
  <c r="B29" i="24"/>
  <c r="C28" i="24"/>
  <c r="D28" i="24" s="1"/>
  <c r="C27" i="24"/>
  <c r="B27" i="24"/>
  <c r="G20" i="24"/>
  <c r="G19" i="24"/>
  <c r="G18" i="24"/>
  <c r="G15" i="24"/>
  <c r="G14" i="24"/>
  <c r="G13" i="24"/>
  <c r="F12" i="24"/>
  <c r="D12" i="24"/>
  <c r="F11" i="24"/>
  <c r="D11" i="24"/>
  <c r="F10" i="24"/>
  <c r="D10" i="24"/>
  <c r="F9" i="24"/>
  <c r="D9" i="24"/>
  <c r="F8" i="24"/>
  <c r="D8" i="24"/>
  <c r="F7" i="24"/>
  <c r="D7" i="24"/>
  <c r="F6" i="24"/>
  <c r="D6" i="24"/>
  <c r="F5" i="24"/>
  <c r="D5" i="24"/>
  <c r="F4" i="24"/>
  <c r="D4" i="24"/>
  <c r="G6" i="24" l="1"/>
  <c r="G8" i="24"/>
  <c r="G10" i="24"/>
  <c r="G12" i="24"/>
  <c r="D29" i="24"/>
  <c r="D27" i="24"/>
  <c r="B26" i="24"/>
  <c r="B31" i="24" s="1"/>
  <c r="F23" i="24"/>
  <c r="G7" i="24"/>
  <c r="G11" i="24"/>
  <c r="G5" i="24"/>
  <c r="G9" i="24"/>
  <c r="D23" i="24"/>
  <c r="C26" i="24"/>
  <c r="C31" i="24" s="1"/>
  <c r="G4" i="24"/>
  <c r="G23" i="24" l="1"/>
  <c r="D26" i="24"/>
  <c r="D31" i="24" s="1"/>
  <c r="B21" i="19" l="1"/>
  <c r="C4" i="15" l="1"/>
  <c r="E6" i="20" l="1"/>
  <c r="E5" i="20"/>
  <c r="D6" i="20"/>
  <c r="D5" i="20"/>
  <c r="C6" i="20"/>
  <c r="C5" i="20"/>
  <c r="B6" i="20"/>
  <c r="B5" i="20"/>
  <c r="C7" i="20" l="1"/>
  <c r="F6" i="20"/>
  <c r="B7" i="20"/>
  <c r="D7" i="20"/>
  <c r="F5" i="20"/>
  <c r="E7" i="20"/>
  <c r="F7" i="20" l="1"/>
  <c r="E15" i="20" s="1"/>
  <c r="E26" i="15"/>
  <c r="F8" i="15" s="1"/>
  <c r="E22" i="15"/>
  <c r="E8" i="15" s="1"/>
  <c r="E18" i="15"/>
  <c r="D8" i="15" s="1"/>
  <c r="E14" i="15"/>
  <c r="C8" i="15" s="1"/>
  <c r="E27" i="15"/>
  <c r="F9" i="15" s="1"/>
  <c r="E23" i="15"/>
  <c r="E9" i="15" s="1"/>
  <c r="E19" i="15"/>
  <c r="E15" i="15"/>
  <c r="C9" i="15" s="1"/>
  <c r="D9" i="15" l="1"/>
  <c r="F10" i="15" l="1"/>
  <c r="E10" i="15"/>
  <c r="D10" i="15"/>
  <c r="C10" i="15"/>
  <c r="G9" i="15"/>
  <c r="G8" i="15"/>
  <c r="G10" i="15" l="1"/>
  <c r="D4" i="15" s="1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<sst xmlns="http://schemas.openxmlformats.org/spreadsheetml/2006/main" count="3542" uniqueCount="1318">
  <si>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</si>
  <si>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</si>
  <si>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</si>
  <si>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</si>
  <si>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</si>
  <si>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</si>
  <si>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</si>
  <si>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</si>
  <si>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</si>
  <si>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</si>
  <si>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</si>
  <si>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</si>
  <si>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</si>
  <si>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</si>
  <si>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</si>
  <si>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</si>
  <si>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</si>
  <si>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</si>
  <si>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</si>
  <si>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</si>
  <si>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</si>
  <si>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</si>
  <si>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</si>
  <si>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</si>
  <si>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</si>
  <si>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DENOMINAÇÃO</t>
  </si>
  <si>
    <t>LOCALIZAÇÃO</t>
  </si>
  <si>
    <t>Total</t>
  </si>
  <si>
    <t>Indoor</t>
  </si>
  <si>
    <t>Bilhetagem</t>
  </si>
  <si>
    <t>Resumo</t>
  </si>
  <si>
    <t>SMURB-BM-HS01</t>
  </si>
  <si>
    <t>SMURB-BM-HS02</t>
  </si>
  <si>
    <t>SMAM-CG-HS01</t>
  </si>
  <si>
    <t>SMAM-CG-HS02</t>
  </si>
  <si>
    <t>Serviços</t>
  </si>
  <si>
    <t>Desconto</t>
  </si>
  <si>
    <t>Infraestrutura</t>
  </si>
  <si>
    <t>TIPO</t>
  </si>
  <si>
    <t>SECRETARIA</t>
  </si>
  <si>
    <t>Portátil</t>
  </si>
  <si>
    <t>On-Line</t>
  </si>
  <si>
    <t>COMUNICAÇÃO</t>
  </si>
  <si>
    <t>Estação Despacho</t>
  </si>
  <si>
    <t>Fixo</t>
  </si>
  <si>
    <t>Móvel</t>
  </si>
  <si>
    <t>Impressoras Sem garantia</t>
  </si>
  <si>
    <t>ATIVOS</t>
  </si>
  <si>
    <t>ORGÃO-ANT</t>
  </si>
  <si>
    <t>REDE-NOME</t>
  </si>
  <si>
    <t>REDE-ENDEREÇO</t>
  </si>
  <si>
    <t>SMURB-BM</t>
  </si>
  <si>
    <t>Av. Borges de Medeiros, 2244</t>
  </si>
  <si>
    <t>SMAM-ACT</t>
  </si>
  <si>
    <t xml:space="preserve">Rua Antônio Carlos Tibiriçá, 175 </t>
  </si>
  <si>
    <t>SMAM-CG</t>
  </si>
  <si>
    <t>Av. Carlos Gomes, 2120</t>
  </si>
  <si>
    <t>SMAM-CMENDES</t>
  </si>
  <si>
    <t>Rua Irmão Idefonso Luiz, 240</t>
  </si>
  <si>
    <t>SMAM-COE</t>
  </si>
  <si>
    <t>Rua Gomes Jardim, 758</t>
  </si>
  <si>
    <t>SMAM-CSJ</t>
  </si>
  <si>
    <t>Rua Ari Marinho, 297</t>
  </si>
  <si>
    <t>SMAM-EXTREMOSUL</t>
  </si>
  <si>
    <t>Rua Rubem Pereira Torelly, 50</t>
  </si>
  <si>
    <t>SMAM-FARROUPILHA</t>
  </si>
  <si>
    <t>Parque Farroupilha</t>
  </si>
  <si>
    <t>SMAM-HILAIRE</t>
  </si>
  <si>
    <t>Av. Salgado Filho, 2785</t>
  </si>
  <si>
    <t>SMAM-LAMI</t>
  </si>
  <si>
    <t>Rua Otaviano José Pinto, s/nº</t>
  </si>
  <si>
    <t>SMAM-LESTE</t>
  </si>
  <si>
    <t>Rua Francisco Braga, 300</t>
  </si>
  <si>
    <t>SMAM-MARINHA</t>
  </si>
  <si>
    <t>Av. Borges de Medeiros, nº 2035</t>
  </si>
  <si>
    <t>SMAM-MORRODOOSSO</t>
  </si>
  <si>
    <t>Rua Irmã Jacomina Veronese, 170</t>
  </si>
  <si>
    <t>SMAM-PMVENTOS</t>
  </si>
  <si>
    <t>SMAM-VIVEIRO</t>
  </si>
  <si>
    <t>Rua Victorino Luiz de Fraga, 757</t>
  </si>
  <si>
    <t>Joaquim Cardinal</t>
  </si>
  <si>
    <t>Bruno Wagner da Silva</t>
  </si>
  <si>
    <t>Luis Felipe Sales</t>
  </si>
  <si>
    <t>Daniele de Mello</t>
  </si>
  <si>
    <t>Sabrina Ricco</t>
  </si>
  <si>
    <t>Tania de Melo Barbosa Speroni</t>
  </si>
  <si>
    <t>Ricardo Luis Scuiciato</t>
  </si>
  <si>
    <t>Cristina Lenz Mentges</t>
  </si>
  <si>
    <t>Licia Nardin Schuch</t>
  </si>
  <si>
    <t>Simone Stangler</t>
  </si>
  <si>
    <t>Vaneska Paiva Henrique</t>
  </si>
  <si>
    <t>Alex Pereira de Souza</t>
  </si>
  <si>
    <t>Juliana Braz Frediani</t>
  </si>
  <si>
    <t>Denise Calvet Pinto</t>
  </si>
  <si>
    <t>Lucas Machado Paim</t>
  </si>
  <si>
    <t>Diovani Renato Machado</t>
  </si>
  <si>
    <t>Silvia Giambastiani Oliveira</t>
  </si>
  <si>
    <t>Luciane Silveira Azevedo</t>
  </si>
  <si>
    <t>Julia Agustoni Silva</t>
  </si>
  <si>
    <t>GUILHERME KERBER</t>
  </si>
  <si>
    <t>Elisabete Lorensi  Ferreira</t>
  </si>
  <si>
    <t>Luciano Alves Brocca</t>
  </si>
  <si>
    <t>Patricia da Silva</t>
  </si>
  <si>
    <t>Vania Estella do Nascimento</t>
  </si>
  <si>
    <t>Bruno de Lima Torres</t>
  </si>
  <si>
    <t>Camila Alessandra Giacomelli</t>
  </si>
  <si>
    <t>João Carlos Bins Filho</t>
  </si>
  <si>
    <t>Mareila da Silva Soares</t>
  </si>
  <si>
    <t>Gilberto Ari Bacchi</t>
  </si>
  <si>
    <t>Álvaro Lima Vieira</t>
  </si>
  <si>
    <t>Michele Carvalho Nunes</t>
  </si>
  <si>
    <t>Leonardo Almeida Brito</t>
  </si>
  <si>
    <t>Barbara Silva Coelho</t>
  </si>
  <si>
    <t>Edson Vilson Costa Prestes</t>
  </si>
  <si>
    <t>Marilia Roennau Lemos</t>
  </si>
  <si>
    <t>Silvio Junior Flores</t>
  </si>
  <si>
    <t>Tiago Neuberger Hastenteufel</t>
  </si>
  <si>
    <t>Déri Calvete da Rocha</t>
  </si>
  <si>
    <t>Gláucia Elen Ribeiro Cazarré</t>
  </si>
  <si>
    <t>Jorge Luiz Arnt Conte</t>
  </si>
  <si>
    <t>Miguel Lopes</t>
  </si>
  <si>
    <t>Valter Sacilotto</t>
  </si>
  <si>
    <t>Fábio Jose Comerlato</t>
  </si>
  <si>
    <t>Katia Assis da Silveira Pinheiro</t>
  </si>
  <si>
    <t>Juliano Cardoso Lapolli</t>
  </si>
  <si>
    <t>Janine Viezzer Nascimento</t>
  </si>
  <si>
    <t>Carla Villanova Schnadelbach</t>
  </si>
  <si>
    <t>Maristela Scheibel</t>
  </si>
  <si>
    <t>Aline Czarnobay</t>
  </si>
  <si>
    <t>Alexandre Panerai Pereira</t>
  </si>
  <si>
    <t>Alexsandro Silva da Costa</t>
  </si>
  <si>
    <t>Rosangela Piccinini</t>
  </si>
  <si>
    <t>Irineu Pedro Foschiera</t>
  </si>
  <si>
    <t>Alberto Luis Serralach Rodrigues</t>
  </si>
  <si>
    <t>Tiberio Bagnati</t>
  </si>
  <si>
    <t>Valeria Buckup</t>
  </si>
  <si>
    <t>Sérgio Roberto de Oliveira Brum</t>
  </si>
  <si>
    <t>Soraya Ribeiro</t>
  </si>
  <si>
    <t>Lisia Lizete Ely</t>
  </si>
  <si>
    <t>Maria Carmen Bastos</t>
  </si>
  <si>
    <t>Oscar Azevedo Neto</t>
  </si>
  <si>
    <t>Paulo Antônio Jung de Moura Jardim</t>
  </si>
  <si>
    <t>Ricardo Litwinski Suffert</t>
  </si>
  <si>
    <t>Rita Maria Valer</t>
  </si>
  <si>
    <t>Elvandro Pereira Lopes</t>
  </si>
  <si>
    <t>Evandro Goncalves</t>
  </si>
  <si>
    <t>Frederico Klein Rutkoski</t>
  </si>
  <si>
    <t>João Carlos de Souza Rodrigues</t>
  </si>
  <si>
    <t>Alvaro Debom Steiw</t>
  </si>
  <si>
    <t>Carlos Augusto Nissola</t>
  </si>
  <si>
    <t>Claudio Roberto Nilson</t>
  </si>
  <si>
    <t>Guilherme Silveira Castanheira</t>
  </si>
  <si>
    <t>Mara Rejane Rivatto</t>
  </si>
  <si>
    <t>Mariana Ferrao de Souza</t>
  </si>
  <si>
    <t>Sandra Lúcia Laufer</t>
  </si>
  <si>
    <t>Tulio Calliari</t>
  </si>
  <si>
    <t>Ben-Hur Rafael Deporte Costa</t>
  </si>
  <si>
    <t>Juliana Inês Herpich</t>
  </si>
  <si>
    <t>Josiane da Silva Dias</t>
  </si>
  <si>
    <t>Cícero Alvarez</t>
  </si>
  <si>
    <t>Rogério Otávio Schmidt</t>
  </si>
  <si>
    <t>Renê Kronbauer</t>
  </si>
  <si>
    <t>Telmo Sampaio</t>
  </si>
  <si>
    <t>Jean Carlos Pereira</t>
  </si>
  <si>
    <t>Jorge de Oliveira Barbosa</t>
  </si>
  <si>
    <t>Rubilar Ritta Jobim</t>
  </si>
  <si>
    <t>Juliana Dubois Ferreira</t>
  </si>
  <si>
    <t>Luciane Zanette</t>
  </si>
  <si>
    <t>Gabriela Marluce da Silva</t>
  </si>
  <si>
    <t>Veronica Riffel</t>
  </si>
  <si>
    <t>Alessandra Rodrigues Leote</t>
  </si>
  <si>
    <t>Marcos Berwanger Profes</t>
  </si>
  <si>
    <t>Vitor Hugo Mendes Correa</t>
  </si>
  <si>
    <t>Carla Suzana Britto e Silva</t>
  </si>
  <si>
    <t>Elcio Eifler</t>
  </si>
  <si>
    <t>Camila Figueiredo Carneiro Monteiro</t>
  </si>
  <si>
    <t>Susete Teston</t>
  </si>
  <si>
    <t>Francisco Carlos Carvalho da Silva</t>
  </si>
  <si>
    <t>Eliana Bridi</t>
  </si>
  <si>
    <t>NURIA ABOY</t>
  </si>
  <si>
    <t>Aldenise Ceratti Lopes</t>
  </si>
  <si>
    <t>Simone Berres</t>
  </si>
  <si>
    <t>Daniel Bulgareli Montano</t>
  </si>
  <si>
    <t>Andre Diego dos Santos</t>
  </si>
  <si>
    <t>Roger Tiago Rodrigues da Rosa</t>
  </si>
  <si>
    <t>Rafael Vogt Jozende</t>
  </si>
  <si>
    <t>André Thiago de Souza Lanzer</t>
  </si>
  <si>
    <t>Eliane Picolli de Lucena</t>
  </si>
  <si>
    <t>Luciano Antonio Caprio da Silva</t>
  </si>
  <si>
    <t>Eduardo Delgado Olabarriaga</t>
  </si>
  <si>
    <t>Osmar Rocha de Oliveira</t>
  </si>
  <si>
    <t>Luciane da Silva Canto</t>
  </si>
  <si>
    <t>Luciano Pandolfo Cardoso</t>
  </si>
  <si>
    <t>Patrícia Candor</t>
  </si>
  <si>
    <t>Brunna de Souza Barni</t>
  </si>
  <si>
    <t>Nei Fernando Rodrigues dos Santos</t>
  </si>
  <si>
    <t>William Saupe</t>
  </si>
  <si>
    <t>Patricia Gabriel Baum</t>
  </si>
  <si>
    <t>Sergio A. Mielniczuk de Moura</t>
  </si>
  <si>
    <t>Julieta Veronezzi</t>
  </si>
  <si>
    <t>Gerson Luis Mainardi</t>
  </si>
  <si>
    <t>Andre Luiz Oliveira da Silva</t>
  </si>
  <si>
    <t>Silvana Del-Fabro de Severo</t>
  </si>
  <si>
    <t>Carlos Heck Weiller</t>
  </si>
  <si>
    <t>Alessandra Nicoletti Moreira</t>
  </si>
  <si>
    <t>José Danilo Rolim Furtado</t>
  </si>
  <si>
    <t>Carmeli Antonia Cassol</t>
  </si>
  <si>
    <t>Gládis Weissheimer</t>
  </si>
  <si>
    <t>Tania Regina Quintana Rodrigues</t>
  </si>
  <si>
    <t>Liege Cunha dos Santos</t>
  </si>
  <si>
    <t>Rodrigo Ferrão da Silva</t>
  </si>
  <si>
    <t>Cláudia de Britto Velho Ruschel</t>
  </si>
  <si>
    <t>Gérisson Silva de Mello</t>
  </si>
  <si>
    <t>Lilian Andréa Meyer</t>
  </si>
  <si>
    <t>Angeli Simone Antunes</t>
  </si>
  <si>
    <t>Glauber Zettler Pinheiro</t>
  </si>
  <si>
    <t>Vania Silva Krigger</t>
  </si>
  <si>
    <t>Rafael Alves Guilhon</t>
  </si>
  <si>
    <t>Aneline Hengemuhle</t>
  </si>
  <si>
    <t>Gilmar Rojas Dias</t>
  </si>
  <si>
    <t>Valeria Damasceno Ferreira</t>
  </si>
  <si>
    <t>Carlos Amaral</t>
  </si>
  <si>
    <t>Marcia Guimarães Spies</t>
  </si>
  <si>
    <t>Francisco Schmidt Nanni</t>
  </si>
  <si>
    <t>Nara Beatriz C. dos Santos</t>
  </si>
  <si>
    <t>Clere Domingues Garcia da Silva</t>
  </si>
  <si>
    <t>Josimar Antunes Appel</t>
  </si>
  <si>
    <t>Norton Oliveira Soares</t>
  </si>
  <si>
    <t>Julio da Silva Lopes</t>
  </si>
  <si>
    <t>João Roberto Meira</t>
  </si>
  <si>
    <t>Bibiana Cassol</t>
  </si>
  <si>
    <t>Josué dos Santos Rinco</t>
  </si>
  <si>
    <t>Mauricio Fadanni</t>
  </si>
  <si>
    <t>Juliana Koenen Vieira</t>
  </si>
  <si>
    <t>Tiago Rutsatz Salomoni</t>
  </si>
  <si>
    <t>Angela Maria de Oliveira</t>
  </si>
  <si>
    <t>Márcia Gemerasca</t>
  </si>
  <si>
    <t>Enio Machado</t>
  </si>
  <si>
    <t>Fábio Goulart Rosa</t>
  </si>
  <si>
    <t>Megui Illamas Niches</t>
  </si>
  <si>
    <t>Miria Peres Martins</t>
  </si>
  <si>
    <t>Gabriela de Azevedo Moura</t>
  </si>
  <si>
    <t>Adriano Salviano</t>
  </si>
  <si>
    <t>Daniel Dias</t>
  </si>
  <si>
    <t>Carlos Aparício da Silva de Aguiar</t>
  </si>
  <si>
    <t>Mauricio Fagundes da Silva</t>
  </si>
  <si>
    <t>Marcio Barth Lucas</t>
  </si>
  <si>
    <t>Joao Sergio da Silva Rocha</t>
  </si>
  <si>
    <t>Manoel Antunes Pinto</t>
  </si>
  <si>
    <t>Talvan Fernando Souza da Cunha</t>
  </si>
  <si>
    <t>Athur Baumgardt Moreira</t>
  </si>
  <si>
    <t>Adilson Silva da Silva</t>
  </si>
  <si>
    <t>Mario Gessi Lopes dos Santos</t>
  </si>
  <si>
    <t>Cesar Pereira Fernandes</t>
  </si>
  <si>
    <t>Secretaria Municipal do Meio Ambiente</t>
  </si>
  <si>
    <t>Silvio Antônio Neves da Silva</t>
  </si>
  <si>
    <t>Juçara Hasperoy Lara</t>
  </si>
  <si>
    <t>Sergio Louruz</t>
  </si>
  <si>
    <t>João Goulart Sena</t>
  </si>
  <si>
    <t>SMAM ZONAL LESTE</t>
  </si>
  <si>
    <t>Maria de Lourdes G. Lannes</t>
  </si>
  <si>
    <t>Elizabeth Terezinha de M. Fontoura</t>
  </si>
  <si>
    <t xml:space="preserve">Secretarias </t>
  </si>
  <si>
    <t>Total Rádios Digitais Ativos</t>
  </si>
  <si>
    <t>Rádios Portáteis instalados</t>
  </si>
  <si>
    <t>Rádios Portáteis em manutenção</t>
  </si>
  <si>
    <t>TOTAL Rádios Portáteis ativos</t>
  </si>
  <si>
    <t>Estações Despacho Instaladas</t>
  </si>
  <si>
    <t>Estações Despacho em manutenção</t>
  </si>
  <si>
    <t>TOTAL estações Despacho ativas</t>
  </si>
  <si>
    <t>Rádios Fixos instalados</t>
  </si>
  <si>
    <t>Rádios Fixos em manutenção</t>
  </si>
  <si>
    <t>TOTAL Rádios Fixos ativos</t>
  </si>
  <si>
    <t>Rádio Móvel instalado</t>
  </si>
  <si>
    <t>Rádio Móvel em manutenção</t>
  </si>
  <si>
    <t>TOTAL Rádios Móveis ativos</t>
  </si>
  <si>
    <t>TIPOS DE RÁDIOS ATIVOS</t>
  </si>
  <si>
    <t>adilson.silva@portoalegre.rs.gov.br</t>
  </si>
  <si>
    <t>asalviano@portoalegre.rs.gov.br</t>
  </si>
  <si>
    <t>alberto.rodrigues@portoalegre.rs.gov.br</t>
  </si>
  <si>
    <t>aldenise@portoalegre.rs.gov.br</t>
  </si>
  <si>
    <t>alenicoletti@portoalegre.rs.gov.br</t>
  </si>
  <si>
    <t>alessandra.leote@portoalegre.rs.gov.br</t>
  </si>
  <si>
    <t>alex.souza@portoalegre.rs.gov.br</t>
  </si>
  <si>
    <t>panerai@portoalegre.rs.gov.br</t>
  </si>
  <si>
    <t>alexsandrosc@portoalegre.rs.gov.br</t>
  </si>
  <si>
    <t>alinec@portoalegre.rs.gov.br</t>
  </si>
  <si>
    <t>steiw@portoalegre.rs.gov.br</t>
  </si>
  <si>
    <t>alvaro.vieira@portoalegre.rs.gov.br</t>
  </si>
  <si>
    <t>andred.santos@portoalegre.rs.gov.br</t>
  </si>
  <si>
    <t>andreos@portoalegre.rs.gov.br</t>
  </si>
  <si>
    <t>andre.lanzer@portoalegre.rs.gov.br</t>
  </si>
  <si>
    <t>aneline.hengemuhle@portoalegre.rs.gov.br</t>
  </si>
  <si>
    <t>xu@portoalegre.rs.gov.br</t>
  </si>
  <si>
    <t>angeli.antunes@portoalegre.rs.gov.br</t>
  </si>
  <si>
    <t>athur.moreira@portoalegre.rs.gov.br</t>
  </si>
  <si>
    <t>barbara.coelho@portoalegre.rs.gov.br</t>
  </si>
  <si>
    <t>benhur@portoalegre.rs.gov.br</t>
  </si>
  <si>
    <t>bcassol@portoalegre.rs.gov.br</t>
  </si>
  <si>
    <t>brunna.barni@portoalegre.rs.gov.br</t>
  </si>
  <si>
    <t>bruno.torres@portoalegre.rs.gov.br</t>
  </si>
  <si>
    <t>brunow.silva@portoalegre.rs.gov.br</t>
  </si>
  <si>
    <t>camila.giacomelli@portoalegre.rs.gov.br</t>
  </si>
  <si>
    <t>camila.monteiro@portoalegre.rs.gov.br</t>
  </si>
  <si>
    <t>Carla Louise Henz</t>
  </si>
  <si>
    <t>carla.henz@portoalegre.rs.gov.br</t>
  </si>
  <si>
    <t>carlasilva@portoalegre.rs.gov.br</t>
  </si>
  <si>
    <t>carlavs@portoalegre.rs.gov.br</t>
  </si>
  <si>
    <t>carlosamaral@portoalegre.rs.gov.br</t>
  </si>
  <si>
    <t>carlosaguiar@portoalegre.rs.gov.br</t>
  </si>
  <si>
    <t>carlosn@portoalegre.rs.gov.br</t>
  </si>
  <si>
    <t>cweiller@portoalegre.rs.gov.br</t>
  </si>
  <si>
    <t>carmeli@portoalegre.rs.gov.br</t>
  </si>
  <si>
    <t>Catiane Burghausen Cardoso</t>
  </si>
  <si>
    <t>catiane.cardoso@portoalegre.rs.gov.br</t>
  </si>
  <si>
    <t>cesar.fernandes@portoalegre.rs.gov.br</t>
  </si>
  <si>
    <t>cicero.alvarez@portoalegre.rs.gov.br</t>
  </si>
  <si>
    <t>ruschel@portoalegre.rs.gov.br</t>
  </si>
  <si>
    <t>claudio.nilson@portoalegre.rs.gov.br</t>
  </si>
  <si>
    <t>clere@portoalegre.rs.gov.br</t>
  </si>
  <si>
    <t>cristina.mentges@portoalegre.rs.gov.br</t>
  </si>
  <si>
    <t>daniel.montano@portoalegre.rs.gov.br</t>
  </si>
  <si>
    <t>daniel.dias@portoalegre.rs.gov.br</t>
  </si>
  <si>
    <t>Daniela dos Santos Senff</t>
  </si>
  <si>
    <t>dsenff@portoalegre.rs.gov.br</t>
  </si>
  <si>
    <t>daniele.mello@portoalegre.rs.gov.br</t>
  </si>
  <si>
    <t>denisec.pinto@portoalegre.rs.gov.br</t>
  </si>
  <si>
    <t>Denise Maria Moraes Torres</t>
  </si>
  <si>
    <t>denisetor@portoalegre.rs.gov.br</t>
  </si>
  <si>
    <t>dericr@portoalegre.rs.gov.br</t>
  </si>
  <si>
    <t>diovani.machado@portoalegre.rs.gov.br</t>
  </si>
  <si>
    <t>edson.prestes@portoalegre.rs.gov.br</t>
  </si>
  <si>
    <t>eduardo@portoalegre.rs.gov.br</t>
  </si>
  <si>
    <t>Eduardo Franco Kuhn</t>
  </si>
  <si>
    <t>eduardo.kuhn@portoalegre.rs.gov.br</t>
  </si>
  <si>
    <t>elcio.eifler@portoalegre.rs.gov.br</t>
  </si>
  <si>
    <t>eliana.bridi@portoalegre.rs.gov.br</t>
  </si>
  <si>
    <t>elianep@portoalegre.rs.gov.br</t>
  </si>
  <si>
    <t>elisabete.lorensi@portoalegre.rs.gov.br</t>
  </si>
  <si>
    <t>elizabeth.fontoura@portoalegre.rs.gov.br</t>
  </si>
  <si>
    <t>elvandro@portoalegre.rs.gov.br</t>
  </si>
  <si>
    <t>enio.machado@portoalegre.rs.gov.br</t>
  </si>
  <si>
    <t>goncalves@portoalegre.rs.gov.br</t>
  </si>
  <si>
    <t>fabiorosa@portoalegre.rs.gov.br</t>
  </si>
  <si>
    <t>fabiojc@portoalegre.rs.gov.br</t>
  </si>
  <si>
    <t>francisco.csilva@portoalegre.rs.gov.br</t>
  </si>
  <si>
    <t>francisco.nanni@portoalegre.rs.gov.br</t>
  </si>
  <si>
    <t>frederico@portoalegre.rs.gov.br</t>
  </si>
  <si>
    <t>gabriela.moura@portoalegre.rs.gov.br</t>
  </si>
  <si>
    <t>gabrielam.silva@portoalegre.rs.gov.br</t>
  </si>
  <si>
    <t>gerisson.mello@portoalegre.rs.gov.br</t>
  </si>
  <si>
    <t>Germano Bremm</t>
  </si>
  <si>
    <t>germano.bremm@portoalegre.rs.gov.br</t>
  </si>
  <si>
    <t>glmainardi@portoalegre.rs.gov.br</t>
  </si>
  <si>
    <t>gilberto.bacchi@portoalegre.rs.gov.br</t>
  </si>
  <si>
    <t>gilmar.dias@portoalegre.rs.gov.br</t>
  </si>
  <si>
    <t>gladis@portoalegre.rs.gov.br</t>
  </si>
  <si>
    <t>glauberzp@portoalegre.rs.gov.br</t>
  </si>
  <si>
    <t>glauciaerc@portoalegre.rs.gov.br</t>
  </si>
  <si>
    <t>guilherme.kerber@portoalegre.rs.gov.br</t>
  </si>
  <si>
    <t>guilherme.silveira@portoalegre.rs.gov.br</t>
  </si>
  <si>
    <t>Hudson Lucas Fischer Paes</t>
  </si>
  <si>
    <t>hudson.paes@portoalegre.rs.gov.br</t>
  </si>
  <si>
    <t>irineu.foschiera@portoalegre.rs.gov.br</t>
  </si>
  <si>
    <t>Jamila Carvalho Pereira</t>
  </si>
  <si>
    <t>jamila.pereira@portoalegre.rs.gov.br</t>
  </si>
  <si>
    <t>janinevn@portoalegre.rs.gov.br</t>
  </si>
  <si>
    <t>jean.pereira@portoalegre.rs.gov.br</t>
  </si>
  <si>
    <t>joao.carlos@portoalegre.rs.gov.br</t>
  </si>
  <si>
    <t>joaocsr@portoalegre.rs.gov.br</t>
  </si>
  <si>
    <t>joaosena@portoalegre.rs.gov.br</t>
  </si>
  <si>
    <t>betomeira@portoalegre.rs.gov.br</t>
  </si>
  <si>
    <t>joaos.rocha@portoalegre.rs.gov.br</t>
  </si>
  <si>
    <t>joaquim.cardinal@portoalegre.rs.gov.br</t>
  </si>
  <si>
    <t>jorge.barbosa@portoalegre.rs.gov.br</t>
  </si>
  <si>
    <t>jorgelac@portoalegre.rs.gov.br</t>
  </si>
  <si>
    <t>josefurtado@portoalegre.rs.gov.br</t>
  </si>
  <si>
    <t>josiane.dias@portoalegre.rs.gov.br</t>
  </si>
  <si>
    <t>appel@portoalegre.rs.gov.br</t>
  </si>
  <si>
    <t>josue.rinco@portoalegre.rs.gov.br</t>
  </si>
  <si>
    <t>lara@portoalegre.rs.gov.br</t>
  </si>
  <si>
    <t>julia.agustoni@portoalegre.rs.gov.br</t>
  </si>
  <si>
    <t>juliana.frediani@portoalegre.rs.gov.br</t>
  </si>
  <si>
    <t>julianadf@portoalegre.rs.gov.br</t>
  </si>
  <si>
    <t>juliana.herpich@portoalegre.rs.gov.br</t>
  </si>
  <si>
    <t>juliana.vieira@portoalegre.rs.gov.br</t>
  </si>
  <si>
    <t>jclapolli@portoalegre.rs.gov.br</t>
  </si>
  <si>
    <t>juliet@portoalegre.rs.gov.br</t>
  </si>
  <si>
    <t>juliosl@portoalegre.rs.gov.br</t>
  </si>
  <si>
    <t>katiaasp@portoalegre.rs.gov.br</t>
  </si>
  <si>
    <t>Lauro Adi do Val</t>
  </si>
  <si>
    <t>lauro.adival@portoalegre.rs.gov.br</t>
  </si>
  <si>
    <t>leonardobrito@portoalegre.rs.gov.br</t>
  </si>
  <si>
    <t>leticiaov@portoalegre.rs.gov.br</t>
  </si>
  <si>
    <t>licia.schuch@portoalegre.rs.gov.br</t>
  </si>
  <si>
    <t>liege.santos@portoalegre.rs.gov.br</t>
  </si>
  <si>
    <t>lilian.meyer@portoalegre.rs.gov.br</t>
  </si>
  <si>
    <t>lely@portoalegre.rs.gov.br</t>
  </si>
  <si>
    <t>lucas.paim@portoalegre.rs.gov.br</t>
  </si>
  <si>
    <t>luciane.canto@portoalegre.rs.gov.br</t>
  </si>
  <si>
    <t>luciane.azevedo@portoalegre.rs.gov.br</t>
  </si>
  <si>
    <t>luciane.zanette@portoalegre.rs.gov.br</t>
  </si>
  <si>
    <t>luciano.brocca@portoalegre.rs.gov.br</t>
  </si>
  <si>
    <t>lucsilva@portoalegre.rs.gov.br</t>
  </si>
  <si>
    <t>luciano.cardoso@portoalegre.rs.gov.br</t>
  </si>
  <si>
    <t>luis.sales@portoalegre.rs.gov.br</t>
  </si>
  <si>
    <t>manoel.pinto@portoalegre.rs.gov.br</t>
  </si>
  <si>
    <t>mara.rivatto@portoalegre.rs.gov.br</t>
  </si>
  <si>
    <t>marcia.gemerasca@portoalegre.rs.gov.br</t>
  </si>
  <si>
    <t>marcia.spies@portoalegre.rs.gov.br</t>
  </si>
  <si>
    <t>marciobl@portoalegre.rs.gov.br</t>
  </si>
  <si>
    <t>marcosprofes@portoalegre.rs.gov.br</t>
  </si>
  <si>
    <t>mareila.soares@portoalegre.rs.gov.br</t>
  </si>
  <si>
    <t>mcarmen@portoalegre.rs.gov.br</t>
  </si>
  <si>
    <t>marialannes@portoalegre.rs.gov.br</t>
  </si>
  <si>
    <t>mariana@portoalegre.rs.gov.br</t>
  </si>
  <si>
    <t>marilia.lemos@portoalegre.rs.gov.br</t>
  </si>
  <si>
    <t>mariog.santos@portoalegre.rs.gov.br</t>
  </si>
  <si>
    <t>mscheibel@portoalegre.rs.gov.br</t>
  </si>
  <si>
    <t>mauricio.fadanni@portoalegre.rs.gov.br</t>
  </si>
  <si>
    <t>mauriciof.silva@portoalegre.rs.gov.br</t>
  </si>
  <si>
    <t>megui.niches@portoalegre.rs.gov.br</t>
  </si>
  <si>
    <t>michelec.nunes@portoalegre.rs.gov.br</t>
  </si>
  <si>
    <t>miguell@portoalegre.rs.gov.br</t>
  </si>
  <si>
    <t>miria@portoalegre.rs.gov.br</t>
  </si>
  <si>
    <t>nara.santos@portoalegre.rs.gov.br</t>
  </si>
  <si>
    <t>Natercia Munari Domingos</t>
  </si>
  <si>
    <t>natercia.domingos@portoalegre.rs.gov.br</t>
  </si>
  <si>
    <t>nei.santos@portoalegre.rs.gov.br</t>
  </si>
  <si>
    <t>norton@portoalegre.rs.gov.br</t>
  </si>
  <si>
    <t>nuria@portoalegre.rs.gov.br</t>
  </si>
  <si>
    <t>oscar@portoalegre.rs.gov.br</t>
  </si>
  <si>
    <t>osmaroliveira@portoalegre.rs.gov.br</t>
  </si>
  <si>
    <t>patricia.candor@portoalegre.rs.gov.br</t>
  </si>
  <si>
    <t>patriciadasilva@portoalegre.rs.gov.br</t>
  </si>
  <si>
    <t>patricia.baum@portoalegre.rs.gov.br</t>
  </si>
  <si>
    <t>Paulo André Machado</t>
  </si>
  <si>
    <t>pmachado@portoalegre.rs.gov.br</t>
  </si>
  <si>
    <t>paulojardim@portoalegre.rs.gov.br</t>
  </si>
  <si>
    <t>paulo.brum@portoalegre.rs.gov.br</t>
  </si>
  <si>
    <t>Paulo Cezar Curzel</t>
  </si>
  <si>
    <t>paulo.curzel@portoalegre.rs.gov.br</t>
  </si>
  <si>
    <t>Paulo Ricardo Lopes da Silva</t>
  </si>
  <si>
    <t>paulor.lopes@portoalegre.rs.gov.br</t>
  </si>
  <si>
    <t>rafael.guilhon@portoalegre.rs.gov.br</t>
  </si>
  <si>
    <t>rafael.jozende@portoalegre.rs.gov.br</t>
  </si>
  <si>
    <t>Renato Toledo Pinto</t>
  </si>
  <si>
    <t>renatot.pinto@portoalegre.rs.gov.br</t>
  </si>
  <si>
    <t>rene.kronbauer@portoalegre.rs.gov.br</t>
  </si>
  <si>
    <t>lit@portoalegre.rs.gov.br</t>
  </si>
  <si>
    <t>ricardo.scuiciato@portoalegre.rs.gov.br</t>
  </si>
  <si>
    <t>ritavaler@portoalegre.rs.gov.br</t>
  </si>
  <si>
    <t>rodrigo.ferrao@portoalegre.rs.gov.br</t>
  </si>
  <si>
    <t>roger.rosa@portoalegre.rs.gov.br</t>
  </si>
  <si>
    <t>rogerio.schmidt@portoalegre.rs.gov.br</t>
  </si>
  <si>
    <t>rosangela.piccinini@portoalegre.rs.gov.br</t>
  </si>
  <si>
    <t>rubilarj@portoalegre.rs.gov.br</t>
  </si>
  <si>
    <t>sabrina.ricco@portoalegre.rs.gov.br</t>
  </si>
  <si>
    <t>sandra.laufer@portoalegre.rs.gov.br</t>
  </si>
  <si>
    <t>smam@portoalegre.rs.gov.br</t>
  </si>
  <si>
    <t>louruz@portoalegre.rs.gov.br</t>
  </si>
  <si>
    <t>sergio.brum@portoalegre.rs.gov.br</t>
  </si>
  <si>
    <t>silvanadelfabro@portoalegre.rs.gov.br</t>
  </si>
  <si>
    <t>silvia.oliveira@portoalegre.rs.gov.br</t>
  </si>
  <si>
    <t>silvioneves@portoalegre.rs.gov.br</t>
  </si>
  <si>
    <t>silvio.flores@portoalegre.rs.gov.br</t>
  </si>
  <si>
    <t>simone.berres@portoalegre.rs.gov.br</t>
  </si>
  <si>
    <t>simone.stangler@portoalegre.rs.gov.br</t>
  </si>
  <si>
    <t>smamzl@portoalegre.rs.gov.br</t>
  </si>
  <si>
    <t>ribeiro@portoalegre.rs.gov.br</t>
  </si>
  <si>
    <t>susete.teston@portoalegre.rs.gov.br</t>
  </si>
  <si>
    <t>talvam@portoalegre.rs.gov.br</t>
  </si>
  <si>
    <t>tania.speroni@portoalegre.rs.gov.br</t>
  </si>
  <si>
    <t>quintana@portoalegre.rs.gov.br</t>
  </si>
  <si>
    <t>telmo.sampaio@portoalegre.rs.gov.br</t>
  </si>
  <si>
    <t>tiago.neuberger@portoalegre.rs.gov.br</t>
  </si>
  <si>
    <t>tiagors@portoalegre.rs.gov.br</t>
  </si>
  <si>
    <t>tiberio@portoalegre.rs.gov.br</t>
  </si>
  <si>
    <t>tulio@portoalegre.rs.gov.br</t>
  </si>
  <si>
    <t>buckup@portoalegre.rs.gov.br</t>
  </si>
  <si>
    <t>valeriadf@portoalegre.rs.gov.br</t>
  </si>
  <si>
    <t>valters@portoalegre.rs.gov.br</t>
  </si>
  <si>
    <t>vaneska.henrique@portoalegre.rs.gov.br</t>
  </si>
  <si>
    <t>vania.nascimento@portoalegre.rs.gov.br</t>
  </si>
  <si>
    <t>vaniask@portoalegre.rs.gov.br</t>
  </si>
  <si>
    <t>veronica.riffel@portoalegre.rs.gov.br</t>
  </si>
  <si>
    <t>virginia.sanchis@portoalegre.rs.gov.br</t>
  </si>
  <si>
    <t>vitorcorrea@portoalegre.rs.gov.br</t>
  </si>
  <si>
    <t>Volni Pech da Silva</t>
  </si>
  <si>
    <t>william.saupe@portoalegre.rs.gov.br</t>
  </si>
  <si>
    <t>Wilson Cleber da Silva Lima</t>
  </si>
  <si>
    <t>wilson.lima@portoalegre.rs.gov.br</t>
  </si>
  <si>
    <t>Notebooks SMURB sem Garantia = 1 (Total relatório CBP)</t>
  </si>
  <si>
    <t>Renata Saffer</t>
  </si>
  <si>
    <t>renata.saffer@portoalegre.rs.gov.br</t>
  </si>
  <si>
    <t xml:space="preserve">ADM. REDES LOCAIS </t>
  </si>
  <si>
    <t>ADM. REDE RADIOCOMUNICAÇÃO DIGITAL - TRUNKING</t>
  </si>
  <si>
    <t>ENDEREÇO</t>
  </si>
  <si>
    <t xml:space="preserve"> CONECTIVIDADE INFOVIA </t>
  </si>
  <si>
    <t>Angela Molin</t>
  </si>
  <si>
    <t>angela.molin@portoalegre.rs.gov.br</t>
  </si>
  <si>
    <t>Igor Lopes Fattori</t>
  </si>
  <si>
    <t>igor.fattori@portoalegre.rs.gov.br</t>
  </si>
  <si>
    <t>Kelly de Souza Barbosa</t>
  </si>
  <si>
    <t>kelly.barbosa@portoalegre.rs.gov.br</t>
  </si>
  <si>
    <t>Virginia Sanchis Damonte</t>
  </si>
  <si>
    <t>Carolina Gonzalez Burlamarque</t>
  </si>
  <si>
    <t>carolina.burlamarque@portoalegre.rs.gov.br</t>
  </si>
  <si>
    <t>Natalia Fernanda Oriola</t>
  </si>
  <si>
    <t>natalia.oriola@portoalegre.rs.gov.br</t>
  </si>
  <si>
    <t>Natan Braz da Silva</t>
  </si>
  <si>
    <t>natan.silva@portoalegre.rs.gov.br</t>
  </si>
  <si>
    <t>Suelen Alvarez Bandeira</t>
  </si>
  <si>
    <t>suelen.bandeira@portoalegre.rs.gov.br</t>
  </si>
  <si>
    <t>Vinícios da Silva</t>
  </si>
  <si>
    <t>vinicios.silva@portoalegre.rs.gov.br</t>
  </si>
  <si>
    <t>Nome</t>
  </si>
  <si>
    <t>E-mail</t>
  </si>
  <si>
    <t>OU</t>
  </si>
  <si>
    <t>Amanda Sulzbach</t>
  </si>
  <si>
    <t>amanda.sulzbach@portoalegre.rs.gov.br</t>
  </si>
  <si>
    <t>Camila Maders Fonseca Coelho</t>
  </si>
  <si>
    <t>camila.coelho@portoalegre.rs.gov.br</t>
  </si>
  <si>
    <t>Carlos Alberto Silveira Dutra</t>
  </si>
  <si>
    <t>carlos.dutra@portoalegre.rs.gov.br</t>
  </si>
  <si>
    <t>Caroline Melo Schott</t>
  </si>
  <si>
    <t>caroline.schott@portoalegre.rs.gov.br</t>
  </si>
  <si>
    <t>Francine Escotto Martins</t>
  </si>
  <si>
    <t>francine.martins@portoalegre.rs.gov.br</t>
  </si>
  <si>
    <t>João Batista Bernardes Stefanello</t>
  </si>
  <si>
    <t>joao.stefanello@portoalegre.rs.gov.br</t>
  </si>
  <si>
    <t>Luciano Ferreira Ferrugem</t>
  </si>
  <si>
    <t>luciano.ferrugem@portoalegre.rs.gov.br</t>
  </si>
  <si>
    <t>Michelle de Carvalho Mallmann</t>
  </si>
  <si>
    <t>michelle.mallmann@portoalegre.rs.gov.br</t>
  </si>
  <si>
    <t>Olivia de Andrade Soares</t>
  </si>
  <si>
    <t>olivia.soares@portoalegre.rs.gov.br</t>
  </si>
  <si>
    <t>Priscila de Castro Morales e Silva</t>
  </si>
  <si>
    <t>prisciladc.silva@portoalegre.rs.gov.br</t>
  </si>
  <si>
    <t>Priscila Huning Spohr</t>
  </si>
  <si>
    <t>priscila.spohr@portoalegre.rs.gov.br</t>
  </si>
  <si>
    <t>Rafael Ohland</t>
  </si>
  <si>
    <t>rafael.ohland@portoalegre.rs.gov.br</t>
  </si>
  <si>
    <t>Rodrigo Rodrigues Mazzoti</t>
  </si>
  <si>
    <t>rodrigo.mazzoti@portoalegre.rs.gov.br</t>
  </si>
  <si>
    <t>Rogéria de Paula</t>
  </si>
  <si>
    <t>rogeria.paula@portoalegre.rs.gov.br</t>
  </si>
  <si>
    <t>Rovana Reale Bortolini</t>
  </si>
  <si>
    <t>rovana.bortolini@portoalegre.rs.gov.br</t>
  </si>
  <si>
    <t>Vanessa Rodrigues da Costa</t>
  </si>
  <si>
    <t>vanessar.costa@portoalegre.rs.gov.br</t>
  </si>
  <si>
    <t>Gestão da Rede Infovia</t>
  </si>
  <si>
    <t>Estações de Trabalho Com Garantia</t>
  </si>
  <si>
    <t>Estações de Trabalho Sem Garantia</t>
  </si>
  <si>
    <t>Hospedagem de Aplicação e Armazen. Dados - Sistemas</t>
  </si>
  <si>
    <t xml:space="preserve"> Total Rádios Digitais Instalados</t>
  </si>
  <si>
    <t>Parque Moinhos de Vento/outro lado da passarela</t>
  </si>
  <si>
    <t>ORGÃO</t>
  </si>
  <si>
    <t>Patricia Fernanda Aguiar Barbosa</t>
  </si>
  <si>
    <t>Artur Kaminski</t>
  </si>
  <si>
    <t>artur.kaminski@portoalegre.rs.gov.br</t>
  </si>
  <si>
    <t>Juliana Brisola</t>
  </si>
  <si>
    <t>juliana.brisola@portoalegre.rs.gov.br</t>
  </si>
  <si>
    <t>Leticia Medeiros Oliveira</t>
  </si>
  <si>
    <t>pfernanda.aguiarb@portoalegre.rs.gov.br</t>
  </si>
  <si>
    <t>Quantidade</t>
  </si>
  <si>
    <t>Vlr Unitário</t>
  </si>
  <si>
    <t>Vlr Total</t>
  </si>
  <si>
    <t>Vlr Faturado</t>
  </si>
  <si>
    <t>Fatura</t>
  </si>
  <si>
    <t>Administração e Manutenção de Redes Locais</t>
  </si>
  <si>
    <t>Hospedagem de Aplicação e Armazenamento de Dados - Sistemas</t>
  </si>
  <si>
    <t>Eventos Sazonais</t>
  </si>
  <si>
    <t>Vlr Final</t>
  </si>
  <si>
    <t>-</t>
  </si>
  <si>
    <t>Gilberto Gilis Balejo</t>
  </si>
  <si>
    <t>gilberto.balejo@portoalegre.rs.gov.br</t>
  </si>
  <si>
    <t>Andre Correa Kingeski</t>
  </si>
  <si>
    <t>andre.kingeski@portoalegre.rs.gov.br</t>
  </si>
  <si>
    <t>Guilherme Miranda de Souza</t>
  </si>
  <si>
    <t>guilhermemd.souza@portoalegre.rs.gov.br</t>
  </si>
  <si>
    <t>Sabrina Batista</t>
  </si>
  <si>
    <t>sbatista@portoalegre.rs.gov.br</t>
  </si>
  <si>
    <t>Alexandra da Silva Goulart</t>
  </si>
  <si>
    <t>alexandra.goulart@portoalegre.rs.gov.br</t>
  </si>
  <si>
    <t>Diego Rocha Machado</t>
  </si>
  <si>
    <t>diegor.machado@portoalegre.rs.gov.br</t>
  </si>
  <si>
    <t>Jamile Borges Mendes</t>
  </si>
  <si>
    <t>jamile.mendes@portoalegre.rs.gov.br</t>
  </si>
  <si>
    <t>Barbara Leticia Baumgarten</t>
  </si>
  <si>
    <t>barbara.baumgarten@portoalegre.rs.gov.br</t>
  </si>
  <si>
    <t>Caroline Silveira Silva</t>
  </si>
  <si>
    <t>cssilva@portoalegre.rs.gov.br</t>
  </si>
  <si>
    <t>Cesar Santos Bandeira</t>
  </si>
  <si>
    <t>Eloi Cristraldi Gavronsk</t>
  </si>
  <si>
    <t>Fernanda Brito da Silveira</t>
  </si>
  <si>
    <t>fernandab.silveira@portoalegre.rs.gov.br</t>
  </si>
  <si>
    <t>Jessica Plete</t>
  </si>
  <si>
    <t>jessica.plete@portoalegre.rs.gov.br</t>
  </si>
  <si>
    <t>Josue Ebedenegro Luz da Silva</t>
  </si>
  <si>
    <t>josue.silva@portoalegre.rs.gov.br</t>
  </si>
  <si>
    <t>Mariclai de Souza Xavier</t>
  </si>
  <si>
    <t>Paulo Cesar dos Santos Brum</t>
  </si>
  <si>
    <t>Setor de Eventos</t>
  </si>
  <si>
    <t>Eventos@smam.prefpoa.com.br</t>
  </si>
  <si>
    <t>Vitória Carcuchinski da Silva</t>
  </si>
  <si>
    <t>vitoriac.silva@portoalegre.rs.gov.br</t>
  </si>
  <si>
    <t>Yasmin Gomes Silva</t>
  </si>
  <si>
    <t>SMAMUS</t>
  </si>
  <si>
    <t>Carla Bisol</t>
  </si>
  <si>
    <t>carla.bisol@portoalegre.rs.gov.br</t>
  </si>
  <si>
    <t>Silvia Kampmann de Nadal</t>
  </si>
  <si>
    <t>silvia.nadal@portoalegre.rs.gov.br</t>
  </si>
  <si>
    <t>SMAMUS (SMURB, SMAM)</t>
  </si>
  <si>
    <t>Suporte local a hardware e software - estação com garantia</t>
  </si>
  <si>
    <t>Suporte local a hardware e software - estação sem garantia</t>
  </si>
  <si>
    <t>Suporte a impressoras</t>
  </si>
  <si>
    <t>Administração de Correio Eletrônico (e-mail)</t>
  </si>
  <si>
    <t>Administração e Manutenção de Câmeras de Videomonitoramento - indoor</t>
  </si>
  <si>
    <t>Administração e Manutenção de Câmeras de Videomonitoramento - Outdoor</t>
  </si>
  <si>
    <t>Administração e Manutenção de Rádio Wi-Fi - indoor</t>
  </si>
  <si>
    <t>Administração e Manutenção de Rádio Wi-Fi - outdoor</t>
  </si>
  <si>
    <t>Suporte e manutenção de Terminal de Radiocomunicação Digital</t>
  </si>
  <si>
    <t>Administração e Manutenção da Rede de Radiocomunicação Digital</t>
  </si>
  <si>
    <t>Disponibilização de Servidor Computacional</t>
  </si>
  <si>
    <t>Disponibilização de Servidor de Arquivos</t>
  </si>
  <si>
    <t>Gestão e operação da Rede Digital de Telefonia Municipal (RDTM)</t>
  </si>
  <si>
    <t>Suporte técnico a evento sazonal</t>
  </si>
  <si>
    <t>Consultoria de Infraestrutura</t>
  </si>
  <si>
    <t>Outro (informar):</t>
  </si>
  <si>
    <t>Outros:</t>
  </si>
  <si>
    <t>SMAMUS - CONTRATO 72.566</t>
  </si>
  <si>
    <t>Anderson Alves da Silva</t>
  </si>
  <si>
    <t>andersona.silva@portoalegre.rs.gov.br</t>
  </si>
  <si>
    <t>Dimitrius Mello Azambuja</t>
  </si>
  <si>
    <t>dimitrius.azambuja@portoalegre.rs.gov.br</t>
  </si>
  <si>
    <t>Francielle da Silva Toledo</t>
  </si>
  <si>
    <t>francielle.toledo@portoalegre.rs.gov.br</t>
  </si>
  <si>
    <t>Hélbio Garcia Dias</t>
  </si>
  <si>
    <t>helbio.dias@portoalegre.rs.gov.br</t>
  </si>
  <si>
    <t>Rosana Brondolo Franco</t>
  </si>
  <si>
    <t>rosana.franco@portoalegre.rs.gov.br</t>
  </si>
  <si>
    <t>Descontar Lotações</t>
  </si>
  <si>
    <t>Adriano Tedesco Rossetto</t>
  </si>
  <si>
    <t>adriano.rossetto@portoalegre.rs.gov.br</t>
  </si>
  <si>
    <t>Agar Machado Rodrigues</t>
  </si>
  <si>
    <t>agar.rodrigues@portoalegre.rs.gov.br</t>
  </si>
  <si>
    <t>Alexandra Maria Brito Wunderlich</t>
  </si>
  <si>
    <t>alexandra.wunderlich@portoalegre.rs.gov.br</t>
  </si>
  <si>
    <t>Alexandra Maria Quadros Costa Leite</t>
  </si>
  <si>
    <t>alexandra.leite@portoalegre.rs.gov.br</t>
  </si>
  <si>
    <t>Altair Antonio Moura Junior</t>
  </si>
  <si>
    <t>altair@portoalegre.rs.gov.br</t>
  </si>
  <si>
    <t>Ana Carolina De Bona Becker</t>
  </si>
  <si>
    <t>anac.becker@portoalegre.rs.gov.br</t>
  </si>
  <si>
    <t>Ana Paula Franco Domingues</t>
  </si>
  <si>
    <t>paulaf@portoalegre.rs.gov.br</t>
  </si>
  <si>
    <t>André Granzotto Gewehr</t>
  </si>
  <si>
    <t>andre.gewehr@portoalegre.rs.gov.br</t>
  </si>
  <si>
    <t>Andrea Oberrather</t>
  </si>
  <si>
    <t>andrea.oberrather@portoalegre.rs.gov.br</t>
  </si>
  <si>
    <t>Andréia Ribeiro Ceccato</t>
  </si>
  <si>
    <t>andrearc@portoalegre.rs.gov.br</t>
  </si>
  <si>
    <t>Andressa Prates da Silveira</t>
  </si>
  <si>
    <t>andressap.silveira@portoalegre.rs.gov.br</t>
  </si>
  <si>
    <t>Andriele dos Santos Pacheco</t>
  </si>
  <si>
    <t>andriele.pacheco@portoalegre.rs.gov.br</t>
  </si>
  <si>
    <t>Betina Eidelvein Machado</t>
  </si>
  <si>
    <t>betina.machado@portoalegre.rs.gov.br</t>
  </si>
  <si>
    <t>Bruna Peixoto Rocha Álvares da Cunha</t>
  </si>
  <si>
    <t>bruna.peixoto@portoalegre.rs.gov.br</t>
  </si>
  <si>
    <t>Camila Rosana Braga</t>
  </si>
  <si>
    <t>camilar.braga@portoalegre.rs.gov.br</t>
  </si>
  <si>
    <t>Carla Rosane Hilgert</t>
  </si>
  <si>
    <t>carla.hilgert@portoalegre.rs.gov.br</t>
  </si>
  <si>
    <t>Carolina Wallau de Oliveira Kessler</t>
  </si>
  <si>
    <t>carolina.kessler@portoalegre.rs.gov.br</t>
  </si>
  <si>
    <t>Caroline Moraes</t>
  </si>
  <si>
    <t>caroline.moraes@portoalegre.rs.gov.br</t>
  </si>
  <si>
    <t>Claudia Maria Baptista Gualdi</t>
  </si>
  <si>
    <t>claudiabg@portoalegre.rs.gov.br</t>
  </si>
  <si>
    <t>Claudio Marcelo Torres Paiva</t>
  </si>
  <si>
    <t>claudiom.paiva@portoalegre.rs.gov.br</t>
  </si>
  <si>
    <t>Cleber Roberto Genehr</t>
  </si>
  <si>
    <t>cleberg@portoalegre.rs.gov.br</t>
  </si>
  <si>
    <t>Cosme de Assis da Silva</t>
  </si>
  <si>
    <t>cosme.silva@portoalegre.rs.gov.br</t>
  </si>
  <si>
    <t>Cristiane Cruz Pereira</t>
  </si>
  <si>
    <t>cristianep@portoalegre.rs.gov.br</t>
  </si>
  <si>
    <t>Daniel Modena</t>
  </si>
  <si>
    <t>daniel.modena@portoalegre.rs.gov.br</t>
  </si>
  <si>
    <t>Daniela Vieira da Silva</t>
  </si>
  <si>
    <t>daniela.vieira@portoalegre.rs.gov.br</t>
  </si>
  <si>
    <t>Debora Schmidt Silveira</t>
  </si>
  <si>
    <t>deboras.silveira@portoalegre.rs.gov.br</t>
  </si>
  <si>
    <t>Delcio Sinval Barboza</t>
  </si>
  <si>
    <t>delcio.barboza@portoalegre.rs.gov.br</t>
  </si>
  <si>
    <t>Delourdes Bressiani</t>
  </si>
  <si>
    <t>delourdes@portoalegre.rs.gov.br</t>
  </si>
  <si>
    <t>Denise dos Santos Simões</t>
  </si>
  <si>
    <t>denise.simoes@portoalegre.rs.gov.br</t>
  </si>
  <si>
    <t>Diego Vieira Rodrigues</t>
  </si>
  <si>
    <t>diego.rodrigues@portoalegre.rs.gov.br</t>
  </si>
  <si>
    <t>Douglas Henrique Andrade Fraga</t>
  </si>
  <si>
    <t>douglas.fraga@portoalegre.rs.gov.br</t>
  </si>
  <si>
    <t>Fabiana Arenhardt</t>
  </si>
  <si>
    <t>fabiana.ar@portoalegre.rs.gov.br</t>
  </si>
  <si>
    <t>Flavia Luiza Rebelato</t>
  </si>
  <si>
    <t>flavia.rebelato@portoalegre.rs.gov.br</t>
  </si>
  <si>
    <t>Gabriela Pimentel dos Santos</t>
  </si>
  <si>
    <t>gabrielapd.santos@portoalegre.rs.gov.br</t>
  </si>
  <si>
    <t>Gabriella Souza Machado</t>
  </si>
  <si>
    <t>gabriellas.machado@portoalegre.rs.gov.br</t>
  </si>
  <si>
    <t>Giovana Cristina Bertotti</t>
  </si>
  <si>
    <t>giovanacb@portoalegre.rs.gov.br</t>
  </si>
  <si>
    <t>Gisele Coelho Vargas</t>
  </si>
  <si>
    <t>gisele.vargas@portoalegre.rs.gov.br</t>
  </si>
  <si>
    <t>Graciele Andrea da Silva Antunes Viana</t>
  </si>
  <si>
    <t>graciele.viana@portoalegre.rs.gov.br</t>
  </si>
  <si>
    <t>Guilherme Scarazzati</t>
  </si>
  <si>
    <t>guilherme.scarazzati@portoalegre.rs.gov.br</t>
  </si>
  <si>
    <t>Ivone Guarisse</t>
  </si>
  <si>
    <t>ivone.guarise@portoalegre.rs.gov.br</t>
  </si>
  <si>
    <t>Jessica Foscarini Bitencourt</t>
  </si>
  <si>
    <t>jessica.bitencourt@portoalegre.rs.gov.br</t>
  </si>
  <si>
    <t>João Marcelo Carpena Osório</t>
  </si>
  <si>
    <t>joao.osorio@portoalegre.rs.gov.br</t>
  </si>
  <si>
    <t>João Victor da Silva Ramos</t>
  </si>
  <si>
    <t>joaov.ramos@portoalegre.rs.gov.br</t>
  </si>
  <si>
    <t>José Augusto Marchand Castro</t>
  </si>
  <si>
    <t>jose.castro@portoalegre.rs.gov.br</t>
  </si>
  <si>
    <t>Juliana Barcelos Magalhães</t>
  </si>
  <si>
    <t>jbarcelos@portoalegre.rs.gov.br</t>
  </si>
  <si>
    <t>Karla Fernanda Faillace</t>
  </si>
  <si>
    <t>faillace@portoalegre.rs.gov.br</t>
  </si>
  <si>
    <t>Kenya Camargo dos Santos</t>
  </si>
  <si>
    <t>kenya.camargo@portoalegre.rs.gov.br</t>
  </si>
  <si>
    <t>Laura Bittencourt</t>
  </si>
  <si>
    <t>laura.bittencourt@portoalegre.rs.gov.br</t>
  </si>
  <si>
    <t>leticia.klein@portoalegre.rs.gov.br</t>
  </si>
  <si>
    <t>Luciane Araújo Ulbrich</t>
  </si>
  <si>
    <t>lucianeu@portoalegre.rs.gov.br</t>
  </si>
  <si>
    <t>Luciane Petter</t>
  </si>
  <si>
    <t>luciane.petter@portoalegre.rs.gov.br</t>
  </si>
  <si>
    <t>Luiza Carolina Moron</t>
  </si>
  <si>
    <t>luiza.moron@portoalegre.rs.gov.br</t>
  </si>
  <si>
    <t>Marcia Nunes Grecco</t>
  </si>
  <si>
    <t>marcian@portoalegre.rs.gov.br</t>
  </si>
  <si>
    <t>Marcos Fernando Nidballa</t>
  </si>
  <si>
    <t>marcos.nidballa@portoalegre.rs.gov.br</t>
  </si>
  <si>
    <t>Maria Cristina Garcia Cademartori</t>
  </si>
  <si>
    <t>cristina.cademartori@portoalegre.rs.gov.br</t>
  </si>
  <si>
    <t>Maria Paula Ludke Regal</t>
  </si>
  <si>
    <t>mregal@portoalegre.rs.gov.br</t>
  </si>
  <si>
    <t>Mariana Saraiva</t>
  </si>
  <si>
    <t>Marina Bergamaschi Teixeira</t>
  </si>
  <si>
    <t>marina.teixeira@portoalegre.rs.gov.br</t>
  </si>
  <si>
    <t>Marina Milani</t>
  </si>
  <si>
    <t>marina.milani@portoalegre.rs.gov.br</t>
  </si>
  <si>
    <t>Marluci Brock de Moura</t>
  </si>
  <si>
    <t>marluci.silva@portoalegre.rs.gov.br</t>
  </si>
  <si>
    <t>Matheus Bica do Nascimento</t>
  </si>
  <si>
    <t>matheus.nascimento@portoalegre.rs.gov.br</t>
  </si>
  <si>
    <t>Michele Menezes Luiz</t>
  </si>
  <si>
    <t>michele.luiz@portoalegre.rs.gov.br</t>
  </si>
  <si>
    <t>Mirelle Studzinski dos Santos</t>
  </si>
  <si>
    <t>mirelle@portoalegre.rs.gov.br</t>
  </si>
  <si>
    <t>Monica Mocellin Raymundo</t>
  </si>
  <si>
    <t>monica.raymundo@portoalegre.rs.gov.br</t>
  </si>
  <si>
    <t>Murilo de Melo Malhao</t>
  </si>
  <si>
    <t>murilo.malhao@portoalegre.rs.gov.br</t>
  </si>
  <si>
    <t>Natan Wagner de Fraga</t>
  </si>
  <si>
    <t>natan.fraga@portoalegre.rs.gov.br</t>
  </si>
  <si>
    <t>Patricia da Silva Tschoepke</t>
  </si>
  <si>
    <t>patriciast@portoalegre.rs.gov.br</t>
  </si>
  <si>
    <t>Patrick Stephanou Silva</t>
  </si>
  <si>
    <t>patrick@portoalegre.rs.gov.br</t>
  </si>
  <si>
    <t>Paulo José de Sousa Lima Demingos</t>
  </si>
  <si>
    <t>paulo.demingos@portoalegre.rs.gov.br</t>
  </si>
  <si>
    <t>Paulo Ricardo Correa Silva</t>
  </si>
  <si>
    <t>paulo.correa@portoalegre.rs.gov.br</t>
  </si>
  <si>
    <t>Pedro Henrique Kruchin Rocha</t>
  </si>
  <si>
    <t>pedroh.rocha@portoalegre.rs.gov.br</t>
  </si>
  <si>
    <t>Rafael Laux Tabbal</t>
  </si>
  <si>
    <t>rafael.tabbal@portoalegre.rs.gov.br</t>
  </si>
  <si>
    <t>Renato Thimmig Ferreira</t>
  </si>
  <si>
    <t>renatot.ferreira@portoalegre.rs.gov.br</t>
  </si>
  <si>
    <t>Rodrigo Ustra da Silva Soares</t>
  </si>
  <si>
    <t>rodrigo.soares@portoalegre.rs.gov.br</t>
  </si>
  <si>
    <t>Rossano Nadal</t>
  </si>
  <si>
    <t>nadal@portoalegre.rs.gov.br</t>
  </si>
  <si>
    <t>Sabrina Medeiros Rodrigues</t>
  </si>
  <si>
    <t>sabrinamr@portoalegre.rs.gov.br</t>
  </si>
  <si>
    <t>Selma Rubina Thomaz</t>
  </si>
  <si>
    <t>selmart@portoalegre.rs.gov.br</t>
  </si>
  <si>
    <t>Silvia Giacobo de Oliveira</t>
  </si>
  <si>
    <t>silviag.oliveira@portoalegre.rs.gov.br</t>
  </si>
  <si>
    <t>Silvia Pereira Mandarino</t>
  </si>
  <si>
    <t>silvia.mandarino@portoalegre.rs.gov.br</t>
  </si>
  <si>
    <t>Simone Cristovão Teixeira</t>
  </si>
  <si>
    <t>simonec.teixeira@portoalegre.rs.gov.br</t>
  </si>
  <si>
    <t>Simone Madeira</t>
  </si>
  <si>
    <t>smadeira@portoalegre.rs.gov.br</t>
  </si>
  <si>
    <t>Sonia Maria dos Santos Castro</t>
  </si>
  <si>
    <t>sonia.castro@portoalegre.rs.gov.br</t>
  </si>
  <si>
    <t>Suelen Teixeira Pinheiro</t>
  </si>
  <si>
    <t>suelen.pinheiro@portoalegre.rs.gov.br</t>
  </si>
  <si>
    <t>Suziane Fraga Lago</t>
  </si>
  <si>
    <t>suziane@portoalegre.rs.gov.br</t>
  </si>
  <si>
    <t>Tatiane Rennhack Pereira</t>
  </si>
  <si>
    <t>tatiane.pereira@portoalegre.rs.gov.br</t>
  </si>
  <si>
    <t>Thais de Marchi</t>
  </si>
  <si>
    <t>thais.marchi@portoalegre.rs.gov.br</t>
  </si>
  <si>
    <t>Thais Machado Couto</t>
  </si>
  <si>
    <t>thais.couto@portoalegre.rs.gov.br</t>
  </si>
  <si>
    <t>Tiago Mentz da Silva</t>
  </si>
  <si>
    <t>tiago.mentz@portoalegre.rs.gov.br</t>
  </si>
  <si>
    <t>Verônica Morais Medina</t>
  </si>
  <si>
    <t>veronica@portoalegre.rs.gov.br</t>
  </si>
  <si>
    <t>Victoria Lopes da Silva</t>
  </si>
  <si>
    <t>victoriald.silva@portoalegre.rs.gov.br</t>
  </si>
  <si>
    <t>Vinicio Lins Freitas</t>
  </si>
  <si>
    <t>vinicio@portoalegre.rs.gov.br</t>
  </si>
  <si>
    <t>Desativação (SEDA-USAV - Estr. Bérico J. Bernardes, 3489) a partir de abril, ASM 133556.</t>
  </si>
  <si>
    <t>NOME-REDE</t>
  </si>
  <si>
    <t>SMAMS/SMURB</t>
  </si>
  <si>
    <t>SMAMS/SMAM</t>
  </si>
  <si>
    <t>Off-Line</t>
  </si>
  <si>
    <t>Aline Bruning Monteiro</t>
  </si>
  <si>
    <t>aline.monteiro@portoalegre.rs.gov.br</t>
  </si>
  <si>
    <t>Angelice Fontana Zamboni</t>
  </si>
  <si>
    <t>angelice.zamboni@portoalegre.rs.gov.br</t>
  </si>
  <si>
    <t>Antonio Luis Gomes Pinto</t>
  </si>
  <si>
    <t>Gomes@portoalegre.rs.gov.br</t>
  </si>
  <si>
    <t>Arthur de Carvalho Vollino de Vargas</t>
  </si>
  <si>
    <t>arthur.vargas@portoalegre.rs.gov.br</t>
  </si>
  <si>
    <t>Camila da Costa Scola</t>
  </si>
  <si>
    <t>camila.scola@portoalegre.rs.gov.br</t>
  </si>
  <si>
    <t>Fernanda Garcia Hochwart</t>
  </si>
  <si>
    <t>fernanda.hochwart@portoalegre.rs.gov.br</t>
  </si>
  <si>
    <t>Fernando Wesley de Oliveira Ramires</t>
  </si>
  <si>
    <t>fernando.ramires@portoalegre.rs.gov.br</t>
  </si>
  <si>
    <t>Gabriel Silva da Silva</t>
  </si>
  <si>
    <t>gabriel.silva@portoalegre.rs.gov.br</t>
  </si>
  <si>
    <t>Gabriel Xavier de Freitas</t>
  </si>
  <si>
    <t>gabrielx.freitas@portoalegre.rs.gov.br</t>
  </si>
  <si>
    <t>Herlon Acosta da Costa</t>
  </si>
  <si>
    <t>herlon.costa@portoalegre.rs.gov.br</t>
  </si>
  <si>
    <t>Ivolnei dos Santos Martins</t>
  </si>
  <si>
    <t>ivolnei.martins@portoalegre.rs.gov.br</t>
  </si>
  <si>
    <t>João Luis Guimarães da Rosa</t>
  </si>
  <si>
    <t>joaol.rosa@portoalegre.rs.gov.br</t>
  </si>
  <si>
    <t>José Aniceto Peixoto Gonçalves</t>
  </si>
  <si>
    <t>josea.goncalves@portoalegre.rs.gov.br</t>
  </si>
  <si>
    <t>Ligia Saraiva Soares</t>
  </si>
  <si>
    <t>ligia.soares@portoalegre.rs.gov.br</t>
  </si>
  <si>
    <t>Luiza da Rosa Franco</t>
  </si>
  <si>
    <t>luiza.franco@portoalegre.rs.gov.br</t>
  </si>
  <si>
    <t>Mariana Silveira Castilhos</t>
  </si>
  <si>
    <t>mariana.castilhos@portoalegre.rs.gov.br</t>
  </si>
  <si>
    <t>Nathalia da Rosa da Silva</t>
  </si>
  <si>
    <t>nathaliad.silva@portoalegre.rs.gov.br</t>
  </si>
  <si>
    <t>Paulo Sergio Felix de Vargas</t>
  </si>
  <si>
    <t>paulos.vargas@portoalegre.rs.gov.br</t>
  </si>
  <si>
    <t>Desativação (SMAM-HARMONIA - Parque Harmonia) a partir de agosto, ASM 148381.</t>
  </si>
  <si>
    <t>Amanda Machado Soares</t>
  </si>
  <si>
    <t>amandam.soares@portoalegre.rs.gov.br</t>
  </si>
  <si>
    <t>Bruno Henrique Barbosa Vaz</t>
  </si>
  <si>
    <t>bruno.vaz@portoalegre.rs.gov.br</t>
  </si>
  <si>
    <t>Camila Xavier Mesquita Nunes</t>
  </si>
  <si>
    <t>camilax.nunes@portoalegre.rs.gov.br</t>
  </si>
  <si>
    <t>Cassio de Assis Brasil Weber</t>
  </si>
  <si>
    <t>cassio.weber@portoalegre.rs.gov.br</t>
  </si>
  <si>
    <t>Cibele Borges Peres</t>
  </si>
  <si>
    <t>cibele.peres@portoalegre.rs.gov.br</t>
  </si>
  <si>
    <t>Eduardo Henrique Antunes Paroli</t>
  </si>
  <si>
    <t>eduardo.paroli@portoalegre.rs.gov.br</t>
  </si>
  <si>
    <t>Eduardo Mello Rosa</t>
  </si>
  <si>
    <t>e.rosa@portoalegre.rs.gov.br</t>
  </si>
  <si>
    <t>Eduardo Motta da Rosa</t>
  </si>
  <si>
    <t>emrosa@portoalegre.rs.gov.br</t>
  </si>
  <si>
    <t>Fernanda Theada Rodrigues</t>
  </si>
  <si>
    <t>fernandat.rodrigues@portoalegre.rs.gov.br</t>
  </si>
  <si>
    <t>Gabriel Santos Serrati</t>
  </si>
  <si>
    <t>gabriel.serrati@portoalegre.rs.gov.br</t>
  </si>
  <si>
    <t>Giordana de Oliveira Sant´anna</t>
  </si>
  <si>
    <t>giordana.santanna@portoalegre.rs.gov.br</t>
  </si>
  <si>
    <t>Inaiara dos Santos Amaral</t>
  </si>
  <si>
    <t>inaiara.amaral@portoalegre.rs.gov.br</t>
  </si>
  <si>
    <t>Jessica Leandra Xavier de Mello</t>
  </si>
  <si>
    <t>jessica.mello@portoalegre.rs.gov.br</t>
  </si>
  <si>
    <t>Johnathan Doria Bittencourt Alves</t>
  </si>
  <si>
    <t>johnathan.alves@portoalegre.rs.gov.br</t>
  </si>
  <si>
    <t>Laura Boeck Silva</t>
  </si>
  <si>
    <t>lbsilva@portoalegre.rs.gov.br</t>
  </si>
  <si>
    <t>Leandro Costa de Souza</t>
  </si>
  <si>
    <t>leandro.costa@portoalegre.rs.gov.br</t>
  </si>
  <si>
    <t>Luis Gustavo Silveira Alves</t>
  </si>
  <si>
    <t>luisg.alves@portoalegre.rs.gov.br</t>
  </si>
  <si>
    <t>Margarete Duarte Bernardi</t>
  </si>
  <si>
    <t>margaretedb@portoalegre.rs.gov.br</t>
  </si>
  <si>
    <t>Matheus Chidiac Marchiori</t>
  </si>
  <si>
    <t>matheus.marchiori@portoalegre.rs.gov.br</t>
  </si>
  <si>
    <t>Mauro Ochman</t>
  </si>
  <si>
    <t>mauro.ochman@portoalegre.rs.gov.br</t>
  </si>
  <si>
    <t>Naiana Maura John</t>
  </si>
  <si>
    <t>nmjohn@portoalegre.rs.gov.br</t>
  </si>
  <si>
    <t>Sarah Silva Barrera</t>
  </si>
  <si>
    <t>sarah.barrera@portoalegre.rs.gov.br</t>
  </si>
  <si>
    <t>Vanessa Conte</t>
  </si>
  <si>
    <t>vanessaop@portoalegre.rs.gov.br</t>
  </si>
  <si>
    <t>yasming.silva@portoalegre.rs.gov.br</t>
  </si>
  <si>
    <t>SMAM-CG-HS03</t>
  </si>
  <si>
    <t>TOTAL RÁDIOS ATIVOS</t>
  </si>
  <si>
    <t>Bruno Petry da Silva</t>
  </si>
  <si>
    <t>brunopd.silva@portoalegre.rs.gov.br</t>
  </si>
  <si>
    <t>Eduardo Fernandez Carneiro da Fontoura</t>
  </si>
  <si>
    <t>eduardocf@portoalegre.rs.gov.br</t>
  </si>
  <si>
    <t>SMAM-CG-HS04</t>
  </si>
  <si>
    <t>Gabriela Fernanda Silva Garcia</t>
  </si>
  <si>
    <t>gabriela.garcia@portoalegre.rs.gov.br</t>
  </si>
  <si>
    <t>Igor Vargas Silva</t>
  </si>
  <si>
    <t>igorv.silva@portoalegre.rs.gov.br</t>
  </si>
  <si>
    <t>Simone dos Santos Fernandes</t>
  </si>
  <si>
    <t>simone.fernandes@portoalegre.rs.gov.br</t>
  </si>
  <si>
    <t>Sonia Gonçalves Mainardo</t>
  </si>
  <si>
    <t>sonia.mainardo@portoalegre.rs.gov.br</t>
  </si>
  <si>
    <t>Alexandre Rodrigues Ferreira</t>
  </si>
  <si>
    <t>alexandrer.ferreira@portoalegre.rs.gov.br</t>
  </si>
  <si>
    <t>Alisson João Leobet</t>
  </si>
  <si>
    <t>alisson.leobet@portoalegre.rs.gov.br</t>
  </si>
  <si>
    <t>Demitreo Duarte Machado</t>
  </si>
  <si>
    <t>demitreo.machado@portoalegre.rs.gov.br</t>
  </si>
  <si>
    <t>Flavio Barcelos Oliveira</t>
  </si>
  <si>
    <t>flavio.oliveira@portoalegre.rs.gov.br</t>
  </si>
  <si>
    <t>Giovanna Krznienszki Neves</t>
  </si>
  <si>
    <t>giovanna.neves@portoalegre.rs.gov.br</t>
  </si>
  <si>
    <t>Larissa Andrade Farias</t>
  </si>
  <si>
    <t>larissa.farias@portoalegre.rs.gov.br</t>
  </si>
  <si>
    <t>Lenin da Silva Barboza</t>
  </si>
  <si>
    <t>lenin.barboza@portoalegre.rs.gov.br</t>
  </si>
  <si>
    <t>Norma Cibele Silva Rodrigues</t>
  </si>
  <si>
    <t>norma.rodrigues@portoalegre.rs.gov.br</t>
  </si>
  <si>
    <t>Priscila Machado Vieira</t>
  </si>
  <si>
    <t>priscilam.vieira@portoalegre.rs.gov.br</t>
  </si>
  <si>
    <t>Ronaldo Valenci</t>
  </si>
  <si>
    <t>ronaldo.valenci@portoalegre.rs.gov.br</t>
  </si>
  <si>
    <t>Vania Klein Silva</t>
  </si>
  <si>
    <t>vania.silva@portoalegre.rs.gov.br</t>
  </si>
  <si>
    <t>Vitoria Pires Samarani Ferreira</t>
  </si>
  <si>
    <t>vitoriap.ferreira@portoalegre.rs.gov.br</t>
  </si>
  <si>
    <t>Av. Borges de Medeiros, 2244 - 6º ANDAR Sala Secretário</t>
  </si>
  <si>
    <t>Av. Borges de Medeiros, 2244 - 6º ANDAR Sala Reunião Cons.</t>
  </si>
  <si>
    <t xml:space="preserve">TOTAL RÁDIOS INSTALADOS = </t>
  </si>
  <si>
    <t>Luisa Goulart da Silva</t>
  </si>
  <si>
    <t>luisag.silva@portoalegre.rs.gov.br</t>
  </si>
  <si>
    <t>Pablo Telles da Silva</t>
  </si>
  <si>
    <t>pablo.silva@portoalegre.rs.gov.br</t>
  </si>
  <si>
    <t>Desativação (SMAM-SUL - Av. Wenceslau Escobar, 1980) a partir de janeiro, ASM 167156.</t>
  </si>
  <si>
    <t>Migração p/ SMSEG (SMAM-MT - Rua Múcio Teixeira, 33 - 1º andar) processo 20.0.000047167-5, despacho 17004851.</t>
  </si>
  <si>
    <t>Ana Aguirre Silveira da Rosa</t>
  </si>
  <si>
    <t>anaas.rosa@portoalegre.rs.gov.br</t>
  </si>
  <si>
    <t>Camila Ferreira Scheuermann</t>
  </si>
  <si>
    <t>camila.scheuermann@portoalegre.rs.gov.br</t>
  </si>
  <si>
    <t>Camila Pereira Santos</t>
  </si>
  <si>
    <t>camilap.santos@portoalegre.rs.gov.br</t>
  </si>
  <si>
    <t>Camila Rembold da Silva</t>
  </si>
  <si>
    <t>camilar.silva@portoalegre.rs.gov.br</t>
  </si>
  <si>
    <t>Caroline Giordani Meine</t>
  </si>
  <si>
    <t>caroline.meine@portoalegre.rs.gov.br</t>
  </si>
  <si>
    <t>Franciely Machado Ramos</t>
  </si>
  <si>
    <t>franciely.ramos@portoalegre.rs.gov.br</t>
  </si>
  <si>
    <t>Guilherme Guimarães Solera</t>
  </si>
  <si>
    <t>guilherme.solera@portoalegre.rs.gov.br</t>
  </si>
  <si>
    <t>Harumi Joana Ferreira Doi</t>
  </si>
  <si>
    <t>harumi.doi@portoalegre.rs.gov.br</t>
  </si>
  <si>
    <t>Hellen Dutra dos Santos</t>
  </si>
  <si>
    <t>hellend.santos@portoalegre.rs.gov.br</t>
  </si>
  <si>
    <t>Juliana Bárbara de Luvizon Principessa</t>
  </si>
  <si>
    <t>juliana.principessa@portoalegre.rs.gov.br</t>
  </si>
  <si>
    <t>Marcos Ortiz Ferreira</t>
  </si>
  <si>
    <t>marcoso.ferreira@portoalegre.rs.gov.br</t>
  </si>
  <si>
    <t>Mateus da Silveira Lima</t>
  </si>
  <si>
    <t>mateusd.lima@portoalegre.rs.gov.br</t>
  </si>
  <si>
    <t>Matheus Kuhn</t>
  </si>
  <si>
    <t>matheus.kuhn@portoalegre.rs.gov.br</t>
  </si>
  <si>
    <t>Oziel Rocha Karnopp</t>
  </si>
  <si>
    <t>oziel.karnopp@portoalegre.rs.gov.br</t>
  </si>
  <si>
    <t>Renata Morganti Dornelles</t>
  </si>
  <si>
    <t>renata.dornelles@portoalegre.rs.gov.br</t>
  </si>
  <si>
    <t>Rita de Cassia da Cruz Clementel</t>
  </si>
  <si>
    <t>rita.clementel@portoalegre.rs.gov.br</t>
  </si>
  <si>
    <t>Victor Bier e Souza</t>
  </si>
  <si>
    <t>victor.souza@portoalegre.rs.gov.br</t>
  </si>
  <si>
    <t>Wagner Oldenburg</t>
  </si>
  <si>
    <t>wagner.oldenburg@portoalegre.rs.gov.br</t>
  </si>
  <si>
    <t>ITEM</t>
  </si>
  <si>
    <t>Rua Luiz Voelcker, 55 - Biblioteca</t>
  </si>
  <si>
    <t>Rua Luiz Voelcker, 55 - Gabinete</t>
  </si>
  <si>
    <t>Rua Luiz Voelcker, 55 - Sala 207</t>
  </si>
  <si>
    <t>Rua Luiz Voelcker, 55 - Térreo corredor próx. sl. 1</t>
  </si>
  <si>
    <t>SMAM-CG-HS05</t>
  </si>
  <si>
    <t xml:space="preserve">Rua Luiz Voelcker, 55 - 3andar sl307 </t>
  </si>
  <si>
    <t>SMAM-CG-HS06</t>
  </si>
  <si>
    <t xml:space="preserve">Rua Luiz Voelcker, 55 - 3andar sl306 </t>
  </si>
  <si>
    <t>SMAM-CG-HS07</t>
  </si>
  <si>
    <t>Rua Luiz Voelcker, 55 - 2º andar Sl 206</t>
  </si>
  <si>
    <t>SMAM-CG-HS08</t>
  </si>
  <si>
    <t xml:space="preserve">Rua Luiz Voelcker, 55 - Térreo sl116 </t>
  </si>
  <si>
    <t>SMAM-CG-HS09</t>
  </si>
  <si>
    <t xml:space="preserve">Rua Luiz Voelcker, 55 - 3andar sl312 </t>
  </si>
  <si>
    <t>Notes SMAMUS com garantia = 2 (Total relatório CBP)</t>
  </si>
  <si>
    <t>Alvaro Conceição da Silva Pacheco</t>
  </si>
  <si>
    <t>alvaro.pacheco@portoalegre.rs.gov.br</t>
  </si>
  <si>
    <t>Arthur Wolff Hack</t>
  </si>
  <si>
    <t>arthur.hack@portoalegre.rs.gov.br</t>
  </si>
  <si>
    <t>Eduardo Soares Rodrigues</t>
  </si>
  <si>
    <t>eduardo.rodrigues@portoalegre.rs.gov.br</t>
  </si>
  <si>
    <t>Letícia Cruz Klein</t>
  </si>
  <si>
    <t>Noriê Naiane Montanha Souza</t>
  </si>
  <si>
    <t>norie.souza@portoalegre.rs.gov.br</t>
  </si>
  <si>
    <t>Vitor Paulo Aguirre Brandão</t>
  </si>
  <si>
    <t>vitor.brandao@portoalegre.rs.gov.br</t>
  </si>
  <si>
    <t>Andryo Machado Belmonte</t>
  </si>
  <si>
    <t>andryo.belmonte@portoalegre.rs.gov.br</t>
  </si>
  <si>
    <t>Evellyn dos Santos Arruee</t>
  </si>
  <si>
    <t>evellyn.arruee@portoalegre.rs.gov.br</t>
  </si>
  <si>
    <t>Naiumy Silva Peres</t>
  </si>
  <si>
    <t>naiumy.peres@portoalegre.rs.gov.br</t>
  </si>
  <si>
    <t>sergiomm@portoalegre.rs.gov.br</t>
  </si>
  <si>
    <t>Thierry Signeoretti</t>
  </si>
  <si>
    <t>thierry.signeoretti@portoalegre.rs.gov.br</t>
  </si>
  <si>
    <t>Desativado</t>
  </si>
  <si>
    <t>Amanda Silva da Silva</t>
  </si>
  <si>
    <t>amanda.silva3@portoalegre.rs.gov.br</t>
  </si>
  <si>
    <t>cesar.bandeira@portoalegre.rs.gov.br</t>
  </si>
  <si>
    <t>eloi@portoalegre.rs.gov.br</t>
  </si>
  <si>
    <t>Luiz Vanderlei Medeiros da Silva</t>
  </si>
  <si>
    <t>luizvms@portoalegre.rs.gov.br</t>
  </si>
  <si>
    <t>Maria Amelia Ribeiro Alves</t>
  </si>
  <si>
    <t>mariaamelia@portoalegre.rs.gov.br</t>
  </si>
  <si>
    <t>mariana.saraiva@portoalegre.rs.gov.br</t>
  </si>
  <si>
    <t>mariclai@portoalegre.rs.gov.br</t>
  </si>
  <si>
    <t>Valdirene do Carmo</t>
  </si>
  <si>
    <t>valdirene.carmo@portoalegre.rs.gov.br</t>
  </si>
  <si>
    <t>volni.silva@portoalegre.rs.gov.br</t>
  </si>
  <si>
    <t>Antonio Carlos Gadenz</t>
  </si>
  <si>
    <t>antonio.gadenz@portoalegre.rs.gov.br</t>
  </si>
  <si>
    <t>Guilherme de Oliveira Marques</t>
  </si>
  <si>
    <t>guilhermed.marques@portoalegre.rs.gov.br</t>
  </si>
  <si>
    <t>Ivan Nelson D'oliveira</t>
  </si>
  <si>
    <t>ivan.doliveira@portoalegre.rs.gov.br</t>
  </si>
  <si>
    <t>Mauricio Loss</t>
  </si>
  <si>
    <t>mauricio.loss@portoalegre.rs.gov.br</t>
  </si>
  <si>
    <t>Paulo Cesar Oliveira Amaral</t>
  </si>
  <si>
    <t>pauloco.amaral@portoalegre.rs.gov.br</t>
  </si>
  <si>
    <t>Brenda Mendonça Lopes Romero Amaral</t>
  </si>
  <si>
    <t>brenda.amaral@portoalegre.rs.gov.br</t>
  </si>
  <si>
    <t>Celeste Oliveira de Souza</t>
  </si>
  <si>
    <t>celeste.souza@portoalegre.rs.gov.br</t>
  </si>
  <si>
    <t>Julio Cezar Santos Diniz</t>
  </si>
  <si>
    <t>julio.diniz@portoalegre.rs.gov.br</t>
  </si>
  <si>
    <t>Lisandro da Silveira Gonçalves</t>
  </si>
  <si>
    <t>lisandro.goncalves@portoalegre.rs.gov.br</t>
  </si>
  <si>
    <t>Manuella Eduarda Machado de Deus</t>
  </si>
  <si>
    <t>manuella.deus@portoalegre.rs.gov.br</t>
  </si>
  <si>
    <t>Pablo Ricardo Alves Leal</t>
  </si>
  <si>
    <t>pablor.leal@portoalegre.rs.gov.br</t>
  </si>
  <si>
    <t>Paulo Henrique Jesus Barbosa</t>
  </si>
  <si>
    <t>pauloh.barbosa@portoalegre.rs.gov.br</t>
  </si>
  <si>
    <t>João Paulo Carvalho Abreu</t>
  </si>
  <si>
    <t>joaop.abreu@portoalegre.rs.gov.br</t>
  </si>
  <si>
    <t>Lucia Pansera de Melo</t>
  </si>
  <si>
    <t>lucia.melo@portoalegre.rs.gov.br</t>
  </si>
  <si>
    <t>Luis Cesar Rhoden da Rosa</t>
  </si>
  <si>
    <t>luisc.rosa@portoalegre.rs.gov.br</t>
  </si>
  <si>
    <t>Notebooks SMAMUS sem Garantia = 10 (Total relatório CBP)</t>
  </si>
  <si>
    <t>Lotação 102603 - Bens não Localizados = 2 notes</t>
  </si>
  <si>
    <t>Lotação 102608 - ajuste = 1 note</t>
  </si>
  <si>
    <t>Lotação 102607 - Bens Novos = 1 impressora</t>
  </si>
  <si>
    <t>Adriana Oliveira Ferraz</t>
  </si>
  <si>
    <t>adriana.ferraz@portoalegre.rs.gov.br</t>
  </si>
  <si>
    <t>Micros SMURB Sem Garantia = 11 (Total relatório CBP)</t>
  </si>
  <si>
    <t>Sub-Total Notes SMAMUS sem garantia = 10 - 2 - 1 = 7</t>
  </si>
  <si>
    <t>Total Notes SMAMUS sem garantia = 7 + 1 = 8</t>
  </si>
  <si>
    <t>Impressoras SMURB Sem garantia = 2 (Total relatório CBP)</t>
  </si>
  <si>
    <t>Marcelo Vargas Allet</t>
  </si>
  <si>
    <t>allet@portoalegre.rs.gov.br</t>
  </si>
  <si>
    <t>Mariusa Cristiana Reuter Colombo</t>
  </si>
  <si>
    <t>mariusac@portoalegre.rs.gov.br</t>
  </si>
  <si>
    <t>Priscila Nascimento Aita</t>
  </si>
  <si>
    <t>priscila.aita@portoalegre.rs.gov.br</t>
  </si>
  <si>
    <t>Lotação 102603 - Bens não Localizados = 21 micros</t>
  </si>
  <si>
    <t>Lotação 102606 - Depósito Mobiliário = 7 micros</t>
  </si>
  <si>
    <t>Lotação 102607 - Bens Novos = 15 micros</t>
  </si>
  <si>
    <t>Lotação 102603 - Bens não Localizados = 8 impressoras</t>
  </si>
  <si>
    <t>Lotação 102606 - Depósito Mobiliário = 2 impressoras</t>
  </si>
  <si>
    <t>Lotação 102608 - Ajuste = 11 impressoras</t>
  </si>
  <si>
    <t xml:space="preserve">Relação de Sistemas SMAMUS – Base CTIC 04/2019 - Aditivo 5 </t>
  </si>
  <si>
    <t>Item</t>
  </si>
  <si>
    <r>
      <t>   </t>
    </r>
    <r>
      <rPr>
        <b/>
        <sz val="10"/>
        <color rgb="FF000000"/>
        <rFont val="Arial"/>
        <family val="2"/>
      </rPr>
      <t>           Descrição</t>
    </r>
  </si>
  <si>
    <t>Valor Sistema</t>
  </si>
  <si>
    <t>156POA</t>
  </si>
  <si>
    <t>ACH - Avaliação e Controle Hospitalar</t>
  </si>
  <si>
    <t>ALPR - Sistema de Monitoramento de Tráfego</t>
  </si>
  <si>
    <t>Alvará Eletrônico - Sistema de Licenciamento Eletrônico de Atividades</t>
  </si>
  <si>
    <t>ANE - Administração de Necrópoles</t>
  </si>
  <si>
    <t>APP Carta habitação</t>
  </si>
  <si>
    <t>Apuração de eleições de Conselheiros Tutelares</t>
  </si>
  <si>
    <t>ARB - Manejo da Arborização</t>
  </si>
  <si>
    <t>Banco de Imagens Pinacotecas (Rubem Berta e Aldo Locatelli)</t>
  </si>
  <si>
    <t>CAADHAP - Comissão de Análise e Aprovação da Demanda Habitacional Prioritária</t>
  </si>
  <si>
    <t>Cadastro de Estagiários da PMPA</t>
  </si>
  <si>
    <t>Cadastro Fotográfico de Vegetação</t>
  </si>
  <si>
    <t>CAP - Cadastro Predial</t>
  </si>
  <si>
    <t>Carta de Serviços</t>
  </si>
  <si>
    <t>Catalogo de Serviços Georreferenciados</t>
  </si>
  <si>
    <t>CAUGE - Sistema da Comissão de Análise Urbanística e Gerenciamento Empreendimentos</t>
  </si>
  <si>
    <t>CBP-Cadastro de Bens Patrimoniais</t>
  </si>
  <si>
    <t>CDL - Cadastro Denominação de Logradouros</t>
  </si>
  <si>
    <t>Central de Ingressos</t>
  </si>
  <si>
    <t>CIR - Sistema de Circulação</t>
  </si>
  <si>
    <t>COI - Cadastro de Ocorrências e Irregularidades</t>
  </si>
  <si>
    <t>COIweb - Novo COI</t>
  </si>
  <si>
    <t>Comissão de Análise e Aprovação de Parcelamento do Solo</t>
  </si>
  <si>
    <t>Comissão Técnica de Análise Regulação Fundiária</t>
  </si>
  <si>
    <t>CONSUL - Orçamento Participativo</t>
  </si>
  <si>
    <t>Consulta a Lotes Fiscais - GEO</t>
  </si>
  <si>
    <t>Convênios e Contratos para o Portal Transparência</t>
  </si>
  <si>
    <t>CPAIC - Sistema da Comissão Permanente de Avaliação do Impacto da Circulação</t>
  </si>
  <si>
    <t>CPL - Cadastro de Plantas (SMAM)</t>
  </si>
  <si>
    <t>CPOM - Cadastro Prestadores Outros Municípios</t>
  </si>
  <si>
    <t>CTB-Sistema de Contabilidade Publica - NBCASP</t>
  </si>
  <si>
    <t>CTIC - COMITE TECNOLOGIA INFORMÁTICA E COMUNICAÇÃO</t>
  </si>
  <si>
    <t>CVU - Conservação de Vias Urbanas</t>
  </si>
  <si>
    <t>DecWeb-Declaração Eletrônica do ISSQN via Web</t>
  </si>
  <si>
    <t>Detetive Cidadão</t>
  </si>
  <si>
    <t>DIS - Dispensação de Medicamentos</t>
  </si>
  <si>
    <t>DMWEB - Informações Urbanisticas, Cadastrais e Ambientais na Internet - GEO</t>
  </si>
  <si>
    <t>DOIM-Declarações de Operações Imobiliárias do Município</t>
  </si>
  <si>
    <t>Drive Procempa - Serviço de armazenamento Cloud</t>
  </si>
  <si>
    <t>Dopa_e - Dopa Eletrônico</t>
  </si>
  <si>
    <t>EAD - Projeto de Educação a Distância</t>
  </si>
  <si>
    <t>ECT - Formulario de Inscrição de canditaos das Eleições de Conselheiros Tutelares</t>
  </si>
  <si>
    <t>Eleições Fóruns Regionais de Planejamento</t>
  </si>
  <si>
    <t>Elevadores</t>
  </si>
  <si>
    <t>Eliot - Eco Sistema Investigativo - SMF</t>
  </si>
  <si>
    <t>e-PGM - Informatização Procuradoria Geral do Município</t>
  </si>
  <si>
    <t>EPM - Enterprise Project Management</t>
  </si>
  <si>
    <t>ERGON - Sistema Integrado de Recursos Humanos</t>
  </si>
  <si>
    <t>e-SIC Serviço de Informações ao Cidadão</t>
  </si>
  <si>
    <t>ESUS - Atenção Básica</t>
  </si>
  <si>
    <t>EU FAÇO POA</t>
  </si>
  <si>
    <t>Eventos de Logradouros</t>
  </si>
  <si>
    <t>FAT - Faturamento Ambulatorial e Hospitalar</t>
  </si>
  <si>
    <t>FICAI - Ficha Cadastro de Aluno Infrequente</t>
  </si>
  <si>
    <t>FOR-Cadastro Único de Fornecedores de Materiais e Serviços</t>
  </si>
  <si>
    <t>FROTA / Gerenciamento Frota Veículos</t>
  </si>
  <si>
    <t>GAP-Gestão de Arquivos de Pagamento</t>
  </si>
  <si>
    <t>GCP - Gerência do Cadastro do Portal de Serviços da SMF</t>
  </si>
  <si>
    <t>GEOCEIC - Informaçoes Georeferenciadas para Centro de Comando</t>
  </si>
  <si>
    <t>GEOOBSERVAPOA -Informações Georeferenciadas do Orçamento Participativo</t>
  </si>
  <si>
    <t>GERBID-Sistema de Gerenciamento da Terceira Perimetral</t>
  </si>
  <si>
    <t>Gerenciador de Atendimento Eletrônico - Agendamento</t>
  </si>
  <si>
    <t>GERPAV - Gerenciamento da Pavimentação</t>
  </si>
  <si>
    <t>GERPLATA-Sistema de Gerenciamento do PIEC</t>
  </si>
  <si>
    <t>GMAT-Sistema de Gestão de Materiais</t>
  </si>
  <si>
    <t>GOR-Sistema de Gerência Orçamentária</t>
  </si>
  <si>
    <t>GPR _ Guia de Procedimento Restaurativo / Justica 21</t>
  </si>
  <si>
    <t>Hórus - Sistema de identificação de placas de veículos</t>
  </si>
  <si>
    <t>IMAGED - Sistema de Gerenciamento Eletronico de Documentos</t>
  </si>
  <si>
    <t>Informações Georeferenciados da SAUDE - GEOSAUDE</t>
  </si>
  <si>
    <t>Informações Urbanisticas Georreferenciadas da SMURB - GEOSMURB</t>
  </si>
  <si>
    <t>INSC - Inscricao em Eventos SMAM</t>
  </si>
  <si>
    <t>ISM - Inscrição Interna do servidor Municipal</t>
  </si>
  <si>
    <t>JUC - Sistema da Junta Comercial</t>
  </si>
  <si>
    <t>LCA - Licenciamento de Atividades</t>
  </si>
  <si>
    <t>Licenciamento Ambiental</t>
  </si>
  <si>
    <t>LicitaCon - Sistema de Informações sobre licitações e contratos para o TCERS</t>
  </si>
  <si>
    <t>LIC-Licitações de Materiais e Serviços</t>
  </si>
  <si>
    <t>Mapa Oficial de Porto Alegre</t>
  </si>
  <si>
    <t>Metroclima - Sistema de Vigilância Meteorológica da Cidade de Porto Alegre</t>
  </si>
  <si>
    <t>Moradia Primeiro</t>
  </si>
  <si>
    <t>MPC - Monitoramento de Potencial Construtivo</t>
  </si>
  <si>
    <t>NFS-e - Nota Fiscal de Serviços Eletrônica</t>
  </si>
  <si>
    <t>Novo Portal da PMPA</t>
  </si>
  <si>
    <t>ERGON - Operação da folha de pagamento</t>
  </si>
  <si>
    <t>Orçamento Participativo (ferramenta usada para cadastro dos votantes)</t>
  </si>
  <si>
    <t>OSPOA - Ordem de Serviço Georreferenciada</t>
  </si>
  <si>
    <t>PERGAMUM</t>
  </si>
  <si>
    <t>PENTAHO - Ambiente de Business Intelligence</t>
  </si>
  <si>
    <t>PES - Cadastro Único de Pessoa</t>
  </si>
  <si>
    <t>POA em AÇÃO</t>
  </si>
  <si>
    <t>Pontos de coleta - Consulta</t>
  </si>
  <si>
    <t>Pontos de coleta - Edição</t>
  </si>
  <si>
    <t>Portal de Dados Abertos</t>
  </si>
  <si>
    <t>Portal PMPA - Noticias Imagens Institucional</t>
  </si>
  <si>
    <t>Portal RH24HORAS - Portal do Servidor PMPA</t>
  </si>
  <si>
    <t>Portal Transparência - Porto Alegre</t>
  </si>
  <si>
    <t>Portal Transparência - Entidades</t>
  </si>
  <si>
    <t>PPA-Plano Plurianual</t>
  </si>
  <si>
    <t>PPCI - Plano de Prevenção Contra Incêndios</t>
  </si>
  <si>
    <t>PPD-Plano de Pagamento de Dívidas</t>
  </si>
  <si>
    <t>PROCONSIG - Controle de Consignações</t>
  </si>
  <si>
    <t>PROWEB - Gerador e Gerenciador de Sites e Portais</t>
  </si>
  <si>
    <t>QlikView - plataforma de Business Discovery</t>
  </si>
  <si>
    <t>REF - Registros Funcionais</t>
  </si>
  <si>
    <t>REM-GMAT-Sistema de Requisição de Materiais adaptado para GMAT</t>
  </si>
  <si>
    <t>RIC - Sistema de informações Comunitárias</t>
  </si>
  <si>
    <t>RM NEGATIVAÇÃO</t>
  </si>
  <si>
    <t>RM PROTESTO</t>
  </si>
  <si>
    <t>RM PROTESTO-CDC</t>
  </si>
  <si>
    <t>RM REFIS2017</t>
  </si>
  <si>
    <t>RM-ERO Execução da receita Orçamentária</t>
  </si>
  <si>
    <t>RM-PROCEMPASIAT</t>
  </si>
  <si>
    <t>RONDA PONTO PMPA</t>
  </si>
  <si>
    <t>SAL Sistema de Acompanhamento Legislativo</t>
  </si>
  <si>
    <t>Sala do Empreendedor</t>
  </si>
  <si>
    <t>SAPL - Serviço de apoio ao Processo Legislativo</t>
  </si>
  <si>
    <t>SCP - Sistema Controle de Permissionários</t>
  </si>
  <si>
    <t>SDO-Sistema de Despesa Orçamentária</t>
  </si>
  <si>
    <t>SEI - Sistema Eletrônico de Informações</t>
  </si>
  <si>
    <t>SIAT - Sistema Integrado de Administração Tributária</t>
  </si>
  <si>
    <t>SIAUDI - Sistema de Auditoria</t>
  </si>
  <si>
    <t>SIE - Sistema de Informações Educacionais</t>
  </si>
  <si>
    <t>SIHO - Sistema de Informações Hospitalares</t>
  </si>
  <si>
    <t>SIP - Sistema de Informações de Preços</t>
  </si>
  <si>
    <t>SIREL - Sistema Referência Legislação (SRL)</t>
  </si>
  <si>
    <t>Sistema de Contratos</t>
  </si>
  <si>
    <t>Sistema de Gerenciamento de Conta Única</t>
  </si>
  <si>
    <t>Sistema Extraorçamentário</t>
  </si>
  <si>
    <t>Sistema GEO de Informações patrimoniais</t>
  </si>
  <si>
    <t>SISTEMA GERENCIADOR DE CONCURSOS DE PORTO ALEGRE</t>
  </si>
  <si>
    <t>Sistema Genesis</t>
  </si>
  <si>
    <t>Sistema para o Banco de Sangue</t>
  </si>
  <si>
    <t>SMARTPOA - Gestão Integrada dos Processos de Licenciamento</t>
  </si>
  <si>
    <t>SOMA SAÚDE - Gercon Retorno</t>
  </si>
  <si>
    <t>SPO-Sistema de Proposta Orçamentária</t>
  </si>
  <si>
    <t>SSP - Sistema de Segurança de Programas</t>
  </si>
  <si>
    <t>SST-Sistema de Segurança de Transações</t>
  </si>
  <si>
    <t>TART - Tribunal Administrativo de Recursos Tributários</t>
  </si>
  <si>
    <t>VOT - Votação nas Eleições de Conselheiros Tutelares</t>
  </si>
  <si>
    <t>CONECTIVIDADE INFOVIA SMAMUS - NOVEMBRO/2022</t>
  </si>
  <si>
    <t>ADMINISTRAÇÃO REDES LOCAIS SMAMUS - NOVEMBRO/2022</t>
  </si>
  <si>
    <t>ADMINISTRAÇÃO REDE RADIOCOMUNICAÇÃO DIGITAL SMAMUS - NOVEMBRO/2022</t>
  </si>
  <si>
    <t>Rádios Digitais - Trunking Centralizadas - NOVEMBRO/2022</t>
  </si>
  <si>
    <t>Relação Rádio WI-FI SMAMUS - NOVEMBRO/2022</t>
  </si>
  <si>
    <t>ESTAÇÕES DE TRABALHO E IMPRESSORAS SMAMUS FATURADOS NOVEMBRO/2022</t>
  </si>
  <si>
    <t>CIRCUITOS IOT SMAMUS - NOVEMBRO/2022</t>
  </si>
  <si>
    <t>NOME CIRCUITO</t>
  </si>
  <si>
    <t>ACORIANOS-CAM001</t>
  </si>
  <si>
    <t>Câmera Outdoor</t>
  </si>
  <si>
    <t>Largo dos Açorianos</t>
  </si>
  <si>
    <t>ACORIANOS-CAM002</t>
  </si>
  <si>
    <t>CIRCUITO IOT</t>
  </si>
  <si>
    <t>Desativação (SEDA-USAV - Estr. Bérico José Bernardes, 3489) a partir de abri/21l, ASM 133556.</t>
  </si>
  <si>
    <t>Desativação (SMAM-HARMONIA - Parque Harmonia) a partir de agosto/21, ASM 148381.</t>
  </si>
  <si>
    <t>Desativação (SMAM-SUL - Av. Wenceslau Escobar, 1980) a partir de janeiro/22, ASM 167156.</t>
  </si>
  <si>
    <t>Local</t>
  </si>
  <si>
    <t>Câmeras Instaladas</t>
  </si>
  <si>
    <t>Câmeras em Manutenção</t>
  </si>
  <si>
    <t>Câmeras Ativas</t>
  </si>
  <si>
    <t>Tipo</t>
  </si>
  <si>
    <t>ACORIANOS-CAM001 - Largo dos Açorianos</t>
  </si>
  <si>
    <t>Outdoor</t>
  </si>
  <si>
    <t>ACORIANOS-CAM002 - Largo dos Açorianos</t>
  </si>
  <si>
    <t>Câmeras Instaladas Outdoor</t>
  </si>
  <si>
    <t>Câmeras Manutenção Outdoor</t>
  </si>
  <si>
    <t>Câmeras Ativas Outdoor</t>
  </si>
  <si>
    <t>Jarbas Francisco Weirich</t>
  </si>
  <si>
    <t>jarbasw@portoalegre.rs.gov.br</t>
  </si>
  <si>
    <t>Relação Caixas Correio SMAMUS - Novembro/2022</t>
  </si>
  <si>
    <t>Micros SMAMUS com Garantia = 64 (Total relatório CBP)</t>
  </si>
  <si>
    <t>TOTAL MICROS COM GARANTIA SMAMUS  = 64</t>
  </si>
  <si>
    <t>TOTAL ESTAÇÕES DE TRABALHO SMAMUS COM GARANTIA = 64 + 2 = 66</t>
  </si>
  <si>
    <t>Micros SMAMUS sem Garantia = 422 (Total relatório CBP)</t>
  </si>
  <si>
    <t>Lotação 102601 - Aquisições = 3 micros</t>
  </si>
  <si>
    <t>Lotação 102608 - Ajuste = 32 micros</t>
  </si>
  <si>
    <t>Sub-Total Micros SMAMUS sem garantia = 422- 3 - 21 - 7 - 15 - 32 = 344</t>
  </si>
  <si>
    <t>TOTAL MICROS SEM GARANTIA SMAMUS  = 344 + 11 = 355</t>
  </si>
  <si>
    <t>TOTAL ESTAÇÕES DE TRABALHO SMAMUS SEM GARANTIA  =  355 + 8 = 363</t>
  </si>
  <si>
    <t>Impressoras SMAMUS Sem garantia = 101 (Total relatório CBP)</t>
  </si>
  <si>
    <t>Sub-Total impressoras SMAMUS sem garantia = 101 - 8 -2 - 1 - 11 = 79</t>
  </si>
  <si>
    <t>TOTAL  IMPRESSORAS SMAMUS SEM GARANTIA = 2 + 79 = 81</t>
  </si>
  <si>
    <t>DEZEMBRO/2022</t>
  </si>
  <si>
    <t>ESTAÇÕES DE TRABALHO E IMPRESSORAS SMAMUS FATURADOS DEZEMBRO/2022</t>
  </si>
  <si>
    <t>RELAÇÃO DE CÂMERAS SMAMUS -  DEZEMBRO/2022</t>
  </si>
  <si>
    <t>Relação Rádio WI-FI SMAMUS - DEZEMBRO/2022</t>
  </si>
  <si>
    <t>Rádios Digitais - Trunking Centralizadas - DEZEMBRO/2022</t>
  </si>
  <si>
    <t>ADMINISTRAÇÃO REDE RADIOCOMUNICAÇÃO DIGITAL SMAMUS - DEZEMBRO/2022</t>
  </si>
  <si>
    <t>ADMINISTRAÇÃO REDES LOCAIS SMAMUS - DEZEMBRO/2022</t>
  </si>
  <si>
    <t>CONECTIVIDADE INFOVIA SMAMUS - DEZEMBRO/2022</t>
  </si>
  <si>
    <t>Fatura SEI 22.12.000001809-1</t>
  </si>
  <si>
    <t>ACORIANOS-CAM001 - Largo dos Açorianos - Ponte de Pedra</t>
  </si>
  <si>
    <t>ACORIANOS-CAM002 - Largo dos Açorianos - Ponte de Pedra</t>
  </si>
  <si>
    <t>ACORIANOS-CAM003 - Largo dos Açorianos - Monumento</t>
  </si>
  <si>
    <t>ACORIANOS-CAM004 - Largo dos Açorianos - Monumento</t>
  </si>
  <si>
    <t>ACORIANOS-CAM005 - Largo dos Açorianos - Monumento</t>
  </si>
  <si>
    <t>RELAÇÃO DE CÂMERAS SMAMUS -  NOVEMBRO/2022</t>
  </si>
  <si>
    <t>CIRCUITOS IOT SMAMUS - DEZEMBRO/2022</t>
  </si>
  <si>
    <t>Largo dos Açorianos - Ponte de Pedra</t>
  </si>
  <si>
    <t>ACORIANOS-CAM003</t>
  </si>
  <si>
    <t>Largo dos Açorianos - Monumento</t>
  </si>
  <si>
    <t>ACORIANOS-CAM004</t>
  </si>
  <si>
    <t>ACORIANOS-CAM005</t>
  </si>
  <si>
    <t>Carlos Roberto da Silva Amaral</t>
  </si>
  <si>
    <t>Wanessa Mezzomo</t>
  </si>
  <si>
    <t>wanessa.mezzomo@portoalegre.rs.gov.br</t>
  </si>
  <si>
    <t>Relação Caixas Correio SMAMUS - Dezembro/2022</t>
  </si>
  <si>
    <t>Micros SMAMUS sem Garantia = 428 (Total relatório CBP)</t>
  </si>
  <si>
    <t>Lotação 102603 - Bens não Localizados = 20 micros</t>
  </si>
  <si>
    <t>Lotação 102608 - Ajuste = 30 micros</t>
  </si>
  <si>
    <t>Sub-Total Micros SMAMUS sem garantia = 428 - 3 - 20 - 7 - 15 - 30 = 353</t>
  </si>
  <si>
    <t>TOTAL MICROS SEM GARANTIA SMAMUS  = 353 + 11 = 364</t>
  </si>
  <si>
    <t>TOTAL ESTAÇÕES DE TRABALHO SMAMUS SEM GARANTIA  =  364 + 8 = 372</t>
  </si>
  <si>
    <t>Impressoras SMAMUS Sem garantia = 100 (Total relatório CBP)</t>
  </si>
  <si>
    <t>Sub-Total impressoras SMAMUS sem garantia = 100 - 8 -2 - 1 - 11 = 78</t>
  </si>
  <si>
    <t>TOTAL  IMPRESSORAS SMAMUS SEM GARANTIA = 2 + 78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</si>
</sst>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&quot;R$&quot;\ #,##0.0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color theme="1"/>
      <name val="Calibri"/>
      <family val="2"/>
      <scheme val="minor"/>
    </font>
    <font>
      <b/>
      <sz val="9"/>
      <name val="Arial"/>
      <family val="2"/>
    </font>
    <font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 tint="0.34998626667073579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165" fontId="1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00">
    <xf numFmtId="0" fontId="0" fillId="0" borderId="0" xfId="0"/>
    <xf numFmtId="0" fontId="5" fillId="0" borderId="0" xfId="0" applyFont="1"/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7" fillId="2" borderId="1" xfId="0" applyFont="1" applyFill="1" applyBorder="1" applyAlignment="1">
      <alignment horizontal="justify" wrapText="1"/>
    </xf>
    <xf numFmtId="0" fontId="7" fillId="2" borderId="2" xfId="0" applyFont="1" applyFill="1" applyBorder="1" applyAlignment="1">
      <alignment horizontal="justify" wrapText="1"/>
    </xf>
    <xf numFmtId="0" fontId="7" fillId="5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justify" wrapText="1"/>
    </xf>
    <xf numFmtId="0" fontId="7" fillId="2" borderId="3" xfId="0" applyFont="1" applyFill="1" applyBorder="1" applyAlignment="1">
      <alignment horizontal="justify" wrapText="1"/>
    </xf>
    <xf numFmtId="0" fontId="8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0" fillId="0" borderId="8" xfId="0" applyBorder="1"/>
    <xf numFmtId="0" fontId="0" fillId="0" borderId="10" xfId="0" applyBorder="1"/>
    <xf numFmtId="0" fontId="9" fillId="0" borderId="4" xfId="0" applyFont="1" applyBorder="1" applyAlignment="1">
      <alignment horizontal="center"/>
    </xf>
    <xf numFmtId="0" fontId="3" fillId="0" borderId="2" xfId="0" applyFont="1" applyBorder="1"/>
    <xf numFmtId="0" fontId="12" fillId="0" borderId="0" xfId="0" applyFont="1"/>
    <xf numFmtId="0" fontId="0" fillId="0" borderId="19" xfId="0" applyBorder="1"/>
    <xf numFmtId="0" fontId="12" fillId="0" borderId="4" xfId="0" applyFont="1" applyBorder="1" applyAlignment="1">
      <alignment horizontal="center"/>
    </xf>
    <xf numFmtId="0" fontId="9" fillId="0" borderId="0" xfId="0" applyFont="1"/>
    <xf numFmtId="0" fontId="13" fillId="5" borderId="8" xfId="0" applyFont="1" applyFill="1" applyBorder="1" applyAlignment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vertical="center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5" borderId="8" xfId="0" applyFont="1" applyFill="1" applyBorder="1" applyAlignment="1">
      <alignment horizontal="center" vertical="center"/>
    </xf>
    <xf numFmtId="0" fontId="13" fillId="5" borderId="21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166" fontId="12" fillId="0" borderId="0" xfId="0" applyNumberFormat="1" applyFont="1" applyAlignment="1">
      <alignment horizontal="left"/>
    </xf>
    <xf numFmtId="0" fontId="9" fillId="7" borderId="15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7" fillId="5" borderId="4" xfId="0" applyFont="1" applyFill="1" applyBorder="1" applyAlignment="1">
      <alignment horizontal="center" vertical="center" wrapText="1"/>
    </xf>
    <xf numFmtId="0" fontId="17" fillId="8" borderId="5" xfId="0" applyFont="1" applyFill="1" applyBorder="1" applyAlignment="1">
      <alignment horizontal="center" vertical="center" wrapText="1"/>
    </xf>
    <xf numFmtId="0" fontId="16" fillId="8" borderId="5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/>
    <xf numFmtId="166" fontId="9" fillId="0" borderId="0" xfId="0" applyNumberFormat="1" applyFont="1"/>
    <xf numFmtId="0" fontId="19" fillId="9" borderId="6" xfId="0" applyFont="1" applyFill="1" applyBorder="1" applyAlignment="1">
      <alignment horizontal="center" vertical="top"/>
    </xf>
    <xf numFmtId="0" fontId="19" fillId="9" borderId="4" xfId="0" applyFont="1" applyFill="1" applyBorder="1" applyAlignment="1">
      <alignment horizontal="center" vertical="top"/>
    </xf>
    <xf numFmtId="0" fontId="19" fillId="9" borderId="5" xfId="0" applyFont="1" applyFill="1" applyBorder="1" applyAlignment="1">
      <alignment horizontal="center" vertical="top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9" fillId="0" borderId="19" xfId="0" applyFont="1" applyBorder="1"/>
    <xf numFmtId="0" fontId="0" fillId="0" borderId="22" xfId="0" applyBorder="1"/>
    <xf numFmtId="0" fontId="0" fillId="0" borderId="18" xfId="0" applyBorder="1"/>
    <xf numFmtId="0" fontId="0" fillId="0" borderId="12" xfId="0" applyBorder="1"/>
    <xf numFmtId="0" fontId="20" fillId="0" borderId="4" xfId="0" applyFont="1" applyBorder="1" applyAlignment="1">
      <alignment horizontal="center"/>
    </xf>
    <xf numFmtId="0" fontId="21" fillId="0" borderId="4" xfId="0" applyFont="1" applyBorder="1"/>
    <xf numFmtId="0" fontId="22" fillId="0" borderId="19" xfId="0" applyFont="1" applyBorder="1"/>
    <xf numFmtId="0" fontId="22" fillId="0" borderId="0" xfId="0" applyFont="1" applyBorder="1"/>
    <xf numFmtId="0" fontId="22" fillId="0" borderId="19" xfId="0" applyFont="1" applyFill="1" applyBorder="1"/>
    <xf numFmtId="49" fontId="23" fillId="0" borderId="0" xfId="0" applyNumberFormat="1" applyFont="1" applyAlignment="1">
      <alignment horizontal="left"/>
    </xf>
    <xf numFmtId="0" fontId="23" fillId="0" borderId="0" xfId="0" applyFont="1"/>
    <xf numFmtId="0" fontId="24" fillId="0" borderId="6" xfId="0" applyFont="1" applyBorder="1"/>
    <xf numFmtId="0" fontId="25" fillId="11" borderId="28" xfId="0" applyFont="1" applyFill="1" applyBorder="1" applyAlignment="1">
      <alignment horizontal="center"/>
    </xf>
    <xf numFmtId="0" fontId="25" fillId="11" borderId="29" xfId="0" applyFont="1" applyFill="1" applyBorder="1" applyAlignment="1">
      <alignment horizontal="center"/>
    </xf>
    <xf numFmtId="0" fontId="25" fillId="11" borderId="30" xfId="0" applyFont="1" applyFill="1" applyBorder="1" applyAlignment="1">
      <alignment horizontal="center"/>
    </xf>
    <xf numFmtId="0" fontId="25" fillId="11" borderId="15" xfId="0" applyFont="1" applyFill="1" applyBorder="1" applyAlignment="1">
      <alignment horizontal="center"/>
    </xf>
    <xf numFmtId="0" fontId="24" fillId="0" borderId="10" xfId="0" applyFont="1" applyBorder="1"/>
    <xf numFmtId="0" fontId="24" fillId="0" borderId="8" xfId="0" applyFont="1" applyBorder="1"/>
    <xf numFmtId="43" fontId="24" fillId="0" borderId="37" xfId="0" applyNumberFormat="1" applyFont="1" applyBorder="1"/>
    <xf numFmtId="43" fontId="24" fillId="10" borderId="36" xfId="0" applyNumberFormat="1" applyFont="1" applyFill="1" applyBorder="1"/>
    <xf numFmtId="43" fontId="24" fillId="10" borderId="37" xfId="0" applyNumberFormat="1" applyFont="1" applyFill="1" applyBorder="1"/>
    <xf numFmtId="3" fontId="0" fillId="10" borderId="35" xfId="0" applyNumberFormat="1" applyFill="1" applyBorder="1"/>
    <xf numFmtId="43" fontId="0" fillId="10" borderId="37" xfId="0" applyNumberFormat="1" applyFill="1" applyBorder="1"/>
    <xf numFmtId="0" fontId="0" fillId="10" borderId="23" xfId="0" applyFill="1" applyBorder="1"/>
    <xf numFmtId="0" fontId="0" fillId="10" borderId="38" xfId="0" applyFill="1" applyBorder="1"/>
    <xf numFmtId="0" fontId="24" fillId="0" borderId="6" xfId="0" applyFont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/>
    </xf>
    <xf numFmtId="43" fontId="0" fillId="0" borderId="9" xfId="0" applyNumberFormat="1" applyBorder="1"/>
    <xf numFmtId="43" fontId="0" fillId="0" borderId="2" xfId="0" applyNumberFormat="1" applyBorder="1"/>
    <xf numFmtId="165" fontId="26" fillId="0" borderId="6" xfId="0" applyNumberFormat="1" applyFont="1" applyBorder="1"/>
    <xf numFmtId="43" fontId="0" fillId="10" borderId="23" xfId="0" applyNumberFormat="1" applyFill="1" applyBorder="1"/>
    <xf numFmtId="43" fontId="3" fillId="0" borderId="26" xfId="0" applyNumberFormat="1" applyFont="1" applyBorder="1"/>
    <xf numFmtId="165" fontId="9" fillId="0" borderId="7" xfId="0" applyNumberFormat="1" applyFont="1" applyBorder="1"/>
    <xf numFmtId="0" fontId="26" fillId="0" borderId="14" xfId="0" applyFont="1" applyBorder="1"/>
    <xf numFmtId="0" fontId="27" fillId="0" borderId="1" xfId="0" applyFont="1" applyBorder="1"/>
    <xf numFmtId="3" fontId="24" fillId="0" borderId="40" xfId="0" applyNumberFormat="1" applyFont="1" applyFill="1" applyBorder="1"/>
    <xf numFmtId="43" fontId="24" fillId="0" borderId="32" xfId="0" applyNumberFormat="1" applyFont="1" applyFill="1" applyBorder="1"/>
    <xf numFmtId="43" fontId="24" fillId="0" borderId="33" xfId="0" applyNumberFormat="1" applyFont="1" applyFill="1" applyBorder="1"/>
    <xf numFmtId="3" fontId="0" fillId="0" borderId="31" xfId="0" applyNumberFormat="1" applyFill="1" applyBorder="1"/>
    <xf numFmtId="43" fontId="0" fillId="0" borderId="33" xfId="0" applyNumberFormat="1" applyFill="1" applyBorder="1"/>
    <xf numFmtId="43" fontId="0" fillId="0" borderId="34" xfId="0" applyNumberFormat="1" applyFill="1" applyBorder="1"/>
    <xf numFmtId="0" fontId="0" fillId="0" borderId="34" xfId="0" applyFill="1" applyBorder="1"/>
    <xf numFmtId="0" fontId="27" fillId="0" borderId="2" xfId="0" applyFont="1" applyBorder="1"/>
    <xf numFmtId="3" fontId="24" fillId="0" borderId="39" xfId="0" applyNumberFormat="1" applyFont="1" applyFill="1" applyBorder="1"/>
    <xf numFmtId="43" fontId="24" fillId="0" borderId="36" xfId="0" applyNumberFormat="1" applyFont="1" applyFill="1" applyBorder="1"/>
    <xf numFmtId="43" fontId="24" fillId="0" borderId="37" xfId="0" applyNumberFormat="1" applyFont="1" applyFill="1" applyBorder="1"/>
    <xf numFmtId="3" fontId="0" fillId="0" borderId="35" xfId="0" applyNumberFormat="1" applyFill="1" applyBorder="1"/>
    <xf numFmtId="43" fontId="0" fillId="0" borderId="37" xfId="0" applyNumberFormat="1" applyFill="1" applyBorder="1"/>
    <xf numFmtId="43" fontId="0" fillId="0" borderId="23" xfId="0" applyNumberFormat="1" applyFill="1" applyBorder="1"/>
    <xf numFmtId="0" fontId="0" fillId="0" borderId="23" xfId="0" applyFill="1" applyBorder="1"/>
    <xf numFmtId="3" fontId="24" fillId="0" borderId="39" xfId="0" applyNumberFormat="1" applyFont="1" applyFill="1" applyBorder="1" applyAlignment="1">
      <alignment horizontal="center" vertical="center"/>
    </xf>
    <xf numFmtId="3" fontId="24" fillId="0" borderId="35" xfId="0" applyNumberFormat="1" applyFont="1" applyFill="1" applyBorder="1" applyAlignment="1">
      <alignment horizontal="center" vertical="center"/>
    </xf>
    <xf numFmtId="0" fontId="24" fillId="0" borderId="17" xfId="0" applyFont="1" applyFill="1" applyBorder="1"/>
    <xf numFmtId="164" fontId="24" fillId="0" borderId="44" xfId="0" applyNumberFormat="1" applyFont="1" applyFill="1" applyBorder="1"/>
    <xf numFmtId="165" fontId="26" fillId="0" borderId="45" xfId="0" applyNumberFormat="1" applyFont="1" applyFill="1" applyBorder="1"/>
    <xf numFmtId="165" fontId="26" fillId="0" borderId="46" xfId="0" applyNumberFormat="1" applyFont="1" applyFill="1" applyBorder="1"/>
    <xf numFmtId="165" fontId="0" fillId="0" borderId="44" xfId="2" applyFont="1" applyFill="1" applyBorder="1"/>
    <xf numFmtId="165" fontId="9" fillId="0" borderId="5" xfId="2" applyFont="1" applyFill="1" applyBorder="1"/>
    <xf numFmtId="0" fontId="0" fillId="0" borderId="0" xfId="0" applyFill="1" applyBorder="1"/>
    <xf numFmtId="0" fontId="25" fillId="11" borderId="5" xfId="0" applyFont="1" applyFill="1" applyBorder="1" applyAlignment="1">
      <alignment horizontal="center" vertical="center"/>
    </xf>
    <xf numFmtId="43" fontId="3" fillId="0" borderId="21" xfId="0" applyNumberFormat="1" applyFont="1" applyBorder="1"/>
    <xf numFmtId="0" fontId="24" fillId="0" borderId="19" xfId="0" applyFont="1" applyBorder="1"/>
    <xf numFmtId="43" fontId="0" fillId="0" borderId="47" xfId="0" applyNumberFormat="1" applyBorder="1"/>
    <xf numFmtId="43" fontId="3" fillId="0" borderId="0" xfId="0" applyNumberFormat="1" applyFont="1" applyBorder="1"/>
    <xf numFmtId="0" fontId="0" fillId="0" borderId="11" xfId="0" applyBorder="1"/>
    <xf numFmtId="165" fontId="9" fillId="0" borderId="4" xfId="0" applyNumberFormat="1" applyFont="1" applyBorder="1"/>
    <xf numFmtId="0" fontId="28" fillId="0" borderId="0" xfId="0" applyFont="1"/>
    <xf numFmtId="0" fontId="27" fillId="10" borderId="2" xfId="0" applyFont="1" applyFill="1" applyBorder="1"/>
    <xf numFmtId="3" fontId="24" fillId="10" borderId="39" xfId="0" applyNumberFormat="1" applyFont="1" applyFill="1" applyBorder="1"/>
    <xf numFmtId="3" fontId="24" fillId="10" borderId="39" xfId="0" applyNumberFormat="1" applyFont="1" applyFill="1" applyBorder="1" applyAlignment="1">
      <alignment horizontal="center" vertical="center"/>
    </xf>
    <xf numFmtId="3" fontId="24" fillId="10" borderId="35" xfId="0" applyNumberFormat="1" applyFont="1" applyFill="1" applyBorder="1" applyAlignment="1">
      <alignment horizontal="center" vertical="center"/>
    </xf>
    <xf numFmtId="3" fontId="24" fillId="10" borderId="41" xfId="0" applyNumberFormat="1" applyFont="1" applyFill="1" applyBorder="1" applyAlignment="1">
      <alignment horizontal="center" vertical="center"/>
    </xf>
    <xf numFmtId="43" fontId="24" fillId="10" borderId="42" xfId="0" applyNumberFormat="1" applyFont="1" applyFill="1" applyBorder="1"/>
    <xf numFmtId="3" fontId="24" fillId="10" borderId="43" xfId="0" applyNumberFormat="1" applyFont="1" applyFill="1" applyBorder="1" applyAlignment="1">
      <alignment horizontal="center" vertical="center"/>
    </xf>
    <xf numFmtId="43" fontId="0" fillId="10" borderId="42" xfId="0" applyNumberFormat="1" applyFill="1" applyBorder="1"/>
    <xf numFmtId="43" fontId="0" fillId="10" borderId="25" xfId="0" applyNumberFormat="1" applyFill="1" applyBorder="1"/>
    <xf numFmtId="0" fontId="0" fillId="10" borderId="25" xfId="0" applyFill="1" applyBorder="1"/>
    <xf numFmtId="0" fontId="24" fillId="10" borderId="27" xfId="0" applyFont="1" applyFill="1" applyBorder="1"/>
    <xf numFmtId="3" fontId="24" fillId="10" borderId="41" xfId="0" applyNumberFormat="1" applyFont="1" applyFill="1" applyBorder="1"/>
    <xf numFmtId="3" fontId="0" fillId="10" borderId="43" xfId="0" applyNumberFormat="1" applyFill="1" applyBorder="1"/>
    <xf numFmtId="0" fontId="0" fillId="0" borderId="17" xfId="0" applyBorder="1"/>
    <xf numFmtId="0" fontId="3" fillId="0" borderId="19" xfId="0" applyFont="1" applyBorder="1"/>
    <xf numFmtId="0" fontId="3" fillId="0" borderId="19" xfId="0" applyFont="1" applyFill="1" applyBorder="1"/>
    <xf numFmtId="0" fontId="9" fillId="0" borderId="0" xfId="0" applyFont="1" applyBorder="1"/>
    <xf numFmtId="0" fontId="9" fillId="0" borderId="19" xfId="0" applyFont="1" applyFill="1" applyBorder="1"/>
    <xf numFmtId="0" fontId="12" fillId="0" borderId="6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Border="1"/>
    <xf numFmtId="0" fontId="16" fillId="0" borderId="2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3" fontId="24" fillId="0" borderId="1" xfId="0" applyNumberFormat="1" applyFont="1" applyBorder="1"/>
    <xf numFmtId="43" fontId="24" fillId="0" borderId="2" xfId="0" applyNumberFormat="1" applyFont="1" applyBorder="1"/>
    <xf numFmtId="43" fontId="24" fillId="0" borderId="11" xfId="0" applyNumberFormat="1" applyFont="1" applyBorder="1"/>
    <xf numFmtId="0" fontId="16" fillId="0" borderId="14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8" fillId="0" borderId="2" xfId="0" applyFont="1" applyFill="1" applyBorder="1"/>
    <xf numFmtId="0" fontId="18" fillId="0" borderId="49" xfId="0" applyFont="1" applyBorder="1" applyAlignment="1">
      <alignment horizontal="center"/>
    </xf>
    <xf numFmtId="0" fontId="18" fillId="0" borderId="27" xfId="0" applyFont="1" applyBorder="1"/>
    <xf numFmtId="0" fontId="18" fillId="0" borderId="47" xfId="0" applyFont="1" applyFill="1" applyBorder="1"/>
    <xf numFmtId="0" fontId="18" fillId="0" borderId="20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3" fillId="0" borderId="0" xfId="1"/>
    <xf numFmtId="0" fontId="29" fillId="0" borderId="1" xfId="0" applyFont="1" applyBorder="1" applyAlignment="1">
      <alignment horizontal="left"/>
    </xf>
    <xf numFmtId="0" fontId="29" fillId="0" borderId="50" xfId="0" applyFont="1" applyBorder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3" fontId="30" fillId="0" borderId="37" xfId="0" applyNumberFormat="1" applyFont="1" applyFill="1" applyBorder="1"/>
    <xf numFmtId="43" fontId="30" fillId="0" borderId="2" xfId="0" applyNumberFormat="1" applyFont="1" applyBorder="1"/>
    <xf numFmtId="165" fontId="31" fillId="0" borderId="46" xfId="2" applyFont="1" applyFill="1" applyBorder="1"/>
    <xf numFmtId="0" fontId="30" fillId="0" borderId="0" xfId="0" applyFont="1"/>
    <xf numFmtId="0" fontId="16" fillId="0" borderId="0" xfId="0" applyFont="1"/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0" borderId="51" xfId="0" applyFont="1" applyBorder="1"/>
    <xf numFmtId="0" fontId="0" fillId="0" borderId="52" xfId="0" applyFont="1" applyBorder="1"/>
    <xf numFmtId="0" fontId="0" fillId="0" borderId="53" xfId="0" applyFont="1" applyBorder="1"/>
    <xf numFmtId="0" fontId="0" fillId="0" borderId="54" xfId="0" applyFont="1" applyBorder="1"/>
    <xf numFmtId="0" fontId="0" fillId="0" borderId="55" xfId="0" applyFont="1" applyBorder="1"/>
    <xf numFmtId="0" fontId="0" fillId="0" borderId="56" xfId="0" applyFont="1" applyBorder="1"/>
    <xf numFmtId="0" fontId="0" fillId="0" borderId="57" xfId="0" applyFont="1" applyBorder="1"/>
    <xf numFmtId="0" fontId="0" fillId="0" borderId="58" xfId="0" applyFont="1" applyBorder="1"/>
    <xf numFmtId="0" fontId="0" fillId="0" borderId="59" xfId="0" applyFont="1" applyBorder="1"/>
    <xf numFmtId="0" fontId="3" fillId="0" borderId="0" xfId="1" applyFont="1" applyAlignment="1" applyProtection="1">
      <alignment horizontal="center"/>
      <protection hidden="1"/>
    </xf>
    <xf numFmtId="0" fontId="34" fillId="0" borderId="0" xfId="1" applyFont="1" applyProtection="1">
      <protection hidden="1"/>
    </xf>
    <xf numFmtId="0" fontId="3" fillId="0" borderId="0" xfId="1" applyFont="1" applyProtection="1">
      <protection hidden="1"/>
    </xf>
    <xf numFmtId="0" fontId="33" fillId="0" borderId="6" xfId="1" applyFont="1" applyBorder="1" applyAlignment="1" applyProtection="1">
      <alignment horizontal="left" vertical="center" wrapText="1"/>
      <protection hidden="1"/>
    </xf>
    <xf numFmtId="0" fontId="34" fillId="0" borderId="4" xfId="1" applyFont="1" applyBorder="1" applyAlignment="1" applyProtection="1">
      <alignment horizontal="center" vertical="center" wrapText="1"/>
      <protection hidden="1"/>
    </xf>
    <xf numFmtId="0" fontId="33" fillId="0" borderId="4" xfId="1" applyFont="1" applyBorder="1" applyAlignment="1" applyProtection="1">
      <alignment horizontal="center" vertical="center" wrapText="1"/>
      <protection hidden="1"/>
    </xf>
    <xf numFmtId="0" fontId="32" fillId="5" borderId="9" xfId="1" applyFont="1" applyFill="1" applyBorder="1" applyAlignment="1" applyProtection="1">
      <alignment horizontal="center"/>
      <protection hidden="1"/>
    </xf>
    <xf numFmtId="0" fontId="34" fillId="5" borderId="60" xfId="1" applyFont="1" applyFill="1" applyBorder="1" applyAlignment="1" applyProtection="1">
      <alignment wrapText="1"/>
      <protection hidden="1"/>
    </xf>
    <xf numFmtId="165" fontId="3" fillId="0" borderId="2" xfId="2" applyFont="1" applyBorder="1" applyProtection="1">
      <protection hidden="1"/>
    </xf>
    <xf numFmtId="0" fontId="32" fillId="5" borderId="2" xfId="1" applyFont="1" applyFill="1" applyBorder="1" applyAlignment="1" applyProtection="1">
      <alignment horizontal="center"/>
      <protection hidden="1"/>
    </xf>
    <xf numFmtId="165" fontId="3" fillId="5" borderId="2" xfId="2" applyFont="1" applyFill="1" applyBorder="1" applyProtection="1">
      <protection hidden="1"/>
    </xf>
    <xf numFmtId="166" fontId="9" fillId="0" borderId="6" xfId="1" applyNumberFormat="1" applyFont="1" applyBorder="1" applyAlignment="1" applyProtection="1">
      <alignment horizontal="right" indent="1"/>
      <protection hidden="1"/>
    </xf>
    <xf numFmtId="165" fontId="33" fillId="0" borderId="4" xfId="1" applyNumberFormat="1" applyFont="1" applyBorder="1" applyAlignment="1" applyProtection="1">
      <alignment wrapText="1"/>
      <protection hidden="1"/>
    </xf>
    <xf numFmtId="0" fontId="35" fillId="0" borderId="0" xfId="1" applyFont="1"/>
    <xf numFmtId="0" fontId="36" fillId="0" borderId="10" xfId="0" applyFont="1" applyBorder="1"/>
    <xf numFmtId="0" fontId="36" fillId="0" borderId="1" xfId="0" applyFont="1" applyBorder="1"/>
    <xf numFmtId="0" fontId="36" fillId="0" borderId="26" xfId="0" applyFont="1" applyBorder="1"/>
    <xf numFmtId="0" fontId="36" fillId="0" borderId="8" xfId="0" applyFont="1" applyBorder="1"/>
    <xf numFmtId="0" fontId="36" fillId="0" borderId="2" xfId="0" applyFont="1" applyBorder="1"/>
    <xf numFmtId="0" fontId="36" fillId="0" borderId="21" xfId="0" applyFont="1" applyBorder="1"/>
    <xf numFmtId="0" fontId="12" fillId="0" borderId="0" xfId="0" applyFont="1" applyBorder="1" applyAlignment="1">
      <alignment horizontal="center"/>
    </xf>
    <xf numFmtId="0" fontId="12" fillId="0" borderId="6" xfId="0" applyFont="1" applyBorder="1"/>
    <xf numFmtId="0" fontId="12" fillId="0" borderId="4" xfId="0" applyFont="1" applyBorder="1"/>
    <xf numFmtId="0" fontId="36" fillId="0" borderId="20" xfId="0" applyFont="1" applyBorder="1"/>
    <xf numFmtId="0" fontId="14" fillId="0" borderId="4" xfId="0" applyFont="1" applyBorder="1" applyAlignment="1">
      <alignment horizontal="center"/>
    </xf>
    <xf numFmtId="0" fontId="20" fillId="0" borderId="0" xfId="0" applyFont="1"/>
    <xf numFmtId="0" fontId="27" fillId="5" borderId="2" xfId="0" applyFont="1" applyFill="1" applyBorder="1"/>
    <xf numFmtId="3" fontId="24" fillId="5" borderId="39" xfId="0" applyNumberFormat="1" applyFont="1" applyFill="1" applyBorder="1"/>
    <xf numFmtId="43" fontId="24" fillId="5" borderId="36" xfId="0" applyNumberFormat="1" applyFont="1" applyFill="1" applyBorder="1"/>
    <xf numFmtId="43" fontId="24" fillId="5" borderId="37" xfId="0" applyNumberFormat="1" applyFont="1" applyFill="1" applyBorder="1"/>
    <xf numFmtId="3" fontId="0" fillId="5" borderId="35" xfId="0" applyNumberFormat="1" applyFill="1" applyBorder="1"/>
    <xf numFmtId="43" fontId="0" fillId="5" borderId="37" xfId="0" applyNumberFormat="1" applyFill="1" applyBorder="1"/>
    <xf numFmtId="43" fontId="0" fillId="5" borderId="23" xfId="0" applyNumberFormat="1" applyFill="1" applyBorder="1"/>
    <xf numFmtId="0" fontId="0" fillId="5" borderId="23" xfId="0" applyFill="1" applyBorder="1"/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5" borderId="9" xfId="0" applyFill="1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5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/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0" fillId="0" borderId="47" xfId="0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4" fillId="0" borderId="0" xfId="0" applyFont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 wrapText="1"/>
    </xf>
    <xf numFmtId="0" fontId="9" fillId="4" borderId="7" xfId="0" applyNumberFormat="1" applyFont="1" applyFill="1" applyBorder="1" applyAlignment="1">
      <alignment horizontal="center" vertical="center" wrapText="1"/>
    </xf>
    <xf numFmtId="0" fontId="9" fillId="4" borderId="5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right"/>
    </xf>
    <xf numFmtId="0" fontId="33" fillId="0" borderId="6" xfId="1" applyFont="1" applyBorder="1" applyAlignment="1" applyProtection="1">
      <alignment horizontal="center" vertical="center" wrapText="1"/>
      <protection hidden="1"/>
    </xf>
    <xf numFmtId="0" fontId="33" fillId="0" borderId="7" xfId="1" applyFont="1" applyBorder="1" applyAlignment="1" applyProtection="1">
      <alignment horizontal="center" vertical="center" wrapText="1"/>
      <protection hidden="1"/>
    </xf>
    <xf numFmtId="0" fontId="33" fillId="0" borderId="5" xfId="1" applyFont="1" applyBorder="1" applyAlignment="1" applyProtection="1">
      <alignment horizontal="center" vertical="center" wrapText="1"/>
      <protection hidden="1"/>
    </xf>
  </cellXfs>
  <cellStyles count="5">
    <cellStyle name="Moeda" xfId="2" builtinId="4"/>
    <cellStyle name="Moeda 2" xfId="3"/>
    <cellStyle name="Moeda 3" xf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CC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257" t="s">
        <v>20</v>
      </c>
      <c r="E2" s="257"/>
      <c r="F2" s="257"/>
    </row>
    <row r="3" spans="1:11" ht="15" customHeight="1" x14ac:dyDescent="0.2">
      <c r="D3" s="258">
        <v>42822</v>
      </c>
      <c r="E3" s="257"/>
      <c r="F3" s="257"/>
    </row>
    <row r="4" spans="1:11" ht="16.5" thickBot="1" x14ac:dyDescent="0.25">
      <c r="A4" s="259"/>
      <c r="B4" s="259"/>
      <c r="C4" s="259"/>
      <c r="D4" s="259"/>
    </row>
    <row r="5" spans="1:11" ht="18.75" customHeight="1" thickBot="1" x14ac:dyDescent="0.25">
      <c r="A5" s="260" t="s">
        <v>24</v>
      </c>
      <c r="B5" s="261"/>
      <c r="C5" s="261"/>
      <c r="D5" s="262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3" workbookViewId="0">
      <selection activeCell="E31" sqref="E31"/>
    </sheetView>
  </sheetViews>
  <sheetFormatPr defaultRowHeight="12.75" x14ac:dyDescent="0.2"/>
  <cols>
    <col min="1" max="1" width="9.5703125" customWidth="1"/>
    <col min="2" max="2" width="17.85546875" customWidth="1"/>
    <col min="3" max="3" width="20.28515625" customWidth="1"/>
    <col min="4" max="4" width="44.85546875" customWidth="1"/>
    <col min="5" max="5" width="12.140625" customWidth="1"/>
    <col min="6" max="6" width="13.5703125" customWidth="1"/>
    <col min="7" max="7" width="18.42578125" customWidth="1"/>
    <col min="8" max="8" width="47.140625" customWidth="1"/>
    <col min="9" max="9" width="44.140625" customWidth="1"/>
  </cols>
  <sheetData>
    <row r="1" spans="1:9" ht="13.5" thickBot="1" x14ac:dyDescent="0.25"/>
    <row r="2" spans="1:9" ht="15.75" thickBot="1" x14ac:dyDescent="0.3">
      <c r="A2" s="292" t="s">
        <v>1291</v>
      </c>
      <c r="B2" s="293"/>
      <c r="C2" s="293"/>
      <c r="D2" s="294"/>
      <c r="F2" s="292" t="s">
        <v>1242</v>
      </c>
      <c r="G2" s="293"/>
      <c r="H2" s="293"/>
      <c r="I2" s="294"/>
    </row>
    <row r="3" spans="1:9" ht="15.75" thickBot="1" x14ac:dyDescent="0.3">
      <c r="A3" s="253" t="s">
        <v>557</v>
      </c>
      <c r="B3" s="27" t="s">
        <v>48</v>
      </c>
      <c r="C3" s="254" t="s">
        <v>824</v>
      </c>
      <c r="D3" s="27" t="s">
        <v>497</v>
      </c>
      <c r="F3" s="250" t="s">
        <v>557</v>
      </c>
      <c r="G3" s="27" t="s">
        <v>48</v>
      </c>
      <c r="H3" s="251" t="s">
        <v>824</v>
      </c>
      <c r="I3" s="27" t="s">
        <v>497</v>
      </c>
    </row>
    <row r="4" spans="1:9" x14ac:dyDescent="0.2">
      <c r="A4" s="219" t="s">
        <v>608</v>
      </c>
      <c r="B4" s="220" t="s">
        <v>825</v>
      </c>
      <c r="C4" s="221" t="s">
        <v>51</v>
      </c>
      <c r="D4" s="220" t="s">
        <v>52</v>
      </c>
      <c r="F4" s="219" t="s">
        <v>608</v>
      </c>
      <c r="G4" s="220" t="s">
        <v>825</v>
      </c>
      <c r="H4" s="221" t="s">
        <v>51</v>
      </c>
      <c r="I4" s="220" t="s">
        <v>52</v>
      </c>
    </row>
    <row r="5" spans="1:9" x14ac:dyDescent="0.2">
      <c r="A5" s="222" t="s">
        <v>608</v>
      </c>
      <c r="B5" s="223" t="s">
        <v>826</v>
      </c>
      <c r="C5" s="224" t="s">
        <v>53</v>
      </c>
      <c r="D5" s="223" t="s">
        <v>54</v>
      </c>
      <c r="F5" s="222" t="s">
        <v>608</v>
      </c>
      <c r="G5" s="223" t="s">
        <v>826</v>
      </c>
      <c r="H5" s="224" t="s">
        <v>53</v>
      </c>
      <c r="I5" s="223" t="s">
        <v>54</v>
      </c>
    </row>
    <row r="6" spans="1:9" x14ac:dyDescent="0.2">
      <c r="A6" s="222" t="s">
        <v>608</v>
      </c>
      <c r="B6" s="223" t="s">
        <v>826</v>
      </c>
      <c r="C6" s="224" t="s">
        <v>55</v>
      </c>
      <c r="D6" s="223" t="s">
        <v>56</v>
      </c>
      <c r="F6" s="222" t="s">
        <v>608</v>
      </c>
      <c r="G6" s="223" t="s">
        <v>826</v>
      </c>
      <c r="H6" s="224" t="s">
        <v>55</v>
      </c>
      <c r="I6" s="223" t="s">
        <v>56</v>
      </c>
    </row>
    <row r="7" spans="1:9" x14ac:dyDescent="0.2">
      <c r="A7" s="222" t="s">
        <v>608</v>
      </c>
      <c r="B7" s="223" t="s">
        <v>826</v>
      </c>
      <c r="C7" s="224" t="s">
        <v>57</v>
      </c>
      <c r="D7" s="223" t="s">
        <v>58</v>
      </c>
      <c r="F7" s="222" t="s">
        <v>608</v>
      </c>
      <c r="G7" s="223" t="s">
        <v>826</v>
      </c>
      <c r="H7" s="224" t="s">
        <v>57</v>
      </c>
      <c r="I7" s="223" t="s">
        <v>58</v>
      </c>
    </row>
    <row r="8" spans="1:9" x14ac:dyDescent="0.2">
      <c r="A8" s="222" t="s">
        <v>608</v>
      </c>
      <c r="B8" s="223" t="s">
        <v>826</v>
      </c>
      <c r="C8" s="224" t="s">
        <v>59</v>
      </c>
      <c r="D8" s="223" t="s">
        <v>60</v>
      </c>
      <c r="F8" s="222" t="s">
        <v>608</v>
      </c>
      <c r="G8" s="223" t="s">
        <v>826</v>
      </c>
      <c r="H8" s="224" t="s">
        <v>59</v>
      </c>
      <c r="I8" s="223" t="s">
        <v>60</v>
      </c>
    </row>
    <row r="9" spans="1:9" x14ac:dyDescent="0.2">
      <c r="A9" s="222" t="s">
        <v>608</v>
      </c>
      <c r="B9" s="223" t="s">
        <v>826</v>
      </c>
      <c r="C9" s="224" t="s">
        <v>61</v>
      </c>
      <c r="D9" s="223" t="s">
        <v>62</v>
      </c>
      <c r="F9" s="222" t="s">
        <v>608</v>
      </c>
      <c r="G9" s="223" t="s">
        <v>826</v>
      </c>
      <c r="H9" s="224" t="s">
        <v>61</v>
      </c>
      <c r="I9" s="223" t="s">
        <v>62</v>
      </c>
    </row>
    <row r="10" spans="1:9" x14ac:dyDescent="0.2">
      <c r="A10" s="222" t="s">
        <v>608</v>
      </c>
      <c r="B10" s="223" t="s">
        <v>826</v>
      </c>
      <c r="C10" s="224" t="s">
        <v>63</v>
      </c>
      <c r="D10" s="223" t="s">
        <v>64</v>
      </c>
      <c r="F10" s="222" t="s">
        <v>608</v>
      </c>
      <c r="G10" s="223" t="s">
        <v>826</v>
      </c>
      <c r="H10" s="224" t="s">
        <v>63</v>
      </c>
      <c r="I10" s="223" t="s">
        <v>64</v>
      </c>
    </row>
    <row r="11" spans="1:9" x14ac:dyDescent="0.2">
      <c r="A11" s="222" t="s">
        <v>608</v>
      </c>
      <c r="B11" s="223" t="s">
        <v>826</v>
      </c>
      <c r="C11" s="224" t="s">
        <v>65</v>
      </c>
      <c r="D11" s="223" t="s">
        <v>66</v>
      </c>
      <c r="F11" s="222" t="s">
        <v>608</v>
      </c>
      <c r="G11" s="223" t="s">
        <v>826</v>
      </c>
      <c r="H11" s="224" t="s">
        <v>65</v>
      </c>
      <c r="I11" s="223" t="s">
        <v>66</v>
      </c>
    </row>
    <row r="12" spans="1:9" x14ac:dyDescent="0.2">
      <c r="A12" s="222" t="s">
        <v>608</v>
      </c>
      <c r="B12" s="223" t="s">
        <v>826</v>
      </c>
      <c r="C12" s="224" t="s">
        <v>67</v>
      </c>
      <c r="D12" s="223" t="s">
        <v>68</v>
      </c>
      <c r="F12" s="222" t="s">
        <v>608</v>
      </c>
      <c r="G12" s="223" t="s">
        <v>826</v>
      </c>
      <c r="H12" s="224" t="s">
        <v>67</v>
      </c>
      <c r="I12" s="223" t="s">
        <v>68</v>
      </c>
    </row>
    <row r="13" spans="1:9" x14ac:dyDescent="0.2">
      <c r="A13" s="222" t="s">
        <v>608</v>
      </c>
      <c r="B13" s="223" t="s">
        <v>826</v>
      </c>
      <c r="C13" s="224" t="s">
        <v>69</v>
      </c>
      <c r="D13" s="223" t="s">
        <v>70</v>
      </c>
      <c r="F13" s="222" t="s">
        <v>608</v>
      </c>
      <c r="G13" s="223" t="s">
        <v>826</v>
      </c>
      <c r="H13" s="224" t="s">
        <v>69</v>
      </c>
      <c r="I13" s="223" t="s">
        <v>70</v>
      </c>
    </row>
    <row r="14" spans="1:9" x14ac:dyDescent="0.2">
      <c r="A14" s="222" t="s">
        <v>608</v>
      </c>
      <c r="B14" s="223" t="s">
        <v>826</v>
      </c>
      <c r="C14" s="224" t="s">
        <v>71</v>
      </c>
      <c r="D14" s="223" t="s">
        <v>72</v>
      </c>
      <c r="F14" s="222" t="s">
        <v>608</v>
      </c>
      <c r="G14" s="223" t="s">
        <v>826</v>
      </c>
      <c r="H14" s="224" t="s">
        <v>71</v>
      </c>
      <c r="I14" s="223" t="s">
        <v>72</v>
      </c>
    </row>
    <row r="15" spans="1:9" x14ac:dyDescent="0.2">
      <c r="A15" s="222" t="s">
        <v>608</v>
      </c>
      <c r="B15" s="223" t="s">
        <v>826</v>
      </c>
      <c r="C15" s="224" t="s">
        <v>73</v>
      </c>
      <c r="D15" s="223" t="s">
        <v>74</v>
      </c>
      <c r="F15" s="222" t="s">
        <v>608</v>
      </c>
      <c r="G15" s="223" t="s">
        <v>826</v>
      </c>
      <c r="H15" s="224" t="s">
        <v>73</v>
      </c>
      <c r="I15" s="223" t="s">
        <v>74</v>
      </c>
    </row>
    <row r="16" spans="1:9" x14ac:dyDescent="0.2">
      <c r="A16" s="222" t="s">
        <v>608</v>
      </c>
      <c r="B16" s="223" t="s">
        <v>826</v>
      </c>
      <c r="C16" s="224" t="s">
        <v>75</v>
      </c>
      <c r="D16" s="223" t="s">
        <v>76</v>
      </c>
      <c r="F16" s="222" t="s">
        <v>608</v>
      </c>
      <c r="G16" s="223" t="s">
        <v>826</v>
      </c>
      <c r="H16" s="224" t="s">
        <v>75</v>
      </c>
      <c r="I16" s="223" t="s">
        <v>76</v>
      </c>
    </row>
    <row r="17" spans="1:9" x14ac:dyDescent="0.2">
      <c r="A17" s="222" t="s">
        <v>608</v>
      </c>
      <c r="B17" s="223" t="s">
        <v>826</v>
      </c>
      <c r="C17" s="224" t="s">
        <v>77</v>
      </c>
      <c r="D17" s="24" t="s">
        <v>556</v>
      </c>
      <c r="F17" s="222" t="s">
        <v>608</v>
      </c>
      <c r="G17" s="223" t="s">
        <v>826</v>
      </c>
      <c r="H17" s="224" t="s">
        <v>77</v>
      </c>
      <c r="I17" s="24" t="s">
        <v>556</v>
      </c>
    </row>
    <row r="18" spans="1:9" ht="13.5" thickBot="1" x14ac:dyDescent="0.25">
      <c r="A18" s="222" t="s">
        <v>608</v>
      </c>
      <c r="B18" s="223" t="s">
        <v>826</v>
      </c>
      <c r="C18" s="224" t="s">
        <v>78</v>
      </c>
      <c r="D18" s="223" t="s">
        <v>79</v>
      </c>
      <c r="F18" s="222" t="s">
        <v>608</v>
      </c>
      <c r="G18" s="223" t="s">
        <v>826</v>
      </c>
      <c r="H18" s="224" t="s">
        <v>78</v>
      </c>
      <c r="I18" s="223" t="s">
        <v>79</v>
      </c>
    </row>
    <row r="19" spans="1:9" ht="15.75" thickBot="1" x14ac:dyDescent="0.3">
      <c r="A19" s="290" t="s">
        <v>5</v>
      </c>
      <c r="B19" s="295"/>
      <c r="C19" s="291"/>
      <c r="D19" s="27">
        <v>15</v>
      </c>
      <c r="F19" s="290" t="s">
        <v>5</v>
      </c>
      <c r="G19" s="295"/>
      <c r="H19" s="291"/>
      <c r="I19" s="27">
        <v>15</v>
      </c>
    </row>
    <row r="20" spans="1:9" ht="15.75" thickBot="1" x14ac:dyDescent="0.3">
      <c r="A20" s="225"/>
      <c r="B20" s="225"/>
      <c r="C20" s="225"/>
      <c r="D20" s="225"/>
      <c r="F20" s="225"/>
      <c r="G20" s="225"/>
      <c r="H20" s="225"/>
      <c r="I20" s="225"/>
    </row>
    <row r="21" spans="1:9" ht="15.75" thickBot="1" x14ac:dyDescent="0.3">
      <c r="A21" s="292" t="s">
        <v>1299</v>
      </c>
      <c r="B21" s="293"/>
      <c r="C21" s="293"/>
      <c r="D21" s="294"/>
      <c r="F21" s="292" t="s">
        <v>1248</v>
      </c>
      <c r="G21" s="293"/>
      <c r="H21" s="293"/>
      <c r="I21" s="294"/>
    </row>
    <row r="22" spans="1:9" ht="15.75" thickBot="1" x14ac:dyDescent="0.3">
      <c r="A22" s="226" t="s">
        <v>557</v>
      </c>
      <c r="B22" s="226" t="s">
        <v>1249</v>
      </c>
      <c r="C22" s="253" t="s">
        <v>38</v>
      </c>
      <c r="D22" s="227" t="s">
        <v>50</v>
      </c>
      <c r="F22" s="226" t="s">
        <v>557</v>
      </c>
      <c r="G22" s="226" t="s">
        <v>1249</v>
      </c>
      <c r="H22" s="250" t="s">
        <v>38</v>
      </c>
      <c r="I22" s="227" t="s">
        <v>50</v>
      </c>
    </row>
    <row r="23" spans="1:9" x14ac:dyDescent="0.2">
      <c r="A23" s="222" t="s">
        <v>608</v>
      </c>
      <c r="B23" s="222" t="s">
        <v>1250</v>
      </c>
      <c r="C23" s="222" t="s">
        <v>1251</v>
      </c>
      <c r="D23" s="223" t="s">
        <v>1300</v>
      </c>
      <c r="F23" s="222" t="s">
        <v>608</v>
      </c>
      <c r="G23" s="222" t="s">
        <v>1250</v>
      </c>
      <c r="H23" s="222" t="s">
        <v>1251</v>
      </c>
      <c r="I23" s="223" t="s">
        <v>1252</v>
      </c>
    </row>
    <row r="24" spans="1:9" ht="13.5" thickBot="1" x14ac:dyDescent="0.25">
      <c r="A24" s="228" t="s">
        <v>608</v>
      </c>
      <c r="B24" s="222" t="s">
        <v>1253</v>
      </c>
      <c r="C24" s="222" t="s">
        <v>1251</v>
      </c>
      <c r="D24" s="223" t="s">
        <v>1300</v>
      </c>
      <c r="F24" s="228" t="s">
        <v>608</v>
      </c>
      <c r="G24" s="222" t="s">
        <v>1253</v>
      </c>
      <c r="H24" s="222" t="s">
        <v>1251</v>
      </c>
      <c r="I24" s="223" t="s">
        <v>1252</v>
      </c>
    </row>
    <row r="25" spans="1:9" ht="15.75" thickBot="1" x14ac:dyDescent="0.3">
      <c r="A25" s="228" t="s">
        <v>608</v>
      </c>
      <c r="B25" s="222" t="s">
        <v>1301</v>
      </c>
      <c r="C25" s="222" t="s">
        <v>1251</v>
      </c>
      <c r="D25" s="223" t="s">
        <v>1302</v>
      </c>
      <c r="F25" s="290" t="s">
        <v>5</v>
      </c>
      <c r="G25" s="295"/>
      <c r="H25" s="291"/>
      <c r="I25" s="229">
        <v>2</v>
      </c>
    </row>
    <row r="26" spans="1:9" x14ac:dyDescent="0.2">
      <c r="A26" s="228" t="s">
        <v>608</v>
      </c>
      <c r="B26" s="222" t="s">
        <v>1303</v>
      </c>
      <c r="C26" s="222" t="s">
        <v>1251</v>
      </c>
      <c r="D26" s="223" t="s">
        <v>1302</v>
      </c>
    </row>
    <row r="27" spans="1:9" ht="15.75" thickBot="1" x14ac:dyDescent="0.3">
      <c r="A27" s="228" t="s">
        <v>608</v>
      </c>
      <c r="B27" s="222" t="s">
        <v>1304</v>
      </c>
      <c r="C27" s="222" t="s">
        <v>1251</v>
      </c>
      <c r="D27" s="223" t="s">
        <v>1302</v>
      </c>
      <c r="G27" s="296" t="s">
        <v>498</v>
      </c>
      <c r="H27" s="296"/>
      <c r="I27" s="47">
        <f>I19*1570</f>
        <v>23550</v>
      </c>
    </row>
    <row r="28" spans="1:9" ht="15.75" thickBot="1" x14ac:dyDescent="0.3">
      <c r="A28" s="290" t="s">
        <v>5</v>
      </c>
      <c r="B28" s="295"/>
      <c r="C28" s="291"/>
      <c r="D28" s="229">
        <v>5</v>
      </c>
      <c r="G28" s="252"/>
      <c r="H28" s="25" t="s">
        <v>1254</v>
      </c>
      <c r="I28" s="47">
        <f>I25*248</f>
        <v>496</v>
      </c>
    </row>
    <row r="29" spans="1:9" ht="15" x14ac:dyDescent="0.25">
      <c r="G29" s="252"/>
      <c r="H29" s="252"/>
      <c r="I29" s="47"/>
    </row>
    <row r="30" spans="1:9" ht="15" x14ac:dyDescent="0.25">
      <c r="B30" s="296" t="s">
        <v>498</v>
      </c>
      <c r="C30" s="296"/>
      <c r="D30" s="47">
        <f>D19*1570</f>
        <v>23550</v>
      </c>
      <c r="G30" s="252"/>
      <c r="H30" s="25" t="s">
        <v>5</v>
      </c>
      <c r="I30" s="47">
        <f>I27+I28</f>
        <v>24046</v>
      </c>
    </row>
    <row r="31" spans="1:9" ht="15" x14ac:dyDescent="0.25">
      <c r="B31" s="255"/>
      <c r="C31" s="25" t="s">
        <v>1254</v>
      </c>
      <c r="D31" s="47">
        <f>D28*248</f>
        <v>1240</v>
      </c>
    </row>
    <row r="32" spans="1:9" ht="15" x14ac:dyDescent="0.25">
      <c r="B32" s="255"/>
      <c r="C32" s="255"/>
      <c r="D32" s="47"/>
      <c r="F32" s="230" t="s">
        <v>1255</v>
      </c>
      <c r="G32" s="230"/>
      <c r="H32" s="230"/>
      <c r="I32" s="230"/>
    </row>
    <row r="33" spans="1:9" ht="15" x14ac:dyDescent="0.25">
      <c r="B33" s="255"/>
      <c r="C33" s="25" t="s">
        <v>5</v>
      </c>
      <c r="D33" s="47">
        <f>D30+D31</f>
        <v>24790</v>
      </c>
      <c r="F33" s="230" t="s">
        <v>1256</v>
      </c>
      <c r="G33" s="230"/>
      <c r="H33" s="230"/>
      <c r="I33" s="230"/>
    </row>
    <row r="34" spans="1:9" x14ac:dyDescent="0.2">
      <c r="F34" s="230" t="s">
        <v>1257</v>
      </c>
      <c r="G34" s="230"/>
      <c r="H34" s="230"/>
      <c r="I34" s="230"/>
    </row>
    <row r="35" spans="1:9" x14ac:dyDescent="0.2">
      <c r="A35" s="230" t="s">
        <v>1255</v>
      </c>
      <c r="B35" s="230"/>
      <c r="C35" s="230"/>
      <c r="D35" s="230"/>
      <c r="F35" s="230" t="s">
        <v>959</v>
      </c>
      <c r="G35" s="230"/>
      <c r="H35" s="230"/>
      <c r="I35" s="230"/>
    </row>
    <row r="36" spans="1:9" x14ac:dyDescent="0.2">
      <c r="A36" s="230" t="s">
        <v>1256</v>
      </c>
      <c r="B36" s="230"/>
      <c r="C36" s="230"/>
      <c r="D36" s="230"/>
    </row>
    <row r="37" spans="1:9" x14ac:dyDescent="0.2">
      <c r="A37" s="230" t="s">
        <v>1257</v>
      </c>
      <c r="B37" s="230"/>
      <c r="C37" s="230"/>
      <c r="D37" s="230"/>
    </row>
    <row r="38" spans="1:9" x14ac:dyDescent="0.2">
      <c r="A38" s="230" t="s">
        <v>959</v>
      </c>
      <c r="B38" s="230"/>
      <c r="C38" s="230"/>
      <c r="D38" s="230"/>
    </row>
  </sheetData>
  <mergeCells count="10">
    <mergeCell ref="A28:C28"/>
    <mergeCell ref="B30:C30"/>
    <mergeCell ref="A2:D2"/>
    <mergeCell ref="A19:C19"/>
    <mergeCell ref="A21:D21"/>
    <mergeCell ref="F2:I2"/>
    <mergeCell ref="F19:H19"/>
    <mergeCell ref="F21:I21"/>
    <mergeCell ref="F25:H25"/>
    <mergeCell ref="G27:H2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20" zoomScaleNormal="100" workbookViewId="0">
      <selection activeCell="G17" sqref="G17"/>
    </sheetView>
  </sheetViews>
  <sheetFormatPr defaultRowHeight="12.75" x14ac:dyDescent="0.2"/>
  <cols>
    <col min="1" max="1" width="5.7109375" style="205" customWidth="1"/>
    <col min="2" max="2" width="92.7109375" style="207" customWidth="1"/>
    <col min="3" max="3" width="17.5703125" style="207" customWidth="1"/>
    <col min="4" max="16384" width="9.140625" style="182"/>
  </cols>
  <sheetData>
    <row r="1" spans="1:3" ht="20.100000000000001" customHeight="1" thickBot="1" x14ac:dyDescent="0.25">
      <c r="A1" s="297" t="s">
        <v>1098</v>
      </c>
      <c r="B1" s="298"/>
      <c r="C1" s="299"/>
    </row>
    <row r="2" spans="1:3" ht="13.5" thickBot="1" x14ac:dyDescent="0.25">
      <c r="B2" s="206"/>
    </row>
    <row r="3" spans="1:3" ht="20.100000000000001" customHeight="1" thickBot="1" x14ac:dyDescent="0.25">
      <c r="A3" s="208" t="s">
        <v>1099</v>
      </c>
      <c r="B3" s="209" t="s">
        <v>1100</v>
      </c>
      <c r="C3" s="210" t="s">
        <v>1101</v>
      </c>
    </row>
    <row r="4" spans="1:3" x14ac:dyDescent="0.2">
      <c r="A4" s="211">
        <v>1</v>
      </c>
      <c r="B4" s="212" t="s">
        <v>1102</v>
      </c>
      <c r="C4" s="213">
        <v>619.62</v>
      </c>
    </row>
    <row r="5" spans="1:3" x14ac:dyDescent="0.2">
      <c r="A5" s="214">
        <v>2</v>
      </c>
      <c r="B5" s="212" t="s">
        <v>1103</v>
      </c>
      <c r="C5" s="215">
        <v>730.52</v>
      </c>
    </row>
    <row r="6" spans="1:3" x14ac:dyDescent="0.2">
      <c r="A6" s="214">
        <v>3</v>
      </c>
      <c r="B6" s="212" t="s">
        <v>1104</v>
      </c>
      <c r="C6" s="213">
        <v>6881.71</v>
      </c>
    </row>
    <row r="7" spans="1:3" x14ac:dyDescent="0.2">
      <c r="A7" s="214">
        <v>4</v>
      </c>
      <c r="B7" s="212" t="s">
        <v>1105</v>
      </c>
      <c r="C7" s="213">
        <v>730.52</v>
      </c>
    </row>
    <row r="8" spans="1:3" x14ac:dyDescent="0.2">
      <c r="A8" s="214">
        <v>5</v>
      </c>
      <c r="B8" s="212" t="s">
        <v>1106</v>
      </c>
      <c r="C8" s="213">
        <v>730.52</v>
      </c>
    </row>
    <row r="9" spans="1:3" x14ac:dyDescent="0.2">
      <c r="A9" s="214">
        <v>6</v>
      </c>
      <c r="B9" s="212" t="s">
        <v>1107</v>
      </c>
      <c r="C9" s="213">
        <v>730.52</v>
      </c>
    </row>
    <row r="10" spans="1:3" x14ac:dyDescent="0.2">
      <c r="A10" s="214">
        <v>7</v>
      </c>
      <c r="B10" s="212" t="s">
        <v>1108</v>
      </c>
      <c r="C10" s="213">
        <v>730.52</v>
      </c>
    </row>
    <row r="11" spans="1:3" x14ac:dyDescent="0.2">
      <c r="A11" s="214">
        <v>8</v>
      </c>
      <c r="B11" s="212" t="s">
        <v>1109</v>
      </c>
      <c r="C11" s="213">
        <v>730.52</v>
      </c>
    </row>
    <row r="12" spans="1:3" x14ac:dyDescent="0.2">
      <c r="A12" s="214">
        <v>9</v>
      </c>
      <c r="B12" s="212" t="s">
        <v>1110</v>
      </c>
      <c r="C12" s="213">
        <v>730.52</v>
      </c>
    </row>
    <row r="13" spans="1:3" x14ac:dyDescent="0.2">
      <c r="A13" s="214">
        <v>10</v>
      </c>
      <c r="B13" s="212" t="s">
        <v>1111</v>
      </c>
      <c r="C13" s="213">
        <v>730.52</v>
      </c>
    </row>
    <row r="14" spans="1:3" x14ac:dyDescent="0.2">
      <c r="A14" s="214">
        <v>11</v>
      </c>
      <c r="B14" s="212" t="s">
        <v>1112</v>
      </c>
      <c r="C14" s="213">
        <v>564.09</v>
      </c>
    </row>
    <row r="15" spans="1:3" x14ac:dyDescent="0.2">
      <c r="A15" s="214">
        <v>12</v>
      </c>
      <c r="B15" s="212" t="s">
        <v>1113</v>
      </c>
      <c r="C15" s="213">
        <v>730.52</v>
      </c>
    </row>
    <row r="16" spans="1:3" x14ac:dyDescent="0.2">
      <c r="A16" s="214">
        <v>13</v>
      </c>
      <c r="B16" s="212" t="s">
        <v>1114</v>
      </c>
      <c r="C16" s="213">
        <v>730.52</v>
      </c>
    </row>
    <row r="17" spans="1:3" x14ac:dyDescent="0.2">
      <c r="A17" s="214">
        <v>14</v>
      </c>
      <c r="B17" s="212" t="s">
        <v>1115</v>
      </c>
      <c r="C17" s="213">
        <v>730.52</v>
      </c>
    </row>
    <row r="18" spans="1:3" x14ac:dyDescent="0.2">
      <c r="A18" s="214">
        <v>15</v>
      </c>
      <c r="B18" s="212" t="s">
        <v>1116</v>
      </c>
      <c r="C18" s="213">
        <v>17108.150000000001</v>
      </c>
    </row>
    <row r="19" spans="1:3" x14ac:dyDescent="0.2">
      <c r="A19" s="214">
        <v>16</v>
      </c>
      <c r="B19" s="212" t="s">
        <v>1117</v>
      </c>
      <c r="C19" s="213">
        <v>730.52</v>
      </c>
    </row>
    <row r="20" spans="1:3" x14ac:dyDescent="0.2">
      <c r="A20" s="214">
        <v>17</v>
      </c>
      <c r="B20" s="212" t="s">
        <v>1118</v>
      </c>
      <c r="C20" s="213">
        <v>2489.66</v>
      </c>
    </row>
    <row r="21" spans="1:3" x14ac:dyDescent="0.2">
      <c r="A21" s="214">
        <v>18</v>
      </c>
      <c r="B21" s="212" t="s">
        <v>1119</v>
      </c>
      <c r="C21" s="213">
        <v>567.62</v>
      </c>
    </row>
    <row r="22" spans="1:3" x14ac:dyDescent="0.2">
      <c r="A22" s="214">
        <v>19</v>
      </c>
      <c r="B22" s="212" t="s">
        <v>1120</v>
      </c>
      <c r="C22" s="213">
        <v>730.52</v>
      </c>
    </row>
    <row r="23" spans="1:3" x14ac:dyDescent="0.2">
      <c r="A23" s="214">
        <v>20</v>
      </c>
      <c r="B23" s="212" t="s">
        <v>1121</v>
      </c>
      <c r="C23" s="213">
        <v>730.52</v>
      </c>
    </row>
    <row r="24" spans="1:3" x14ac:dyDescent="0.2">
      <c r="A24" s="214">
        <v>21</v>
      </c>
      <c r="B24" s="212" t="s">
        <v>1122</v>
      </c>
      <c r="C24" s="213">
        <v>721.61</v>
      </c>
    </row>
    <row r="25" spans="1:3" x14ac:dyDescent="0.2">
      <c r="A25" s="214">
        <v>22</v>
      </c>
      <c r="B25" s="212" t="s">
        <v>1123</v>
      </c>
      <c r="C25" s="213">
        <v>714.84</v>
      </c>
    </row>
    <row r="26" spans="1:3" x14ac:dyDescent="0.2">
      <c r="A26" s="214">
        <v>23</v>
      </c>
      <c r="B26" s="212" t="s">
        <v>1124</v>
      </c>
      <c r="C26" s="213">
        <v>730.52</v>
      </c>
    </row>
    <row r="27" spans="1:3" x14ac:dyDescent="0.2">
      <c r="A27" s="214">
        <v>24</v>
      </c>
      <c r="B27" s="212" t="s">
        <v>1125</v>
      </c>
      <c r="C27" s="213">
        <v>730.52</v>
      </c>
    </row>
    <row r="28" spans="1:3" x14ac:dyDescent="0.2">
      <c r="A28" s="214">
        <v>25</v>
      </c>
      <c r="B28" s="212" t="s">
        <v>1126</v>
      </c>
      <c r="C28" s="213">
        <v>730.52</v>
      </c>
    </row>
    <row r="29" spans="1:3" x14ac:dyDescent="0.2">
      <c r="A29" s="214">
        <v>26</v>
      </c>
      <c r="B29" s="212" t="s">
        <v>1127</v>
      </c>
      <c r="C29" s="213">
        <v>102.43</v>
      </c>
    </row>
    <row r="30" spans="1:3" x14ac:dyDescent="0.2">
      <c r="A30" s="214">
        <v>27</v>
      </c>
      <c r="B30" s="212" t="s">
        <v>1128</v>
      </c>
      <c r="C30" s="213">
        <v>730.52</v>
      </c>
    </row>
    <row r="31" spans="1:3" x14ac:dyDescent="0.2">
      <c r="A31" s="214">
        <v>28</v>
      </c>
      <c r="B31" s="212" t="s">
        <v>1129</v>
      </c>
      <c r="C31" s="213">
        <v>730.52</v>
      </c>
    </row>
    <row r="32" spans="1:3" x14ac:dyDescent="0.2">
      <c r="A32" s="214">
        <v>29</v>
      </c>
      <c r="B32" s="212" t="s">
        <v>1130</v>
      </c>
      <c r="C32" s="213">
        <v>730.52</v>
      </c>
    </row>
    <row r="33" spans="1:3" x14ac:dyDescent="0.2">
      <c r="A33" s="214">
        <v>30</v>
      </c>
      <c r="B33" s="212" t="s">
        <v>1131</v>
      </c>
      <c r="C33" s="213">
        <v>102.43</v>
      </c>
    </row>
    <row r="34" spans="1:3" x14ac:dyDescent="0.2">
      <c r="A34" s="214">
        <v>31</v>
      </c>
      <c r="B34" s="212" t="s">
        <v>1132</v>
      </c>
      <c r="C34" s="213">
        <v>3369.11</v>
      </c>
    </row>
    <row r="35" spans="1:3" x14ac:dyDescent="0.2">
      <c r="A35" s="214">
        <v>32</v>
      </c>
      <c r="B35" s="212" t="s">
        <v>1133</v>
      </c>
      <c r="C35" s="213">
        <v>92.26</v>
      </c>
    </row>
    <row r="36" spans="1:3" x14ac:dyDescent="0.2">
      <c r="A36" s="214">
        <v>33</v>
      </c>
      <c r="B36" s="212" t="s">
        <v>1134</v>
      </c>
      <c r="C36" s="213">
        <v>730.52</v>
      </c>
    </row>
    <row r="37" spans="1:3" x14ac:dyDescent="0.2">
      <c r="A37" s="214">
        <v>34</v>
      </c>
      <c r="B37" s="212" t="s">
        <v>1135</v>
      </c>
      <c r="C37" s="213">
        <v>1345.4</v>
      </c>
    </row>
    <row r="38" spans="1:3" x14ac:dyDescent="0.2">
      <c r="A38" s="214">
        <v>35</v>
      </c>
      <c r="B38" s="212" t="s">
        <v>1136</v>
      </c>
      <c r="C38" s="213">
        <v>730.52</v>
      </c>
    </row>
    <row r="39" spans="1:3" x14ac:dyDescent="0.2">
      <c r="A39" s="214">
        <v>36</v>
      </c>
      <c r="B39" s="212" t="s">
        <v>1137</v>
      </c>
      <c r="C39" s="213">
        <v>3297.86</v>
      </c>
    </row>
    <row r="40" spans="1:3" x14ac:dyDescent="0.2">
      <c r="A40" s="214">
        <v>37</v>
      </c>
      <c r="B40" s="212" t="s">
        <v>1138</v>
      </c>
      <c r="C40" s="213">
        <v>730.52</v>
      </c>
    </row>
    <row r="41" spans="1:3" x14ac:dyDescent="0.2">
      <c r="A41" s="214">
        <v>38</v>
      </c>
      <c r="B41" s="212" t="s">
        <v>1139</v>
      </c>
      <c r="C41" s="213">
        <v>102.43</v>
      </c>
    </row>
    <row r="42" spans="1:3" x14ac:dyDescent="0.2">
      <c r="A42" s="214">
        <v>39</v>
      </c>
      <c r="B42" s="212" t="s">
        <v>1140</v>
      </c>
      <c r="C42" s="213">
        <v>692.76</v>
      </c>
    </row>
    <row r="43" spans="1:3" x14ac:dyDescent="0.2">
      <c r="A43" s="214">
        <v>40</v>
      </c>
      <c r="B43" s="212" t="s">
        <v>1141</v>
      </c>
      <c r="C43" s="213">
        <v>2888</v>
      </c>
    </row>
    <row r="44" spans="1:3" x14ac:dyDescent="0.2">
      <c r="A44" s="214">
        <v>41</v>
      </c>
      <c r="B44" s="212" t="s">
        <v>1142</v>
      </c>
      <c r="C44" s="213">
        <v>730.52</v>
      </c>
    </row>
    <row r="45" spans="1:3" x14ac:dyDescent="0.2">
      <c r="A45" s="214">
        <v>42</v>
      </c>
      <c r="B45" s="212" t="s">
        <v>1143</v>
      </c>
      <c r="C45" s="213">
        <v>730.52</v>
      </c>
    </row>
    <row r="46" spans="1:3" x14ac:dyDescent="0.2">
      <c r="A46" s="214">
        <v>43</v>
      </c>
      <c r="B46" s="212" t="s">
        <v>1144</v>
      </c>
      <c r="C46" s="213">
        <v>730.52</v>
      </c>
    </row>
    <row r="47" spans="1:3" x14ac:dyDescent="0.2">
      <c r="A47" s="214">
        <v>44</v>
      </c>
      <c r="B47" s="212" t="s">
        <v>1145</v>
      </c>
      <c r="C47" s="213">
        <v>730.52</v>
      </c>
    </row>
    <row r="48" spans="1:3" x14ac:dyDescent="0.2">
      <c r="A48" s="214">
        <v>45</v>
      </c>
      <c r="B48" s="212" t="s">
        <v>1146</v>
      </c>
      <c r="C48" s="213">
        <v>102.43</v>
      </c>
    </row>
    <row r="49" spans="1:3" x14ac:dyDescent="0.2">
      <c r="A49" s="214">
        <v>46</v>
      </c>
      <c r="B49" s="212" t="s">
        <v>1147</v>
      </c>
      <c r="C49" s="213">
        <v>2731.95</v>
      </c>
    </row>
    <row r="50" spans="1:3" x14ac:dyDescent="0.2">
      <c r="A50" s="214">
        <v>47</v>
      </c>
      <c r="B50" s="212" t="s">
        <v>1148</v>
      </c>
      <c r="C50" s="213">
        <v>91.61</v>
      </c>
    </row>
    <row r="51" spans="1:3" x14ac:dyDescent="0.2">
      <c r="A51" s="214">
        <v>48</v>
      </c>
      <c r="B51" s="212" t="s">
        <v>1149</v>
      </c>
      <c r="C51" s="213">
        <v>12833.37</v>
      </c>
    </row>
    <row r="52" spans="1:3" x14ac:dyDescent="0.2">
      <c r="A52" s="214">
        <v>49</v>
      </c>
      <c r="B52" s="212" t="s">
        <v>1150</v>
      </c>
      <c r="C52" s="213">
        <v>730.52</v>
      </c>
    </row>
    <row r="53" spans="1:3" x14ac:dyDescent="0.2">
      <c r="A53" s="214">
        <v>50</v>
      </c>
      <c r="B53" s="212" t="s">
        <v>1151</v>
      </c>
      <c r="C53" s="213">
        <v>13703.63</v>
      </c>
    </row>
    <row r="54" spans="1:3" x14ac:dyDescent="0.2">
      <c r="A54" s="214">
        <v>51</v>
      </c>
      <c r="B54" s="212" t="s">
        <v>1152</v>
      </c>
      <c r="C54" s="213">
        <v>730.52</v>
      </c>
    </row>
    <row r="55" spans="1:3" x14ac:dyDescent="0.2">
      <c r="A55" s="214">
        <v>52</v>
      </c>
      <c r="B55" s="212" t="s">
        <v>1153</v>
      </c>
      <c r="C55" s="213">
        <v>730.52</v>
      </c>
    </row>
    <row r="56" spans="1:3" x14ac:dyDescent="0.2">
      <c r="A56" s="214">
        <v>53</v>
      </c>
      <c r="B56" s="212" t="s">
        <v>1154</v>
      </c>
      <c r="C56" s="213">
        <v>730.52</v>
      </c>
    </row>
    <row r="57" spans="1:3" x14ac:dyDescent="0.2">
      <c r="A57" s="214">
        <v>54</v>
      </c>
      <c r="B57" s="212" t="s">
        <v>1155</v>
      </c>
      <c r="C57" s="213">
        <v>730.52</v>
      </c>
    </row>
    <row r="58" spans="1:3" x14ac:dyDescent="0.2">
      <c r="A58" s="214">
        <v>55</v>
      </c>
      <c r="B58" s="212" t="s">
        <v>1156</v>
      </c>
      <c r="C58" s="213">
        <v>692.76</v>
      </c>
    </row>
    <row r="59" spans="1:3" x14ac:dyDescent="0.2">
      <c r="A59" s="214">
        <v>56</v>
      </c>
      <c r="B59" s="212" t="s">
        <v>1157</v>
      </c>
      <c r="C59" s="213">
        <v>3650.86</v>
      </c>
    </row>
    <row r="60" spans="1:3" x14ac:dyDescent="0.2">
      <c r="A60" s="214">
        <v>57</v>
      </c>
      <c r="B60" s="212" t="s">
        <v>1158</v>
      </c>
      <c r="C60" s="213">
        <v>94.12</v>
      </c>
    </row>
    <row r="61" spans="1:3" x14ac:dyDescent="0.2">
      <c r="A61" s="214">
        <v>58</v>
      </c>
      <c r="B61" s="212" t="s">
        <v>1159</v>
      </c>
      <c r="C61" s="213">
        <v>102.43</v>
      </c>
    </row>
    <row r="62" spans="1:3" x14ac:dyDescent="0.2">
      <c r="A62" s="214">
        <v>59</v>
      </c>
      <c r="B62" s="212" t="s">
        <v>1160</v>
      </c>
      <c r="C62" s="213">
        <v>730.52</v>
      </c>
    </row>
    <row r="63" spans="1:3" x14ac:dyDescent="0.2">
      <c r="A63" s="214">
        <v>60</v>
      </c>
      <c r="B63" s="212" t="s">
        <v>1161</v>
      </c>
      <c r="C63" s="213">
        <v>730.52</v>
      </c>
    </row>
    <row r="64" spans="1:3" x14ac:dyDescent="0.2">
      <c r="A64" s="214">
        <v>61</v>
      </c>
      <c r="B64" s="212" t="s">
        <v>1162</v>
      </c>
      <c r="C64" s="213">
        <v>730.52</v>
      </c>
    </row>
    <row r="65" spans="1:3" x14ac:dyDescent="0.2">
      <c r="A65" s="214">
        <v>62</v>
      </c>
      <c r="B65" s="212" t="s">
        <v>1163</v>
      </c>
      <c r="C65" s="213">
        <v>730.52</v>
      </c>
    </row>
    <row r="66" spans="1:3" x14ac:dyDescent="0.2">
      <c r="A66" s="214">
        <v>63</v>
      </c>
      <c r="B66" s="212" t="s">
        <v>1164</v>
      </c>
      <c r="C66" s="213">
        <v>730.52</v>
      </c>
    </row>
    <row r="67" spans="1:3" x14ac:dyDescent="0.2">
      <c r="A67" s="214">
        <v>64</v>
      </c>
      <c r="B67" s="212" t="s">
        <v>1165</v>
      </c>
      <c r="C67" s="213">
        <v>730.52</v>
      </c>
    </row>
    <row r="68" spans="1:3" x14ac:dyDescent="0.2">
      <c r="A68" s="214">
        <v>65</v>
      </c>
      <c r="B68" s="212" t="s">
        <v>1166</v>
      </c>
      <c r="C68" s="213">
        <v>6687.5</v>
      </c>
    </row>
    <row r="69" spans="1:3" x14ac:dyDescent="0.2">
      <c r="A69" s="214">
        <v>66</v>
      </c>
      <c r="B69" s="212" t="s">
        <v>1167</v>
      </c>
      <c r="C69" s="213">
        <v>3223.32</v>
      </c>
    </row>
    <row r="70" spans="1:3" x14ac:dyDescent="0.2">
      <c r="A70" s="214">
        <v>67</v>
      </c>
      <c r="B70" s="212" t="s">
        <v>1168</v>
      </c>
      <c r="C70" s="213">
        <v>730.52</v>
      </c>
    </row>
    <row r="71" spans="1:3" x14ac:dyDescent="0.2">
      <c r="A71" s="214">
        <v>68</v>
      </c>
      <c r="B71" s="212" t="s">
        <v>1169</v>
      </c>
      <c r="C71" s="213">
        <v>689.9</v>
      </c>
    </row>
    <row r="72" spans="1:3" x14ac:dyDescent="0.2">
      <c r="A72" s="214">
        <v>69</v>
      </c>
      <c r="B72" s="212" t="s">
        <v>1170</v>
      </c>
      <c r="C72" s="213">
        <v>102.43</v>
      </c>
    </row>
    <row r="73" spans="1:3" x14ac:dyDescent="0.2">
      <c r="A73" s="214">
        <v>70</v>
      </c>
      <c r="B73" s="212" t="s">
        <v>1171</v>
      </c>
      <c r="C73" s="213">
        <v>730.52</v>
      </c>
    </row>
    <row r="74" spans="1:3" x14ac:dyDescent="0.2">
      <c r="A74" s="214">
        <v>71</v>
      </c>
      <c r="B74" s="212" t="s">
        <v>1172</v>
      </c>
      <c r="C74" s="213">
        <v>730.52</v>
      </c>
    </row>
    <row r="75" spans="1:3" x14ac:dyDescent="0.2">
      <c r="A75" s="214">
        <v>72</v>
      </c>
      <c r="B75" s="212" t="s">
        <v>1173</v>
      </c>
      <c r="C75" s="213">
        <v>730.52</v>
      </c>
    </row>
    <row r="76" spans="1:3" x14ac:dyDescent="0.2">
      <c r="A76" s="214">
        <v>73</v>
      </c>
      <c r="B76" s="212" t="s">
        <v>1174</v>
      </c>
      <c r="C76" s="213">
        <v>601.01</v>
      </c>
    </row>
    <row r="77" spans="1:3" x14ac:dyDescent="0.2">
      <c r="A77" s="214">
        <v>74</v>
      </c>
      <c r="B77" s="212" t="s">
        <v>1175</v>
      </c>
      <c r="C77" s="213">
        <v>102.43</v>
      </c>
    </row>
    <row r="78" spans="1:3" x14ac:dyDescent="0.2">
      <c r="A78" s="214">
        <v>75</v>
      </c>
      <c r="B78" s="212" t="s">
        <v>1176</v>
      </c>
      <c r="C78" s="213">
        <v>730.52</v>
      </c>
    </row>
    <row r="79" spans="1:3" x14ac:dyDescent="0.2">
      <c r="A79" s="214">
        <v>76</v>
      </c>
      <c r="B79" s="212" t="s">
        <v>1177</v>
      </c>
      <c r="C79" s="213">
        <v>730.52</v>
      </c>
    </row>
    <row r="80" spans="1:3" x14ac:dyDescent="0.2">
      <c r="A80" s="214">
        <v>77</v>
      </c>
      <c r="B80" s="212" t="s">
        <v>1178</v>
      </c>
      <c r="C80" s="213">
        <v>393</v>
      </c>
    </row>
    <row r="81" spans="1:3" x14ac:dyDescent="0.2">
      <c r="A81" s="214">
        <v>78</v>
      </c>
      <c r="B81" s="212" t="s">
        <v>1179</v>
      </c>
      <c r="C81" s="213">
        <v>91.61</v>
      </c>
    </row>
    <row r="82" spans="1:3" x14ac:dyDescent="0.2">
      <c r="A82" s="214">
        <v>79</v>
      </c>
      <c r="B82" s="212" t="s">
        <v>1180</v>
      </c>
      <c r="C82" s="213">
        <v>730.52</v>
      </c>
    </row>
    <row r="83" spans="1:3" x14ac:dyDescent="0.2">
      <c r="A83" s="214">
        <v>80</v>
      </c>
      <c r="B83" s="212" t="s">
        <v>1181</v>
      </c>
      <c r="C83" s="213">
        <v>730.52</v>
      </c>
    </row>
    <row r="84" spans="1:3" x14ac:dyDescent="0.2">
      <c r="A84" s="214">
        <v>81</v>
      </c>
      <c r="B84" s="212" t="s">
        <v>1182</v>
      </c>
      <c r="C84" s="213">
        <v>730.52</v>
      </c>
    </row>
    <row r="85" spans="1:3" x14ac:dyDescent="0.2">
      <c r="A85" s="214">
        <v>82</v>
      </c>
      <c r="B85" s="212" t="s">
        <v>1183</v>
      </c>
      <c r="C85" s="213">
        <v>730.52</v>
      </c>
    </row>
    <row r="86" spans="1:3" x14ac:dyDescent="0.2">
      <c r="A86" s="214">
        <v>83</v>
      </c>
      <c r="B86" s="212" t="s">
        <v>1184</v>
      </c>
      <c r="C86" s="213">
        <v>3890.1</v>
      </c>
    </row>
    <row r="87" spans="1:3" x14ac:dyDescent="0.2">
      <c r="A87" s="214">
        <v>84</v>
      </c>
      <c r="B87" s="212" t="s">
        <v>1185</v>
      </c>
      <c r="C87" s="213">
        <v>692.76</v>
      </c>
    </row>
    <row r="88" spans="1:3" x14ac:dyDescent="0.2">
      <c r="A88" s="214">
        <v>85</v>
      </c>
      <c r="B88" s="212" t="s">
        <v>1186</v>
      </c>
      <c r="C88" s="213">
        <v>2193.7800000000002</v>
      </c>
    </row>
    <row r="89" spans="1:3" x14ac:dyDescent="0.2">
      <c r="A89" s="214">
        <v>86</v>
      </c>
      <c r="B89" s="212" t="s">
        <v>1186</v>
      </c>
      <c r="C89" s="213">
        <v>19.670000000000002</v>
      </c>
    </row>
    <row r="90" spans="1:3" x14ac:dyDescent="0.2">
      <c r="A90" s="214">
        <v>87</v>
      </c>
      <c r="B90" s="212" t="s">
        <v>1187</v>
      </c>
      <c r="C90" s="213">
        <v>730.52</v>
      </c>
    </row>
    <row r="91" spans="1:3" x14ac:dyDescent="0.2">
      <c r="A91" s="214">
        <v>88</v>
      </c>
      <c r="B91" s="212" t="s">
        <v>1188</v>
      </c>
      <c r="C91" s="213">
        <v>730.52</v>
      </c>
    </row>
    <row r="92" spans="1:3" x14ac:dyDescent="0.2">
      <c r="A92" s="214">
        <v>89</v>
      </c>
      <c r="B92" s="212" t="s">
        <v>1189</v>
      </c>
      <c r="C92" s="213">
        <v>653.39</v>
      </c>
    </row>
    <row r="93" spans="1:3" x14ac:dyDescent="0.2">
      <c r="A93" s="214">
        <v>90</v>
      </c>
      <c r="B93" s="212" t="s">
        <v>1190</v>
      </c>
      <c r="C93" s="213">
        <v>730.52</v>
      </c>
    </row>
    <row r="94" spans="1:3" x14ac:dyDescent="0.2">
      <c r="A94" s="214">
        <v>91</v>
      </c>
      <c r="B94" s="212" t="s">
        <v>1191</v>
      </c>
      <c r="C94" s="213">
        <v>91.61</v>
      </c>
    </row>
    <row r="95" spans="1:3" x14ac:dyDescent="0.2">
      <c r="A95" s="214">
        <v>92</v>
      </c>
      <c r="B95" s="212" t="s">
        <v>1192</v>
      </c>
      <c r="C95" s="213">
        <v>730.52</v>
      </c>
    </row>
    <row r="96" spans="1:3" x14ac:dyDescent="0.2">
      <c r="A96" s="214">
        <v>93</v>
      </c>
      <c r="B96" s="212" t="s">
        <v>1193</v>
      </c>
      <c r="C96" s="213">
        <v>714.84</v>
      </c>
    </row>
    <row r="97" spans="1:3" x14ac:dyDescent="0.2">
      <c r="A97" s="214">
        <v>94</v>
      </c>
      <c r="B97" s="212" t="s">
        <v>1194</v>
      </c>
      <c r="C97" s="213">
        <v>714.84</v>
      </c>
    </row>
    <row r="98" spans="1:3" x14ac:dyDescent="0.2">
      <c r="A98" s="214">
        <v>95</v>
      </c>
      <c r="B98" s="212" t="s">
        <v>1195</v>
      </c>
      <c r="C98" s="213">
        <v>2241.5</v>
      </c>
    </row>
    <row r="99" spans="1:3" x14ac:dyDescent="0.2">
      <c r="A99" s="214">
        <v>96</v>
      </c>
      <c r="B99" s="212" t="s">
        <v>1196</v>
      </c>
      <c r="C99" s="213">
        <v>2081.77</v>
      </c>
    </row>
    <row r="100" spans="1:3" x14ac:dyDescent="0.2">
      <c r="A100" s="214">
        <v>97</v>
      </c>
      <c r="B100" s="212" t="s">
        <v>1197</v>
      </c>
      <c r="C100" s="213">
        <v>2877.94</v>
      </c>
    </row>
    <row r="101" spans="1:3" x14ac:dyDescent="0.2">
      <c r="A101" s="214">
        <v>98</v>
      </c>
      <c r="B101" s="212" t="s">
        <v>1198</v>
      </c>
      <c r="C101" s="213">
        <v>674.24</v>
      </c>
    </row>
    <row r="102" spans="1:3" x14ac:dyDescent="0.2">
      <c r="A102" s="214">
        <v>99</v>
      </c>
      <c r="B102" s="212" t="s">
        <v>1199</v>
      </c>
      <c r="C102" s="213">
        <v>653.39</v>
      </c>
    </row>
    <row r="103" spans="1:3" x14ac:dyDescent="0.2">
      <c r="A103" s="214">
        <v>100</v>
      </c>
      <c r="B103" s="212" t="s">
        <v>1200</v>
      </c>
      <c r="C103" s="213">
        <v>84.27</v>
      </c>
    </row>
    <row r="104" spans="1:3" x14ac:dyDescent="0.2">
      <c r="A104" s="214">
        <v>101</v>
      </c>
      <c r="B104" s="212" t="s">
        <v>1201</v>
      </c>
      <c r="C104" s="213">
        <v>692.76</v>
      </c>
    </row>
    <row r="105" spans="1:3" x14ac:dyDescent="0.2">
      <c r="A105" s="214">
        <v>102</v>
      </c>
      <c r="B105" s="212" t="s">
        <v>1202</v>
      </c>
      <c r="C105" s="213">
        <v>356.82</v>
      </c>
    </row>
    <row r="106" spans="1:3" x14ac:dyDescent="0.2">
      <c r="A106" s="214">
        <v>103</v>
      </c>
      <c r="B106" s="212" t="s">
        <v>1203</v>
      </c>
      <c r="C106" s="213">
        <v>594.83000000000004</v>
      </c>
    </row>
    <row r="107" spans="1:3" x14ac:dyDescent="0.2">
      <c r="A107" s="214">
        <v>104</v>
      </c>
      <c r="B107" s="212" t="s">
        <v>1204</v>
      </c>
      <c r="C107" s="213">
        <v>528.19000000000005</v>
      </c>
    </row>
    <row r="108" spans="1:3" x14ac:dyDescent="0.2">
      <c r="A108" s="214">
        <v>105</v>
      </c>
      <c r="B108" s="212" t="s">
        <v>1205</v>
      </c>
      <c r="C108" s="213">
        <v>102.43</v>
      </c>
    </row>
    <row r="109" spans="1:3" x14ac:dyDescent="0.2">
      <c r="A109" s="214">
        <v>106</v>
      </c>
      <c r="B109" s="212" t="s">
        <v>1206</v>
      </c>
      <c r="C109" s="213">
        <v>601.19000000000005</v>
      </c>
    </row>
    <row r="110" spans="1:3" x14ac:dyDescent="0.2">
      <c r="A110" s="214">
        <v>107</v>
      </c>
      <c r="B110" s="212" t="s">
        <v>1207</v>
      </c>
      <c r="C110" s="213">
        <v>564.09</v>
      </c>
    </row>
    <row r="111" spans="1:3" x14ac:dyDescent="0.2">
      <c r="A111" s="214">
        <v>108</v>
      </c>
      <c r="B111" s="212" t="s">
        <v>1208</v>
      </c>
      <c r="C111" s="213">
        <v>730.52</v>
      </c>
    </row>
    <row r="112" spans="1:3" x14ac:dyDescent="0.2">
      <c r="A112" s="214">
        <v>109</v>
      </c>
      <c r="B112" s="212" t="s">
        <v>1209</v>
      </c>
      <c r="C112" s="213">
        <v>615.82000000000005</v>
      </c>
    </row>
    <row r="113" spans="1:3" x14ac:dyDescent="0.2">
      <c r="A113" s="214">
        <v>110</v>
      </c>
      <c r="B113" s="212" t="s">
        <v>1210</v>
      </c>
      <c r="C113" s="213">
        <v>477.83</v>
      </c>
    </row>
    <row r="114" spans="1:3" x14ac:dyDescent="0.2">
      <c r="A114" s="214">
        <v>111</v>
      </c>
      <c r="B114" s="212" t="s">
        <v>1211</v>
      </c>
      <c r="C114" s="213">
        <v>102.43</v>
      </c>
    </row>
    <row r="115" spans="1:3" x14ac:dyDescent="0.2">
      <c r="A115" s="214">
        <v>112</v>
      </c>
      <c r="B115" s="212" t="s">
        <v>1212</v>
      </c>
      <c r="C115" s="213">
        <v>102.43</v>
      </c>
    </row>
    <row r="116" spans="1:3" x14ac:dyDescent="0.2">
      <c r="A116" s="214">
        <v>113</v>
      </c>
      <c r="B116" s="212" t="s">
        <v>1213</v>
      </c>
      <c r="C116" s="213">
        <v>472.85</v>
      </c>
    </row>
    <row r="117" spans="1:3" x14ac:dyDescent="0.2">
      <c r="A117" s="214">
        <v>114</v>
      </c>
      <c r="B117" s="212" t="s">
        <v>1214</v>
      </c>
      <c r="C117" s="213">
        <v>102.43</v>
      </c>
    </row>
    <row r="118" spans="1:3" x14ac:dyDescent="0.2">
      <c r="A118" s="214">
        <v>115</v>
      </c>
      <c r="B118" s="212" t="s">
        <v>1215</v>
      </c>
      <c r="C118" s="213">
        <v>2099.79</v>
      </c>
    </row>
    <row r="119" spans="1:3" x14ac:dyDescent="0.2">
      <c r="A119" s="214">
        <v>116</v>
      </c>
      <c r="B119" s="212" t="s">
        <v>1216</v>
      </c>
      <c r="C119" s="213">
        <v>730.52</v>
      </c>
    </row>
    <row r="120" spans="1:3" x14ac:dyDescent="0.2">
      <c r="A120" s="214">
        <v>117</v>
      </c>
      <c r="B120" s="212" t="s">
        <v>1217</v>
      </c>
      <c r="C120" s="213">
        <v>730.52</v>
      </c>
    </row>
    <row r="121" spans="1:3" x14ac:dyDescent="0.2">
      <c r="A121" s="214">
        <v>118</v>
      </c>
      <c r="B121" s="212" t="s">
        <v>1218</v>
      </c>
      <c r="C121" s="213">
        <v>730.52</v>
      </c>
    </row>
    <row r="122" spans="1:3" x14ac:dyDescent="0.2">
      <c r="A122" s="214">
        <v>119</v>
      </c>
      <c r="B122" s="212" t="s">
        <v>1219</v>
      </c>
      <c r="C122" s="213">
        <v>730.52</v>
      </c>
    </row>
    <row r="123" spans="1:3" x14ac:dyDescent="0.2">
      <c r="A123" s="214">
        <v>120</v>
      </c>
      <c r="B123" s="212" t="s">
        <v>1220</v>
      </c>
      <c r="C123" s="213">
        <v>7486.35</v>
      </c>
    </row>
    <row r="124" spans="1:3" x14ac:dyDescent="0.2">
      <c r="A124" s="214">
        <v>121</v>
      </c>
      <c r="B124" s="212" t="s">
        <v>1221</v>
      </c>
      <c r="C124" s="213">
        <v>9533.6200000000008</v>
      </c>
    </row>
    <row r="125" spans="1:3" x14ac:dyDescent="0.2">
      <c r="A125" s="214">
        <v>122</v>
      </c>
      <c r="B125" s="212" t="s">
        <v>1222</v>
      </c>
      <c r="C125" s="213">
        <v>37691.370000000003</v>
      </c>
    </row>
    <row r="126" spans="1:3" x14ac:dyDescent="0.2">
      <c r="A126" s="214">
        <v>123</v>
      </c>
      <c r="B126" s="212" t="s">
        <v>1223</v>
      </c>
      <c r="C126" s="213">
        <v>102.43</v>
      </c>
    </row>
    <row r="127" spans="1:3" x14ac:dyDescent="0.2">
      <c r="A127" s="214">
        <v>124</v>
      </c>
      <c r="B127" s="212" t="s">
        <v>1224</v>
      </c>
      <c r="C127" s="213">
        <v>3534.06</v>
      </c>
    </row>
    <row r="128" spans="1:3" x14ac:dyDescent="0.2">
      <c r="A128" s="214">
        <v>125</v>
      </c>
      <c r="B128" s="212" t="s">
        <v>1225</v>
      </c>
      <c r="C128" s="213">
        <v>5836.01</v>
      </c>
    </row>
    <row r="129" spans="1:3" x14ac:dyDescent="0.2">
      <c r="A129" s="214">
        <v>126</v>
      </c>
      <c r="B129" s="212" t="s">
        <v>1226</v>
      </c>
      <c r="C129" s="213">
        <v>730.52</v>
      </c>
    </row>
    <row r="130" spans="1:3" x14ac:dyDescent="0.2">
      <c r="A130" s="214">
        <v>127</v>
      </c>
      <c r="B130" s="212" t="s">
        <v>1227</v>
      </c>
      <c r="C130" s="213">
        <v>594.83000000000004</v>
      </c>
    </row>
    <row r="131" spans="1:3" x14ac:dyDescent="0.2">
      <c r="A131" s="214">
        <v>128</v>
      </c>
      <c r="B131" s="212" t="s">
        <v>1228</v>
      </c>
      <c r="C131" s="213">
        <v>692.76</v>
      </c>
    </row>
    <row r="132" spans="1:3" x14ac:dyDescent="0.2">
      <c r="A132" s="214">
        <v>129</v>
      </c>
      <c r="B132" s="212" t="s">
        <v>1229</v>
      </c>
      <c r="C132" s="213">
        <v>92.26</v>
      </c>
    </row>
    <row r="133" spans="1:3" x14ac:dyDescent="0.2">
      <c r="A133" s="214">
        <v>130</v>
      </c>
      <c r="B133" s="212" t="s">
        <v>1230</v>
      </c>
      <c r="C133" s="213">
        <v>3786.77</v>
      </c>
    </row>
    <row r="134" spans="1:3" x14ac:dyDescent="0.2">
      <c r="A134" s="214">
        <v>131</v>
      </c>
      <c r="B134" s="212" t="s">
        <v>1231</v>
      </c>
      <c r="C134" s="213">
        <v>692.76</v>
      </c>
    </row>
    <row r="135" spans="1:3" x14ac:dyDescent="0.2">
      <c r="A135" s="214">
        <v>132</v>
      </c>
      <c r="B135" s="212" t="s">
        <v>1232</v>
      </c>
      <c r="C135" s="213">
        <v>730.52</v>
      </c>
    </row>
    <row r="136" spans="1:3" x14ac:dyDescent="0.2">
      <c r="A136" s="214">
        <v>133</v>
      </c>
      <c r="B136" s="212" t="s">
        <v>1233</v>
      </c>
      <c r="C136" s="213">
        <v>692.76</v>
      </c>
    </row>
    <row r="137" spans="1:3" x14ac:dyDescent="0.2">
      <c r="A137" s="214">
        <v>134</v>
      </c>
      <c r="B137" s="212" t="s">
        <v>1234</v>
      </c>
      <c r="C137" s="213">
        <v>730.52</v>
      </c>
    </row>
    <row r="138" spans="1:3" x14ac:dyDescent="0.2">
      <c r="A138" s="214">
        <v>135</v>
      </c>
      <c r="B138" s="212" t="s">
        <v>1235</v>
      </c>
      <c r="C138" s="213">
        <v>730.52</v>
      </c>
    </row>
    <row r="139" spans="1:3" x14ac:dyDescent="0.2">
      <c r="A139" s="214">
        <v>136</v>
      </c>
      <c r="B139" s="212" t="s">
        <v>1236</v>
      </c>
      <c r="C139" s="213">
        <v>730.52</v>
      </c>
    </row>
    <row r="140" spans="1:3" x14ac:dyDescent="0.2">
      <c r="A140" s="214">
        <v>137</v>
      </c>
      <c r="B140" s="212" t="s">
        <v>1237</v>
      </c>
      <c r="C140" s="213">
        <v>1860.66</v>
      </c>
    </row>
    <row r="141" spans="1:3" x14ac:dyDescent="0.2">
      <c r="A141" s="214">
        <v>138</v>
      </c>
      <c r="B141" s="212" t="s">
        <v>1238</v>
      </c>
      <c r="C141" s="213">
        <v>730.52</v>
      </c>
    </row>
    <row r="142" spans="1:3" x14ac:dyDescent="0.2">
      <c r="A142" s="214">
        <v>139</v>
      </c>
      <c r="B142" s="212" t="s">
        <v>1239</v>
      </c>
      <c r="C142" s="213">
        <v>619.62</v>
      </c>
    </row>
    <row r="143" spans="1:3" x14ac:dyDescent="0.2">
      <c r="A143" s="214">
        <v>140</v>
      </c>
      <c r="B143" s="212" t="s">
        <v>1240</v>
      </c>
      <c r="C143" s="213">
        <v>102.43</v>
      </c>
    </row>
    <row r="144" spans="1:3" ht="13.5" thickBot="1" x14ac:dyDescent="0.25">
      <c r="A144" s="214">
        <v>141</v>
      </c>
      <c r="B144" s="212" t="s">
        <v>1241</v>
      </c>
      <c r="C144" s="213">
        <v>730.52</v>
      </c>
    </row>
    <row r="145" spans="2:4" ht="20.100000000000001" customHeight="1" thickBot="1" x14ac:dyDescent="0.25">
      <c r="B145" s="216" t="s">
        <v>5</v>
      </c>
      <c r="C145" s="217">
        <f>SUM(C4:C144)</f>
        <v>232624.29999999984</v>
      </c>
      <c r="D145" s="218"/>
    </row>
  </sheetData>
  <sheetProtection algorithmName="SHA-512" hashValue="jiRad2mwjWjJQv6KD89jiHQjzpweBGgWKLIClipr8yOD/gKz9MjDe80nCs/CEhdVgRhYdU6kzkvcPHhzEk+Wbg==" saltValue="pT43LOuUdXxa8WFtzihxcA==" spinCount="100000" sheet="1" objects="1" scenarios="1"/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257"/>
      <c r="C2" s="257"/>
      <c r="D2" s="257"/>
    </row>
    <row r="3" spans="1:9" ht="15" customHeight="1" x14ac:dyDescent="0.2">
      <c r="B3" s="258"/>
      <c r="C3" s="257"/>
      <c r="D3" s="257"/>
    </row>
    <row r="4" spans="1:9" ht="16.5" thickBot="1" x14ac:dyDescent="0.25">
      <c r="A4" s="259"/>
      <c r="B4" s="259"/>
    </row>
    <row r="5" spans="1:9" ht="18.75" customHeight="1" thickBot="1" x14ac:dyDescent="0.25">
      <c r="A5" s="260"/>
      <c r="B5" s="262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1" zoomScale="90" zoomScaleNormal="90" workbookViewId="0">
      <selection activeCell="F28" sqref="F28"/>
    </sheetView>
  </sheetViews>
  <sheetFormatPr defaultRowHeight="12.75" x14ac:dyDescent="0.2"/>
  <cols>
    <col min="1" max="1" width="74.140625" bestFit="1" customWidth="1"/>
    <col min="2" max="2" width="16.140625" customWidth="1"/>
    <col min="3" max="3" width="15.140625" customWidth="1"/>
    <col min="4" max="4" width="14.85546875" customWidth="1"/>
    <col min="5" max="5" width="13.85546875" customWidth="1"/>
    <col min="6" max="6" width="14.7109375" customWidth="1"/>
    <col min="7" max="7" width="14.85546875" bestFit="1" customWidth="1"/>
    <col min="8" max="8" width="10.42578125" customWidth="1"/>
    <col min="9" max="9" width="9.140625" customWidth="1"/>
  </cols>
  <sheetData>
    <row r="1" spans="1:8" ht="18.75" x14ac:dyDescent="0.3">
      <c r="A1" s="82" t="s">
        <v>1284</v>
      </c>
      <c r="B1" s="263" t="s">
        <v>1292</v>
      </c>
      <c r="C1" s="263"/>
    </row>
    <row r="2" spans="1:8" ht="19.5" thickBot="1" x14ac:dyDescent="0.35">
      <c r="A2" s="83" t="s">
        <v>631</v>
      </c>
      <c r="B2" s="28"/>
    </row>
    <row r="3" spans="1:8" ht="15.75" thickBot="1" x14ac:dyDescent="0.3">
      <c r="A3" s="106" t="s">
        <v>35</v>
      </c>
      <c r="B3" s="85" t="s">
        <v>565</v>
      </c>
      <c r="C3" s="86" t="s">
        <v>566</v>
      </c>
      <c r="D3" s="87" t="s">
        <v>567</v>
      </c>
      <c r="E3" s="85" t="s">
        <v>565</v>
      </c>
      <c r="F3" s="87" t="s">
        <v>36</v>
      </c>
      <c r="G3" s="88" t="s">
        <v>568</v>
      </c>
      <c r="H3" s="88" t="s">
        <v>569</v>
      </c>
    </row>
    <row r="4" spans="1:8" ht="15" x14ac:dyDescent="0.25">
      <c r="A4" s="107" t="s">
        <v>614</v>
      </c>
      <c r="B4" s="108">
        <v>66</v>
      </c>
      <c r="C4" s="109">
        <v>95</v>
      </c>
      <c r="D4" s="110">
        <f>B4*C4</f>
        <v>6270</v>
      </c>
      <c r="E4" s="111"/>
      <c r="F4" s="112">
        <f>E4*95</f>
        <v>0</v>
      </c>
      <c r="G4" s="113">
        <f>D4-F4</f>
        <v>6270</v>
      </c>
      <c r="H4" s="114"/>
    </row>
    <row r="5" spans="1:8" ht="15" x14ac:dyDescent="0.25">
      <c r="A5" s="115" t="s">
        <v>615</v>
      </c>
      <c r="B5" s="116">
        <v>372</v>
      </c>
      <c r="C5" s="117">
        <v>125</v>
      </c>
      <c r="D5" s="118">
        <f>B5*C5</f>
        <v>46500</v>
      </c>
      <c r="E5" s="119"/>
      <c r="F5" s="120">
        <f>E5*125</f>
        <v>0</v>
      </c>
      <c r="G5" s="121">
        <f>D5-F5</f>
        <v>46500</v>
      </c>
      <c r="H5" s="122"/>
    </row>
    <row r="6" spans="1:8" ht="15" x14ac:dyDescent="0.25">
      <c r="A6" s="115" t="s">
        <v>616</v>
      </c>
      <c r="B6" s="116">
        <v>80</v>
      </c>
      <c r="C6" s="117">
        <v>37</v>
      </c>
      <c r="D6" s="118">
        <f>B6*C6</f>
        <v>2960</v>
      </c>
      <c r="E6" s="119"/>
      <c r="F6" s="120">
        <f>E6*37</f>
        <v>0</v>
      </c>
      <c r="G6" s="121">
        <f>D6-F6</f>
        <v>2960</v>
      </c>
      <c r="H6" s="122"/>
    </row>
    <row r="7" spans="1:8" ht="15" x14ac:dyDescent="0.25">
      <c r="A7" s="115" t="s">
        <v>617</v>
      </c>
      <c r="B7" s="116">
        <v>449</v>
      </c>
      <c r="C7" s="117">
        <v>9.5</v>
      </c>
      <c r="D7" s="118">
        <f>B7*C7</f>
        <v>4265.5</v>
      </c>
      <c r="E7" s="119"/>
      <c r="F7" s="120">
        <f>E7*9.5</f>
        <v>0</v>
      </c>
      <c r="G7" s="121">
        <f>D7-F7</f>
        <v>4265.5</v>
      </c>
      <c r="H7" s="122"/>
    </row>
    <row r="8" spans="1:8" ht="15" x14ac:dyDescent="0.25">
      <c r="A8" s="140" t="s">
        <v>618</v>
      </c>
      <c r="B8" s="141"/>
      <c r="C8" s="92">
        <v>180</v>
      </c>
      <c r="D8" s="93">
        <f>B8*C8</f>
        <v>0</v>
      </c>
      <c r="E8" s="94"/>
      <c r="F8" s="95">
        <f>E8*180</f>
        <v>0</v>
      </c>
      <c r="G8" s="103">
        <f t="shared" ref="G8:G12" si="0">D8-F8</f>
        <v>0</v>
      </c>
      <c r="H8" s="96"/>
    </row>
    <row r="9" spans="1:8" ht="15" x14ac:dyDescent="0.25">
      <c r="A9" s="231" t="s">
        <v>619</v>
      </c>
      <c r="B9" s="232">
        <v>5</v>
      </c>
      <c r="C9" s="233">
        <v>200</v>
      </c>
      <c r="D9" s="234">
        <f t="shared" ref="D9:D12" si="1">B9*C9</f>
        <v>1000</v>
      </c>
      <c r="E9" s="235"/>
      <c r="F9" s="236">
        <f>E9*200</f>
        <v>0</v>
      </c>
      <c r="G9" s="237">
        <f t="shared" si="0"/>
        <v>1000</v>
      </c>
      <c r="H9" s="238"/>
    </row>
    <row r="10" spans="1:8" ht="15" x14ac:dyDescent="0.25">
      <c r="A10" s="115" t="s">
        <v>620</v>
      </c>
      <c r="B10" s="116">
        <v>9</v>
      </c>
      <c r="C10" s="117">
        <v>90</v>
      </c>
      <c r="D10" s="118">
        <f t="shared" si="1"/>
        <v>810</v>
      </c>
      <c r="E10" s="119"/>
      <c r="F10" s="120">
        <f>E10*90</f>
        <v>0</v>
      </c>
      <c r="G10" s="121">
        <f t="shared" si="0"/>
        <v>810</v>
      </c>
      <c r="H10" s="122"/>
    </row>
    <row r="11" spans="1:8" ht="15" x14ac:dyDescent="0.25">
      <c r="A11" s="140" t="s">
        <v>621</v>
      </c>
      <c r="B11" s="141"/>
      <c r="C11" s="92">
        <v>110</v>
      </c>
      <c r="D11" s="93">
        <f t="shared" si="1"/>
        <v>0</v>
      </c>
      <c r="E11" s="94"/>
      <c r="F11" s="95">
        <f>E11*110</f>
        <v>0</v>
      </c>
      <c r="G11" s="103">
        <f t="shared" si="0"/>
        <v>0</v>
      </c>
      <c r="H11" s="96"/>
    </row>
    <row r="12" spans="1:8" ht="15" x14ac:dyDescent="0.25">
      <c r="A12" s="115" t="s">
        <v>622</v>
      </c>
      <c r="B12" s="116">
        <v>75</v>
      </c>
      <c r="C12" s="117">
        <v>95</v>
      </c>
      <c r="D12" s="118">
        <f t="shared" si="1"/>
        <v>7125</v>
      </c>
      <c r="E12" s="119"/>
      <c r="F12" s="120">
        <f>E12*95</f>
        <v>0</v>
      </c>
      <c r="G12" s="121">
        <f t="shared" si="0"/>
        <v>7125</v>
      </c>
      <c r="H12" s="122"/>
    </row>
    <row r="13" spans="1:8" ht="15" x14ac:dyDescent="0.25">
      <c r="A13" s="115" t="s">
        <v>623</v>
      </c>
      <c r="B13" s="123"/>
      <c r="C13" s="123" t="s">
        <v>574</v>
      </c>
      <c r="D13" s="91">
        <v>8625</v>
      </c>
      <c r="E13" s="119"/>
      <c r="F13" s="120"/>
      <c r="G13" s="121">
        <f>D13-F13</f>
        <v>8625</v>
      </c>
      <c r="H13" s="122"/>
    </row>
    <row r="14" spans="1:8" ht="15" x14ac:dyDescent="0.25">
      <c r="A14" s="115" t="s">
        <v>551</v>
      </c>
      <c r="B14" s="123"/>
      <c r="C14" s="123" t="s">
        <v>574</v>
      </c>
      <c r="D14" s="91">
        <v>24790</v>
      </c>
      <c r="E14" s="119"/>
      <c r="F14" s="120"/>
      <c r="G14" s="121">
        <f>D14-F14</f>
        <v>24790</v>
      </c>
      <c r="H14" s="122"/>
    </row>
    <row r="15" spans="1:8" ht="15" x14ac:dyDescent="0.25">
      <c r="A15" s="115" t="s">
        <v>570</v>
      </c>
      <c r="B15" s="123"/>
      <c r="C15" s="123" t="s">
        <v>574</v>
      </c>
      <c r="D15" s="91">
        <v>16500</v>
      </c>
      <c r="E15" s="119"/>
      <c r="F15" s="120"/>
      <c r="G15" s="121">
        <f>D15-F15</f>
        <v>16500</v>
      </c>
      <c r="H15" s="122"/>
    </row>
    <row r="16" spans="1:8" ht="15" x14ac:dyDescent="0.25">
      <c r="A16" s="140" t="s">
        <v>624</v>
      </c>
      <c r="B16" s="141"/>
      <c r="C16" s="142" t="s">
        <v>574</v>
      </c>
      <c r="D16" s="93"/>
      <c r="E16" s="94"/>
      <c r="F16" s="95"/>
      <c r="G16" s="103"/>
      <c r="H16" s="96"/>
    </row>
    <row r="17" spans="1:9" ht="15" x14ac:dyDescent="0.25">
      <c r="A17" s="140" t="s">
        <v>625</v>
      </c>
      <c r="B17" s="141"/>
      <c r="C17" s="142" t="s">
        <v>574</v>
      </c>
      <c r="D17" s="93"/>
      <c r="E17" s="94"/>
      <c r="F17" s="95"/>
      <c r="G17" s="103"/>
      <c r="H17" s="96"/>
    </row>
    <row r="18" spans="1:9" ht="15" x14ac:dyDescent="0.25">
      <c r="A18" s="115" t="s">
        <v>571</v>
      </c>
      <c r="B18" s="123" t="s">
        <v>574</v>
      </c>
      <c r="C18" s="123" t="s">
        <v>574</v>
      </c>
      <c r="D18" s="91">
        <v>232624.29841769999</v>
      </c>
      <c r="E18" s="124" t="s">
        <v>574</v>
      </c>
      <c r="F18" s="188"/>
      <c r="G18" s="121">
        <f>D18-F18</f>
        <v>232624.29841769999</v>
      </c>
      <c r="H18" s="122"/>
      <c r="I18" s="191"/>
    </row>
    <row r="19" spans="1:9" ht="15" x14ac:dyDescent="0.25">
      <c r="A19" s="115" t="s">
        <v>626</v>
      </c>
      <c r="B19" s="123" t="s">
        <v>574</v>
      </c>
      <c r="C19" s="123" t="s">
        <v>574</v>
      </c>
      <c r="D19" s="91">
        <f>B28</f>
        <v>522.25</v>
      </c>
      <c r="E19" s="124" t="s">
        <v>574</v>
      </c>
      <c r="F19" s="120"/>
      <c r="G19" s="121">
        <f>D19-F19</f>
        <v>522.25</v>
      </c>
      <c r="H19" s="122"/>
    </row>
    <row r="20" spans="1:9" ht="15" x14ac:dyDescent="0.25">
      <c r="A20" s="140" t="s">
        <v>627</v>
      </c>
      <c r="B20" s="142" t="s">
        <v>574</v>
      </c>
      <c r="C20" s="142" t="s">
        <v>574</v>
      </c>
      <c r="D20" s="93"/>
      <c r="E20" s="143" t="s">
        <v>574</v>
      </c>
      <c r="F20" s="95"/>
      <c r="G20" s="103">
        <f>D20-F20</f>
        <v>0</v>
      </c>
      <c r="H20" s="96"/>
    </row>
    <row r="21" spans="1:9" ht="15" x14ac:dyDescent="0.25">
      <c r="A21" s="140" t="s">
        <v>628</v>
      </c>
      <c r="B21" s="144"/>
      <c r="C21" s="142"/>
      <c r="D21" s="145"/>
      <c r="E21" s="146"/>
      <c r="F21" s="147"/>
      <c r="G21" s="148"/>
      <c r="H21" s="149"/>
    </row>
    <row r="22" spans="1:9" ht="15.75" thickBot="1" x14ac:dyDescent="0.3">
      <c r="A22" s="150" t="s">
        <v>629</v>
      </c>
      <c r="B22" s="151"/>
      <c r="C22" s="144" t="s">
        <v>574</v>
      </c>
      <c r="D22" s="145"/>
      <c r="E22" s="152"/>
      <c r="F22" s="147"/>
      <c r="G22" s="148"/>
      <c r="H22" s="97"/>
    </row>
    <row r="23" spans="1:9" ht="15.75" thickBot="1" x14ac:dyDescent="0.3">
      <c r="A23" s="125" t="s">
        <v>27</v>
      </c>
      <c r="B23" s="126"/>
      <c r="C23" s="127"/>
      <c r="D23" s="128">
        <f t="shared" ref="D23:G23" si="2">SUM(D4:D22)</f>
        <v>351992.04841769999</v>
      </c>
      <c r="E23" s="129"/>
      <c r="F23" s="190">
        <f>SUM(F4:F22)</f>
        <v>0</v>
      </c>
      <c r="G23" s="130">
        <f t="shared" si="2"/>
        <v>351992.04841769999</v>
      </c>
      <c r="H23" s="131"/>
    </row>
    <row r="24" spans="1:9" ht="13.5" thickBot="1" x14ac:dyDescent="0.25"/>
    <row r="25" spans="1:9" ht="15.75" thickBot="1" x14ac:dyDescent="0.25">
      <c r="A25" s="98" t="s">
        <v>30</v>
      </c>
      <c r="B25" s="99" t="s">
        <v>567</v>
      </c>
      <c r="C25" s="99" t="s">
        <v>36</v>
      </c>
      <c r="D25" s="99" t="s">
        <v>573</v>
      </c>
      <c r="E25" s="132" t="s">
        <v>569</v>
      </c>
    </row>
    <row r="26" spans="1:9" ht="15" x14ac:dyDescent="0.25">
      <c r="A26" s="89" t="s">
        <v>37</v>
      </c>
      <c r="B26" s="171">
        <f>D4+D5+D6+D7+D8+D9+D10+D11+D12+D13+D14+D15+D21+D16+D17</f>
        <v>118845.5</v>
      </c>
      <c r="C26" s="100">
        <f>F4+F5+F6+F7+F8+F9+F10+F11+F12+F13+F14+F15+F21</f>
        <v>0</v>
      </c>
      <c r="D26" s="104">
        <f>B26-C26</f>
        <v>118845.5</v>
      </c>
      <c r="E26" s="45">
        <v>67</v>
      </c>
    </row>
    <row r="27" spans="1:9" ht="15" x14ac:dyDescent="0.25">
      <c r="A27" s="90" t="s">
        <v>554</v>
      </c>
      <c r="B27" s="172">
        <f>D18</f>
        <v>232624.29841769999</v>
      </c>
      <c r="C27" s="189">
        <f>F18</f>
        <v>0</v>
      </c>
      <c r="D27" s="104">
        <f>B27-C27</f>
        <v>232624.29841769999</v>
      </c>
      <c r="E27" s="46">
        <v>65</v>
      </c>
    </row>
    <row r="28" spans="1:9" ht="15" x14ac:dyDescent="0.25">
      <c r="A28" s="90" t="s">
        <v>29</v>
      </c>
      <c r="B28" s="256">
        <v>522.25</v>
      </c>
      <c r="C28" s="101">
        <f>F20</f>
        <v>0</v>
      </c>
      <c r="D28" s="104">
        <f>B28-C28</f>
        <v>522.25</v>
      </c>
      <c r="E28" s="46">
        <v>594146</v>
      </c>
      <c r="H28" s="28"/>
    </row>
    <row r="29" spans="1:9" ht="15" x14ac:dyDescent="0.25">
      <c r="A29" s="90" t="s">
        <v>572</v>
      </c>
      <c r="B29" s="172">
        <f>D22</f>
        <v>0</v>
      </c>
      <c r="C29" s="101">
        <f>F21</f>
        <v>0</v>
      </c>
      <c r="D29" s="133">
        <f>B29-C29</f>
        <v>0</v>
      </c>
      <c r="E29" s="46"/>
    </row>
    <row r="30" spans="1:9" ht="15.75" thickBot="1" x14ac:dyDescent="0.3">
      <c r="A30" s="134" t="s">
        <v>630</v>
      </c>
      <c r="B30" s="173">
        <f>D22</f>
        <v>0</v>
      </c>
      <c r="C30" s="135">
        <f>F22</f>
        <v>0</v>
      </c>
      <c r="D30" s="136">
        <f>B30-C30</f>
        <v>0</v>
      </c>
      <c r="E30" s="137"/>
    </row>
    <row r="31" spans="1:9" ht="15.75" thickBot="1" x14ac:dyDescent="0.3">
      <c r="A31" s="84" t="s">
        <v>27</v>
      </c>
      <c r="B31" s="102">
        <f>SUM(B26:B29)</f>
        <v>351992.04841769999</v>
      </c>
      <c r="C31" s="138">
        <f>SUM(C26:C29)</f>
        <v>0</v>
      </c>
      <c r="D31" s="105">
        <f>SUM(D26:D30)</f>
        <v>351992.04841769999</v>
      </c>
      <c r="E31" s="138"/>
    </row>
    <row r="41" spans="1:1" ht="15" x14ac:dyDescent="0.25">
      <c r="A41" s="139"/>
    </row>
    <row r="42" spans="1:1" ht="15" x14ac:dyDescent="0.25">
      <c r="A42" s="139"/>
    </row>
  </sheetData>
  <mergeCells count="1"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21" workbookViewId="0">
      <selection activeCell="J44" sqref="J44:L44"/>
    </sheetView>
  </sheetViews>
  <sheetFormatPr defaultRowHeight="12.75" x14ac:dyDescent="0.2"/>
  <cols>
    <col min="8" max="8" width="14.42578125" customWidth="1"/>
    <col min="9" max="9" width="8.28515625" customWidth="1"/>
    <col min="17" max="17" width="24.5703125" customWidth="1"/>
  </cols>
  <sheetData>
    <row r="1" spans="1:17" ht="13.5" thickBot="1" x14ac:dyDescent="0.25"/>
    <row r="2" spans="1:17" ht="13.5" thickBot="1" x14ac:dyDescent="0.25">
      <c r="A2" s="264" t="s">
        <v>1285</v>
      </c>
      <c r="B2" s="265"/>
      <c r="C2" s="265"/>
      <c r="D2" s="265"/>
      <c r="E2" s="265"/>
      <c r="F2" s="265"/>
      <c r="G2" s="265"/>
      <c r="H2" s="266"/>
      <c r="J2" s="264" t="s">
        <v>1247</v>
      </c>
      <c r="K2" s="265"/>
      <c r="L2" s="265"/>
      <c r="M2" s="265"/>
      <c r="N2" s="265"/>
      <c r="O2" s="265"/>
      <c r="P2" s="265"/>
      <c r="Q2" s="266"/>
    </row>
    <row r="3" spans="1:17" x14ac:dyDescent="0.2">
      <c r="A3" s="70"/>
      <c r="B3" s="71"/>
      <c r="C3" s="71"/>
      <c r="D3" s="71"/>
      <c r="E3" s="71"/>
      <c r="F3" s="71"/>
      <c r="G3" s="71"/>
      <c r="H3" s="72"/>
      <c r="J3" s="70"/>
      <c r="K3" s="71"/>
      <c r="L3" s="71"/>
      <c r="M3" s="71"/>
      <c r="N3" s="71"/>
      <c r="O3" s="71"/>
      <c r="P3" s="71"/>
      <c r="Q3" s="72"/>
    </row>
    <row r="4" spans="1:17" x14ac:dyDescent="0.2">
      <c r="A4" s="73" t="s">
        <v>552</v>
      </c>
      <c r="B4" s="65"/>
      <c r="C4" s="65"/>
      <c r="D4" s="65"/>
      <c r="E4" s="65"/>
      <c r="F4" s="65"/>
      <c r="G4" s="65"/>
      <c r="H4" s="74"/>
      <c r="J4" s="73" t="s">
        <v>552</v>
      </c>
      <c r="K4" s="65"/>
      <c r="L4" s="65"/>
      <c r="M4" s="65"/>
      <c r="N4" s="65"/>
      <c r="O4" s="65"/>
      <c r="P4" s="65"/>
      <c r="Q4" s="74"/>
    </row>
    <row r="5" spans="1:17" x14ac:dyDescent="0.2">
      <c r="A5" s="79" t="s">
        <v>1272</v>
      </c>
      <c r="B5" s="80"/>
      <c r="C5" s="80"/>
      <c r="D5" s="80"/>
      <c r="E5" s="80"/>
      <c r="F5" s="80"/>
      <c r="G5" s="65"/>
      <c r="H5" s="74"/>
      <c r="J5" s="79" t="s">
        <v>1272</v>
      </c>
      <c r="K5" s="80"/>
      <c r="L5" s="80"/>
      <c r="M5" s="80"/>
      <c r="N5" s="80"/>
      <c r="O5" s="80"/>
      <c r="P5" s="65"/>
      <c r="Q5" s="74"/>
    </row>
    <row r="6" spans="1:17" x14ac:dyDescent="0.2">
      <c r="A6" s="73" t="s">
        <v>1273</v>
      </c>
      <c r="B6" s="80"/>
      <c r="C6" s="80"/>
      <c r="D6" s="80"/>
      <c r="E6" s="80"/>
      <c r="F6" s="80"/>
      <c r="G6" s="65"/>
      <c r="H6" s="74"/>
      <c r="J6" s="73" t="s">
        <v>1273</v>
      </c>
      <c r="K6" s="80"/>
      <c r="L6" s="80"/>
      <c r="M6" s="80"/>
      <c r="N6" s="80"/>
      <c r="O6" s="80"/>
      <c r="P6" s="65"/>
      <c r="Q6" s="74"/>
    </row>
    <row r="7" spans="1:17" x14ac:dyDescent="0.2">
      <c r="A7" s="81" t="s">
        <v>1011</v>
      </c>
      <c r="B7" s="65"/>
      <c r="C7" s="65"/>
      <c r="D7" s="65"/>
      <c r="E7" s="65"/>
      <c r="F7" s="65"/>
      <c r="G7" s="65"/>
      <c r="H7" s="74"/>
      <c r="J7" s="81" t="s">
        <v>1011</v>
      </c>
      <c r="K7" s="65"/>
      <c r="L7" s="65"/>
      <c r="M7" s="65"/>
      <c r="N7" s="65"/>
      <c r="O7" s="65"/>
      <c r="P7" s="65"/>
      <c r="Q7" s="74"/>
    </row>
    <row r="8" spans="1:17" x14ac:dyDescent="0.2">
      <c r="A8" s="73" t="s">
        <v>1274</v>
      </c>
      <c r="B8" s="65"/>
      <c r="C8" s="65"/>
      <c r="D8" s="65"/>
      <c r="E8" s="65"/>
      <c r="F8" s="65"/>
      <c r="G8" s="65"/>
      <c r="H8" s="74"/>
      <c r="J8" s="73" t="s">
        <v>1274</v>
      </c>
      <c r="K8" s="65"/>
      <c r="L8" s="65"/>
      <c r="M8" s="65"/>
      <c r="N8" s="65"/>
      <c r="O8" s="65"/>
      <c r="P8" s="65"/>
      <c r="Q8" s="74"/>
    </row>
    <row r="9" spans="1:17" x14ac:dyDescent="0.2">
      <c r="A9" s="26"/>
      <c r="B9" s="65"/>
      <c r="C9" s="65"/>
      <c r="D9" s="65"/>
      <c r="E9" s="65"/>
      <c r="F9" s="65"/>
      <c r="G9" s="65"/>
      <c r="H9" s="74"/>
      <c r="J9" s="26"/>
      <c r="K9" s="65"/>
      <c r="L9" s="65"/>
      <c r="M9" s="65"/>
      <c r="N9" s="65"/>
      <c r="O9" s="65"/>
      <c r="P9" s="65"/>
      <c r="Q9" s="74"/>
    </row>
    <row r="10" spans="1:17" x14ac:dyDescent="0.2">
      <c r="A10" s="73" t="s">
        <v>553</v>
      </c>
      <c r="B10" s="80"/>
      <c r="C10" s="80"/>
      <c r="D10" s="80"/>
      <c r="E10" s="80"/>
      <c r="F10" s="80"/>
      <c r="G10" s="65"/>
      <c r="H10" s="74"/>
      <c r="J10" s="73" t="s">
        <v>553</v>
      </c>
      <c r="K10" s="80"/>
      <c r="L10" s="80"/>
      <c r="M10" s="80"/>
      <c r="N10" s="80"/>
      <c r="O10" s="80"/>
      <c r="P10" s="65"/>
      <c r="Q10" s="74"/>
    </row>
    <row r="11" spans="1:17" x14ac:dyDescent="0.2">
      <c r="A11" s="79" t="s">
        <v>1309</v>
      </c>
      <c r="B11" s="80"/>
      <c r="C11" s="80"/>
      <c r="D11" s="80"/>
      <c r="E11" s="80"/>
      <c r="F11" s="80"/>
      <c r="G11" s="65"/>
      <c r="H11" s="74"/>
      <c r="J11" s="79" t="s">
        <v>1275</v>
      </c>
      <c r="K11" s="80"/>
      <c r="L11" s="80"/>
      <c r="M11" s="80"/>
      <c r="N11" s="80"/>
      <c r="O11" s="80"/>
      <c r="P11" s="65"/>
      <c r="Q11" s="74"/>
    </row>
    <row r="12" spans="1:17" x14ac:dyDescent="0.2">
      <c r="A12" s="73" t="s">
        <v>642</v>
      </c>
      <c r="B12" s="65"/>
      <c r="C12" s="65"/>
      <c r="D12" s="65"/>
      <c r="E12" s="65"/>
      <c r="F12" s="65"/>
      <c r="G12" s="65"/>
      <c r="H12" s="74"/>
      <c r="J12" s="73" t="s">
        <v>642</v>
      </c>
      <c r="K12" s="65"/>
      <c r="L12" s="65"/>
      <c r="M12" s="65"/>
      <c r="N12" s="65"/>
      <c r="O12" s="65"/>
      <c r="P12" s="65"/>
      <c r="Q12" s="74"/>
    </row>
    <row r="13" spans="1:17" x14ac:dyDescent="0.2">
      <c r="A13" s="154" t="s">
        <v>1276</v>
      </c>
      <c r="B13" s="65"/>
      <c r="C13" s="65"/>
      <c r="D13" s="65"/>
      <c r="E13" s="80"/>
      <c r="F13" s="80"/>
      <c r="G13" s="65"/>
      <c r="H13" s="74"/>
      <c r="J13" s="154" t="s">
        <v>1276</v>
      </c>
      <c r="K13" s="65"/>
      <c r="L13" s="65"/>
      <c r="M13" s="65"/>
      <c r="N13" s="80"/>
      <c r="O13" s="80"/>
      <c r="P13" s="65"/>
      <c r="Q13" s="74"/>
    </row>
    <row r="14" spans="1:17" x14ac:dyDescent="0.2">
      <c r="A14" s="155" t="s">
        <v>1310</v>
      </c>
      <c r="B14" s="80"/>
      <c r="C14" s="80"/>
      <c r="D14" s="80"/>
      <c r="E14" s="80"/>
      <c r="F14" s="80"/>
      <c r="G14" s="65"/>
      <c r="H14" s="74"/>
      <c r="J14" s="155" t="s">
        <v>1092</v>
      </c>
      <c r="K14" s="80"/>
      <c r="L14" s="80"/>
      <c r="M14" s="80"/>
      <c r="N14" s="80"/>
      <c r="O14" s="80"/>
      <c r="P14" s="65"/>
      <c r="Q14" s="74"/>
    </row>
    <row r="15" spans="1:17" x14ac:dyDescent="0.2">
      <c r="A15" s="155" t="s">
        <v>1093</v>
      </c>
      <c r="B15" s="65"/>
      <c r="C15" s="65"/>
      <c r="D15" s="65"/>
      <c r="E15" s="65"/>
      <c r="F15" s="65"/>
      <c r="G15" s="65"/>
      <c r="H15" s="74"/>
      <c r="J15" s="155" t="s">
        <v>1093</v>
      </c>
      <c r="K15" s="65"/>
      <c r="L15" s="65"/>
      <c r="M15" s="65"/>
      <c r="N15" s="65"/>
      <c r="O15" s="65"/>
      <c r="P15" s="65"/>
      <c r="Q15" s="74"/>
    </row>
    <row r="16" spans="1:17" x14ac:dyDescent="0.2">
      <c r="A16" s="155" t="s">
        <v>1094</v>
      </c>
      <c r="B16" s="65"/>
      <c r="C16" s="65"/>
      <c r="D16" s="65"/>
      <c r="E16" s="65"/>
      <c r="F16" s="65"/>
      <c r="G16" s="65"/>
      <c r="H16" s="74"/>
      <c r="J16" s="155" t="s">
        <v>1094</v>
      </c>
      <c r="K16" s="65"/>
      <c r="L16" s="65"/>
      <c r="M16" s="65"/>
      <c r="N16" s="65"/>
      <c r="O16" s="65"/>
      <c r="P16" s="65"/>
      <c r="Q16" s="74"/>
    </row>
    <row r="17" spans="1:17" x14ac:dyDescent="0.2">
      <c r="A17" s="154" t="s">
        <v>1311</v>
      </c>
      <c r="B17" s="80"/>
      <c r="C17" s="80"/>
      <c r="D17" s="80"/>
      <c r="E17" s="65"/>
      <c r="F17" s="65"/>
      <c r="G17" s="65"/>
      <c r="H17" s="74"/>
      <c r="J17" s="154" t="s">
        <v>1277</v>
      </c>
      <c r="K17" s="80"/>
      <c r="L17" s="80"/>
      <c r="M17" s="80"/>
      <c r="N17" s="65"/>
      <c r="O17" s="65"/>
      <c r="P17" s="65"/>
      <c r="Q17" s="74"/>
    </row>
    <row r="18" spans="1:17" x14ac:dyDescent="0.2">
      <c r="A18" s="73" t="s">
        <v>1312</v>
      </c>
      <c r="B18" s="65"/>
      <c r="C18" s="65"/>
      <c r="D18" s="65"/>
      <c r="E18" s="65"/>
      <c r="F18" s="65"/>
      <c r="G18" s="65"/>
      <c r="H18" s="74"/>
      <c r="J18" s="73" t="s">
        <v>1278</v>
      </c>
      <c r="K18" s="65"/>
      <c r="L18" s="65"/>
      <c r="M18" s="65"/>
      <c r="N18" s="65"/>
      <c r="O18" s="65"/>
      <c r="P18" s="65"/>
      <c r="Q18" s="74"/>
    </row>
    <row r="19" spans="1:17" x14ac:dyDescent="0.2">
      <c r="A19" s="79" t="s">
        <v>1082</v>
      </c>
      <c r="B19" s="80"/>
      <c r="C19" s="80"/>
      <c r="D19" s="80"/>
      <c r="E19" s="80"/>
      <c r="F19" s="80"/>
      <c r="G19" s="65"/>
      <c r="H19" s="74"/>
      <c r="J19" s="79" t="s">
        <v>1082</v>
      </c>
      <c r="K19" s="80"/>
      <c r="L19" s="80"/>
      <c r="M19" s="80"/>
      <c r="N19" s="80"/>
      <c r="O19" s="80"/>
      <c r="P19" s="65"/>
      <c r="Q19" s="74"/>
    </row>
    <row r="20" spans="1:17" x14ac:dyDescent="0.2">
      <c r="A20" s="73" t="s">
        <v>1313</v>
      </c>
      <c r="B20" s="80"/>
      <c r="C20" s="80"/>
      <c r="D20" s="80"/>
      <c r="E20" s="80"/>
      <c r="F20" s="80"/>
      <c r="G20" s="65"/>
      <c r="H20" s="74"/>
      <c r="J20" s="73" t="s">
        <v>1279</v>
      </c>
      <c r="K20" s="80"/>
      <c r="L20" s="80"/>
      <c r="M20" s="80"/>
      <c r="N20" s="80"/>
      <c r="O20" s="80"/>
      <c r="P20" s="65"/>
      <c r="Q20" s="74"/>
    </row>
    <row r="21" spans="1:17" x14ac:dyDescent="0.2">
      <c r="A21" s="79" t="s">
        <v>1076</v>
      </c>
      <c r="B21" s="156"/>
      <c r="C21" s="156"/>
      <c r="D21" s="156"/>
      <c r="E21" s="156"/>
      <c r="F21" s="156"/>
      <c r="G21" s="156"/>
      <c r="H21" s="74"/>
      <c r="J21" s="79" t="s">
        <v>1076</v>
      </c>
      <c r="K21" s="156"/>
      <c r="L21" s="156"/>
      <c r="M21" s="156"/>
      <c r="N21" s="156"/>
      <c r="O21" s="156"/>
      <c r="P21" s="156"/>
      <c r="Q21" s="74"/>
    </row>
    <row r="22" spans="1:17" x14ac:dyDescent="0.2">
      <c r="A22" s="73" t="s">
        <v>642</v>
      </c>
      <c r="B22" s="65"/>
      <c r="C22" s="65"/>
      <c r="D22" s="65"/>
      <c r="E22" s="65"/>
      <c r="F22" s="65"/>
      <c r="G22" s="65"/>
      <c r="H22" s="74"/>
      <c r="J22" s="73" t="s">
        <v>642</v>
      </c>
      <c r="K22" s="65"/>
      <c r="L22" s="65"/>
      <c r="M22" s="65"/>
      <c r="N22" s="65"/>
      <c r="O22" s="65"/>
      <c r="P22" s="65"/>
      <c r="Q22" s="74"/>
    </row>
    <row r="23" spans="1:17" x14ac:dyDescent="0.2">
      <c r="A23" s="154" t="s">
        <v>1077</v>
      </c>
      <c r="B23" s="65"/>
      <c r="C23" s="65"/>
      <c r="D23" s="65"/>
      <c r="E23" s="65"/>
      <c r="F23" s="65"/>
      <c r="G23" s="65"/>
      <c r="H23" s="74"/>
      <c r="J23" s="154" t="s">
        <v>1077</v>
      </c>
      <c r="K23" s="65"/>
      <c r="L23" s="65"/>
      <c r="M23" s="65"/>
      <c r="N23" s="65"/>
      <c r="O23" s="65"/>
      <c r="P23" s="65"/>
      <c r="Q23" s="74"/>
    </row>
    <row r="24" spans="1:17" x14ac:dyDescent="0.2">
      <c r="A24" s="155" t="s">
        <v>1078</v>
      </c>
      <c r="B24" s="65"/>
      <c r="C24" s="65"/>
      <c r="D24" s="65"/>
      <c r="E24" s="65"/>
      <c r="F24" s="65"/>
      <c r="G24" s="65"/>
      <c r="H24" s="74"/>
      <c r="J24" s="155" t="s">
        <v>1078</v>
      </c>
      <c r="K24" s="65"/>
      <c r="L24" s="65"/>
      <c r="M24" s="65"/>
      <c r="N24" s="65"/>
      <c r="O24" s="65"/>
      <c r="P24" s="65"/>
      <c r="Q24" s="74"/>
    </row>
    <row r="25" spans="1:17" x14ac:dyDescent="0.2">
      <c r="A25" s="73" t="s">
        <v>1083</v>
      </c>
      <c r="B25" s="65"/>
      <c r="C25" s="65"/>
      <c r="D25" s="65"/>
      <c r="E25" s="65"/>
      <c r="F25" s="65"/>
      <c r="G25" s="65"/>
      <c r="H25" s="74"/>
      <c r="J25" s="73" t="s">
        <v>1083</v>
      </c>
      <c r="K25" s="65"/>
      <c r="L25" s="65"/>
      <c r="M25" s="65"/>
      <c r="N25" s="65"/>
      <c r="O25" s="65"/>
      <c r="P25" s="65"/>
      <c r="Q25" s="74"/>
    </row>
    <row r="26" spans="1:17" x14ac:dyDescent="0.2">
      <c r="A26" s="79" t="s">
        <v>492</v>
      </c>
      <c r="B26" s="65"/>
      <c r="C26" s="65"/>
      <c r="D26" s="65"/>
      <c r="E26" s="65"/>
      <c r="F26" s="65"/>
      <c r="G26" s="65"/>
      <c r="H26" s="74"/>
      <c r="J26" s="79" t="s">
        <v>492</v>
      </c>
      <c r="K26" s="65"/>
      <c r="L26" s="65"/>
      <c r="M26" s="65"/>
      <c r="N26" s="65"/>
      <c r="O26" s="65"/>
      <c r="P26" s="65"/>
      <c r="Q26" s="74"/>
    </row>
    <row r="27" spans="1:17" x14ac:dyDescent="0.2">
      <c r="A27" s="73" t="s">
        <v>1084</v>
      </c>
      <c r="B27" s="65"/>
      <c r="C27" s="65"/>
      <c r="D27" s="65"/>
      <c r="E27" s="65"/>
      <c r="F27" s="65"/>
      <c r="G27" s="65"/>
      <c r="H27" s="74"/>
      <c r="J27" s="73" t="s">
        <v>1084</v>
      </c>
      <c r="K27" s="65"/>
      <c r="L27" s="65"/>
      <c r="M27" s="65"/>
      <c r="N27" s="65"/>
      <c r="O27" s="65"/>
      <c r="P27" s="65"/>
      <c r="Q27" s="74"/>
    </row>
    <row r="28" spans="1:17" x14ac:dyDescent="0.2">
      <c r="A28" s="73" t="s">
        <v>1314</v>
      </c>
      <c r="B28" s="65"/>
      <c r="C28" s="65"/>
      <c r="D28" s="65"/>
      <c r="E28" s="65"/>
      <c r="F28" s="65"/>
      <c r="G28" s="65"/>
      <c r="H28" s="74"/>
      <c r="J28" s="73" t="s">
        <v>1280</v>
      </c>
      <c r="K28" s="65"/>
      <c r="L28" s="65"/>
      <c r="M28" s="65"/>
      <c r="N28" s="65"/>
      <c r="O28" s="65"/>
      <c r="P28" s="65"/>
      <c r="Q28" s="74"/>
    </row>
    <row r="29" spans="1:17" x14ac:dyDescent="0.2">
      <c r="A29" s="26"/>
      <c r="B29" s="65"/>
      <c r="C29" s="65"/>
      <c r="D29" s="65"/>
      <c r="E29" s="65"/>
      <c r="F29" s="65"/>
      <c r="G29" s="65"/>
      <c r="H29" s="74"/>
      <c r="J29" s="26"/>
      <c r="K29" s="65"/>
      <c r="L29" s="65"/>
      <c r="M29" s="65"/>
      <c r="N29" s="65"/>
      <c r="O29" s="65"/>
      <c r="P29" s="65"/>
      <c r="Q29" s="74"/>
    </row>
    <row r="30" spans="1:17" x14ac:dyDescent="0.2">
      <c r="A30" s="73" t="s">
        <v>46</v>
      </c>
      <c r="B30" s="65"/>
      <c r="C30" s="65"/>
      <c r="D30" s="65"/>
      <c r="E30" s="65"/>
      <c r="F30" s="65"/>
      <c r="G30" s="65"/>
      <c r="H30" s="74"/>
      <c r="J30" s="73" t="s">
        <v>46</v>
      </c>
      <c r="K30" s="65"/>
      <c r="L30" s="65"/>
      <c r="M30" s="65"/>
      <c r="N30" s="65"/>
      <c r="O30" s="65"/>
      <c r="P30" s="65"/>
      <c r="Q30" s="74"/>
    </row>
    <row r="31" spans="1:17" x14ac:dyDescent="0.2">
      <c r="A31" s="79" t="s">
        <v>1085</v>
      </c>
      <c r="B31" s="65"/>
      <c r="C31" s="65"/>
      <c r="D31" s="65"/>
      <c r="E31" s="65"/>
      <c r="F31" s="65"/>
      <c r="G31" s="65"/>
      <c r="H31" s="74"/>
      <c r="J31" s="79" t="s">
        <v>1085</v>
      </c>
      <c r="K31" s="65"/>
      <c r="L31" s="65"/>
      <c r="M31" s="65"/>
      <c r="N31" s="65"/>
      <c r="O31" s="65"/>
      <c r="P31" s="65"/>
      <c r="Q31" s="74"/>
    </row>
    <row r="32" spans="1:17" x14ac:dyDescent="0.2">
      <c r="A32" s="79" t="s">
        <v>1315</v>
      </c>
      <c r="B32" s="65"/>
      <c r="C32" s="65"/>
      <c r="D32" s="65"/>
      <c r="E32" s="65"/>
      <c r="F32" s="65"/>
      <c r="G32" s="65"/>
      <c r="H32" s="74"/>
      <c r="J32" s="79" t="s">
        <v>1281</v>
      </c>
      <c r="K32" s="65"/>
      <c r="L32" s="65"/>
      <c r="M32" s="65"/>
      <c r="N32" s="65"/>
      <c r="O32" s="65"/>
      <c r="P32" s="65"/>
      <c r="Q32" s="74"/>
    </row>
    <row r="33" spans="1:17" x14ac:dyDescent="0.2">
      <c r="A33" s="73" t="s">
        <v>642</v>
      </c>
      <c r="B33" s="65"/>
      <c r="C33" s="65"/>
      <c r="D33" s="65"/>
      <c r="E33" s="65"/>
      <c r="F33" s="65"/>
      <c r="G33" s="65"/>
      <c r="H33" s="74"/>
      <c r="J33" s="73" t="s">
        <v>642</v>
      </c>
      <c r="K33" s="65"/>
      <c r="L33" s="65"/>
      <c r="M33" s="65"/>
      <c r="N33" s="65"/>
      <c r="O33" s="65"/>
      <c r="P33" s="65"/>
      <c r="Q33" s="74"/>
    </row>
    <row r="34" spans="1:17" x14ac:dyDescent="0.2">
      <c r="A34" s="154" t="s">
        <v>1095</v>
      </c>
      <c r="B34" s="65"/>
      <c r="C34" s="65"/>
      <c r="D34" s="65"/>
      <c r="E34" s="65"/>
      <c r="F34" s="65"/>
      <c r="G34" s="65"/>
      <c r="H34" s="74"/>
      <c r="J34" s="154" t="s">
        <v>1095</v>
      </c>
      <c r="K34" s="65"/>
      <c r="L34" s="65"/>
      <c r="M34" s="65"/>
      <c r="N34" s="65"/>
      <c r="O34" s="65"/>
      <c r="P34" s="65"/>
      <c r="Q34" s="74"/>
    </row>
    <row r="35" spans="1:17" x14ac:dyDescent="0.2">
      <c r="A35" s="26" t="s">
        <v>1096</v>
      </c>
      <c r="B35" s="65"/>
      <c r="C35" s="65"/>
      <c r="D35" s="65"/>
      <c r="E35" s="65"/>
      <c r="F35" s="65"/>
      <c r="G35" s="65"/>
      <c r="H35" s="74"/>
      <c r="J35" s="26" t="s">
        <v>1096</v>
      </c>
      <c r="K35" s="65"/>
      <c r="L35" s="65"/>
      <c r="M35" s="65"/>
      <c r="N35" s="65"/>
      <c r="O35" s="65"/>
      <c r="P35" s="65"/>
      <c r="Q35" s="74"/>
    </row>
    <row r="36" spans="1:17" x14ac:dyDescent="0.2">
      <c r="A36" s="155" t="s">
        <v>1079</v>
      </c>
      <c r="B36" s="65"/>
      <c r="C36" s="65"/>
      <c r="D36" s="65"/>
      <c r="E36" s="65"/>
      <c r="F36" s="65"/>
      <c r="G36" s="65"/>
      <c r="H36" s="74"/>
      <c r="J36" s="155" t="s">
        <v>1079</v>
      </c>
      <c r="K36" s="65"/>
      <c r="L36" s="65"/>
      <c r="M36" s="65"/>
      <c r="N36" s="65"/>
      <c r="O36" s="65"/>
      <c r="P36" s="65"/>
      <c r="Q36" s="74"/>
    </row>
    <row r="37" spans="1:17" x14ac:dyDescent="0.2">
      <c r="A37" s="154" t="s">
        <v>1097</v>
      </c>
      <c r="B37" s="65"/>
      <c r="C37" s="65"/>
      <c r="D37" s="65"/>
      <c r="E37" s="65"/>
      <c r="F37" s="65"/>
      <c r="G37" s="65"/>
      <c r="H37" s="74"/>
      <c r="J37" s="154" t="s">
        <v>1097</v>
      </c>
      <c r="K37" s="65"/>
      <c r="L37" s="65"/>
      <c r="M37" s="65"/>
      <c r="N37" s="65"/>
      <c r="O37" s="65"/>
      <c r="P37" s="65"/>
      <c r="Q37" s="74"/>
    </row>
    <row r="38" spans="1:17" x14ac:dyDescent="0.2">
      <c r="A38" s="157" t="s">
        <v>1316</v>
      </c>
      <c r="B38" s="65"/>
      <c r="C38" s="65"/>
      <c r="D38" s="65"/>
      <c r="E38" s="65"/>
      <c r="F38" s="65"/>
      <c r="G38" s="65"/>
      <c r="H38" s="74"/>
      <c r="J38" s="157" t="s">
        <v>1282</v>
      </c>
      <c r="K38" s="65"/>
      <c r="L38" s="65"/>
      <c r="M38" s="65"/>
      <c r="N38" s="65"/>
      <c r="O38" s="65"/>
      <c r="P38" s="65"/>
      <c r="Q38" s="74"/>
    </row>
    <row r="39" spans="1:17" x14ac:dyDescent="0.2">
      <c r="A39" s="73" t="s">
        <v>1317</v>
      </c>
      <c r="B39" s="65"/>
      <c r="C39" s="65"/>
      <c r="D39" s="65"/>
      <c r="E39" s="65"/>
      <c r="F39" s="65"/>
      <c r="G39" s="65"/>
      <c r="H39" s="74"/>
      <c r="J39" s="73" t="s">
        <v>1283</v>
      </c>
      <c r="K39" s="65"/>
      <c r="L39" s="65"/>
      <c r="M39" s="65"/>
      <c r="N39" s="65"/>
      <c r="O39" s="65"/>
      <c r="P39" s="65"/>
      <c r="Q39" s="74"/>
    </row>
    <row r="40" spans="1:17" ht="13.5" thickBot="1" x14ac:dyDescent="0.25">
      <c r="A40" s="153"/>
      <c r="B40" s="75"/>
      <c r="C40" s="75"/>
      <c r="D40" s="75"/>
      <c r="E40" s="75"/>
      <c r="F40" s="75"/>
      <c r="G40" s="75"/>
      <c r="H40" s="76"/>
      <c r="J40" s="153"/>
      <c r="K40" s="75"/>
      <c r="L40" s="75"/>
      <c r="M40" s="75"/>
      <c r="N40" s="75"/>
      <c r="O40" s="75"/>
      <c r="P40" s="75"/>
      <c r="Q40" s="76"/>
    </row>
    <row r="41" spans="1:17" x14ac:dyDescent="0.2">
      <c r="B41" s="65"/>
      <c r="C41" s="65"/>
      <c r="D41" s="65"/>
      <c r="E41" s="65"/>
      <c r="F41" s="65"/>
      <c r="G41" s="65"/>
      <c r="K41" s="65"/>
      <c r="L41" s="65"/>
      <c r="M41" s="65"/>
      <c r="N41" s="65"/>
      <c r="O41" s="65"/>
      <c r="P41" s="65"/>
    </row>
    <row r="42" spans="1:17" x14ac:dyDescent="0.2">
      <c r="B42" s="65"/>
      <c r="C42" s="65"/>
      <c r="D42" s="65"/>
      <c r="E42" s="65"/>
      <c r="F42" s="65"/>
      <c r="G42" s="65"/>
      <c r="K42" s="65"/>
      <c r="L42" s="65"/>
      <c r="M42" s="65"/>
      <c r="N42" s="65"/>
      <c r="O42" s="65"/>
      <c r="P42" s="65"/>
    </row>
  </sheetData>
  <mergeCells count="2">
    <mergeCell ref="A2:H2"/>
    <mergeCell ref="J2:Q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"/>
  <sheetViews>
    <sheetView workbookViewId="0">
      <selection activeCell="D8" sqref="D8"/>
    </sheetView>
  </sheetViews>
  <sheetFormatPr defaultColWidth="11.5703125" defaultRowHeight="12.75" x14ac:dyDescent="0.2"/>
  <cols>
    <col min="1" max="1" width="32.140625" customWidth="1"/>
    <col min="2" max="2" width="38.42578125" customWidth="1"/>
    <col min="3" max="3" width="9.85546875" customWidth="1"/>
    <col min="4" max="4" width="6.140625" customWidth="1"/>
    <col min="5" max="5" width="37.85546875" customWidth="1"/>
    <col min="6" max="6" width="38.85546875" customWidth="1"/>
  </cols>
  <sheetData>
    <row r="1" spans="1:7" ht="13.5" thickBot="1" x14ac:dyDescent="0.25"/>
    <row r="2" spans="1:7" ht="20.25" customHeight="1" thickBot="1" x14ac:dyDescent="0.25">
      <c r="A2" s="267" t="s">
        <v>1308</v>
      </c>
      <c r="B2" s="268"/>
      <c r="C2" s="269"/>
      <c r="E2" s="267" t="s">
        <v>1271</v>
      </c>
      <c r="F2" s="268"/>
      <c r="G2" s="269"/>
    </row>
    <row r="3" spans="1:7" ht="20.25" customHeight="1" thickBot="1" x14ac:dyDescent="0.25">
      <c r="A3" s="67" t="s">
        <v>516</v>
      </c>
      <c r="B3" s="68" t="s">
        <v>517</v>
      </c>
      <c r="C3" s="69" t="s">
        <v>518</v>
      </c>
      <c r="E3" s="67" t="s">
        <v>516</v>
      </c>
      <c r="F3" s="68" t="s">
        <v>517</v>
      </c>
      <c r="G3" s="69" t="s">
        <v>518</v>
      </c>
    </row>
    <row r="4" spans="1:7" x14ac:dyDescent="0.2">
      <c r="A4" s="196" t="s">
        <v>251</v>
      </c>
      <c r="B4" s="202" t="s">
        <v>277</v>
      </c>
      <c r="C4" s="199" t="s">
        <v>608</v>
      </c>
      <c r="E4" s="196" t="s">
        <v>251</v>
      </c>
      <c r="F4" s="202" t="s">
        <v>277</v>
      </c>
      <c r="G4" s="199" t="s">
        <v>608</v>
      </c>
    </row>
    <row r="5" spans="1:7" x14ac:dyDescent="0.2">
      <c r="A5" s="197" t="s">
        <v>1080</v>
      </c>
      <c r="B5" s="203" t="s">
        <v>1081</v>
      </c>
      <c r="C5" s="200" t="s">
        <v>608</v>
      </c>
      <c r="E5" s="197" t="s">
        <v>1080</v>
      </c>
      <c r="F5" s="203" t="s">
        <v>1081</v>
      </c>
      <c r="G5" s="200" t="s">
        <v>608</v>
      </c>
    </row>
    <row r="6" spans="1:7" x14ac:dyDescent="0.2">
      <c r="A6" s="197" t="s">
        <v>242</v>
      </c>
      <c r="B6" s="203" t="s">
        <v>278</v>
      </c>
      <c r="C6" s="200" t="s">
        <v>608</v>
      </c>
      <c r="E6" s="197" t="s">
        <v>242</v>
      </c>
      <c r="F6" s="203" t="s">
        <v>278</v>
      </c>
      <c r="G6" s="200" t="s">
        <v>608</v>
      </c>
    </row>
    <row r="7" spans="1:7" x14ac:dyDescent="0.2">
      <c r="A7" s="197" t="s">
        <v>643</v>
      </c>
      <c r="B7" s="203" t="s">
        <v>644</v>
      </c>
      <c r="C7" s="200" t="s">
        <v>608</v>
      </c>
      <c r="E7" s="197" t="s">
        <v>643</v>
      </c>
      <c r="F7" s="203" t="s">
        <v>644</v>
      </c>
      <c r="G7" s="200" t="s">
        <v>608</v>
      </c>
    </row>
    <row r="8" spans="1:7" x14ac:dyDescent="0.2">
      <c r="A8" s="197" t="s">
        <v>645</v>
      </c>
      <c r="B8" s="203" t="s">
        <v>646</v>
      </c>
      <c r="C8" s="200" t="s">
        <v>608</v>
      </c>
      <c r="E8" s="197" t="s">
        <v>645</v>
      </c>
      <c r="F8" s="203" t="s">
        <v>646</v>
      </c>
      <c r="G8" s="200" t="s">
        <v>608</v>
      </c>
    </row>
    <row r="9" spans="1:7" x14ac:dyDescent="0.2">
      <c r="A9" s="197" t="s">
        <v>133</v>
      </c>
      <c r="B9" s="203" t="s">
        <v>279</v>
      </c>
      <c r="C9" s="200" t="s">
        <v>608</v>
      </c>
      <c r="E9" s="197" t="s">
        <v>133</v>
      </c>
      <c r="F9" s="203" t="s">
        <v>279</v>
      </c>
      <c r="G9" s="200" t="s">
        <v>608</v>
      </c>
    </row>
    <row r="10" spans="1:7" x14ac:dyDescent="0.2">
      <c r="A10" s="197" t="s">
        <v>180</v>
      </c>
      <c r="B10" s="203" t="s">
        <v>280</v>
      </c>
      <c r="C10" s="200" t="s">
        <v>608</v>
      </c>
      <c r="E10" s="197" t="s">
        <v>180</v>
      </c>
      <c r="F10" s="203" t="s">
        <v>280</v>
      </c>
      <c r="G10" s="200" t="s">
        <v>608</v>
      </c>
    </row>
    <row r="11" spans="1:7" x14ac:dyDescent="0.2">
      <c r="A11" s="197" t="s">
        <v>204</v>
      </c>
      <c r="B11" s="203" t="s">
        <v>281</v>
      </c>
      <c r="C11" s="200" t="s">
        <v>608</v>
      </c>
      <c r="E11" s="197" t="s">
        <v>204</v>
      </c>
      <c r="F11" s="203" t="s">
        <v>281</v>
      </c>
      <c r="G11" s="200" t="s">
        <v>608</v>
      </c>
    </row>
    <row r="12" spans="1:7" x14ac:dyDescent="0.2">
      <c r="A12" s="197" t="s">
        <v>170</v>
      </c>
      <c r="B12" s="203" t="s">
        <v>282</v>
      </c>
      <c r="C12" s="200" t="s">
        <v>608</v>
      </c>
      <c r="E12" s="197" t="s">
        <v>170</v>
      </c>
      <c r="F12" s="203" t="s">
        <v>282</v>
      </c>
      <c r="G12" s="200" t="s">
        <v>608</v>
      </c>
    </row>
    <row r="13" spans="1:7" x14ac:dyDescent="0.2">
      <c r="A13" s="197" t="s">
        <v>91</v>
      </c>
      <c r="B13" s="203" t="s">
        <v>283</v>
      </c>
      <c r="C13" s="200" t="s">
        <v>608</v>
      </c>
      <c r="E13" s="197" t="s">
        <v>91</v>
      </c>
      <c r="F13" s="203" t="s">
        <v>283</v>
      </c>
      <c r="G13" s="200" t="s">
        <v>608</v>
      </c>
    </row>
    <row r="14" spans="1:7" x14ac:dyDescent="0.2">
      <c r="A14" s="197" t="s">
        <v>583</v>
      </c>
      <c r="B14" s="203" t="s">
        <v>584</v>
      </c>
      <c r="C14" s="200" t="s">
        <v>608</v>
      </c>
      <c r="E14" s="197" t="s">
        <v>583</v>
      </c>
      <c r="F14" s="203" t="s">
        <v>584</v>
      </c>
      <c r="G14" s="200" t="s">
        <v>608</v>
      </c>
    </row>
    <row r="15" spans="1:7" x14ac:dyDescent="0.2">
      <c r="A15" s="197" t="s">
        <v>647</v>
      </c>
      <c r="B15" s="203" t="s">
        <v>648</v>
      </c>
      <c r="C15" s="200" t="s">
        <v>608</v>
      </c>
      <c r="E15" s="197" t="s">
        <v>647</v>
      </c>
      <c r="F15" s="203" t="s">
        <v>648</v>
      </c>
      <c r="G15" s="200" t="s">
        <v>608</v>
      </c>
    </row>
    <row r="16" spans="1:7" x14ac:dyDescent="0.2">
      <c r="A16" s="197" t="s">
        <v>649</v>
      </c>
      <c r="B16" s="203" t="s">
        <v>650</v>
      </c>
      <c r="C16" s="200" t="s">
        <v>608</v>
      </c>
      <c r="E16" s="197" t="s">
        <v>649</v>
      </c>
      <c r="F16" s="203" t="s">
        <v>650</v>
      </c>
      <c r="G16" s="200" t="s">
        <v>608</v>
      </c>
    </row>
    <row r="17" spans="1:7" x14ac:dyDescent="0.2">
      <c r="A17" s="197" t="s">
        <v>129</v>
      </c>
      <c r="B17" s="203" t="s">
        <v>284</v>
      </c>
      <c r="C17" s="200" t="s">
        <v>608</v>
      </c>
      <c r="E17" s="197" t="s">
        <v>129</v>
      </c>
      <c r="F17" s="203" t="s">
        <v>284</v>
      </c>
      <c r="G17" s="200" t="s">
        <v>608</v>
      </c>
    </row>
    <row r="18" spans="1:7" x14ac:dyDescent="0.2">
      <c r="A18" s="197" t="s">
        <v>927</v>
      </c>
      <c r="B18" s="203" t="s">
        <v>928</v>
      </c>
      <c r="C18" s="200" t="s">
        <v>608</v>
      </c>
      <c r="E18" s="197" t="s">
        <v>927</v>
      </c>
      <c r="F18" s="203" t="s">
        <v>928</v>
      </c>
      <c r="G18" s="200" t="s">
        <v>608</v>
      </c>
    </row>
    <row r="19" spans="1:7" x14ac:dyDescent="0.2">
      <c r="A19" s="197" t="s">
        <v>130</v>
      </c>
      <c r="B19" s="203" t="s">
        <v>285</v>
      </c>
      <c r="C19" s="200" t="s">
        <v>608</v>
      </c>
      <c r="E19" s="197" t="s">
        <v>130</v>
      </c>
      <c r="F19" s="203" t="s">
        <v>285</v>
      </c>
      <c r="G19" s="200" t="s">
        <v>608</v>
      </c>
    </row>
    <row r="20" spans="1:7" x14ac:dyDescent="0.2">
      <c r="A20" s="197" t="s">
        <v>828</v>
      </c>
      <c r="B20" s="203" t="s">
        <v>829</v>
      </c>
      <c r="C20" s="200" t="s">
        <v>608</v>
      </c>
      <c r="E20" s="197" t="s">
        <v>828</v>
      </c>
      <c r="F20" s="203" t="s">
        <v>829</v>
      </c>
      <c r="G20" s="200" t="s">
        <v>608</v>
      </c>
    </row>
    <row r="21" spans="1:7" x14ac:dyDescent="0.2">
      <c r="A21" s="197" t="s">
        <v>128</v>
      </c>
      <c r="B21" s="203" t="s">
        <v>286</v>
      </c>
      <c r="C21" s="200" t="s">
        <v>608</v>
      </c>
      <c r="E21" s="197" t="s">
        <v>128</v>
      </c>
      <c r="F21" s="203" t="s">
        <v>286</v>
      </c>
      <c r="G21" s="200" t="s">
        <v>608</v>
      </c>
    </row>
    <row r="22" spans="1:7" x14ac:dyDescent="0.2">
      <c r="A22" s="197" t="s">
        <v>929</v>
      </c>
      <c r="B22" s="203" t="s">
        <v>930</v>
      </c>
      <c r="C22" s="200" t="s">
        <v>608</v>
      </c>
      <c r="E22" s="197" t="s">
        <v>929</v>
      </c>
      <c r="F22" s="203" t="s">
        <v>930</v>
      </c>
      <c r="G22" s="200" t="s">
        <v>608</v>
      </c>
    </row>
    <row r="23" spans="1:7" x14ac:dyDescent="0.2">
      <c r="A23" s="197" t="s">
        <v>651</v>
      </c>
      <c r="B23" s="203" t="s">
        <v>652</v>
      </c>
      <c r="C23" s="200" t="s">
        <v>608</v>
      </c>
      <c r="E23" s="197" t="s">
        <v>651</v>
      </c>
      <c r="F23" s="203" t="s">
        <v>652</v>
      </c>
      <c r="G23" s="200" t="s">
        <v>608</v>
      </c>
    </row>
    <row r="24" spans="1:7" x14ac:dyDescent="0.2">
      <c r="A24" s="197" t="s">
        <v>1012</v>
      </c>
      <c r="B24" s="203" t="s">
        <v>1013</v>
      </c>
      <c r="C24" s="200" t="s">
        <v>608</v>
      </c>
      <c r="E24" s="197" t="s">
        <v>1012</v>
      </c>
      <c r="F24" s="203" t="s">
        <v>1013</v>
      </c>
      <c r="G24" s="200" t="s">
        <v>608</v>
      </c>
    </row>
    <row r="25" spans="1:7" x14ac:dyDescent="0.2">
      <c r="A25" s="197" t="s">
        <v>148</v>
      </c>
      <c r="B25" s="203" t="s">
        <v>287</v>
      </c>
      <c r="C25" s="200" t="s">
        <v>608</v>
      </c>
      <c r="E25" s="197" t="s">
        <v>148</v>
      </c>
      <c r="F25" s="203" t="s">
        <v>287</v>
      </c>
      <c r="G25" s="200" t="s">
        <v>608</v>
      </c>
    </row>
    <row r="26" spans="1:7" x14ac:dyDescent="0.2">
      <c r="A26" s="197" t="s">
        <v>109</v>
      </c>
      <c r="B26" s="203" t="s">
        <v>288</v>
      </c>
      <c r="C26" s="200" t="s">
        <v>608</v>
      </c>
      <c r="E26" s="197" t="s">
        <v>109</v>
      </c>
      <c r="F26" s="203" t="s">
        <v>288</v>
      </c>
      <c r="G26" s="200" t="s">
        <v>608</v>
      </c>
    </row>
    <row r="27" spans="1:7" x14ac:dyDescent="0.2">
      <c r="A27" s="197" t="s">
        <v>865</v>
      </c>
      <c r="B27" s="203" t="s">
        <v>866</v>
      </c>
      <c r="C27" s="200" t="s">
        <v>608</v>
      </c>
      <c r="E27" s="197" t="s">
        <v>865</v>
      </c>
      <c r="F27" s="203" t="s">
        <v>866</v>
      </c>
      <c r="G27" s="200" t="s">
        <v>608</v>
      </c>
    </row>
    <row r="28" spans="1:7" x14ac:dyDescent="0.2">
      <c r="A28" s="197" t="s">
        <v>1033</v>
      </c>
      <c r="B28" s="203" t="s">
        <v>1034</v>
      </c>
      <c r="C28" s="200" t="s">
        <v>608</v>
      </c>
      <c r="E28" s="197" t="s">
        <v>1033</v>
      </c>
      <c r="F28" s="203" t="s">
        <v>1034</v>
      </c>
      <c r="G28" s="200" t="s">
        <v>608</v>
      </c>
    </row>
    <row r="29" spans="1:7" x14ac:dyDescent="0.2">
      <c r="A29" s="197" t="s">
        <v>519</v>
      </c>
      <c r="B29" s="203" t="s">
        <v>520</v>
      </c>
      <c r="C29" s="200" t="s">
        <v>608</v>
      </c>
      <c r="E29" s="197" t="s">
        <v>519</v>
      </c>
      <c r="F29" s="203" t="s">
        <v>520</v>
      </c>
      <c r="G29" s="200" t="s">
        <v>608</v>
      </c>
    </row>
    <row r="30" spans="1:7" x14ac:dyDescent="0.2">
      <c r="A30" s="197" t="s">
        <v>960</v>
      </c>
      <c r="B30" s="203" t="s">
        <v>961</v>
      </c>
      <c r="C30" s="200" t="s">
        <v>608</v>
      </c>
      <c r="E30" s="197" t="s">
        <v>960</v>
      </c>
      <c r="F30" s="203" t="s">
        <v>961</v>
      </c>
      <c r="G30" s="200" t="s">
        <v>608</v>
      </c>
    </row>
    <row r="31" spans="1:7" x14ac:dyDescent="0.2">
      <c r="A31" s="197" t="s">
        <v>653</v>
      </c>
      <c r="B31" s="203" t="s">
        <v>654</v>
      </c>
      <c r="C31" s="200" t="s">
        <v>608</v>
      </c>
      <c r="E31" s="197" t="s">
        <v>653</v>
      </c>
      <c r="F31" s="203" t="s">
        <v>654</v>
      </c>
      <c r="G31" s="200" t="s">
        <v>608</v>
      </c>
    </row>
    <row r="32" spans="1:7" x14ac:dyDescent="0.2">
      <c r="A32" s="197" t="s">
        <v>655</v>
      </c>
      <c r="B32" s="203" t="s">
        <v>656</v>
      </c>
      <c r="C32" s="200" t="s">
        <v>608</v>
      </c>
      <c r="E32" s="197" t="s">
        <v>655</v>
      </c>
      <c r="F32" s="203" t="s">
        <v>656</v>
      </c>
      <c r="G32" s="200" t="s">
        <v>608</v>
      </c>
    </row>
    <row r="33" spans="1:7" x14ac:dyDescent="0.2">
      <c r="A33" s="197" t="s">
        <v>632</v>
      </c>
      <c r="B33" s="203" t="s">
        <v>633</v>
      </c>
      <c r="C33" s="200" t="s">
        <v>608</v>
      </c>
      <c r="E33" s="197" t="s">
        <v>632</v>
      </c>
      <c r="F33" s="203" t="s">
        <v>633</v>
      </c>
      <c r="G33" s="200" t="s">
        <v>608</v>
      </c>
    </row>
    <row r="34" spans="1:7" x14ac:dyDescent="0.2">
      <c r="A34" s="197" t="s">
        <v>577</v>
      </c>
      <c r="B34" s="203" t="s">
        <v>578</v>
      </c>
      <c r="C34" s="200" t="s">
        <v>608</v>
      </c>
      <c r="E34" s="197" t="s">
        <v>577</v>
      </c>
      <c r="F34" s="203" t="s">
        <v>578</v>
      </c>
      <c r="G34" s="200" t="s">
        <v>608</v>
      </c>
    </row>
    <row r="35" spans="1:7" x14ac:dyDescent="0.2">
      <c r="A35" s="197" t="s">
        <v>183</v>
      </c>
      <c r="B35" s="203" t="s">
        <v>289</v>
      </c>
      <c r="C35" s="200" t="s">
        <v>608</v>
      </c>
      <c r="E35" s="197" t="s">
        <v>183</v>
      </c>
      <c r="F35" s="203" t="s">
        <v>289</v>
      </c>
      <c r="G35" s="200" t="s">
        <v>608</v>
      </c>
    </row>
    <row r="36" spans="1:7" x14ac:dyDescent="0.2">
      <c r="A36" s="197" t="s">
        <v>657</v>
      </c>
      <c r="B36" s="203" t="s">
        <v>658</v>
      </c>
      <c r="C36" s="200" t="s">
        <v>608</v>
      </c>
      <c r="E36" s="197" t="s">
        <v>657</v>
      </c>
      <c r="F36" s="203" t="s">
        <v>658</v>
      </c>
      <c r="G36" s="200" t="s">
        <v>608</v>
      </c>
    </row>
    <row r="37" spans="1:7" x14ac:dyDescent="0.2">
      <c r="A37" s="197" t="s">
        <v>201</v>
      </c>
      <c r="B37" s="203" t="s">
        <v>290</v>
      </c>
      <c r="C37" s="200" t="s">
        <v>608</v>
      </c>
      <c r="E37" s="197" t="s">
        <v>201</v>
      </c>
      <c r="F37" s="203" t="s">
        <v>290</v>
      </c>
      <c r="G37" s="200" t="s">
        <v>608</v>
      </c>
    </row>
    <row r="38" spans="1:7" x14ac:dyDescent="0.2">
      <c r="A38" s="197" t="s">
        <v>186</v>
      </c>
      <c r="B38" s="203" t="s">
        <v>291</v>
      </c>
      <c r="C38" s="200" t="s">
        <v>608</v>
      </c>
      <c r="E38" s="197" t="s">
        <v>186</v>
      </c>
      <c r="F38" s="203" t="s">
        <v>291</v>
      </c>
      <c r="G38" s="200" t="s">
        <v>608</v>
      </c>
    </row>
    <row r="39" spans="1:7" x14ac:dyDescent="0.2">
      <c r="A39" s="197" t="s">
        <v>659</v>
      </c>
      <c r="B39" s="203" t="s">
        <v>660</v>
      </c>
      <c r="C39" s="200" t="s">
        <v>608</v>
      </c>
      <c r="E39" s="197" t="s">
        <v>659</v>
      </c>
      <c r="F39" s="203" t="s">
        <v>660</v>
      </c>
      <c r="G39" s="200" t="s">
        <v>608</v>
      </c>
    </row>
    <row r="40" spans="1:7" x14ac:dyDescent="0.2">
      <c r="A40" s="197" t="s">
        <v>661</v>
      </c>
      <c r="B40" s="203" t="s">
        <v>662</v>
      </c>
      <c r="C40" s="200" t="s">
        <v>608</v>
      </c>
      <c r="E40" s="197" t="s">
        <v>661</v>
      </c>
      <c r="F40" s="203" t="s">
        <v>662</v>
      </c>
      <c r="G40" s="200" t="s">
        <v>608</v>
      </c>
    </row>
    <row r="41" spans="1:7" x14ac:dyDescent="0.2">
      <c r="A41" s="197" t="s">
        <v>663</v>
      </c>
      <c r="B41" s="203" t="s">
        <v>664</v>
      </c>
      <c r="C41" s="200" t="s">
        <v>608</v>
      </c>
      <c r="E41" s="197" t="s">
        <v>663</v>
      </c>
      <c r="F41" s="203" t="s">
        <v>664</v>
      </c>
      <c r="G41" s="200" t="s">
        <v>608</v>
      </c>
    </row>
    <row r="42" spans="1:7" x14ac:dyDescent="0.2">
      <c r="A42" s="197" t="s">
        <v>665</v>
      </c>
      <c r="B42" s="203" t="s">
        <v>666</v>
      </c>
      <c r="C42" s="200" t="s">
        <v>608</v>
      </c>
      <c r="E42" s="197" t="s">
        <v>665</v>
      </c>
      <c r="F42" s="203" t="s">
        <v>666</v>
      </c>
      <c r="G42" s="200" t="s">
        <v>608</v>
      </c>
    </row>
    <row r="43" spans="1:7" x14ac:dyDescent="0.2">
      <c r="A43" s="197" t="s">
        <v>1023</v>
      </c>
      <c r="B43" s="203" t="s">
        <v>1024</v>
      </c>
      <c r="C43" s="200" t="s">
        <v>608</v>
      </c>
      <c r="E43" s="197" t="s">
        <v>1023</v>
      </c>
      <c r="F43" s="203" t="s">
        <v>1024</v>
      </c>
      <c r="G43" s="200" t="s">
        <v>608</v>
      </c>
    </row>
    <row r="44" spans="1:7" x14ac:dyDescent="0.2">
      <c r="A44" s="197" t="s">
        <v>218</v>
      </c>
      <c r="B44" s="203" t="s">
        <v>292</v>
      </c>
      <c r="C44" s="200" t="s">
        <v>608</v>
      </c>
      <c r="E44" s="197" t="s">
        <v>218</v>
      </c>
      <c r="F44" s="203" t="s">
        <v>292</v>
      </c>
      <c r="G44" s="200" t="s">
        <v>608</v>
      </c>
    </row>
    <row r="45" spans="1:7" x14ac:dyDescent="0.2">
      <c r="A45" s="197" t="s">
        <v>235</v>
      </c>
      <c r="B45" s="203" t="s">
        <v>293</v>
      </c>
      <c r="C45" s="200" t="s">
        <v>608</v>
      </c>
      <c r="E45" s="197" t="s">
        <v>235</v>
      </c>
      <c r="F45" s="203" t="s">
        <v>293</v>
      </c>
      <c r="G45" s="200" t="s">
        <v>608</v>
      </c>
    </row>
    <row r="46" spans="1:7" x14ac:dyDescent="0.2">
      <c r="A46" s="197" t="s">
        <v>499</v>
      </c>
      <c r="B46" s="203" t="s">
        <v>500</v>
      </c>
      <c r="C46" s="200" t="s">
        <v>608</v>
      </c>
      <c r="E46" s="197" t="s">
        <v>499</v>
      </c>
      <c r="F46" s="203" t="s">
        <v>500</v>
      </c>
      <c r="G46" s="200" t="s">
        <v>608</v>
      </c>
    </row>
    <row r="47" spans="1:7" x14ac:dyDescent="0.2">
      <c r="A47" s="197" t="s">
        <v>214</v>
      </c>
      <c r="B47" s="203" t="s">
        <v>294</v>
      </c>
      <c r="C47" s="200" t="s">
        <v>608</v>
      </c>
      <c r="E47" s="197" t="s">
        <v>214</v>
      </c>
      <c r="F47" s="203" t="s">
        <v>294</v>
      </c>
      <c r="G47" s="200" t="s">
        <v>608</v>
      </c>
    </row>
    <row r="48" spans="1:7" x14ac:dyDescent="0.2">
      <c r="A48" s="197" t="s">
        <v>830</v>
      </c>
      <c r="B48" s="203" t="s">
        <v>831</v>
      </c>
      <c r="C48" s="200" t="s">
        <v>608</v>
      </c>
      <c r="E48" s="197" t="s">
        <v>830</v>
      </c>
      <c r="F48" s="203" t="s">
        <v>831</v>
      </c>
      <c r="G48" s="200" t="s">
        <v>608</v>
      </c>
    </row>
    <row r="49" spans="1:7" x14ac:dyDescent="0.2">
      <c r="A49" s="197" t="s">
        <v>1046</v>
      </c>
      <c r="B49" s="203" t="s">
        <v>1047</v>
      </c>
      <c r="C49" s="200" t="s">
        <v>608</v>
      </c>
      <c r="E49" s="197" t="s">
        <v>1046</v>
      </c>
      <c r="F49" s="203" t="s">
        <v>1047</v>
      </c>
      <c r="G49" s="200" t="s">
        <v>608</v>
      </c>
    </row>
    <row r="50" spans="1:7" x14ac:dyDescent="0.2">
      <c r="A50" s="197" t="s">
        <v>832</v>
      </c>
      <c r="B50" s="203" t="s">
        <v>833</v>
      </c>
      <c r="C50" s="200" t="s">
        <v>608</v>
      </c>
      <c r="E50" s="197" t="s">
        <v>832</v>
      </c>
      <c r="F50" s="203" t="s">
        <v>833</v>
      </c>
      <c r="G50" s="200" t="s">
        <v>608</v>
      </c>
    </row>
    <row r="51" spans="1:7" x14ac:dyDescent="0.2">
      <c r="A51" s="197" t="s">
        <v>834</v>
      </c>
      <c r="B51" s="203" t="s">
        <v>835</v>
      </c>
      <c r="C51" s="200" t="s">
        <v>608</v>
      </c>
      <c r="E51" s="197" t="s">
        <v>834</v>
      </c>
      <c r="F51" s="203" t="s">
        <v>835</v>
      </c>
      <c r="G51" s="200" t="s">
        <v>608</v>
      </c>
    </row>
    <row r="52" spans="1:7" x14ac:dyDescent="0.2">
      <c r="A52" s="197" t="s">
        <v>1014</v>
      </c>
      <c r="B52" s="203" t="s">
        <v>1015</v>
      </c>
      <c r="C52" s="200" t="s">
        <v>608</v>
      </c>
      <c r="E52" s="197" t="s">
        <v>1014</v>
      </c>
      <c r="F52" s="203" t="s">
        <v>1015</v>
      </c>
      <c r="G52" s="200" t="s">
        <v>608</v>
      </c>
    </row>
    <row r="53" spans="1:7" x14ac:dyDescent="0.2">
      <c r="A53" s="197" t="s">
        <v>559</v>
      </c>
      <c r="B53" s="203" t="s">
        <v>560</v>
      </c>
      <c r="C53" s="200" t="s">
        <v>608</v>
      </c>
      <c r="E53" s="197" t="s">
        <v>559</v>
      </c>
      <c r="F53" s="203" t="s">
        <v>560</v>
      </c>
      <c r="G53" s="200" t="s">
        <v>608</v>
      </c>
    </row>
    <row r="54" spans="1:7" x14ac:dyDescent="0.2">
      <c r="A54" s="197" t="s">
        <v>250</v>
      </c>
      <c r="B54" s="203" t="s">
        <v>295</v>
      </c>
      <c r="C54" s="200" t="s">
        <v>608</v>
      </c>
      <c r="E54" s="197" t="s">
        <v>250</v>
      </c>
      <c r="F54" s="203" t="s">
        <v>295</v>
      </c>
      <c r="G54" s="200" t="s">
        <v>608</v>
      </c>
    </row>
    <row r="55" spans="1:7" x14ac:dyDescent="0.2">
      <c r="A55" s="197" t="s">
        <v>589</v>
      </c>
      <c r="B55" s="203" t="s">
        <v>590</v>
      </c>
      <c r="C55" s="200" t="s">
        <v>608</v>
      </c>
      <c r="E55" s="197" t="s">
        <v>589</v>
      </c>
      <c r="F55" s="203" t="s">
        <v>590</v>
      </c>
      <c r="G55" s="200" t="s">
        <v>608</v>
      </c>
    </row>
    <row r="56" spans="1:7" x14ac:dyDescent="0.2">
      <c r="A56" s="197" t="s">
        <v>112</v>
      </c>
      <c r="B56" s="203" t="s">
        <v>296</v>
      </c>
      <c r="C56" s="200" t="s">
        <v>608</v>
      </c>
      <c r="E56" s="197" t="s">
        <v>112</v>
      </c>
      <c r="F56" s="203" t="s">
        <v>296</v>
      </c>
      <c r="G56" s="200" t="s">
        <v>608</v>
      </c>
    </row>
    <row r="57" spans="1:7" x14ac:dyDescent="0.2">
      <c r="A57" s="197" t="s">
        <v>156</v>
      </c>
      <c r="B57" s="203" t="s">
        <v>297</v>
      </c>
      <c r="C57" s="200" t="s">
        <v>608</v>
      </c>
      <c r="E57" s="197" t="s">
        <v>156</v>
      </c>
      <c r="F57" s="203" t="s">
        <v>297</v>
      </c>
      <c r="G57" s="200" t="s">
        <v>608</v>
      </c>
    </row>
    <row r="58" spans="1:7" x14ac:dyDescent="0.2">
      <c r="A58" s="197" t="s">
        <v>667</v>
      </c>
      <c r="B58" s="203" t="s">
        <v>668</v>
      </c>
      <c r="C58" s="200" t="s">
        <v>608</v>
      </c>
      <c r="E58" s="197" t="s">
        <v>667</v>
      </c>
      <c r="F58" s="203" t="s">
        <v>668</v>
      </c>
      <c r="G58" s="200" t="s">
        <v>608</v>
      </c>
    </row>
    <row r="59" spans="1:7" x14ac:dyDescent="0.2">
      <c r="A59" s="197" t="s">
        <v>230</v>
      </c>
      <c r="B59" s="203" t="s">
        <v>298</v>
      </c>
      <c r="C59" s="200" t="s">
        <v>608</v>
      </c>
      <c r="E59" s="197" t="s">
        <v>230</v>
      </c>
      <c r="F59" s="203" t="s">
        <v>298</v>
      </c>
      <c r="G59" s="200" t="s">
        <v>608</v>
      </c>
    </row>
    <row r="60" spans="1:7" x14ac:dyDescent="0.2">
      <c r="A60" s="197" t="s">
        <v>1056</v>
      </c>
      <c r="B60" s="203" t="s">
        <v>1057</v>
      </c>
      <c r="C60" s="200" t="s">
        <v>608</v>
      </c>
      <c r="E60" s="197" t="s">
        <v>1056</v>
      </c>
      <c r="F60" s="203" t="s">
        <v>1057</v>
      </c>
      <c r="G60" s="200" t="s">
        <v>608</v>
      </c>
    </row>
    <row r="61" spans="1:7" x14ac:dyDescent="0.2">
      <c r="A61" s="197" t="s">
        <v>669</v>
      </c>
      <c r="B61" s="203" t="s">
        <v>670</v>
      </c>
      <c r="C61" s="200" t="s">
        <v>608</v>
      </c>
      <c r="E61" s="197" t="s">
        <v>669</v>
      </c>
      <c r="F61" s="203" t="s">
        <v>670</v>
      </c>
      <c r="G61" s="200" t="s">
        <v>608</v>
      </c>
    </row>
    <row r="62" spans="1:7" x14ac:dyDescent="0.2">
      <c r="A62" s="197" t="s">
        <v>194</v>
      </c>
      <c r="B62" s="203" t="s">
        <v>299</v>
      </c>
      <c r="C62" s="200" t="s">
        <v>608</v>
      </c>
      <c r="E62" s="197" t="s">
        <v>194</v>
      </c>
      <c r="F62" s="203" t="s">
        <v>299</v>
      </c>
      <c r="G62" s="200" t="s">
        <v>608</v>
      </c>
    </row>
    <row r="63" spans="1:7" x14ac:dyDescent="0.2">
      <c r="A63" s="197" t="s">
        <v>104</v>
      </c>
      <c r="B63" s="203" t="s">
        <v>300</v>
      </c>
      <c r="C63" s="200" t="s">
        <v>608</v>
      </c>
      <c r="E63" s="197" t="s">
        <v>104</v>
      </c>
      <c r="F63" s="203" t="s">
        <v>300</v>
      </c>
      <c r="G63" s="200" t="s">
        <v>608</v>
      </c>
    </row>
    <row r="64" spans="1:7" x14ac:dyDescent="0.2">
      <c r="A64" s="197" t="s">
        <v>914</v>
      </c>
      <c r="B64" s="203" t="s">
        <v>915</v>
      </c>
      <c r="C64" s="200" t="s">
        <v>608</v>
      </c>
      <c r="E64" s="197" t="s">
        <v>867</v>
      </c>
      <c r="F64" s="203" t="s">
        <v>868</v>
      </c>
      <c r="G64" s="200" t="s">
        <v>608</v>
      </c>
    </row>
    <row r="65" spans="1:7" x14ac:dyDescent="0.2">
      <c r="A65" s="197" t="s">
        <v>81</v>
      </c>
      <c r="B65" s="203" t="s">
        <v>301</v>
      </c>
      <c r="C65" s="200" t="s">
        <v>608</v>
      </c>
      <c r="E65" s="197" t="s">
        <v>914</v>
      </c>
      <c r="F65" s="203" t="s">
        <v>915</v>
      </c>
      <c r="G65" s="200" t="s">
        <v>608</v>
      </c>
    </row>
    <row r="66" spans="1:7" x14ac:dyDescent="0.2">
      <c r="A66" s="197" t="s">
        <v>105</v>
      </c>
      <c r="B66" s="203" t="s">
        <v>302</v>
      </c>
      <c r="C66" s="200" t="s">
        <v>608</v>
      </c>
      <c r="E66" s="197" t="s">
        <v>81</v>
      </c>
      <c r="F66" s="203" t="s">
        <v>301</v>
      </c>
      <c r="G66" s="200" t="s">
        <v>608</v>
      </c>
    </row>
    <row r="67" spans="1:7" x14ac:dyDescent="0.2">
      <c r="A67" s="197" t="s">
        <v>836</v>
      </c>
      <c r="B67" s="203" t="s">
        <v>837</v>
      </c>
      <c r="C67" s="200" t="s">
        <v>608</v>
      </c>
      <c r="E67" s="197" t="s">
        <v>105</v>
      </c>
      <c r="F67" s="203" t="s">
        <v>302</v>
      </c>
      <c r="G67" s="200" t="s">
        <v>608</v>
      </c>
    </row>
    <row r="68" spans="1:7" x14ac:dyDescent="0.2">
      <c r="A68" s="197" t="s">
        <v>962</v>
      </c>
      <c r="B68" s="203" t="s">
        <v>963</v>
      </c>
      <c r="C68" s="200" t="s">
        <v>608</v>
      </c>
      <c r="E68" s="197" t="s">
        <v>836</v>
      </c>
      <c r="F68" s="203" t="s">
        <v>837</v>
      </c>
      <c r="G68" s="200" t="s">
        <v>608</v>
      </c>
    </row>
    <row r="69" spans="1:7" x14ac:dyDescent="0.2">
      <c r="A69" s="197" t="s">
        <v>175</v>
      </c>
      <c r="B69" s="203" t="s">
        <v>303</v>
      </c>
      <c r="C69" s="200" t="s">
        <v>608</v>
      </c>
      <c r="E69" s="197" t="s">
        <v>962</v>
      </c>
      <c r="F69" s="203" t="s">
        <v>963</v>
      </c>
      <c r="G69" s="200" t="s">
        <v>608</v>
      </c>
    </row>
    <row r="70" spans="1:7" x14ac:dyDescent="0.2">
      <c r="A70" s="197" t="s">
        <v>521</v>
      </c>
      <c r="B70" s="203" t="s">
        <v>522</v>
      </c>
      <c r="C70" s="200" t="s">
        <v>608</v>
      </c>
      <c r="E70" s="197" t="s">
        <v>175</v>
      </c>
      <c r="F70" s="203" t="s">
        <v>303</v>
      </c>
      <c r="G70" s="200" t="s">
        <v>608</v>
      </c>
    </row>
    <row r="71" spans="1:7" x14ac:dyDescent="0.2">
      <c r="A71" s="197" t="s">
        <v>964</v>
      </c>
      <c r="B71" s="203" t="s">
        <v>965</v>
      </c>
      <c r="C71" s="200" t="s">
        <v>608</v>
      </c>
      <c r="E71" s="197" t="s">
        <v>521</v>
      </c>
      <c r="F71" s="203" t="s">
        <v>522</v>
      </c>
      <c r="G71" s="200" t="s">
        <v>608</v>
      </c>
    </row>
    <row r="72" spans="1:7" x14ac:dyDescent="0.2">
      <c r="A72" s="197" t="s">
        <v>966</v>
      </c>
      <c r="B72" s="203" t="s">
        <v>967</v>
      </c>
      <c r="C72" s="200" t="s">
        <v>608</v>
      </c>
      <c r="E72" s="197" t="s">
        <v>964</v>
      </c>
      <c r="F72" s="203" t="s">
        <v>965</v>
      </c>
      <c r="G72" s="200" t="s">
        <v>608</v>
      </c>
    </row>
    <row r="73" spans="1:7" x14ac:dyDescent="0.2">
      <c r="A73" s="197" t="s">
        <v>671</v>
      </c>
      <c r="B73" s="203" t="s">
        <v>672</v>
      </c>
      <c r="C73" s="200" t="s">
        <v>608</v>
      </c>
      <c r="E73" s="197" t="s">
        <v>966</v>
      </c>
      <c r="F73" s="203" t="s">
        <v>967</v>
      </c>
      <c r="G73" s="200" t="s">
        <v>608</v>
      </c>
    </row>
    <row r="74" spans="1:7" x14ac:dyDescent="0.2">
      <c r="A74" s="197" t="s">
        <v>869</v>
      </c>
      <c r="B74" s="203" t="s">
        <v>870</v>
      </c>
      <c r="C74" s="200" t="s">
        <v>608</v>
      </c>
      <c r="E74" s="197" t="s">
        <v>671</v>
      </c>
      <c r="F74" s="203" t="s">
        <v>672</v>
      </c>
      <c r="G74" s="200" t="s">
        <v>608</v>
      </c>
    </row>
    <row r="75" spans="1:7" x14ac:dyDescent="0.2">
      <c r="A75" s="197" t="s">
        <v>609</v>
      </c>
      <c r="B75" s="203" t="s">
        <v>610</v>
      </c>
      <c r="C75" s="200" t="s">
        <v>608</v>
      </c>
      <c r="E75" s="197" t="s">
        <v>869</v>
      </c>
      <c r="F75" s="203" t="s">
        <v>870</v>
      </c>
      <c r="G75" s="200" t="s">
        <v>608</v>
      </c>
    </row>
    <row r="76" spans="1:7" x14ac:dyDescent="0.2">
      <c r="A76" s="197" t="s">
        <v>304</v>
      </c>
      <c r="B76" s="203" t="s">
        <v>305</v>
      </c>
      <c r="C76" s="200" t="s">
        <v>608</v>
      </c>
      <c r="E76" s="197" t="s">
        <v>609</v>
      </c>
      <c r="F76" s="203" t="s">
        <v>610</v>
      </c>
      <c r="G76" s="200" t="s">
        <v>608</v>
      </c>
    </row>
    <row r="77" spans="1:7" x14ac:dyDescent="0.2">
      <c r="A77" s="197" t="s">
        <v>673</v>
      </c>
      <c r="B77" s="203" t="s">
        <v>674</v>
      </c>
      <c r="C77" s="200" t="s">
        <v>608</v>
      </c>
      <c r="E77" s="197" t="s">
        <v>304</v>
      </c>
      <c r="F77" s="203" t="s">
        <v>305</v>
      </c>
      <c r="G77" s="200" t="s">
        <v>608</v>
      </c>
    </row>
    <row r="78" spans="1:7" x14ac:dyDescent="0.2">
      <c r="A78" s="197" t="s">
        <v>173</v>
      </c>
      <c r="B78" s="203" t="s">
        <v>306</v>
      </c>
      <c r="C78" s="200" t="s">
        <v>608</v>
      </c>
      <c r="E78" s="197" t="s">
        <v>673</v>
      </c>
      <c r="F78" s="203" t="s">
        <v>674</v>
      </c>
      <c r="G78" s="200" t="s">
        <v>608</v>
      </c>
    </row>
    <row r="79" spans="1:7" x14ac:dyDescent="0.2">
      <c r="A79" s="197" t="s">
        <v>126</v>
      </c>
      <c r="B79" s="203" t="s">
        <v>307</v>
      </c>
      <c r="C79" s="200" t="s">
        <v>608</v>
      </c>
      <c r="E79" s="197" t="s">
        <v>173</v>
      </c>
      <c r="F79" s="203" t="s">
        <v>306</v>
      </c>
      <c r="G79" s="200" t="s">
        <v>608</v>
      </c>
    </row>
    <row r="80" spans="1:7" x14ac:dyDescent="0.2">
      <c r="A80" s="197" t="s">
        <v>523</v>
      </c>
      <c r="B80" s="203" t="s">
        <v>524</v>
      </c>
      <c r="C80" s="200" t="s">
        <v>608</v>
      </c>
      <c r="E80" s="197" t="s">
        <v>126</v>
      </c>
      <c r="F80" s="203" t="s">
        <v>307</v>
      </c>
      <c r="G80" s="200" t="s">
        <v>608</v>
      </c>
    </row>
    <row r="81" spans="1:7" x14ac:dyDescent="0.2">
      <c r="A81" s="197" t="s">
        <v>244</v>
      </c>
      <c r="B81" s="203" t="s">
        <v>309</v>
      </c>
      <c r="C81" s="200" t="s">
        <v>608</v>
      </c>
      <c r="E81" s="197" t="s">
        <v>523</v>
      </c>
      <c r="F81" s="203" t="s">
        <v>524</v>
      </c>
      <c r="G81" s="200" t="s">
        <v>608</v>
      </c>
    </row>
    <row r="82" spans="1:7" x14ac:dyDescent="0.2">
      <c r="A82" s="197" t="s">
        <v>149</v>
      </c>
      <c r="B82" s="203" t="s">
        <v>310</v>
      </c>
      <c r="C82" s="200" t="s">
        <v>608</v>
      </c>
      <c r="E82" s="197" t="s">
        <v>221</v>
      </c>
      <c r="F82" s="203" t="s">
        <v>308</v>
      </c>
      <c r="G82" s="200" t="s">
        <v>608</v>
      </c>
    </row>
    <row r="83" spans="1:7" x14ac:dyDescent="0.2">
      <c r="A83" s="197" t="s">
        <v>203</v>
      </c>
      <c r="B83" s="203" t="s">
        <v>311</v>
      </c>
      <c r="C83" s="200" t="s">
        <v>608</v>
      </c>
      <c r="E83" s="197" t="s">
        <v>244</v>
      </c>
      <c r="F83" s="203" t="s">
        <v>309</v>
      </c>
      <c r="G83" s="200" t="s">
        <v>608</v>
      </c>
    </row>
    <row r="84" spans="1:7" x14ac:dyDescent="0.2">
      <c r="A84" s="197" t="s">
        <v>1305</v>
      </c>
      <c r="B84" s="203" t="s">
        <v>308</v>
      </c>
      <c r="C84" s="200" t="s">
        <v>608</v>
      </c>
      <c r="E84" s="197" t="s">
        <v>149</v>
      </c>
      <c r="F84" s="203" t="s">
        <v>310</v>
      </c>
      <c r="G84" s="200" t="s">
        <v>608</v>
      </c>
    </row>
    <row r="85" spans="1:7" x14ac:dyDescent="0.2">
      <c r="A85" s="197" t="s">
        <v>206</v>
      </c>
      <c r="B85" s="203" t="s">
        <v>312</v>
      </c>
      <c r="C85" s="200" t="s">
        <v>608</v>
      </c>
      <c r="E85" s="197" t="s">
        <v>203</v>
      </c>
      <c r="F85" s="203" t="s">
        <v>311</v>
      </c>
      <c r="G85" s="200" t="s">
        <v>608</v>
      </c>
    </row>
    <row r="86" spans="1:7" x14ac:dyDescent="0.2">
      <c r="A86" s="197" t="s">
        <v>506</v>
      </c>
      <c r="B86" s="203" t="s">
        <v>507</v>
      </c>
      <c r="C86" s="200" t="s">
        <v>608</v>
      </c>
      <c r="E86" s="197" t="s">
        <v>206</v>
      </c>
      <c r="F86" s="203" t="s">
        <v>312</v>
      </c>
      <c r="G86" s="200" t="s">
        <v>608</v>
      </c>
    </row>
    <row r="87" spans="1:7" x14ac:dyDescent="0.2">
      <c r="A87" s="197" t="s">
        <v>675</v>
      </c>
      <c r="B87" s="203" t="s">
        <v>676</v>
      </c>
      <c r="C87" s="200" t="s">
        <v>608</v>
      </c>
      <c r="E87" s="197" t="s">
        <v>506</v>
      </c>
      <c r="F87" s="203" t="s">
        <v>507</v>
      </c>
      <c r="G87" s="200" t="s">
        <v>608</v>
      </c>
    </row>
    <row r="88" spans="1:7" x14ac:dyDescent="0.2">
      <c r="A88" s="197" t="s">
        <v>968</v>
      </c>
      <c r="B88" s="203" t="s">
        <v>969</v>
      </c>
      <c r="C88" s="200" t="s">
        <v>608</v>
      </c>
      <c r="E88" s="197" t="s">
        <v>675</v>
      </c>
      <c r="F88" s="203" t="s">
        <v>676</v>
      </c>
      <c r="G88" s="200" t="s">
        <v>608</v>
      </c>
    </row>
    <row r="89" spans="1:7" x14ac:dyDescent="0.2">
      <c r="A89" s="197" t="s">
        <v>525</v>
      </c>
      <c r="B89" s="203" t="s">
        <v>526</v>
      </c>
      <c r="C89" s="200" t="s">
        <v>608</v>
      </c>
      <c r="E89" s="197" t="s">
        <v>968</v>
      </c>
      <c r="F89" s="203" t="s">
        <v>969</v>
      </c>
      <c r="G89" s="200" t="s">
        <v>608</v>
      </c>
    </row>
    <row r="90" spans="1:7" x14ac:dyDescent="0.2">
      <c r="A90" s="197" t="s">
        <v>677</v>
      </c>
      <c r="B90" s="203" t="s">
        <v>678</v>
      </c>
      <c r="C90" s="200" t="s">
        <v>608</v>
      </c>
      <c r="E90" s="197" t="s">
        <v>525</v>
      </c>
      <c r="F90" s="203" t="s">
        <v>526</v>
      </c>
      <c r="G90" s="200" t="s">
        <v>608</v>
      </c>
    </row>
    <row r="91" spans="1:7" x14ac:dyDescent="0.2">
      <c r="A91" s="197" t="s">
        <v>591</v>
      </c>
      <c r="B91" s="203" t="s">
        <v>592</v>
      </c>
      <c r="C91" s="200" t="s">
        <v>608</v>
      </c>
      <c r="E91" s="197" t="s">
        <v>677</v>
      </c>
      <c r="F91" s="203" t="s">
        <v>678</v>
      </c>
      <c r="G91" s="200" t="s">
        <v>608</v>
      </c>
    </row>
    <row r="92" spans="1:7" x14ac:dyDescent="0.2">
      <c r="A92" s="197" t="s">
        <v>871</v>
      </c>
      <c r="B92" s="203" t="s">
        <v>872</v>
      </c>
      <c r="C92" s="200" t="s">
        <v>608</v>
      </c>
      <c r="E92" s="197" t="s">
        <v>591</v>
      </c>
      <c r="F92" s="203" t="s">
        <v>592</v>
      </c>
      <c r="G92" s="200" t="s">
        <v>608</v>
      </c>
    </row>
    <row r="93" spans="1:7" x14ac:dyDescent="0.2">
      <c r="A93" s="197" t="s">
        <v>313</v>
      </c>
      <c r="B93" s="203" t="s">
        <v>314</v>
      </c>
      <c r="C93" s="200" t="s">
        <v>608</v>
      </c>
      <c r="E93" s="197" t="s">
        <v>871</v>
      </c>
      <c r="F93" s="203" t="s">
        <v>872</v>
      </c>
      <c r="G93" s="200" t="s">
        <v>608</v>
      </c>
    </row>
    <row r="94" spans="1:7" x14ac:dyDescent="0.2">
      <c r="A94" s="197" t="s">
        <v>1058</v>
      </c>
      <c r="B94" s="203" t="s">
        <v>1059</v>
      </c>
      <c r="C94" s="200" t="s">
        <v>608</v>
      </c>
      <c r="E94" s="197" t="s">
        <v>313</v>
      </c>
      <c r="F94" s="203" t="s">
        <v>314</v>
      </c>
      <c r="G94" s="200" t="s">
        <v>608</v>
      </c>
    </row>
    <row r="95" spans="1:7" x14ac:dyDescent="0.2">
      <c r="A95" s="197" t="s">
        <v>253</v>
      </c>
      <c r="B95" s="203" t="s">
        <v>315</v>
      </c>
      <c r="C95" s="200" t="s">
        <v>608</v>
      </c>
      <c r="E95" s="197" t="s">
        <v>1058</v>
      </c>
      <c r="F95" s="203" t="s">
        <v>1059</v>
      </c>
      <c r="G95" s="200" t="s">
        <v>608</v>
      </c>
    </row>
    <row r="96" spans="1:7" x14ac:dyDescent="0.2">
      <c r="A96" s="197" t="s">
        <v>593</v>
      </c>
      <c r="B96" s="203" t="s">
        <v>1035</v>
      </c>
      <c r="C96" s="200" t="s">
        <v>608</v>
      </c>
      <c r="E96" s="197" t="s">
        <v>253</v>
      </c>
      <c r="F96" s="203" t="s">
        <v>315</v>
      </c>
      <c r="G96" s="200" t="s">
        <v>608</v>
      </c>
    </row>
    <row r="97" spans="1:7" x14ac:dyDescent="0.2">
      <c r="A97" s="197" t="s">
        <v>873</v>
      </c>
      <c r="B97" s="203" t="s">
        <v>874</v>
      </c>
      <c r="C97" s="200" t="s">
        <v>608</v>
      </c>
      <c r="E97" s="197" t="s">
        <v>593</v>
      </c>
      <c r="F97" s="203" t="s">
        <v>1035</v>
      </c>
      <c r="G97" s="200" t="s">
        <v>608</v>
      </c>
    </row>
    <row r="98" spans="1:7" x14ac:dyDescent="0.2">
      <c r="A98" s="197" t="s">
        <v>159</v>
      </c>
      <c r="B98" s="203" t="s">
        <v>316</v>
      </c>
      <c r="C98" s="200" t="s">
        <v>608</v>
      </c>
      <c r="E98" s="197" t="s">
        <v>873</v>
      </c>
      <c r="F98" s="203" t="s">
        <v>874</v>
      </c>
      <c r="G98" s="200" t="s">
        <v>608</v>
      </c>
    </row>
    <row r="99" spans="1:7" x14ac:dyDescent="0.2">
      <c r="A99" s="197" t="s">
        <v>211</v>
      </c>
      <c r="B99" s="203" t="s">
        <v>317</v>
      </c>
      <c r="C99" s="200" t="s">
        <v>608</v>
      </c>
      <c r="E99" s="197" t="s">
        <v>159</v>
      </c>
      <c r="F99" s="203" t="s">
        <v>316</v>
      </c>
      <c r="G99" s="200" t="s">
        <v>608</v>
      </c>
    </row>
    <row r="100" spans="1:7" x14ac:dyDescent="0.2">
      <c r="A100" s="197" t="s">
        <v>679</v>
      </c>
      <c r="B100" s="203" t="s">
        <v>680</v>
      </c>
      <c r="C100" s="200" t="s">
        <v>608</v>
      </c>
      <c r="E100" s="197" t="s">
        <v>211</v>
      </c>
      <c r="F100" s="203" t="s">
        <v>317</v>
      </c>
      <c r="G100" s="200" t="s">
        <v>608</v>
      </c>
    </row>
    <row r="101" spans="1:7" x14ac:dyDescent="0.2">
      <c r="A101" s="197" t="s">
        <v>681</v>
      </c>
      <c r="B101" s="203" t="s">
        <v>682</v>
      </c>
      <c r="C101" s="200" t="s">
        <v>608</v>
      </c>
      <c r="E101" s="197" t="s">
        <v>679</v>
      </c>
      <c r="F101" s="203" t="s">
        <v>680</v>
      </c>
      <c r="G101" s="200" t="s">
        <v>608</v>
      </c>
    </row>
    <row r="102" spans="1:7" x14ac:dyDescent="0.2">
      <c r="A102" s="197" t="s">
        <v>150</v>
      </c>
      <c r="B102" s="203" t="s">
        <v>318</v>
      </c>
      <c r="C102" s="200" t="s">
        <v>608</v>
      </c>
      <c r="E102" s="197" t="s">
        <v>681</v>
      </c>
      <c r="F102" s="203" t="s">
        <v>682</v>
      </c>
      <c r="G102" s="200" t="s">
        <v>608</v>
      </c>
    </row>
    <row r="103" spans="1:7" x14ac:dyDescent="0.2">
      <c r="A103" s="197" t="s">
        <v>683</v>
      </c>
      <c r="B103" s="203" t="s">
        <v>684</v>
      </c>
      <c r="C103" s="200" t="s">
        <v>608</v>
      </c>
      <c r="E103" s="197" t="s">
        <v>150</v>
      </c>
      <c r="F103" s="203" t="s">
        <v>318</v>
      </c>
      <c r="G103" s="200" t="s">
        <v>608</v>
      </c>
    </row>
    <row r="104" spans="1:7" x14ac:dyDescent="0.2">
      <c r="A104" s="197" t="s">
        <v>225</v>
      </c>
      <c r="B104" s="203" t="s">
        <v>319</v>
      </c>
      <c r="C104" s="200" t="s">
        <v>608</v>
      </c>
      <c r="E104" s="197" t="s">
        <v>683</v>
      </c>
      <c r="F104" s="203" t="s">
        <v>684</v>
      </c>
      <c r="G104" s="200" t="s">
        <v>608</v>
      </c>
    </row>
    <row r="105" spans="1:7" x14ac:dyDescent="0.2">
      <c r="A105" s="197" t="s">
        <v>685</v>
      </c>
      <c r="B105" s="203" t="s">
        <v>686</v>
      </c>
      <c r="C105" s="200" t="s">
        <v>608</v>
      </c>
      <c r="E105" s="197" t="s">
        <v>225</v>
      </c>
      <c r="F105" s="203" t="s">
        <v>319</v>
      </c>
      <c r="G105" s="200" t="s">
        <v>608</v>
      </c>
    </row>
    <row r="106" spans="1:7" x14ac:dyDescent="0.2">
      <c r="A106" s="197" t="s">
        <v>687</v>
      </c>
      <c r="B106" s="203" t="s">
        <v>688</v>
      </c>
      <c r="C106" s="200" t="s">
        <v>608</v>
      </c>
      <c r="E106" s="197" t="s">
        <v>685</v>
      </c>
      <c r="F106" s="203" t="s">
        <v>686</v>
      </c>
      <c r="G106" s="200" t="s">
        <v>608</v>
      </c>
    </row>
    <row r="107" spans="1:7" x14ac:dyDescent="0.2">
      <c r="A107" s="197" t="s">
        <v>87</v>
      </c>
      <c r="B107" s="203" t="s">
        <v>320</v>
      </c>
      <c r="C107" s="200" t="s">
        <v>608</v>
      </c>
      <c r="E107" s="197" t="s">
        <v>687</v>
      </c>
      <c r="F107" s="203" t="s">
        <v>688</v>
      </c>
      <c r="G107" s="200" t="s">
        <v>608</v>
      </c>
    </row>
    <row r="108" spans="1:7" x14ac:dyDescent="0.2">
      <c r="A108" s="197" t="s">
        <v>182</v>
      </c>
      <c r="B108" s="203" t="s">
        <v>321</v>
      </c>
      <c r="C108" s="200" t="s">
        <v>608</v>
      </c>
      <c r="E108" s="197" t="s">
        <v>87</v>
      </c>
      <c r="F108" s="203" t="s">
        <v>320</v>
      </c>
      <c r="G108" s="200" t="s">
        <v>608</v>
      </c>
    </row>
    <row r="109" spans="1:7" x14ac:dyDescent="0.2">
      <c r="A109" s="197" t="s">
        <v>243</v>
      </c>
      <c r="B109" s="203" t="s">
        <v>322</v>
      </c>
      <c r="C109" s="200" t="s">
        <v>608</v>
      </c>
      <c r="E109" s="197" t="s">
        <v>182</v>
      </c>
      <c r="F109" s="203" t="s">
        <v>321</v>
      </c>
      <c r="G109" s="200" t="s">
        <v>608</v>
      </c>
    </row>
    <row r="110" spans="1:7" x14ac:dyDescent="0.2">
      <c r="A110" s="197" t="s">
        <v>689</v>
      </c>
      <c r="B110" s="203" t="s">
        <v>690</v>
      </c>
      <c r="C110" s="200" t="s">
        <v>608</v>
      </c>
      <c r="E110" s="197" t="s">
        <v>243</v>
      </c>
      <c r="F110" s="203" t="s">
        <v>322</v>
      </c>
      <c r="G110" s="200" t="s">
        <v>608</v>
      </c>
    </row>
    <row r="111" spans="1:7" x14ac:dyDescent="0.2">
      <c r="A111" s="197" t="s">
        <v>323</v>
      </c>
      <c r="B111" s="203" t="s">
        <v>324</v>
      </c>
      <c r="C111" s="200" t="s">
        <v>608</v>
      </c>
      <c r="E111" s="197" t="s">
        <v>689</v>
      </c>
      <c r="F111" s="203" t="s">
        <v>690</v>
      </c>
      <c r="G111" s="200" t="s">
        <v>608</v>
      </c>
    </row>
    <row r="112" spans="1:7" x14ac:dyDescent="0.2">
      <c r="A112" s="197" t="s">
        <v>691</v>
      </c>
      <c r="B112" s="203" t="s">
        <v>692</v>
      </c>
      <c r="C112" s="200" t="s">
        <v>608</v>
      </c>
      <c r="E112" s="197" t="s">
        <v>323</v>
      </c>
      <c r="F112" s="203" t="s">
        <v>324</v>
      </c>
      <c r="G112" s="200" t="s">
        <v>608</v>
      </c>
    </row>
    <row r="113" spans="1:7" x14ac:dyDescent="0.2">
      <c r="A113" s="197" t="s">
        <v>83</v>
      </c>
      <c r="B113" s="203" t="s">
        <v>325</v>
      </c>
      <c r="C113" s="200" t="s">
        <v>608</v>
      </c>
      <c r="E113" s="197" t="s">
        <v>691</v>
      </c>
      <c r="F113" s="203" t="s">
        <v>692</v>
      </c>
      <c r="G113" s="200" t="s">
        <v>608</v>
      </c>
    </row>
    <row r="114" spans="1:7" x14ac:dyDescent="0.2">
      <c r="A114" s="197" t="s">
        <v>693</v>
      </c>
      <c r="B114" s="203" t="s">
        <v>694</v>
      </c>
      <c r="C114" s="200" t="s">
        <v>608</v>
      </c>
      <c r="E114" s="197" t="s">
        <v>83</v>
      </c>
      <c r="F114" s="203" t="s">
        <v>325</v>
      </c>
      <c r="G114" s="200" t="s">
        <v>608</v>
      </c>
    </row>
    <row r="115" spans="1:7" x14ac:dyDescent="0.2">
      <c r="A115" s="197" t="s">
        <v>695</v>
      </c>
      <c r="B115" s="203" t="s">
        <v>696</v>
      </c>
      <c r="C115" s="200" t="s">
        <v>608</v>
      </c>
      <c r="E115" s="197" t="s">
        <v>693</v>
      </c>
      <c r="F115" s="203" t="s">
        <v>694</v>
      </c>
      <c r="G115" s="200" t="s">
        <v>608</v>
      </c>
    </row>
    <row r="116" spans="1:7" x14ac:dyDescent="0.2">
      <c r="A116" s="197" t="s">
        <v>697</v>
      </c>
      <c r="B116" s="203" t="s">
        <v>698</v>
      </c>
      <c r="C116" s="200" t="s">
        <v>608</v>
      </c>
      <c r="E116" s="197" t="s">
        <v>695</v>
      </c>
      <c r="F116" s="203" t="s">
        <v>696</v>
      </c>
      <c r="G116" s="200" t="s">
        <v>608</v>
      </c>
    </row>
    <row r="117" spans="1:7" x14ac:dyDescent="0.2">
      <c r="A117" s="197" t="s">
        <v>931</v>
      </c>
      <c r="B117" s="203" t="s">
        <v>932</v>
      </c>
      <c r="C117" s="200" t="s">
        <v>608</v>
      </c>
      <c r="E117" s="197" t="s">
        <v>697</v>
      </c>
      <c r="F117" s="203" t="s">
        <v>698</v>
      </c>
      <c r="G117" s="200" t="s">
        <v>608</v>
      </c>
    </row>
    <row r="118" spans="1:7" x14ac:dyDescent="0.2">
      <c r="A118" s="197" t="s">
        <v>93</v>
      </c>
      <c r="B118" s="203" t="s">
        <v>326</v>
      </c>
      <c r="C118" s="200" t="s">
        <v>608</v>
      </c>
      <c r="E118" s="197" t="s">
        <v>931</v>
      </c>
      <c r="F118" s="203" t="s">
        <v>932</v>
      </c>
      <c r="G118" s="200" t="s">
        <v>608</v>
      </c>
    </row>
    <row r="119" spans="1:7" x14ac:dyDescent="0.2">
      <c r="A119" s="197" t="s">
        <v>699</v>
      </c>
      <c r="B119" s="203" t="s">
        <v>700</v>
      </c>
      <c r="C119" s="200" t="s">
        <v>608</v>
      </c>
      <c r="E119" s="197" t="s">
        <v>93</v>
      </c>
      <c r="F119" s="203" t="s">
        <v>326</v>
      </c>
      <c r="G119" s="200" t="s">
        <v>608</v>
      </c>
    </row>
    <row r="120" spans="1:7" x14ac:dyDescent="0.2">
      <c r="A120" s="197" t="s">
        <v>117</v>
      </c>
      <c r="B120" s="203" t="s">
        <v>329</v>
      </c>
      <c r="C120" s="200" t="s">
        <v>608</v>
      </c>
      <c r="E120" s="197" t="s">
        <v>699</v>
      </c>
      <c r="F120" s="203" t="s">
        <v>700</v>
      </c>
      <c r="G120" s="200" t="s">
        <v>608</v>
      </c>
    </row>
    <row r="121" spans="1:7" x14ac:dyDescent="0.2">
      <c r="A121" s="197" t="s">
        <v>585</v>
      </c>
      <c r="B121" s="203" t="s">
        <v>586</v>
      </c>
      <c r="C121" s="200" t="s">
        <v>608</v>
      </c>
      <c r="E121" s="197" t="s">
        <v>327</v>
      </c>
      <c r="F121" s="203" t="s">
        <v>328</v>
      </c>
      <c r="G121" s="200" t="s">
        <v>608</v>
      </c>
    </row>
    <row r="122" spans="1:7" x14ac:dyDescent="0.2">
      <c r="A122" s="197" t="s">
        <v>701</v>
      </c>
      <c r="B122" s="203" t="s">
        <v>702</v>
      </c>
      <c r="C122" s="200" t="s">
        <v>608</v>
      </c>
      <c r="E122" s="197" t="s">
        <v>117</v>
      </c>
      <c r="F122" s="203" t="s">
        <v>329</v>
      </c>
      <c r="G122" s="200" t="s">
        <v>608</v>
      </c>
    </row>
    <row r="123" spans="1:7" x14ac:dyDescent="0.2">
      <c r="A123" s="197" t="s">
        <v>634</v>
      </c>
      <c r="B123" s="203" t="s">
        <v>635</v>
      </c>
      <c r="C123" s="200" t="s">
        <v>608</v>
      </c>
      <c r="E123" s="197" t="s">
        <v>585</v>
      </c>
      <c r="F123" s="203" t="s">
        <v>586</v>
      </c>
      <c r="G123" s="200" t="s">
        <v>608</v>
      </c>
    </row>
    <row r="124" spans="1:7" x14ac:dyDescent="0.2">
      <c r="A124" s="197" t="s">
        <v>95</v>
      </c>
      <c r="B124" s="203" t="s">
        <v>330</v>
      </c>
      <c r="C124" s="200" t="s">
        <v>608</v>
      </c>
      <c r="E124" s="197" t="s">
        <v>701</v>
      </c>
      <c r="F124" s="203" t="s">
        <v>702</v>
      </c>
      <c r="G124" s="200" t="s">
        <v>608</v>
      </c>
    </row>
    <row r="125" spans="1:7" x14ac:dyDescent="0.2">
      <c r="A125" s="197" t="s">
        <v>703</v>
      </c>
      <c r="B125" s="203" t="s">
        <v>704</v>
      </c>
      <c r="C125" s="200" t="s">
        <v>608</v>
      </c>
      <c r="E125" s="197" t="s">
        <v>634</v>
      </c>
      <c r="F125" s="203" t="s">
        <v>635</v>
      </c>
      <c r="G125" s="200" t="s">
        <v>608</v>
      </c>
    </row>
    <row r="126" spans="1:7" x14ac:dyDescent="0.2">
      <c r="A126" s="197" t="s">
        <v>113</v>
      </c>
      <c r="B126" s="203" t="s">
        <v>331</v>
      </c>
      <c r="C126" s="200" t="s">
        <v>608</v>
      </c>
      <c r="E126" s="197" t="s">
        <v>95</v>
      </c>
      <c r="F126" s="203" t="s">
        <v>330</v>
      </c>
      <c r="G126" s="200" t="s">
        <v>608</v>
      </c>
    </row>
    <row r="127" spans="1:7" x14ac:dyDescent="0.2">
      <c r="A127" s="197" t="s">
        <v>189</v>
      </c>
      <c r="B127" s="203" t="s">
        <v>332</v>
      </c>
      <c r="C127" s="200" t="s">
        <v>608</v>
      </c>
      <c r="E127" s="197" t="s">
        <v>703</v>
      </c>
      <c r="F127" s="203" t="s">
        <v>704</v>
      </c>
      <c r="G127" s="200" t="s">
        <v>608</v>
      </c>
    </row>
    <row r="128" spans="1:7" x14ac:dyDescent="0.2">
      <c r="A128" s="197" t="s">
        <v>333</v>
      </c>
      <c r="B128" s="203" t="s">
        <v>334</v>
      </c>
      <c r="C128" s="200" t="s">
        <v>608</v>
      </c>
      <c r="E128" s="197" t="s">
        <v>113</v>
      </c>
      <c r="F128" s="203" t="s">
        <v>331</v>
      </c>
      <c r="G128" s="200" t="s">
        <v>608</v>
      </c>
    </row>
    <row r="129" spans="1:7" x14ac:dyDescent="0.2">
      <c r="A129" s="197" t="s">
        <v>875</v>
      </c>
      <c r="B129" s="203" t="s">
        <v>876</v>
      </c>
      <c r="C129" s="200" t="s">
        <v>608</v>
      </c>
      <c r="E129" s="197" t="s">
        <v>189</v>
      </c>
      <c r="F129" s="203" t="s">
        <v>332</v>
      </c>
      <c r="G129" s="200" t="s">
        <v>608</v>
      </c>
    </row>
    <row r="130" spans="1:7" x14ac:dyDescent="0.2">
      <c r="A130" s="197" t="s">
        <v>877</v>
      </c>
      <c r="B130" s="203" t="s">
        <v>878</v>
      </c>
      <c r="C130" s="200" t="s">
        <v>608</v>
      </c>
      <c r="E130" s="197" t="s">
        <v>916</v>
      </c>
      <c r="F130" s="203" t="s">
        <v>917</v>
      </c>
      <c r="G130" s="200" t="s">
        <v>608</v>
      </c>
    </row>
    <row r="131" spans="1:7" x14ac:dyDescent="0.2">
      <c r="A131" s="197" t="s">
        <v>879</v>
      </c>
      <c r="B131" s="203" t="s">
        <v>880</v>
      </c>
      <c r="C131" s="200" t="s">
        <v>608</v>
      </c>
      <c r="E131" s="197" t="s">
        <v>333</v>
      </c>
      <c r="F131" s="203" t="s">
        <v>334</v>
      </c>
      <c r="G131" s="200" t="s">
        <v>608</v>
      </c>
    </row>
    <row r="132" spans="1:7" x14ac:dyDescent="0.2">
      <c r="A132" s="197" t="s">
        <v>1016</v>
      </c>
      <c r="B132" s="203" t="s">
        <v>1017</v>
      </c>
      <c r="C132" s="200" t="s">
        <v>608</v>
      </c>
      <c r="E132" s="197" t="s">
        <v>875</v>
      </c>
      <c r="F132" s="203" t="s">
        <v>876</v>
      </c>
      <c r="G132" s="200" t="s">
        <v>608</v>
      </c>
    </row>
    <row r="133" spans="1:7" x14ac:dyDescent="0.2">
      <c r="A133" s="197" t="s">
        <v>174</v>
      </c>
      <c r="B133" s="203" t="s">
        <v>335</v>
      </c>
      <c r="C133" s="200" t="s">
        <v>608</v>
      </c>
      <c r="E133" s="197" t="s">
        <v>877</v>
      </c>
      <c r="F133" s="203" t="s">
        <v>878</v>
      </c>
      <c r="G133" s="200" t="s">
        <v>608</v>
      </c>
    </row>
    <row r="134" spans="1:7" x14ac:dyDescent="0.2">
      <c r="A134" s="197" t="s">
        <v>178</v>
      </c>
      <c r="B134" s="203" t="s">
        <v>336</v>
      </c>
      <c r="C134" s="200" t="s">
        <v>608</v>
      </c>
      <c r="E134" s="197" t="s">
        <v>879</v>
      </c>
      <c r="F134" s="203" t="s">
        <v>880</v>
      </c>
      <c r="G134" s="200" t="s">
        <v>608</v>
      </c>
    </row>
    <row r="135" spans="1:7" x14ac:dyDescent="0.2">
      <c r="A135" s="197" t="s">
        <v>100</v>
      </c>
      <c r="B135" s="203" t="s">
        <v>338</v>
      </c>
      <c r="C135" s="200" t="s">
        <v>608</v>
      </c>
      <c r="E135" s="197" t="s">
        <v>1016</v>
      </c>
      <c r="F135" s="203" t="s">
        <v>1017</v>
      </c>
      <c r="G135" s="200" t="s">
        <v>608</v>
      </c>
    </row>
    <row r="136" spans="1:7" x14ac:dyDescent="0.2">
      <c r="A136" s="197" t="s">
        <v>261</v>
      </c>
      <c r="B136" s="203" t="s">
        <v>339</v>
      </c>
      <c r="C136" s="200" t="s">
        <v>608</v>
      </c>
      <c r="E136" s="197" t="s">
        <v>174</v>
      </c>
      <c r="F136" s="203" t="s">
        <v>335</v>
      </c>
      <c r="G136" s="200" t="s">
        <v>608</v>
      </c>
    </row>
    <row r="137" spans="1:7" x14ac:dyDescent="0.2">
      <c r="A137" s="197" t="s">
        <v>594</v>
      </c>
      <c r="B137" s="203" t="s">
        <v>1036</v>
      </c>
      <c r="C137" s="200" t="s">
        <v>608</v>
      </c>
      <c r="E137" s="197" t="s">
        <v>178</v>
      </c>
      <c r="F137" s="203" t="s">
        <v>336</v>
      </c>
      <c r="G137" s="200" t="s">
        <v>608</v>
      </c>
    </row>
    <row r="138" spans="1:7" x14ac:dyDescent="0.2">
      <c r="A138" s="197" t="s">
        <v>144</v>
      </c>
      <c r="B138" s="203" t="s">
        <v>340</v>
      </c>
      <c r="C138" s="200" t="s">
        <v>608</v>
      </c>
      <c r="E138" s="197" t="s">
        <v>187</v>
      </c>
      <c r="F138" s="203" t="s">
        <v>337</v>
      </c>
      <c r="G138" s="200" t="s">
        <v>608</v>
      </c>
    </row>
    <row r="139" spans="1:7" x14ac:dyDescent="0.2">
      <c r="A139" s="197" t="s">
        <v>237</v>
      </c>
      <c r="B139" s="203" t="s">
        <v>341</v>
      </c>
      <c r="C139" s="200" t="s">
        <v>608</v>
      </c>
      <c r="E139" s="197" t="s">
        <v>100</v>
      </c>
      <c r="F139" s="203" t="s">
        <v>338</v>
      </c>
      <c r="G139" s="200" t="s">
        <v>608</v>
      </c>
    </row>
    <row r="140" spans="1:7" x14ac:dyDescent="0.2">
      <c r="A140" s="197" t="s">
        <v>145</v>
      </c>
      <c r="B140" s="203" t="s">
        <v>342</v>
      </c>
      <c r="C140" s="200" t="s">
        <v>608</v>
      </c>
      <c r="E140" s="197" t="s">
        <v>261</v>
      </c>
      <c r="F140" s="203" t="s">
        <v>339</v>
      </c>
      <c r="G140" s="200" t="s">
        <v>608</v>
      </c>
    </row>
    <row r="141" spans="1:7" x14ac:dyDescent="0.2">
      <c r="A141" s="197" t="s">
        <v>1025</v>
      </c>
      <c r="B141" s="203" t="s">
        <v>1026</v>
      </c>
      <c r="C141" s="200" t="s">
        <v>608</v>
      </c>
      <c r="E141" s="197" t="s">
        <v>594</v>
      </c>
      <c r="F141" s="203" t="s">
        <v>1036</v>
      </c>
      <c r="G141" s="200" t="s">
        <v>608</v>
      </c>
    </row>
    <row r="142" spans="1:7" x14ac:dyDescent="0.2">
      <c r="A142" s="197" t="s">
        <v>705</v>
      </c>
      <c r="B142" s="203" t="s">
        <v>706</v>
      </c>
      <c r="C142" s="200" t="s">
        <v>608</v>
      </c>
      <c r="E142" s="197" t="s">
        <v>144</v>
      </c>
      <c r="F142" s="203" t="s">
        <v>340</v>
      </c>
      <c r="G142" s="200" t="s">
        <v>608</v>
      </c>
    </row>
    <row r="143" spans="1:7" x14ac:dyDescent="0.2">
      <c r="A143" s="197" t="s">
        <v>238</v>
      </c>
      <c r="B143" s="203" t="s">
        <v>343</v>
      </c>
      <c r="C143" s="200" t="s">
        <v>608</v>
      </c>
      <c r="E143" s="197" t="s">
        <v>237</v>
      </c>
      <c r="F143" s="203" t="s">
        <v>341</v>
      </c>
      <c r="G143" s="200" t="s">
        <v>608</v>
      </c>
    </row>
    <row r="144" spans="1:7" x14ac:dyDescent="0.2">
      <c r="A144" s="197" t="s">
        <v>122</v>
      </c>
      <c r="B144" s="203" t="s">
        <v>344</v>
      </c>
      <c r="C144" s="200" t="s">
        <v>608</v>
      </c>
      <c r="E144" s="197" t="s">
        <v>145</v>
      </c>
      <c r="F144" s="203" t="s">
        <v>342</v>
      </c>
      <c r="G144" s="200" t="s">
        <v>608</v>
      </c>
    </row>
    <row r="145" spans="1:7" x14ac:dyDescent="0.2">
      <c r="A145" s="197" t="s">
        <v>595</v>
      </c>
      <c r="B145" s="203" t="s">
        <v>596</v>
      </c>
      <c r="C145" s="200" t="s">
        <v>608</v>
      </c>
      <c r="E145" s="197" t="s">
        <v>1025</v>
      </c>
      <c r="F145" s="203" t="s">
        <v>1026</v>
      </c>
      <c r="G145" s="200" t="s">
        <v>608</v>
      </c>
    </row>
    <row r="146" spans="1:7" x14ac:dyDescent="0.2">
      <c r="A146" s="197" t="s">
        <v>838</v>
      </c>
      <c r="B146" s="203" t="s">
        <v>839</v>
      </c>
      <c r="C146" s="200" t="s">
        <v>608</v>
      </c>
      <c r="E146" s="197" t="s">
        <v>705</v>
      </c>
      <c r="F146" s="203" t="s">
        <v>706</v>
      </c>
      <c r="G146" s="200" t="s">
        <v>608</v>
      </c>
    </row>
    <row r="147" spans="1:7" x14ac:dyDescent="0.2">
      <c r="A147" s="197" t="s">
        <v>881</v>
      </c>
      <c r="B147" s="203" t="s">
        <v>882</v>
      </c>
      <c r="C147" s="200" t="s">
        <v>608</v>
      </c>
      <c r="E147" s="197" t="s">
        <v>238</v>
      </c>
      <c r="F147" s="203" t="s">
        <v>343</v>
      </c>
      <c r="G147" s="200" t="s">
        <v>608</v>
      </c>
    </row>
    <row r="148" spans="1:7" x14ac:dyDescent="0.2">
      <c r="A148" s="197" t="s">
        <v>840</v>
      </c>
      <c r="B148" s="203" t="s">
        <v>841</v>
      </c>
      <c r="C148" s="200" t="s">
        <v>608</v>
      </c>
      <c r="E148" s="197" t="s">
        <v>122</v>
      </c>
      <c r="F148" s="203" t="s">
        <v>344</v>
      </c>
      <c r="G148" s="200" t="s">
        <v>608</v>
      </c>
    </row>
    <row r="149" spans="1:7" x14ac:dyDescent="0.2">
      <c r="A149" s="197" t="s">
        <v>707</v>
      </c>
      <c r="B149" s="203" t="s">
        <v>708</v>
      </c>
      <c r="C149" s="200" t="s">
        <v>608</v>
      </c>
      <c r="E149" s="197" t="s">
        <v>595</v>
      </c>
      <c r="F149" s="203" t="s">
        <v>596</v>
      </c>
      <c r="G149" s="200" t="s">
        <v>608</v>
      </c>
    </row>
    <row r="150" spans="1:7" x14ac:dyDescent="0.2">
      <c r="A150" s="197" t="s">
        <v>933</v>
      </c>
      <c r="B150" s="203" t="s">
        <v>934</v>
      </c>
      <c r="C150" s="200" t="s">
        <v>608</v>
      </c>
      <c r="E150" s="197" t="s">
        <v>838</v>
      </c>
      <c r="F150" s="203" t="s">
        <v>839</v>
      </c>
      <c r="G150" s="200" t="s">
        <v>608</v>
      </c>
    </row>
    <row r="151" spans="1:7" x14ac:dyDescent="0.2">
      <c r="A151" s="197" t="s">
        <v>636</v>
      </c>
      <c r="B151" s="203" t="s">
        <v>637</v>
      </c>
      <c r="C151" s="200" t="s">
        <v>608</v>
      </c>
      <c r="E151" s="197" t="s">
        <v>881</v>
      </c>
      <c r="F151" s="203" t="s">
        <v>882</v>
      </c>
      <c r="G151" s="200" t="s">
        <v>608</v>
      </c>
    </row>
    <row r="152" spans="1:7" x14ac:dyDescent="0.2">
      <c r="A152" s="197" t="s">
        <v>970</v>
      </c>
      <c r="B152" s="203" t="s">
        <v>971</v>
      </c>
      <c r="C152" s="200" t="s">
        <v>608</v>
      </c>
      <c r="E152" s="197" t="s">
        <v>840</v>
      </c>
      <c r="F152" s="203" t="s">
        <v>841</v>
      </c>
      <c r="G152" s="200" t="s">
        <v>608</v>
      </c>
    </row>
    <row r="153" spans="1:7" x14ac:dyDescent="0.2">
      <c r="A153" s="197" t="s">
        <v>177</v>
      </c>
      <c r="B153" s="203" t="s">
        <v>345</v>
      </c>
      <c r="C153" s="200" t="s">
        <v>608</v>
      </c>
      <c r="E153" s="197" t="s">
        <v>707</v>
      </c>
      <c r="F153" s="203" t="s">
        <v>708</v>
      </c>
      <c r="G153" s="200" t="s">
        <v>608</v>
      </c>
    </row>
    <row r="154" spans="1:7" x14ac:dyDescent="0.2">
      <c r="A154" s="197" t="s">
        <v>223</v>
      </c>
      <c r="B154" s="203" t="s">
        <v>346</v>
      </c>
      <c r="C154" s="200" t="s">
        <v>608</v>
      </c>
      <c r="E154" s="197" t="s">
        <v>933</v>
      </c>
      <c r="F154" s="203" t="s">
        <v>934</v>
      </c>
      <c r="G154" s="200" t="s">
        <v>608</v>
      </c>
    </row>
    <row r="155" spans="1:7" x14ac:dyDescent="0.2">
      <c r="A155" s="197" t="s">
        <v>146</v>
      </c>
      <c r="B155" s="203" t="s">
        <v>347</v>
      </c>
      <c r="C155" s="200" t="s">
        <v>608</v>
      </c>
      <c r="E155" s="197" t="s">
        <v>636</v>
      </c>
      <c r="F155" s="203" t="s">
        <v>637</v>
      </c>
      <c r="G155" s="200" t="s">
        <v>608</v>
      </c>
    </row>
    <row r="156" spans="1:7" x14ac:dyDescent="0.2">
      <c r="A156" s="197" t="s">
        <v>883</v>
      </c>
      <c r="B156" s="203" t="s">
        <v>884</v>
      </c>
      <c r="C156" s="200" t="s">
        <v>608</v>
      </c>
      <c r="E156" s="197" t="s">
        <v>970</v>
      </c>
      <c r="F156" s="203" t="s">
        <v>971</v>
      </c>
      <c r="G156" s="200" t="s">
        <v>608</v>
      </c>
    </row>
    <row r="157" spans="1:7" x14ac:dyDescent="0.2">
      <c r="A157" s="197" t="s">
        <v>842</v>
      </c>
      <c r="B157" s="203" t="s">
        <v>843</v>
      </c>
      <c r="C157" s="200" t="s">
        <v>608</v>
      </c>
      <c r="E157" s="197" t="s">
        <v>527</v>
      </c>
      <c r="F157" s="203" t="s">
        <v>528</v>
      </c>
      <c r="G157" s="200" t="s">
        <v>608</v>
      </c>
    </row>
    <row r="158" spans="1:7" x14ac:dyDescent="0.2">
      <c r="A158" s="197" t="s">
        <v>844</v>
      </c>
      <c r="B158" s="203" t="s">
        <v>845</v>
      </c>
      <c r="C158" s="200" t="s">
        <v>608</v>
      </c>
      <c r="E158" s="197" t="s">
        <v>177</v>
      </c>
      <c r="F158" s="203" t="s">
        <v>345</v>
      </c>
      <c r="G158" s="200" t="s">
        <v>608</v>
      </c>
    </row>
    <row r="159" spans="1:7" x14ac:dyDescent="0.2">
      <c r="A159" s="197" t="s">
        <v>241</v>
      </c>
      <c r="B159" s="203" t="s">
        <v>348</v>
      </c>
      <c r="C159" s="200" t="s">
        <v>608</v>
      </c>
      <c r="E159" s="197" t="s">
        <v>223</v>
      </c>
      <c r="F159" s="203" t="s">
        <v>346</v>
      </c>
      <c r="G159" s="200" t="s">
        <v>608</v>
      </c>
    </row>
    <row r="160" spans="1:7" x14ac:dyDescent="0.2">
      <c r="A160" s="197" t="s">
        <v>919</v>
      </c>
      <c r="B160" s="203" t="s">
        <v>920</v>
      </c>
      <c r="C160" s="200" t="s">
        <v>608</v>
      </c>
      <c r="E160" s="197" t="s">
        <v>146</v>
      </c>
      <c r="F160" s="203" t="s">
        <v>347</v>
      </c>
      <c r="G160" s="200" t="s">
        <v>608</v>
      </c>
    </row>
    <row r="161" spans="1:7" x14ac:dyDescent="0.2">
      <c r="A161" s="197" t="s">
        <v>168</v>
      </c>
      <c r="B161" s="203" t="s">
        <v>349</v>
      </c>
      <c r="C161" s="200" t="s">
        <v>608</v>
      </c>
      <c r="E161" s="197" t="s">
        <v>883</v>
      </c>
      <c r="F161" s="203" t="s">
        <v>884</v>
      </c>
      <c r="G161" s="200" t="s">
        <v>608</v>
      </c>
    </row>
    <row r="162" spans="1:7" x14ac:dyDescent="0.2">
      <c r="A162" s="197" t="s">
        <v>709</v>
      </c>
      <c r="B162" s="203" t="s">
        <v>710</v>
      </c>
      <c r="C162" s="200" t="s">
        <v>608</v>
      </c>
      <c r="E162" s="197" t="s">
        <v>842</v>
      </c>
      <c r="F162" s="203" t="s">
        <v>843</v>
      </c>
      <c r="G162" s="200" t="s">
        <v>608</v>
      </c>
    </row>
    <row r="163" spans="1:7" x14ac:dyDescent="0.2">
      <c r="A163" s="197" t="s">
        <v>711</v>
      </c>
      <c r="B163" s="203" t="s">
        <v>712</v>
      </c>
      <c r="C163" s="200" t="s">
        <v>608</v>
      </c>
      <c r="E163" s="197" t="s">
        <v>844</v>
      </c>
      <c r="F163" s="203" t="s">
        <v>845</v>
      </c>
      <c r="G163" s="200" t="s">
        <v>608</v>
      </c>
    </row>
    <row r="164" spans="1:7" x14ac:dyDescent="0.2">
      <c r="A164" s="197" t="s">
        <v>212</v>
      </c>
      <c r="B164" s="203" t="s">
        <v>350</v>
      </c>
      <c r="C164" s="200" t="s">
        <v>608</v>
      </c>
      <c r="E164" s="197" t="s">
        <v>241</v>
      </c>
      <c r="F164" s="203" t="s">
        <v>348</v>
      </c>
      <c r="G164" s="200" t="s">
        <v>608</v>
      </c>
    </row>
    <row r="165" spans="1:7" x14ac:dyDescent="0.2">
      <c r="A165" s="197" t="s">
        <v>351</v>
      </c>
      <c r="B165" s="203" t="s">
        <v>352</v>
      </c>
      <c r="C165" s="200" t="s">
        <v>608</v>
      </c>
      <c r="E165" s="197" t="s">
        <v>919</v>
      </c>
      <c r="F165" s="203" t="s">
        <v>920</v>
      </c>
      <c r="G165" s="200" t="s">
        <v>608</v>
      </c>
    </row>
    <row r="166" spans="1:7" x14ac:dyDescent="0.2">
      <c r="A166" s="197" t="s">
        <v>200</v>
      </c>
      <c r="B166" s="203" t="s">
        <v>353</v>
      </c>
      <c r="C166" s="200" t="s">
        <v>608</v>
      </c>
      <c r="E166" s="197" t="s">
        <v>168</v>
      </c>
      <c r="F166" s="203" t="s">
        <v>349</v>
      </c>
      <c r="G166" s="200" t="s">
        <v>608</v>
      </c>
    </row>
    <row r="167" spans="1:7" x14ac:dyDescent="0.2">
      <c r="A167" s="197" t="s">
        <v>108</v>
      </c>
      <c r="B167" s="203" t="s">
        <v>354</v>
      </c>
      <c r="C167" s="200" t="s">
        <v>608</v>
      </c>
      <c r="E167" s="197" t="s">
        <v>709</v>
      </c>
      <c r="F167" s="203" t="s">
        <v>710</v>
      </c>
      <c r="G167" s="200" t="s">
        <v>608</v>
      </c>
    </row>
    <row r="168" spans="1:7" x14ac:dyDescent="0.2">
      <c r="A168" s="197" t="s">
        <v>575</v>
      </c>
      <c r="B168" s="203" t="s">
        <v>576</v>
      </c>
      <c r="C168" s="200" t="s">
        <v>608</v>
      </c>
      <c r="E168" s="197" t="s">
        <v>711</v>
      </c>
      <c r="F168" s="203" t="s">
        <v>712</v>
      </c>
      <c r="G168" s="200" t="s">
        <v>608</v>
      </c>
    </row>
    <row r="169" spans="1:7" x14ac:dyDescent="0.2">
      <c r="A169" s="197" t="s">
        <v>219</v>
      </c>
      <c r="B169" s="203" t="s">
        <v>355</v>
      </c>
      <c r="C169" s="200" t="s">
        <v>608</v>
      </c>
      <c r="E169" s="197" t="s">
        <v>212</v>
      </c>
      <c r="F169" s="203" t="s">
        <v>350</v>
      </c>
      <c r="G169" s="200" t="s">
        <v>608</v>
      </c>
    </row>
    <row r="170" spans="1:7" x14ac:dyDescent="0.2">
      <c r="A170" s="197" t="s">
        <v>885</v>
      </c>
      <c r="B170" s="203" t="s">
        <v>886</v>
      </c>
      <c r="C170" s="200" t="s">
        <v>608</v>
      </c>
      <c r="E170" s="197" t="s">
        <v>351</v>
      </c>
      <c r="F170" s="203" t="s">
        <v>352</v>
      </c>
      <c r="G170" s="200" t="s">
        <v>608</v>
      </c>
    </row>
    <row r="171" spans="1:7" x14ac:dyDescent="0.2">
      <c r="A171" s="197" t="s">
        <v>713</v>
      </c>
      <c r="B171" s="203" t="s">
        <v>714</v>
      </c>
      <c r="C171" s="200" t="s">
        <v>608</v>
      </c>
      <c r="E171" s="197" t="s">
        <v>200</v>
      </c>
      <c r="F171" s="203" t="s">
        <v>353</v>
      </c>
      <c r="G171" s="200" t="s">
        <v>608</v>
      </c>
    </row>
    <row r="172" spans="1:7" x14ac:dyDescent="0.2">
      <c r="A172" s="197" t="s">
        <v>935</v>
      </c>
      <c r="B172" s="203" t="s">
        <v>936</v>
      </c>
      <c r="C172" s="200" t="s">
        <v>608</v>
      </c>
      <c r="E172" s="197" t="s">
        <v>108</v>
      </c>
      <c r="F172" s="203" t="s">
        <v>354</v>
      </c>
      <c r="G172" s="200" t="s">
        <v>608</v>
      </c>
    </row>
    <row r="173" spans="1:7" x14ac:dyDescent="0.2">
      <c r="A173" s="197" t="s">
        <v>715</v>
      </c>
      <c r="B173" s="203" t="s">
        <v>716</v>
      </c>
      <c r="C173" s="200" t="s">
        <v>608</v>
      </c>
      <c r="E173" s="197" t="s">
        <v>575</v>
      </c>
      <c r="F173" s="203" t="s">
        <v>576</v>
      </c>
      <c r="G173" s="200" t="s">
        <v>608</v>
      </c>
    </row>
    <row r="174" spans="1:7" x14ac:dyDescent="0.2">
      <c r="A174" s="197" t="s">
        <v>207</v>
      </c>
      <c r="B174" s="203" t="s">
        <v>356</v>
      </c>
      <c r="C174" s="200" t="s">
        <v>608</v>
      </c>
      <c r="E174" s="197" t="s">
        <v>219</v>
      </c>
      <c r="F174" s="203" t="s">
        <v>355</v>
      </c>
      <c r="G174" s="200" t="s">
        <v>608</v>
      </c>
    </row>
    <row r="175" spans="1:7" x14ac:dyDescent="0.2">
      <c r="A175" s="197" t="s">
        <v>215</v>
      </c>
      <c r="B175" s="203" t="s">
        <v>357</v>
      </c>
      <c r="C175" s="200" t="s">
        <v>608</v>
      </c>
      <c r="E175" s="197" t="s">
        <v>885</v>
      </c>
      <c r="F175" s="203" t="s">
        <v>886</v>
      </c>
      <c r="G175" s="200" t="s">
        <v>608</v>
      </c>
    </row>
    <row r="176" spans="1:7" x14ac:dyDescent="0.2">
      <c r="A176" s="197" t="s">
        <v>118</v>
      </c>
      <c r="B176" s="203" t="s">
        <v>358</v>
      </c>
      <c r="C176" s="200" t="s">
        <v>608</v>
      </c>
      <c r="E176" s="197" t="s">
        <v>713</v>
      </c>
      <c r="F176" s="203" t="s">
        <v>714</v>
      </c>
      <c r="G176" s="200" t="s">
        <v>608</v>
      </c>
    </row>
    <row r="177" spans="1:7" x14ac:dyDescent="0.2">
      <c r="A177" s="197" t="s">
        <v>717</v>
      </c>
      <c r="B177" s="203" t="s">
        <v>718</v>
      </c>
      <c r="C177" s="200" t="s">
        <v>608</v>
      </c>
      <c r="E177" s="197" t="s">
        <v>935</v>
      </c>
      <c r="F177" s="203" t="s">
        <v>936</v>
      </c>
      <c r="G177" s="200" t="s">
        <v>608</v>
      </c>
    </row>
    <row r="178" spans="1:7" x14ac:dyDescent="0.2">
      <c r="A178" s="197" t="s">
        <v>1048</v>
      </c>
      <c r="B178" s="203" t="s">
        <v>1049</v>
      </c>
      <c r="C178" s="200" t="s">
        <v>608</v>
      </c>
      <c r="E178" s="197" t="s">
        <v>715</v>
      </c>
      <c r="F178" s="203" t="s">
        <v>716</v>
      </c>
      <c r="G178" s="200" t="s">
        <v>608</v>
      </c>
    </row>
    <row r="179" spans="1:7" x14ac:dyDescent="0.2">
      <c r="A179" s="197" t="s">
        <v>972</v>
      </c>
      <c r="B179" s="203" t="s">
        <v>973</v>
      </c>
      <c r="C179" s="200" t="s">
        <v>608</v>
      </c>
      <c r="E179" s="197" t="s">
        <v>207</v>
      </c>
      <c r="F179" s="203" t="s">
        <v>356</v>
      </c>
      <c r="G179" s="200" t="s">
        <v>608</v>
      </c>
    </row>
    <row r="180" spans="1:7" x14ac:dyDescent="0.2">
      <c r="A180" s="197" t="s">
        <v>99</v>
      </c>
      <c r="B180" s="203" t="s">
        <v>359</v>
      </c>
      <c r="C180" s="200" t="s">
        <v>608</v>
      </c>
      <c r="E180" s="197" t="s">
        <v>215</v>
      </c>
      <c r="F180" s="203" t="s">
        <v>357</v>
      </c>
      <c r="G180" s="200" t="s">
        <v>608</v>
      </c>
    </row>
    <row r="181" spans="1:7" x14ac:dyDescent="0.2">
      <c r="A181" s="197" t="s">
        <v>579</v>
      </c>
      <c r="B181" s="203" t="s">
        <v>580</v>
      </c>
      <c r="C181" s="200" t="s">
        <v>608</v>
      </c>
      <c r="E181" s="197" t="s">
        <v>118</v>
      </c>
      <c r="F181" s="203" t="s">
        <v>358</v>
      </c>
      <c r="G181" s="200" t="s">
        <v>608</v>
      </c>
    </row>
    <row r="182" spans="1:7" x14ac:dyDescent="0.2">
      <c r="A182" s="197" t="s">
        <v>719</v>
      </c>
      <c r="B182" s="203" t="s">
        <v>720</v>
      </c>
      <c r="C182" s="200" t="s">
        <v>608</v>
      </c>
      <c r="E182" s="197" t="s">
        <v>717</v>
      </c>
      <c r="F182" s="203" t="s">
        <v>718</v>
      </c>
      <c r="G182" s="200" t="s">
        <v>608</v>
      </c>
    </row>
    <row r="183" spans="1:7" x14ac:dyDescent="0.2">
      <c r="A183" s="197" t="s">
        <v>151</v>
      </c>
      <c r="B183" s="203" t="s">
        <v>360</v>
      </c>
      <c r="C183" s="200" t="s">
        <v>608</v>
      </c>
      <c r="E183" s="197" t="s">
        <v>1048</v>
      </c>
      <c r="F183" s="203" t="s">
        <v>1049</v>
      </c>
      <c r="G183" s="200" t="s">
        <v>608</v>
      </c>
    </row>
    <row r="184" spans="1:7" x14ac:dyDescent="0.2">
      <c r="A184" s="197" t="s">
        <v>974</v>
      </c>
      <c r="B184" s="203" t="s">
        <v>975</v>
      </c>
      <c r="C184" s="200" t="s">
        <v>608</v>
      </c>
      <c r="E184" s="197" t="s">
        <v>972</v>
      </c>
      <c r="F184" s="203" t="s">
        <v>973</v>
      </c>
      <c r="G184" s="200" t="s">
        <v>608</v>
      </c>
    </row>
    <row r="185" spans="1:7" x14ac:dyDescent="0.2">
      <c r="A185" s="197" t="s">
        <v>638</v>
      </c>
      <c r="B185" s="203" t="s">
        <v>639</v>
      </c>
      <c r="C185" s="200" t="s">
        <v>608</v>
      </c>
      <c r="E185" s="197" t="s">
        <v>99</v>
      </c>
      <c r="F185" s="203" t="s">
        <v>359</v>
      </c>
      <c r="G185" s="200" t="s">
        <v>608</v>
      </c>
    </row>
    <row r="186" spans="1:7" x14ac:dyDescent="0.2">
      <c r="A186" s="197" t="s">
        <v>976</v>
      </c>
      <c r="B186" s="203" t="s">
        <v>977</v>
      </c>
      <c r="C186" s="200" t="s">
        <v>608</v>
      </c>
      <c r="E186" s="197" t="s">
        <v>579</v>
      </c>
      <c r="F186" s="203" t="s">
        <v>580</v>
      </c>
      <c r="G186" s="200" t="s">
        <v>608</v>
      </c>
    </row>
    <row r="187" spans="1:7" x14ac:dyDescent="0.2">
      <c r="A187" s="197" t="s">
        <v>846</v>
      </c>
      <c r="B187" s="203" t="s">
        <v>847</v>
      </c>
      <c r="C187" s="200" t="s">
        <v>608</v>
      </c>
      <c r="E187" s="197" t="s">
        <v>719</v>
      </c>
      <c r="F187" s="203" t="s">
        <v>720</v>
      </c>
      <c r="G187" s="200" t="s">
        <v>608</v>
      </c>
    </row>
    <row r="188" spans="1:7" x14ac:dyDescent="0.2">
      <c r="A188" s="197" t="s">
        <v>361</v>
      </c>
      <c r="B188" s="203" t="s">
        <v>362</v>
      </c>
      <c r="C188" s="200" t="s">
        <v>608</v>
      </c>
      <c r="E188" s="197" t="s">
        <v>151</v>
      </c>
      <c r="F188" s="203" t="s">
        <v>360</v>
      </c>
      <c r="G188" s="200" t="s">
        <v>608</v>
      </c>
    </row>
    <row r="189" spans="1:7" x14ac:dyDescent="0.2">
      <c r="A189" s="197" t="s">
        <v>501</v>
      </c>
      <c r="B189" s="203" t="s">
        <v>502</v>
      </c>
      <c r="C189" s="200" t="s">
        <v>608</v>
      </c>
      <c r="E189" s="197" t="s">
        <v>974</v>
      </c>
      <c r="F189" s="203" t="s">
        <v>975</v>
      </c>
      <c r="G189" s="200" t="s">
        <v>608</v>
      </c>
    </row>
    <row r="190" spans="1:7" x14ac:dyDescent="0.2">
      <c r="A190" s="197" t="s">
        <v>921</v>
      </c>
      <c r="B190" s="203" t="s">
        <v>922</v>
      </c>
      <c r="C190" s="200" t="s">
        <v>608</v>
      </c>
      <c r="E190" s="197" t="s">
        <v>638</v>
      </c>
      <c r="F190" s="203" t="s">
        <v>639</v>
      </c>
      <c r="G190" s="200" t="s">
        <v>608</v>
      </c>
    </row>
    <row r="191" spans="1:7" x14ac:dyDescent="0.2">
      <c r="A191" s="197" t="s">
        <v>887</v>
      </c>
      <c r="B191" s="203" t="s">
        <v>888</v>
      </c>
      <c r="C191" s="200" t="s">
        <v>608</v>
      </c>
      <c r="E191" s="197" t="s">
        <v>976</v>
      </c>
      <c r="F191" s="203" t="s">
        <v>977</v>
      </c>
      <c r="G191" s="200" t="s">
        <v>608</v>
      </c>
    </row>
    <row r="192" spans="1:7" x14ac:dyDescent="0.2">
      <c r="A192" s="197" t="s">
        <v>132</v>
      </c>
      <c r="B192" s="203" t="s">
        <v>363</v>
      </c>
      <c r="C192" s="200" t="s">
        <v>608</v>
      </c>
      <c r="E192" s="197" t="s">
        <v>846</v>
      </c>
      <c r="F192" s="203" t="s">
        <v>847</v>
      </c>
      <c r="G192" s="200" t="s">
        <v>608</v>
      </c>
    </row>
    <row r="193" spans="1:7" x14ac:dyDescent="0.2">
      <c r="A193" s="197" t="s">
        <v>1050</v>
      </c>
      <c r="B193" s="203" t="s">
        <v>1051</v>
      </c>
      <c r="C193" s="200" t="s">
        <v>608</v>
      </c>
      <c r="E193" s="197" t="s">
        <v>361</v>
      </c>
      <c r="F193" s="203" t="s">
        <v>362</v>
      </c>
      <c r="G193" s="200" t="s">
        <v>608</v>
      </c>
    </row>
    <row r="194" spans="1:7" x14ac:dyDescent="0.2">
      <c r="A194" s="197" t="s">
        <v>848</v>
      </c>
      <c r="B194" s="203" t="s">
        <v>849</v>
      </c>
      <c r="C194" s="200" t="s">
        <v>608</v>
      </c>
      <c r="E194" s="197" t="s">
        <v>501</v>
      </c>
      <c r="F194" s="203" t="s">
        <v>502</v>
      </c>
      <c r="G194" s="200" t="s">
        <v>608</v>
      </c>
    </row>
    <row r="195" spans="1:7" x14ac:dyDescent="0.2">
      <c r="A195" s="197" t="s">
        <v>721</v>
      </c>
      <c r="B195" s="203" t="s">
        <v>722</v>
      </c>
      <c r="C195" s="200" t="s">
        <v>608</v>
      </c>
      <c r="E195" s="197" t="s">
        <v>921</v>
      </c>
      <c r="F195" s="203" t="s">
        <v>922</v>
      </c>
      <c r="G195" s="200" t="s">
        <v>608</v>
      </c>
    </row>
    <row r="196" spans="1:7" x14ac:dyDescent="0.2">
      <c r="A196" s="197" t="s">
        <v>364</v>
      </c>
      <c r="B196" s="203" t="s">
        <v>365</v>
      </c>
      <c r="C196" s="200" t="s">
        <v>608</v>
      </c>
      <c r="E196" s="197" t="s">
        <v>887</v>
      </c>
      <c r="F196" s="203" t="s">
        <v>888</v>
      </c>
      <c r="G196" s="200" t="s">
        <v>608</v>
      </c>
    </row>
    <row r="197" spans="1:7" x14ac:dyDescent="0.2">
      <c r="A197" s="197" t="s">
        <v>587</v>
      </c>
      <c r="B197" s="203" t="s">
        <v>588</v>
      </c>
      <c r="C197" s="200" t="s">
        <v>608</v>
      </c>
      <c r="E197" s="197" t="s">
        <v>132</v>
      </c>
      <c r="F197" s="203" t="s">
        <v>363</v>
      </c>
      <c r="G197" s="200" t="s">
        <v>608</v>
      </c>
    </row>
    <row r="198" spans="1:7" x14ac:dyDescent="0.2">
      <c r="A198" s="197" t="s">
        <v>125</v>
      </c>
      <c r="B198" s="203" t="s">
        <v>366</v>
      </c>
      <c r="C198" s="200" t="s">
        <v>608</v>
      </c>
      <c r="E198" s="197" t="s">
        <v>1050</v>
      </c>
      <c r="F198" s="203" t="s">
        <v>1051</v>
      </c>
      <c r="G198" s="200" t="s">
        <v>608</v>
      </c>
    </row>
    <row r="199" spans="1:7" x14ac:dyDescent="0.2">
      <c r="A199" s="197" t="s">
        <v>1269</v>
      </c>
      <c r="B199" s="203" t="s">
        <v>1270</v>
      </c>
      <c r="C199" s="200" t="s">
        <v>608</v>
      </c>
      <c r="E199" s="197" t="s">
        <v>848</v>
      </c>
      <c r="F199" s="203" t="s">
        <v>849</v>
      </c>
      <c r="G199" s="200" t="s">
        <v>608</v>
      </c>
    </row>
    <row r="200" spans="1:7" x14ac:dyDescent="0.2">
      <c r="A200" s="197" t="s">
        <v>163</v>
      </c>
      <c r="B200" s="203" t="s">
        <v>367</v>
      </c>
      <c r="C200" s="200" t="s">
        <v>608</v>
      </c>
      <c r="E200" s="197" t="s">
        <v>721</v>
      </c>
      <c r="F200" s="203" t="s">
        <v>722</v>
      </c>
      <c r="G200" s="200" t="s">
        <v>608</v>
      </c>
    </row>
    <row r="201" spans="1:7" x14ac:dyDescent="0.2">
      <c r="A201" s="197" t="s">
        <v>723</v>
      </c>
      <c r="B201" s="203" t="s">
        <v>724</v>
      </c>
      <c r="C201" s="200" t="s">
        <v>608</v>
      </c>
      <c r="E201" s="197" t="s">
        <v>364</v>
      </c>
      <c r="F201" s="203" t="s">
        <v>365</v>
      </c>
      <c r="G201" s="200" t="s">
        <v>608</v>
      </c>
    </row>
    <row r="202" spans="1:7" x14ac:dyDescent="0.2">
      <c r="A202" s="197" t="s">
        <v>889</v>
      </c>
      <c r="B202" s="203" t="s">
        <v>890</v>
      </c>
      <c r="C202" s="200" t="s">
        <v>608</v>
      </c>
      <c r="E202" s="197" t="s">
        <v>587</v>
      </c>
      <c r="F202" s="203" t="s">
        <v>588</v>
      </c>
      <c r="G202" s="200" t="s">
        <v>608</v>
      </c>
    </row>
    <row r="203" spans="1:7" x14ac:dyDescent="0.2">
      <c r="A203" s="197" t="s">
        <v>597</v>
      </c>
      <c r="B203" s="203" t="s">
        <v>598</v>
      </c>
      <c r="C203" s="200" t="s">
        <v>608</v>
      </c>
      <c r="E203" s="197" t="s">
        <v>125</v>
      </c>
      <c r="F203" s="203" t="s">
        <v>366</v>
      </c>
      <c r="G203" s="200" t="s">
        <v>608</v>
      </c>
    </row>
    <row r="204" spans="1:7" x14ac:dyDescent="0.2">
      <c r="A204" s="197" t="s">
        <v>529</v>
      </c>
      <c r="B204" s="203" t="s">
        <v>530</v>
      </c>
      <c r="C204" s="200" t="s">
        <v>608</v>
      </c>
      <c r="E204" s="197" t="s">
        <v>1269</v>
      </c>
      <c r="F204" s="203" t="s">
        <v>1270</v>
      </c>
      <c r="G204" s="200" t="s">
        <v>608</v>
      </c>
    </row>
    <row r="205" spans="1:7" x14ac:dyDescent="0.2">
      <c r="A205" s="197" t="s">
        <v>106</v>
      </c>
      <c r="B205" s="203" t="s">
        <v>368</v>
      </c>
      <c r="C205" s="200" t="s">
        <v>608</v>
      </c>
      <c r="E205" s="197" t="s">
        <v>163</v>
      </c>
      <c r="F205" s="203" t="s">
        <v>367</v>
      </c>
      <c r="G205" s="200" t="s">
        <v>608</v>
      </c>
    </row>
    <row r="206" spans="1:7" x14ac:dyDescent="0.2">
      <c r="A206" s="197" t="s">
        <v>147</v>
      </c>
      <c r="B206" s="203" t="s">
        <v>369</v>
      </c>
      <c r="C206" s="200" t="s">
        <v>608</v>
      </c>
      <c r="E206" s="197" t="s">
        <v>723</v>
      </c>
      <c r="F206" s="203" t="s">
        <v>724</v>
      </c>
      <c r="G206" s="200" t="s">
        <v>608</v>
      </c>
    </row>
    <row r="207" spans="1:7" x14ac:dyDescent="0.2">
      <c r="A207" s="197" t="s">
        <v>258</v>
      </c>
      <c r="B207" s="203" t="s">
        <v>370</v>
      </c>
      <c r="C207" s="200" t="s">
        <v>608</v>
      </c>
      <c r="E207" s="197" t="s">
        <v>889</v>
      </c>
      <c r="F207" s="203" t="s">
        <v>890</v>
      </c>
      <c r="G207" s="200" t="s">
        <v>608</v>
      </c>
    </row>
    <row r="208" spans="1:7" x14ac:dyDescent="0.2">
      <c r="A208" s="197" t="s">
        <v>850</v>
      </c>
      <c r="B208" s="203" t="s">
        <v>851</v>
      </c>
      <c r="C208" s="200" t="s">
        <v>608</v>
      </c>
      <c r="E208" s="197" t="s">
        <v>597</v>
      </c>
      <c r="F208" s="203" t="s">
        <v>598</v>
      </c>
      <c r="G208" s="200" t="s">
        <v>608</v>
      </c>
    </row>
    <row r="209" spans="1:7" x14ac:dyDescent="0.2">
      <c r="A209" s="197" t="s">
        <v>725</v>
      </c>
      <c r="B209" s="203" t="s">
        <v>726</v>
      </c>
      <c r="C209" s="200" t="s">
        <v>608</v>
      </c>
      <c r="E209" s="197" t="s">
        <v>529</v>
      </c>
      <c r="F209" s="203" t="s">
        <v>530</v>
      </c>
      <c r="G209" s="200" t="s">
        <v>608</v>
      </c>
    </row>
    <row r="210" spans="1:7" x14ac:dyDescent="0.2">
      <c r="A210" s="197" t="s">
        <v>1070</v>
      </c>
      <c r="B210" s="203" t="s">
        <v>1071</v>
      </c>
      <c r="C210" s="200" t="s">
        <v>608</v>
      </c>
      <c r="E210" s="197" t="s">
        <v>106</v>
      </c>
      <c r="F210" s="203" t="s">
        <v>368</v>
      </c>
      <c r="G210" s="200" t="s">
        <v>608</v>
      </c>
    </row>
    <row r="211" spans="1:7" x14ac:dyDescent="0.2">
      <c r="A211" s="197" t="s">
        <v>229</v>
      </c>
      <c r="B211" s="203" t="s">
        <v>371</v>
      </c>
      <c r="C211" s="200" t="s">
        <v>608</v>
      </c>
      <c r="E211" s="197" t="s">
        <v>147</v>
      </c>
      <c r="F211" s="203" t="s">
        <v>369</v>
      </c>
      <c r="G211" s="200" t="s">
        <v>608</v>
      </c>
    </row>
    <row r="212" spans="1:7" x14ac:dyDescent="0.2">
      <c r="A212" s="197" t="s">
        <v>247</v>
      </c>
      <c r="B212" s="203" t="s">
        <v>372</v>
      </c>
      <c r="C212" s="200" t="s">
        <v>608</v>
      </c>
      <c r="E212" s="197" t="s">
        <v>258</v>
      </c>
      <c r="F212" s="203" t="s">
        <v>370</v>
      </c>
      <c r="G212" s="200" t="s">
        <v>608</v>
      </c>
    </row>
    <row r="213" spans="1:7" x14ac:dyDescent="0.2">
      <c r="A213" s="197" t="s">
        <v>727</v>
      </c>
      <c r="B213" s="203" t="s">
        <v>728</v>
      </c>
      <c r="C213" s="200" t="s">
        <v>608</v>
      </c>
      <c r="E213" s="197" t="s">
        <v>850</v>
      </c>
      <c r="F213" s="203" t="s">
        <v>851</v>
      </c>
      <c r="G213" s="200" t="s">
        <v>608</v>
      </c>
    </row>
    <row r="214" spans="1:7" x14ac:dyDescent="0.2">
      <c r="A214" s="197" t="s">
        <v>80</v>
      </c>
      <c r="B214" s="203" t="s">
        <v>373</v>
      </c>
      <c r="C214" s="200" t="s">
        <v>608</v>
      </c>
      <c r="E214" s="197" t="s">
        <v>725</v>
      </c>
      <c r="F214" s="203" t="s">
        <v>726</v>
      </c>
      <c r="G214" s="200" t="s">
        <v>608</v>
      </c>
    </row>
    <row r="215" spans="1:7" x14ac:dyDescent="0.2">
      <c r="A215" s="197" t="s">
        <v>164</v>
      </c>
      <c r="B215" s="203" t="s">
        <v>374</v>
      </c>
      <c r="C215" s="200" t="s">
        <v>608</v>
      </c>
      <c r="E215" s="197" t="s">
        <v>1070</v>
      </c>
      <c r="F215" s="203" t="s">
        <v>1071</v>
      </c>
      <c r="G215" s="200" t="s">
        <v>608</v>
      </c>
    </row>
    <row r="216" spans="1:7" x14ac:dyDescent="0.2">
      <c r="A216" s="197" t="s">
        <v>119</v>
      </c>
      <c r="B216" s="203" t="s">
        <v>375</v>
      </c>
      <c r="C216" s="200" t="s">
        <v>608</v>
      </c>
      <c r="E216" s="197" t="s">
        <v>229</v>
      </c>
      <c r="F216" s="203" t="s">
        <v>371</v>
      </c>
      <c r="G216" s="200" t="s">
        <v>608</v>
      </c>
    </row>
    <row r="217" spans="1:7" x14ac:dyDescent="0.2">
      <c r="A217" s="197" t="s">
        <v>852</v>
      </c>
      <c r="B217" s="203" t="s">
        <v>853</v>
      </c>
      <c r="C217" s="200" t="s">
        <v>608</v>
      </c>
      <c r="E217" s="197" t="s">
        <v>247</v>
      </c>
      <c r="F217" s="203" t="s">
        <v>372</v>
      </c>
      <c r="G217" s="200" t="s">
        <v>608</v>
      </c>
    </row>
    <row r="218" spans="1:7" x14ac:dyDescent="0.2">
      <c r="A218" s="197" t="s">
        <v>729</v>
      </c>
      <c r="B218" s="203" t="s">
        <v>730</v>
      </c>
      <c r="C218" s="200" t="s">
        <v>608</v>
      </c>
      <c r="E218" s="197" t="s">
        <v>727</v>
      </c>
      <c r="F218" s="203" t="s">
        <v>728</v>
      </c>
      <c r="G218" s="200" t="s">
        <v>608</v>
      </c>
    </row>
    <row r="219" spans="1:7" x14ac:dyDescent="0.2">
      <c r="A219" s="197" t="s">
        <v>205</v>
      </c>
      <c r="B219" s="203" t="s">
        <v>376</v>
      </c>
      <c r="C219" s="200" t="s">
        <v>608</v>
      </c>
      <c r="E219" s="197" t="s">
        <v>80</v>
      </c>
      <c r="F219" s="203" t="s">
        <v>373</v>
      </c>
      <c r="G219" s="200" t="s">
        <v>608</v>
      </c>
    </row>
    <row r="220" spans="1:7" x14ac:dyDescent="0.2">
      <c r="A220" s="197" t="s">
        <v>158</v>
      </c>
      <c r="B220" s="203" t="s">
        <v>377</v>
      </c>
      <c r="C220" s="200" t="s">
        <v>608</v>
      </c>
      <c r="E220" s="197" t="s">
        <v>891</v>
      </c>
      <c r="F220" s="203" t="s">
        <v>892</v>
      </c>
      <c r="G220" s="200" t="s">
        <v>608</v>
      </c>
    </row>
    <row r="221" spans="1:7" x14ac:dyDescent="0.2">
      <c r="A221" s="197" t="s">
        <v>226</v>
      </c>
      <c r="B221" s="203" t="s">
        <v>378</v>
      </c>
      <c r="C221" s="200" t="s">
        <v>608</v>
      </c>
      <c r="E221" s="197" t="s">
        <v>164</v>
      </c>
      <c r="F221" s="203" t="s">
        <v>374</v>
      </c>
      <c r="G221" s="200" t="s">
        <v>608</v>
      </c>
    </row>
    <row r="222" spans="1:7" x14ac:dyDescent="0.2">
      <c r="A222" s="197" t="s">
        <v>231</v>
      </c>
      <c r="B222" s="203" t="s">
        <v>379</v>
      </c>
      <c r="C222" s="200" t="s">
        <v>608</v>
      </c>
      <c r="E222" s="197" t="s">
        <v>119</v>
      </c>
      <c r="F222" s="203" t="s">
        <v>375</v>
      </c>
      <c r="G222" s="200" t="s">
        <v>608</v>
      </c>
    </row>
    <row r="223" spans="1:7" x14ac:dyDescent="0.2">
      <c r="A223" s="197" t="s">
        <v>599</v>
      </c>
      <c r="B223" s="203" t="s">
        <v>600</v>
      </c>
      <c r="C223" s="200" t="s">
        <v>608</v>
      </c>
      <c r="E223" s="197" t="s">
        <v>852</v>
      </c>
      <c r="F223" s="203" t="s">
        <v>853</v>
      </c>
      <c r="G223" s="200" t="s">
        <v>608</v>
      </c>
    </row>
    <row r="224" spans="1:7" x14ac:dyDescent="0.2">
      <c r="A224" s="197" t="s">
        <v>256</v>
      </c>
      <c r="B224" s="203" t="s">
        <v>380</v>
      </c>
      <c r="C224" s="200" t="s">
        <v>608</v>
      </c>
      <c r="E224" s="197" t="s">
        <v>729</v>
      </c>
      <c r="F224" s="203" t="s">
        <v>730</v>
      </c>
      <c r="G224" s="200" t="s">
        <v>608</v>
      </c>
    </row>
    <row r="225" spans="1:7" x14ac:dyDescent="0.2">
      <c r="A225" s="197" t="s">
        <v>98</v>
      </c>
      <c r="B225" s="203" t="s">
        <v>381</v>
      </c>
      <c r="C225" s="200" t="s">
        <v>608</v>
      </c>
      <c r="E225" s="197" t="s">
        <v>205</v>
      </c>
      <c r="F225" s="203" t="s">
        <v>376</v>
      </c>
      <c r="G225" s="200" t="s">
        <v>608</v>
      </c>
    </row>
    <row r="226" spans="1:7" x14ac:dyDescent="0.2">
      <c r="A226" s="197" t="s">
        <v>978</v>
      </c>
      <c r="B226" s="203" t="s">
        <v>979</v>
      </c>
      <c r="C226" s="200" t="s">
        <v>608</v>
      </c>
      <c r="E226" s="197" t="s">
        <v>158</v>
      </c>
      <c r="F226" s="203" t="s">
        <v>377</v>
      </c>
      <c r="G226" s="200" t="s">
        <v>608</v>
      </c>
    </row>
    <row r="227" spans="1:7" x14ac:dyDescent="0.2">
      <c r="A227" s="197" t="s">
        <v>731</v>
      </c>
      <c r="B227" s="203" t="s">
        <v>732</v>
      </c>
      <c r="C227" s="200" t="s">
        <v>608</v>
      </c>
      <c r="E227" s="197" t="s">
        <v>226</v>
      </c>
      <c r="F227" s="203" t="s">
        <v>378</v>
      </c>
      <c r="G227" s="200" t="s">
        <v>608</v>
      </c>
    </row>
    <row r="228" spans="1:7" x14ac:dyDescent="0.2">
      <c r="A228" s="197" t="s">
        <v>92</v>
      </c>
      <c r="B228" s="203" t="s">
        <v>382</v>
      </c>
      <c r="C228" s="200" t="s">
        <v>608</v>
      </c>
      <c r="E228" s="197" t="s">
        <v>231</v>
      </c>
      <c r="F228" s="203" t="s">
        <v>379</v>
      </c>
      <c r="G228" s="200" t="s">
        <v>608</v>
      </c>
    </row>
    <row r="229" spans="1:7" x14ac:dyDescent="0.2">
      <c r="A229" s="197" t="s">
        <v>561</v>
      </c>
      <c r="B229" s="203" t="s">
        <v>562</v>
      </c>
      <c r="C229" s="200" t="s">
        <v>608</v>
      </c>
      <c r="E229" s="197" t="s">
        <v>599</v>
      </c>
      <c r="F229" s="203" t="s">
        <v>600</v>
      </c>
      <c r="G229" s="200" t="s">
        <v>608</v>
      </c>
    </row>
    <row r="230" spans="1:7" x14ac:dyDescent="0.2">
      <c r="A230" s="197" t="s">
        <v>166</v>
      </c>
      <c r="B230" s="203" t="s">
        <v>383</v>
      </c>
      <c r="C230" s="200" t="s">
        <v>608</v>
      </c>
      <c r="E230" s="197" t="s">
        <v>256</v>
      </c>
      <c r="F230" s="203" t="s">
        <v>380</v>
      </c>
      <c r="G230" s="200" t="s">
        <v>608</v>
      </c>
    </row>
    <row r="231" spans="1:7" x14ac:dyDescent="0.2">
      <c r="A231" s="197" t="s">
        <v>157</v>
      </c>
      <c r="B231" s="203" t="s">
        <v>384</v>
      </c>
      <c r="C231" s="200" t="s">
        <v>608</v>
      </c>
      <c r="E231" s="197" t="s">
        <v>98</v>
      </c>
      <c r="F231" s="203" t="s">
        <v>381</v>
      </c>
      <c r="G231" s="200" t="s">
        <v>608</v>
      </c>
    </row>
    <row r="232" spans="1:7" x14ac:dyDescent="0.2">
      <c r="A232" s="197" t="s">
        <v>233</v>
      </c>
      <c r="B232" s="203" t="s">
        <v>385</v>
      </c>
      <c r="C232" s="200" t="s">
        <v>608</v>
      </c>
      <c r="E232" s="197" t="s">
        <v>978</v>
      </c>
      <c r="F232" s="203" t="s">
        <v>979</v>
      </c>
      <c r="G232" s="200" t="s">
        <v>608</v>
      </c>
    </row>
    <row r="233" spans="1:7" x14ac:dyDescent="0.2">
      <c r="A233" s="197" t="s">
        <v>124</v>
      </c>
      <c r="B233" s="203" t="s">
        <v>386</v>
      </c>
      <c r="C233" s="200" t="s">
        <v>608</v>
      </c>
      <c r="E233" s="197" t="s">
        <v>731</v>
      </c>
      <c r="F233" s="203" t="s">
        <v>732</v>
      </c>
      <c r="G233" s="200" t="s">
        <v>608</v>
      </c>
    </row>
    <row r="234" spans="1:7" x14ac:dyDescent="0.2">
      <c r="A234" s="197" t="s">
        <v>199</v>
      </c>
      <c r="B234" s="203" t="s">
        <v>387</v>
      </c>
      <c r="C234" s="200" t="s">
        <v>608</v>
      </c>
      <c r="E234" s="197" t="s">
        <v>92</v>
      </c>
      <c r="F234" s="203" t="s">
        <v>382</v>
      </c>
      <c r="G234" s="200" t="s">
        <v>608</v>
      </c>
    </row>
    <row r="235" spans="1:7" x14ac:dyDescent="0.2">
      <c r="A235" s="197" t="s">
        <v>1060</v>
      </c>
      <c r="B235" s="203" t="s">
        <v>1061</v>
      </c>
      <c r="C235" s="200" t="s">
        <v>608</v>
      </c>
      <c r="E235" s="197" t="s">
        <v>561</v>
      </c>
      <c r="F235" s="203" t="s">
        <v>562</v>
      </c>
      <c r="G235" s="200" t="s">
        <v>608</v>
      </c>
    </row>
    <row r="236" spans="1:7" x14ac:dyDescent="0.2">
      <c r="A236" s="197" t="s">
        <v>228</v>
      </c>
      <c r="B236" s="203" t="s">
        <v>388</v>
      </c>
      <c r="C236" s="200" t="s">
        <v>608</v>
      </c>
      <c r="E236" s="197" t="s">
        <v>166</v>
      </c>
      <c r="F236" s="203" t="s">
        <v>383</v>
      </c>
      <c r="G236" s="200" t="s">
        <v>608</v>
      </c>
    </row>
    <row r="237" spans="1:7" x14ac:dyDescent="0.2">
      <c r="A237" s="197" t="s">
        <v>733</v>
      </c>
      <c r="B237" s="203" t="s">
        <v>734</v>
      </c>
      <c r="C237" s="200" t="s">
        <v>608</v>
      </c>
      <c r="E237" s="197" t="s">
        <v>157</v>
      </c>
      <c r="F237" s="203" t="s">
        <v>384</v>
      </c>
      <c r="G237" s="200" t="s">
        <v>608</v>
      </c>
    </row>
    <row r="238" spans="1:7" x14ac:dyDescent="0.2">
      <c r="A238" s="197" t="s">
        <v>123</v>
      </c>
      <c r="B238" s="203" t="s">
        <v>389</v>
      </c>
      <c r="C238" s="200" t="s">
        <v>608</v>
      </c>
      <c r="E238" s="197" t="s">
        <v>233</v>
      </c>
      <c r="F238" s="203" t="s">
        <v>385</v>
      </c>
      <c r="G238" s="200" t="s">
        <v>608</v>
      </c>
    </row>
    <row r="239" spans="1:7" x14ac:dyDescent="0.2">
      <c r="A239" s="197" t="s">
        <v>503</v>
      </c>
      <c r="B239" s="203" t="s">
        <v>504</v>
      </c>
      <c r="C239" s="200" t="s">
        <v>608</v>
      </c>
      <c r="E239" s="197" t="s">
        <v>124</v>
      </c>
      <c r="F239" s="203" t="s">
        <v>386</v>
      </c>
      <c r="G239" s="200" t="s">
        <v>608</v>
      </c>
    </row>
    <row r="240" spans="1:7" x14ac:dyDescent="0.2">
      <c r="A240" s="197" t="s">
        <v>735</v>
      </c>
      <c r="B240" s="203" t="s">
        <v>736</v>
      </c>
      <c r="C240" s="200" t="s">
        <v>608</v>
      </c>
      <c r="E240" s="197" t="s">
        <v>199</v>
      </c>
      <c r="F240" s="203" t="s">
        <v>387</v>
      </c>
      <c r="G240" s="200" t="s">
        <v>608</v>
      </c>
    </row>
    <row r="241" spans="1:7" x14ac:dyDescent="0.2">
      <c r="A241" s="197" t="s">
        <v>937</v>
      </c>
      <c r="B241" s="203" t="s">
        <v>938</v>
      </c>
      <c r="C241" s="200" t="s">
        <v>608</v>
      </c>
      <c r="E241" s="197" t="s">
        <v>1060</v>
      </c>
      <c r="F241" s="203" t="s">
        <v>1061</v>
      </c>
      <c r="G241" s="200" t="s">
        <v>608</v>
      </c>
    </row>
    <row r="242" spans="1:7" x14ac:dyDescent="0.2">
      <c r="A242" s="197" t="s">
        <v>737</v>
      </c>
      <c r="B242" s="203" t="s">
        <v>738</v>
      </c>
      <c r="C242" s="200" t="s">
        <v>608</v>
      </c>
      <c r="E242" s="197" t="s">
        <v>228</v>
      </c>
      <c r="F242" s="203" t="s">
        <v>388</v>
      </c>
      <c r="G242" s="200" t="s">
        <v>608</v>
      </c>
    </row>
    <row r="243" spans="1:7" x14ac:dyDescent="0.2">
      <c r="A243" s="197" t="s">
        <v>893</v>
      </c>
      <c r="B243" s="203" t="s">
        <v>894</v>
      </c>
      <c r="C243" s="200" t="s">
        <v>608</v>
      </c>
      <c r="E243" s="197" t="s">
        <v>733</v>
      </c>
      <c r="F243" s="203" t="s">
        <v>734</v>
      </c>
      <c r="G243" s="200" t="s">
        <v>608</v>
      </c>
    </row>
    <row r="244" spans="1:7" x14ac:dyDescent="0.2">
      <c r="A244" s="197" t="s">
        <v>390</v>
      </c>
      <c r="B244" s="203" t="s">
        <v>391</v>
      </c>
      <c r="C244" s="200" t="s">
        <v>608</v>
      </c>
      <c r="E244" s="197" t="s">
        <v>123</v>
      </c>
      <c r="F244" s="203" t="s">
        <v>389</v>
      </c>
      <c r="G244" s="200" t="s">
        <v>608</v>
      </c>
    </row>
    <row r="245" spans="1:7" x14ac:dyDescent="0.2">
      <c r="A245" s="197" t="s">
        <v>895</v>
      </c>
      <c r="B245" s="203" t="s">
        <v>896</v>
      </c>
      <c r="C245" s="200" t="s">
        <v>608</v>
      </c>
      <c r="E245" s="197" t="s">
        <v>503</v>
      </c>
      <c r="F245" s="203" t="s">
        <v>504</v>
      </c>
      <c r="G245" s="200" t="s">
        <v>608</v>
      </c>
    </row>
    <row r="246" spans="1:7" x14ac:dyDescent="0.2">
      <c r="A246" s="197" t="s">
        <v>939</v>
      </c>
      <c r="B246" s="203" t="s">
        <v>940</v>
      </c>
      <c r="C246" s="200" t="s">
        <v>608</v>
      </c>
      <c r="E246" s="197" t="s">
        <v>735</v>
      </c>
      <c r="F246" s="203" t="s">
        <v>736</v>
      </c>
      <c r="G246" s="200" t="s">
        <v>608</v>
      </c>
    </row>
    <row r="247" spans="1:7" x14ac:dyDescent="0.2">
      <c r="A247" s="197" t="s">
        <v>111</v>
      </c>
      <c r="B247" s="203" t="s">
        <v>392</v>
      </c>
      <c r="C247" s="200" t="s">
        <v>608</v>
      </c>
      <c r="E247" s="197" t="s">
        <v>937</v>
      </c>
      <c r="F247" s="203" t="s">
        <v>938</v>
      </c>
      <c r="G247" s="200" t="s">
        <v>608</v>
      </c>
    </row>
    <row r="248" spans="1:7" x14ac:dyDescent="0.2">
      <c r="A248" s="197" t="s">
        <v>1018</v>
      </c>
      <c r="B248" s="203" t="s">
        <v>739</v>
      </c>
      <c r="C248" s="200" t="s">
        <v>608</v>
      </c>
      <c r="E248" s="197" t="s">
        <v>737</v>
      </c>
      <c r="F248" s="203" t="s">
        <v>738</v>
      </c>
      <c r="G248" s="200" t="s">
        <v>608</v>
      </c>
    </row>
    <row r="249" spans="1:7" x14ac:dyDescent="0.2">
      <c r="A249" s="197" t="s">
        <v>563</v>
      </c>
      <c r="B249" s="203" t="s">
        <v>393</v>
      </c>
      <c r="C249" s="200" t="s">
        <v>608</v>
      </c>
      <c r="E249" s="197" t="s">
        <v>893</v>
      </c>
      <c r="F249" s="203" t="s">
        <v>894</v>
      </c>
      <c r="G249" s="200" t="s">
        <v>608</v>
      </c>
    </row>
    <row r="250" spans="1:7" x14ac:dyDescent="0.2">
      <c r="A250" s="197" t="s">
        <v>88</v>
      </c>
      <c r="B250" s="203" t="s">
        <v>394</v>
      </c>
      <c r="C250" s="200" t="s">
        <v>608</v>
      </c>
      <c r="E250" s="197" t="s">
        <v>390</v>
      </c>
      <c r="F250" s="203" t="s">
        <v>391</v>
      </c>
      <c r="G250" s="200" t="s">
        <v>608</v>
      </c>
    </row>
    <row r="251" spans="1:7" x14ac:dyDescent="0.2">
      <c r="A251" s="197" t="s">
        <v>209</v>
      </c>
      <c r="B251" s="203" t="s">
        <v>395</v>
      </c>
      <c r="C251" s="200" t="s">
        <v>608</v>
      </c>
      <c r="E251" s="197" t="s">
        <v>895</v>
      </c>
      <c r="F251" s="203" t="s">
        <v>896</v>
      </c>
      <c r="G251" s="200" t="s">
        <v>608</v>
      </c>
    </row>
    <row r="252" spans="1:7" x14ac:dyDescent="0.2">
      <c r="A252" s="197" t="s">
        <v>854</v>
      </c>
      <c r="B252" s="203" t="s">
        <v>855</v>
      </c>
      <c r="C252" s="200" t="s">
        <v>608</v>
      </c>
      <c r="E252" s="197" t="s">
        <v>939</v>
      </c>
      <c r="F252" s="203" t="s">
        <v>940</v>
      </c>
      <c r="G252" s="200" t="s">
        <v>608</v>
      </c>
    </row>
    <row r="253" spans="1:7" x14ac:dyDescent="0.2">
      <c r="A253" s="197" t="s">
        <v>213</v>
      </c>
      <c r="B253" s="203" t="s">
        <v>396</v>
      </c>
      <c r="C253" s="200" t="s">
        <v>608</v>
      </c>
      <c r="E253" s="197" t="s">
        <v>111</v>
      </c>
      <c r="F253" s="203" t="s">
        <v>392</v>
      </c>
      <c r="G253" s="200" t="s">
        <v>608</v>
      </c>
    </row>
    <row r="254" spans="1:7" x14ac:dyDescent="0.2">
      <c r="A254" s="197" t="s">
        <v>1062</v>
      </c>
      <c r="B254" s="203" t="s">
        <v>1063</v>
      </c>
      <c r="C254" s="200" t="s">
        <v>608</v>
      </c>
      <c r="E254" s="197" t="s">
        <v>1018</v>
      </c>
      <c r="F254" s="203" t="s">
        <v>739</v>
      </c>
      <c r="G254" s="200" t="s">
        <v>608</v>
      </c>
    </row>
    <row r="255" spans="1:7" x14ac:dyDescent="0.2">
      <c r="A255" s="197" t="s">
        <v>138</v>
      </c>
      <c r="B255" s="203" t="s">
        <v>397</v>
      </c>
      <c r="C255" s="200" t="s">
        <v>608</v>
      </c>
      <c r="E255" s="197" t="s">
        <v>563</v>
      </c>
      <c r="F255" s="203" t="s">
        <v>393</v>
      </c>
      <c r="G255" s="200" t="s">
        <v>608</v>
      </c>
    </row>
    <row r="256" spans="1:7" x14ac:dyDescent="0.2">
      <c r="A256" s="197" t="s">
        <v>94</v>
      </c>
      <c r="B256" s="203" t="s">
        <v>398</v>
      </c>
      <c r="C256" s="200" t="s">
        <v>608</v>
      </c>
      <c r="E256" s="197" t="s">
        <v>88</v>
      </c>
      <c r="F256" s="203" t="s">
        <v>394</v>
      </c>
      <c r="G256" s="200" t="s">
        <v>608</v>
      </c>
    </row>
    <row r="257" spans="1:7" x14ac:dyDescent="0.2">
      <c r="A257" s="197" t="s">
        <v>1072</v>
      </c>
      <c r="B257" s="203" t="s">
        <v>1073</v>
      </c>
      <c r="C257" s="200" t="s">
        <v>608</v>
      </c>
      <c r="E257" s="197" t="s">
        <v>209</v>
      </c>
      <c r="F257" s="203" t="s">
        <v>395</v>
      </c>
      <c r="G257" s="200" t="s">
        <v>608</v>
      </c>
    </row>
    <row r="258" spans="1:7" x14ac:dyDescent="0.2">
      <c r="A258" s="197" t="s">
        <v>740</v>
      </c>
      <c r="B258" s="203" t="s">
        <v>741</v>
      </c>
      <c r="C258" s="200" t="s">
        <v>608</v>
      </c>
      <c r="E258" s="197" t="s">
        <v>854</v>
      </c>
      <c r="F258" s="203" t="s">
        <v>855</v>
      </c>
      <c r="G258" s="200" t="s">
        <v>608</v>
      </c>
    </row>
    <row r="259" spans="1:7" x14ac:dyDescent="0.2">
      <c r="A259" s="197" t="s">
        <v>191</v>
      </c>
      <c r="B259" s="203" t="s">
        <v>399</v>
      </c>
      <c r="C259" s="200" t="s">
        <v>608</v>
      </c>
      <c r="E259" s="197" t="s">
        <v>213</v>
      </c>
      <c r="F259" s="203" t="s">
        <v>396</v>
      </c>
      <c r="G259" s="200" t="s">
        <v>608</v>
      </c>
    </row>
    <row r="260" spans="1:7" x14ac:dyDescent="0.2">
      <c r="A260" s="197" t="s">
        <v>742</v>
      </c>
      <c r="B260" s="203" t="s">
        <v>743</v>
      </c>
      <c r="C260" s="200" t="s">
        <v>608</v>
      </c>
      <c r="E260" s="197" t="s">
        <v>1062</v>
      </c>
      <c r="F260" s="203" t="s">
        <v>1063</v>
      </c>
      <c r="G260" s="200" t="s">
        <v>608</v>
      </c>
    </row>
    <row r="261" spans="1:7" x14ac:dyDescent="0.2">
      <c r="A261" s="197" t="s">
        <v>97</v>
      </c>
      <c r="B261" s="203" t="s">
        <v>400</v>
      </c>
      <c r="C261" s="200" t="s">
        <v>608</v>
      </c>
      <c r="E261" s="197" t="s">
        <v>138</v>
      </c>
      <c r="F261" s="203" t="s">
        <v>397</v>
      </c>
      <c r="G261" s="200" t="s">
        <v>608</v>
      </c>
    </row>
    <row r="262" spans="1:7" x14ac:dyDescent="0.2">
      <c r="A262" s="197" t="s">
        <v>167</v>
      </c>
      <c r="B262" s="203" t="s">
        <v>401</v>
      </c>
      <c r="C262" s="200" t="s">
        <v>608</v>
      </c>
      <c r="E262" s="197" t="s">
        <v>94</v>
      </c>
      <c r="F262" s="203" t="s">
        <v>398</v>
      </c>
      <c r="G262" s="200" t="s">
        <v>608</v>
      </c>
    </row>
    <row r="263" spans="1:7" x14ac:dyDescent="0.2">
      <c r="A263" s="197" t="s">
        <v>101</v>
      </c>
      <c r="B263" s="203" t="s">
        <v>402</v>
      </c>
      <c r="C263" s="200" t="s">
        <v>608</v>
      </c>
      <c r="E263" s="197" t="s">
        <v>1072</v>
      </c>
      <c r="F263" s="203" t="s">
        <v>1073</v>
      </c>
      <c r="G263" s="200" t="s">
        <v>608</v>
      </c>
    </row>
    <row r="264" spans="1:7" x14ac:dyDescent="0.2">
      <c r="A264" s="197" t="s">
        <v>188</v>
      </c>
      <c r="B264" s="203" t="s">
        <v>403</v>
      </c>
      <c r="C264" s="200" t="s">
        <v>608</v>
      </c>
      <c r="E264" s="197" t="s">
        <v>740</v>
      </c>
      <c r="F264" s="203" t="s">
        <v>741</v>
      </c>
      <c r="G264" s="200" t="s">
        <v>608</v>
      </c>
    </row>
    <row r="265" spans="1:7" x14ac:dyDescent="0.2">
      <c r="A265" s="197" t="s">
        <v>531</v>
      </c>
      <c r="B265" s="203" t="s">
        <v>532</v>
      </c>
      <c r="C265" s="200" t="s">
        <v>608</v>
      </c>
      <c r="E265" s="197" t="s">
        <v>191</v>
      </c>
      <c r="F265" s="203" t="s">
        <v>399</v>
      </c>
      <c r="G265" s="200" t="s">
        <v>608</v>
      </c>
    </row>
    <row r="266" spans="1:7" x14ac:dyDescent="0.2">
      <c r="A266" s="197" t="s">
        <v>192</v>
      </c>
      <c r="B266" s="203" t="s">
        <v>404</v>
      </c>
      <c r="C266" s="200" t="s">
        <v>608</v>
      </c>
      <c r="E266" s="197" t="s">
        <v>742</v>
      </c>
      <c r="F266" s="203" t="s">
        <v>743</v>
      </c>
      <c r="G266" s="200" t="s">
        <v>608</v>
      </c>
    </row>
    <row r="267" spans="1:7" x14ac:dyDescent="0.2">
      <c r="A267" s="197" t="s">
        <v>1074</v>
      </c>
      <c r="B267" s="203" t="s">
        <v>1075</v>
      </c>
      <c r="C267" s="200" t="s">
        <v>608</v>
      </c>
      <c r="E267" s="197" t="s">
        <v>97</v>
      </c>
      <c r="F267" s="203" t="s">
        <v>400</v>
      </c>
      <c r="G267" s="200" t="s">
        <v>608</v>
      </c>
    </row>
    <row r="268" spans="1:7" x14ac:dyDescent="0.2">
      <c r="A268" s="197" t="s">
        <v>82</v>
      </c>
      <c r="B268" s="203" t="s">
        <v>405</v>
      </c>
      <c r="C268" s="200" t="s">
        <v>608</v>
      </c>
      <c r="E268" s="197" t="s">
        <v>167</v>
      </c>
      <c r="F268" s="203" t="s">
        <v>401</v>
      </c>
      <c r="G268" s="200" t="s">
        <v>608</v>
      </c>
    </row>
    <row r="269" spans="1:7" x14ac:dyDescent="0.2">
      <c r="A269" s="197" t="s">
        <v>897</v>
      </c>
      <c r="B269" s="203" t="s">
        <v>898</v>
      </c>
      <c r="C269" s="200" t="s">
        <v>608</v>
      </c>
      <c r="E269" s="197" t="s">
        <v>101</v>
      </c>
      <c r="F269" s="203" t="s">
        <v>402</v>
      </c>
      <c r="G269" s="200" t="s">
        <v>608</v>
      </c>
    </row>
    <row r="270" spans="1:7" x14ac:dyDescent="0.2">
      <c r="A270" s="197" t="s">
        <v>954</v>
      </c>
      <c r="B270" s="203" t="s">
        <v>955</v>
      </c>
      <c r="C270" s="200" t="s">
        <v>608</v>
      </c>
      <c r="E270" s="197" t="s">
        <v>188</v>
      </c>
      <c r="F270" s="203" t="s">
        <v>403</v>
      </c>
      <c r="G270" s="200" t="s">
        <v>608</v>
      </c>
    </row>
    <row r="271" spans="1:7" x14ac:dyDescent="0.2">
      <c r="A271" s="197" t="s">
        <v>1037</v>
      </c>
      <c r="B271" s="203" t="s">
        <v>1038</v>
      </c>
      <c r="C271" s="200" t="s">
        <v>608</v>
      </c>
      <c r="E271" s="197" t="s">
        <v>531</v>
      </c>
      <c r="F271" s="203" t="s">
        <v>532</v>
      </c>
      <c r="G271" s="200" t="s">
        <v>608</v>
      </c>
    </row>
    <row r="272" spans="1:7" x14ac:dyDescent="0.2">
      <c r="A272" s="197" t="s">
        <v>744</v>
      </c>
      <c r="B272" s="203" t="s">
        <v>745</v>
      </c>
      <c r="C272" s="200" t="s">
        <v>608</v>
      </c>
      <c r="E272" s="197" t="s">
        <v>192</v>
      </c>
      <c r="F272" s="203" t="s">
        <v>404</v>
      </c>
      <c r="G272" s="200" t="s">
        <v>608</v>
      </c>
    </row>
    <row r="273" spans="1:7" x14ac:dyDescent="0.2">
      <c r="A273" s="197" t="s">
        <v>856</v>
      </c>
      <c r="B273" s="203" t="s">
        <v>857</v>
      </c>
      <c r="C273" s="200" t="s">
        <v>608</v>
      </c>
      <c r="E273" s="197" t="s">
        <v>1074</v>
      </c>
      <c r="F273" s="203" t="s">
        <v>1075</v>
      </c>
      <c r="G273" s="200" t="s">
        <v>608</v>
      </c>
    </row>
    <row r="274" spans="1:7" x14ac:dyDescent="0.2">
      <c r="A274" s="197" t="s">
        <v>248</v>
      </c>
      <c r="B274" s="203" t="s">
        <v>406</v>
      </c>
      <c r="C274" s="200" t="s">
        <v>608</v>
      </c>
      <c r="E274" s="197" t="s">
        <v>82</v>
      </c>
      <c r="F274" s="203" t="s">
        <v>405</v>
      </c>
      <c r="G274" s="200" t="s">
        <v>608</v>
      </c>
    </row>
    <row r="275" spans="1:7" x14ac:dyDescent="0.2">
      <c r="A275" s="197" t="s">
        <v>1064</v>
      </c>
      <c r="B275" s="203" t="s">
        <v>1065</v>
      </c>
      <c r="C275" s="200" t="s">
        <v>608</v>
      </c>
      <c r="E275" s="197" t="s">
        <v>897</v>
      </c>
      <c r="F275" s="203" t="s">
        <v>898</v>
      </c>
      <c r="G275" s="200" t="s">
        <v>608</v>
      </c>
    </row>
    <row r="276" spans="1:7" x14ac:dyDescent="0.2">
      <c r="A276" s="197" t="s">
        <v>152</v>
      </c>
      <c r="B276" s="203" t="s">
        <v>407</v>
      </c>
      <c r="C276" s="200" t="s">
        <v>608</v>
      </c>
      <c r="E276" s="197" t="s">
        <v>954</v>
      </c>
      <c r="F276" s="203" t="s">
        <v>955</v>
      </c>
      <c r="G276" s="200" t="s">
        <v>608</v>
      </c>
    </row>
    <row r="277" spans="1:7" x14ac:dyDescent="0.2">
      <c r="A277" s="197" t="s">
        <v>1086</v>
      </c>
      <c r="B277" s="203" t="s">
        <v>1087</v>
      </c>
      <c r="C277" s="200" t="s">
        <v>608</v>
      </c>
      <c r="E277" s="197" t="s">
        <v>1037</v>
      </c>
      <c r="F277" s="203" t="s">
        <v>1038</v>
      </c>
      <c r="G277" s="200" t="s">
        <v>608</v>
      </c>
    </row>
    <row r="278" spans="1:7" x14ac:dyDescent="0.2">
      <c r="A278" s="197" t="s">
        <v>236</v>
      </c>
      <c r="B278" s="203" t="s">
        <v>408</v>
      </c>
      <c r="C278" s="200" t="s">
        <v>608</v>
      </c>
      <c r="E278" s="197" t="s">
        <v>744</v>
      </c>
      <c r="F278" s="203" t="s">
        <v>745</v>
      </c>
      <c r="G278" s="200" t="s">
        <v>608</v>
      </c>
    </row>
    <row r="279" spans="1:7" x14ac:dyDescent="0.2">
      <c r="A279" s="197" t="s">
        <v>222</v>
      </c>
      <c r="B279" s="203" t="s">
        <v>409</v>
      </c>
      <c r="C279" s="200" t="s">
        <v>608</v>
      </c>
      <c r="E279" s="197" t="s">
        <v>856</v>
      </c>
      <c r="F279" s="203" t="s">
        <v>857</v>
      </c>
      <c r="G279" s="200" t="s">
        <v>608</v>
      </c>
    </row>
    <row r="280" spans="1:7" x14ac:dyDescent="0.2">
      <c r="A280" s="197" t="s">
        <v>746</v>
      </c>
      <c r="B280" s="203" t="s">
        <v>747</v>
      </c>
      <c r="C280" s="200" t="s">
        <v>608</v>
      </c>
      <c r="E280" s="197" t="s">
        <v>248</v>
      </c>
      <c r="F280" s="203" t="s">
        <v>406</v>
      </c>
      <c r="G280" s="200" t="s">
        <v>608</v>
      </c>
    </row>
    <row r="281" spans="1:7" x14ac:dyDescent="0.2">
      <c r="A281" s="197" t="s">
        <v>246</v>
      </c>
      <c r="B281" s="203" t="s">
        <v>410</v>
      </c>
      <c r="C281" s="200" t="s">
        <v>608</v>
      </c>
      <c r="E281" s="197" t="s">
        <v>1064</v>
      </c>
      <c r="F281" s="203" t="s">
        <v>1065</v>
      </c>
      <c r="G281" s="200" t="s">
        <v>608</v>
      </c>
    </row>
    <row r="282" spans="1:7" x14ac:dyDescent="0.2">
      <c r="A282" s="197" t="s">
        <v>171</v>
      </c>
      <c r="B282" s="203" t="s">
        <v>411</v>
      </c>
      <c r="C282" s="200" t="s">
        <v>608</v>
      </c>
      <c r="E282" s="197" t="s">
        <v>152</v>
      </c>
      <c r="F282" s="203" t="s">
        <v>407</v>
      </c>
      <c r="G282" s="200" t="s">
        <v>608</v>
      </c>
    </row>
    <row r="283" spans="1:7" x14ac:dyDescent="0.2">
      <c r="A283" s="197" t="s">
        <v>748</v>
      </c>
      <c r="B283" s="203" t="s">
        <v>749</v>
      </c>
      <c r="C283" s="200" t="s">
        <v>608</v>
      </c>
      <c r="E283" s="197" t="s">
        <v>1086</v>
      </c>
      <c r="F283" s="203" t="s">
        <v>1087</v>
      </c>
      <c r="G283" s="200" t="s">
        <v>608</v>
      </c>
    </row>
    <row r="284" spans="1:7" x14ac:dyDescent="0.2">
      <c r="A284" s="197" t="s">
        <v>980</v>
      </c>
      <c r="B284" s="203" t="s">
        <v>981</v>
      </c>
      <c r="C284" s="200" t="s">
        <v>608</v>
      </c>
      <c r="E284" s="197" t="s">
        <v>236</v>
      </c>
      <c r="F284" s="203" t="s">
        <v>408</v>
      </c>
      <c r="G284" s="200" t="s">
        <v>608</v>
      </c>
    </row>
    <row r="285" spans="1:7" x14ac:dyDescent="0.2">
      <c r="A285" s="197" t="s">
        <v>107</v>
      </c>
      <c r="B285" s="203" t="s">
        <v>412</v>
      </c>
      <c r="C285" s="200" t="s">
        <v>608</v>
      </c>
      <c r="E285" s="197" t="s">
        <v>222</v>
      </c>
      <c r="F285" s="203" t="s">
        <v>409</v>
      </c>
      <c r="G285" s="200" t="s">
        <v>608</v>
      </c>
    </row>
    <row r="286" spans="1:7" x14ac:dyDescent="0.2">
      <c r="A286" s="197" t="s">
        <v>899</v>
      </c>
      <c r="B286" s="203" t="s">
        <v>900</v>
      </c>
      <c r="C286" s="200" t="s">
        <v>608</v>
      </c>
      <c r="E286" s="197" t="s">
        <v>746</v>
      </c>
      <c r="F286" s="203" t="s">
        <v>747</v>
      </c>
      <c r="G286" s="200" t="s">
        <v>608</v>
      </c>
    </row>
    <row r="287" spans="1:7" x14ac:dyDescent="0.2">
      <c r="A287" s="197" t="s">
        <v>1039</v>
      </c>
      <c r="B287" s="203" t="s">
        <v>1040</v>
      </c>
      <c r="C287" s="200" t="s">
        <v>608</v>
      </c>
      <c r="E287" s="197" t="s">
        <v>246</v>
      </c>
      <c r="F287" s="203" t="s">
        <v>410</v>
      </c>
      <c r="G287" s="200" t="s">
        <v>608</v>
      </c>
    </row>
    <row r="288" spans="1:7" x14ac:dyDescent="0.2">
      <c r="A288" s="197" t="s">
        <v>139</v>
      </c>
      <c r="B288" s="203" t="s">
        <v>413</v>
      </c>
      <c r="C288" s="200" t="s">
        <v>608</v>
      </c>
      <c r="E288" s="197" t="s">
        <v>171</v>
      </c>
      <c r="F288" s="203" t="s">
        <v>411</v>
      </c>
      <c r="G288" s="200" t="s">
        <v>608</v>
      </c>
    </row>
    <row r="289" spans="1:7" x14ac:dyDescent="0.2">
      <c r="A289" s="197" t="s">
        <v>750</v>
      </c>
      <c r="B289" s="203" t="s">
        <v>751</v>
      </c>
      <c r="C289" s="200" t="s">
        <v>608</v>
      </c>
      <c r="E289" s="197" t="s">
        <v>748</v>
      </c>
      <c r="F289" s="203" t="s">
        <v>749</v>
      </c>
      <c r="G289" s="200" t="s">
        <v>608</v>
      </c>
    </row>
    <row r="290" spans="1:7" x14ac:dyDescent="0.2">
      <c r="A290" s="197" t="s">
        <v>260</v>
      </c>
      <c r="B290" s="203" t="s">
        <v>414</v>
      </c>
      <c r="C290" s="200" t="s">
        <v>608</v>
      </c>
      <c r="E290" s="197" t="s">
        <v>980</v>
      </c>
      <c r="F290" s="203" t="s">
        <v>981</v>
      </c>
      <c r="G290" s="200" t="s">
        <v>608</v>
      </c>
    </row>
    <row r="291" spans="1:7" x14ac:dyDescent="0.2">
      <c r="A291" s="197" t="s">
        <v>752</v>
      </c>
      <c r="B291" s="203" t="s">
        <v>753</v>
      </c>
      <c r="C291" s="200" t="s">
        <v>608</v>
      </c>
      <c r="E291" s="197" t="s">
        <v>107</v>
      </c>
      <c r="F291" s="203" t="s">
        <v>412</v>
      </c>
      <c r="G291" s="200" t="s">
        <v>608</v>
      </c>
    </row>
    <row r="292" spans="1:7" x14ac:dyDescent="0.2">
      <c r="A292" s="197" t="s">
        <v>153</v>
      </c>
      <c r="B292" s="203" t="s">
        <v>415</v>
      </c>
      <c r="C292" s="200" t="s">
        <v>608</v>
      </c>
      <c r="E292" s="197" t="s">
        <v>899</v>
      </c>
      <c r="F292" s="203" t="s">
        <v>900</v>
      </c>
      <c r="G292" s="200" t="s">
        <v>608</v>
      </c>
    </row>
    <row r="293" spans="1:7" x14ac:dyDescent="0.2">
      <c r="A293" s="197" t="s">
        <v>754</v>
      </c>
      <c r="B293" s="203" t="s">
        <v>1041</v>
      </c>
      <c r="C293" s="200" t="s">
        <v>608</v>
      </c>
      <c r="E293" s="197" t="s">
        <v>1039</v>
      </c>
      <c r="F293" s="203" t="s">
        <v>1040</v>
      </c>
      <c r="G293" s="200" t="s">
        <v>608</v>
      </c>
    </row>
    <row r="294" spans="1:7" x14ac:dyDescent="0.2">
      <c r="A294" s="197" t="s">
        <v>858</v>
      </c>
      <c r="B294" s="203" t="s">
        <v>859</v>
      </c>
      <c r="C294" s="200" t="s">
        <v>608</v>
      </c>
      <c r="E294" s="197" t="s">
        <v>139</v>
      </c>
      <c r="F294" s="203" t="s">
        <v>413</v>
      </c>
      <c r="G294" s="200" t="s">
        <v>608</v>
      </c>
    </row>
    <row r="295" spans="1:7" x14ac:dyDescent="0.2">
      <c r="A295" s="197" t="s">
        <v>601</v>
      </c>
      <c r="B295" s="203" t="s">
        <v>1042</v>
      </c>
      <c r="C295" s="200" t="s">
        <v>608</v>
      </c>
      <c r="E295" s="197" t="s">
        <v>750</v>
      </c>
      <c r="F295" s="203" t="s">
        <v>751</v>
      </c>
      <c r="G295" s="200" t="s">
        <v>608</v>
      </c>
    </row>
    <row r="296" spans="1:7" x14ac:dyDescent="0.2">
      <c r="A296" s="197" t="s">
        <v>114</v>
      </c>
      <c r="B296" s="203" t="s">
        <v>416</v>
      </c>
      <c r="C296" s="200" t="s">
        <v>608</v>
      </c>
      <c r="E296" s="197" t="s">
        <v>260</v>
      </c>
      <c r="F296" s="203" t="s">
        <v>414</v>
      </c>
      <c r="G296" s="200" t="s">
        <v>608</v>
      </c>
    </row>
    <row r="297" spans="1:7" x14ac:dyDescent="0.2">
      <c r="A297" s="197" t="s">
        <v>755</v>
      </c>
      <c r="B297" s="203" t="s">
        <v>756</v>
      </c>
      <c r="C297" s="200" t="s">
        <v>608</v>
      </c>
      <c r="E297" s="197" t="s">
        <v>752</v>
      </c>
      <c r="F297" s="203" t="s">
        <v>753</v>
      </c>
      <c r="G297" s="200" t="s">
        <v>608</v>
      </c>
    </row>
    <row r="298" spans="1:7" x14ac:dyDescent="0.2">
      <c r="A298" s="197" t="s">
        <v>757</v>
      </c>
      <c r="B298" s="203" t="s">
        <v>758</v>
      </c>
      <c r="C298" s="200" t="s">
        <v>608</v>
      </c>
      <c r="E298" s="197" t="s">
        <v>153</v>
      </c>
      <c r="F298" s="203" t="s">
        <v>415</v>
      </c>
      <c r="G298" s="200" t="s">
        <v>608</v>
      </c>
    </row>
    <row r="299" spans="1:7" x14ac:dyDescent="0.2">
      <c r="A299" s="197" t="s">
        <v>252</v>
      </c>
      <c r="B299" s="203" t="s">
        <v>417</v>
      </c>
      <c r="C299" s="200" t="s">
        <v>608</v>
      </c>
      <c r="E299" s="197" t="s">
        <v>754</v>
      </c>
      <c r="F299" s="203" t="s">
        <v>1041</v>
      </c>
      <c r="G299" s="200" t="s">
        <v>608</v>
      </c>
    </row>
    <row r="300" spans="1:7" x14ac:dyDescent="0.2">
      <c r="A300" s="197" t="s">
        <v>127</v>
      </c>
      <c r="B300" s="203" t="s">
        <v>418</v>
      </c>
      <c r="C300" s="200" t="s">
        <v>608</v>
      </c>
      <c r="E300" s="197" t="s">
        <v>858</v>
      </c>
      <c r="F300" s="203" t="s">
        <v>859</v>
      </c>
      <c r="G300" s="200" t="s">
        <v>608</v>
      </c>
    </row>
    <row r="301" spans="1:7" x14ac:dyDescent="0.2">
      <c r="A301" s="197" t="s">
        <v>1088</v>
      </c>
      <c r="B301" s="203" t="s">
        <v>1089</v>
      </c>
      <c r="C301" s="200" t="s">
        <v>608</v>
      </c>
      <c r="E301" s="197" t="s">
        <v>601</v>
      </c>
      <c r="F301" s="203" t="s">
        <v>1042</v>
      </c>
      <c r="G301" s="200" t="s">
        <v>608</v>
      </c>
    </row>
    <row r="302" spans="1:7" x14ac:dyDescent="0.2">
      <c r="A302" s="197" t="s">
        <v>759</v>
      </c>
      <c r="B302" s="203" t="s">
        <v>760</v>
      </c>
      <c r="C302" s="200" t="s">
        <v>608</v>
      </c>
      <c r="E302" s="197" t="s">
        <v>114</v>
      </c>
      <c r="F302" s="203" t="s">
        <v>416</v>
      </c>
      <c r="G302" s="200" t="s">
        <v>608</v>
      </c>
    </row>
    <row r="303" spans="1:7" x14ac:dyDescent="0.2">
      <c r="A303" s="197" t="s">
        <v>982</v>
      </c>
      <c r="B303" s="203" t="s">
        <v>983</v>
      </c>
      <c r="C303" s="200" t="s">
        <v>608</v>
      </c>
      <c r="E303" s="197" t="s">
        <v>755</v>
      </c>
      <c r="F303" s="203" t="s">
        <v>756</v>
      </c>
      <c r="G303" s="200" t="s">
        <v>608</v>
      </c>
    </row>
    <row r="304" spans="1:7" x14ac:dyDescent="0.2">
      <c r="A304" s="197" t="s">
        <v>761</v>
      </c>
      <c r="B304" s="203" t="s">
        <v>762</v>
      </c>
      <c r="C304" s="200" t="s">
        <v>608</v>
      </c>
      <c r="E304" s="197" t="s">
        <v>757</v>
      </c>
      <c r="F304" s="203" t="s">
        <v>758</v>
      </c>
      <c r="G304" s="200" t="s">
        <v>608</v>
      </c>
    </row>
    <row r="305" spans="1:7" x14ac:dyDescent="0.2">
      <c r="A305" s="197" t="s">
        <v>901</v>
      </c>
      <c r="B305" s="203" t="s">
        <v>902</v>
      </c>
      <c r="C305" s="200" t="s">
        <v>608</v>
      </c>
      <c r="E305" s="197" t="s">
        <v>252</v>
      </c>
      <c r="F305" s="203" t="s">
        <v>417</v>
      </c>
      <c r="G305" s="200" t="s">
        <v>608</v>
      </c>
    </row>
    <row r="306" spans="1:7" x14ac:dyDescent="0.2">
      <c r="A306" s="197" t="s">
        <v>984</v>
      </c>
      <c r="B306" s="203" t="s">
        <v>985</v>
      </c>
      <c r="C306" s="200" t="s">
        <v>608</v>
      </c>
      <c r="E306" s="197" t="s">
        <v>127</v>
      </c>
      <c r="F306" s="203" t="s">
        <v>418</v>
      </c>
      <c r="G306" s="200" t="s">
        <v>608</v>
      </c>
    </row>
    <row r="307" spans="1:7" x14ac:dyDescent="0.2">
      <c r="A307" s="197" t="s">
        <v>232</v>
      </c>
      <c r="B307" s="203" t="s">
        <v>419</v>
      </c>
      <c r="C307" s="200" t="s">
        <v>608</v>
      </c>
      <c r="E307" s="197" t="s">
        <v>1088</v>
      </c>
      <c r="F307" s="203" t="s">
        <v>1089</v>
      </c>
      <c r="G307" s="200" t="s">
        <v>608</v>
      </c>
    </row>
    <row r="308" spans="1:7" x14ac:dyDescent="0.2">
      <c r="A308" s="197" t="s">
        <v>245</v>
      </c>
      <c r="B308" s="203" t="s">
        <v>420</v>
      </c>
      <c r="C308" s="200" t="s">
        <v>608</v>
      </c>
      <c r="E308" s="197" t="s">
        <v>759</v>
      </c>
      <c r="F308" s="203" t="s">
        <v>760</v>
      </c>
      <c r="G308" s="200" t="s">
        <v>608</v>
      </c>
    </row>
    <row r="309" spans="1:7" x14ac:dyDescent="0.2">
      <c r="A309" s="197" t="s">
        <v>1052</v>
      </c>
      <c r="B309" s="203" t="s">
        <v>1053</v>
      </c>
      <c r="C309" s="200" t="s">
        <v>608</v>
      </c>
      <c r="E309" s="197" t="s">
        <v>982</v>
      </c>
      <c r="F309" s="203" t="s">
        <v>983</v>
      </c>
      <c r="G309" s="200" t="s">
        <v>608</v>
      </c>
    </row>
    <row r="310" spans="1:7" x14ac:dyDescent="0.2">
      <c r="A310" s="197" t="s">
        <v>903</v>
      </c>
      <c r="B310" s="203" t="s">
        <v>904</v>
      </c>
      <c r="C310" s="200" t="s">
        <v>608</v>
      </c>
      <c r="E310" s="197" t="s">
        <v>761</v>
      </c>
      <c r="F310" s="203" t="s">
        <v>762</v>
      </c>
      <c r="G310" s="200" t="s">
        <v>608</v>
      </c>
    </row>
    <row r="311" spans="1:7" x14ac:dyDescent="0.2">
      <c r="A311" s="197" t="s">
        <v>239</v>
      </c>
      <c r="B311" s="203" t="s">
        <v>421</v>
      </c>
      <c r="C311" s="200" t="s">
        <v>608</v>
      </c>
      <c r="E311" s="197" t="s">
        <v>901</v>
      </c>
      <c r="F311" s="203" t="s">
        <v>902</v>
      </c>
      <c r="G311" s="200" t="s">
        <v>608</v>
      </c>
    </row>
    <row r="312" spans="1:7" x14ac:dyDescent="0.2">
      <c r="A312" s="197" t="s">
        <v>110</v>
      </c>
      <c r="B312" s="203" t="s">
        <v>422</v>
      </c>
      <c r="C312" s="200" t="s">
        <v>608</v>
      </c>
      <c r="E312" s="197" t="s">
        <v>984</v>
      </c>
      <c r="F312" s="203" t="s">
        <v>985</v>
      </c>
      <c r="G312" s="200" t="s">
        <v>608</v>
      </c>
    </row>
    <row r="313" spans="1:7" x14ac:dyDescent="0.2">
      <c r="A313" s="197" t="s">
        <v>763</v>
      </c>
      <c r="B313" s="203" t="s">
        <v>764</v>
      </c>
      <c r="C313" s="200" t="s">
        <v>608</v>
      </c>
      <c r="E313" s="197" t="s">
        <v>232</v>
      </c>
      <c r="F313" s="203" t="s">
        <v>419</v>
      </c>
      <c r="G313" s="200" t="s">
        <v>608</v>
      </c>
    </row>
    <row r="314" spans="1:7" x14ac:dyDescent="0.2">
      <c r="A314" s="197" t="s">
        <v>533</v>
      </c>
      <c r="B314" s="203" t="s">
        <v>534</v>
      </c>
      <c r="C314" s="200" t="s">
        <v>608</v>
      </c>
      <c r="E314" s="197" t="s">
        <v>245</v>
      </c>
      <c r="F314" s="203" t="s">
        <v>420</v>
      </c>
      <c r="G314" s="200" t="s">
        <v>608</v>
      </c>
    </row>
    <row r="315" spans="1:7" x14ac:dyDescent="0.2">
      <c r="A315" s="197" t="s">
        <v>120</v>
      </c>
      <c r="B315" s="203" t="s">
        <v>423</v>
      </c>
      <c r="C315" s="200" t="s">
        <v>608</v>
      </c>
      <c r="E315" s="197" t="s">
        <v>1052</v>
      </c>
      <c r="F315" s="203" t="s">
        <v>1053</v>
      </c>
      <c r="G315" s="200" t="s">
        <v>608</v>
      </c>
    </row>
    <row r="316" spans="1:7" x14ac:dyDescent="0.2">
      <c r="A316" s="197" t="s">
        <v>765</v>
      </c>
      <c r="B316" s="203" t="s">
        <v>766</v>
      </c>
      <c r="C316" s="200" t="s">
        <v>608</v>
      </c>
      <c r="E316" s="197" t="s">
        <v>903</v>
      </c>
      <c r="F316" s="203" t="s">
        <v>904</v>
      </c>
      <c r="G316" s="200" t="s">
        <v>608</v>
      </c>
    </row>
    <row r="317" spans="1:7" x14ac:dyDescent="0.2">
      <c r="A317" s="197" t="s">
        <v>240</v>
      </c>
      <c r="B317" s="203" t="s">
        <v>424</v>
      </c>
      <c r="C317" s="200" t="s">
        <v>608</v>
      </c>
      <c r="E317" s="197" t="s">
        <v>239</v>
      </c>
      <c r="F317" s="203" t="s">
        <v>421</v>
      </c>
      <c r="G317" s="200" t="s">
        <v>608</v>
      </c>
    </row>
    <row r="318" spans="1:7" x14ac:dyDescent="0.2">
      <c r="A318" s="197" t="s">
        <v>767</v>
      </c>
      <c r="B318" s="203" t="s">
        <v>768</v>
      </c>
      <c r="C318" s="200" t="s">
        <v>608</v>
      </c>
      <c r="E318" s="197" t="s">
        <v>110</v>
      </c>
      <c r="F318" s="203" t="s">
        <v>422</v>
      </c>
      <c r="G318" s="200" t="s">
        <v>608</v>
      </c>
    </row>
    <row r="319" spans="1:7" x14ac:dyDescent="0.2">
      <c r="A319" s="197" t="s">
        <v>769</v>
      </c>
      <c r="B319" s="203" t="s">
        <v>770</v>
      </c>
      <c r="C319" s="200" t="s">
        <v>608</v>
      </c>
      <c r="E319" s="197" t="s">
        <v>763</v>
      </c>
      <c r="F319" s="203" t="s">
        <v>764</v>
      </c>
      <c r="G319" s="200" t="s">
        <v>608</v>
      </c>
    </row>
    <row r="320" spans="1:7" x14ac:dyDescent="0.2">
      <c r="A320" s="197" t="s">
        <v>905</v>
      </c>
      <c r="B320" s="203" t="s">
        <v>906</v>
      </c>
      <c r="C320" s="200" t="s">
        <v>608</v>
      </c>
      <c r="E320" s="197" t="s">
        <v>533</v>
      </c>
      <c r="F320" s="203" t="s">
        <v>534</v>
      </c>
      <c r="G320" s="200" t="s">
        <v>608</v>
      </c>
    </row>
    <row r="321" spans="1:7" x14ac:dyDescent="0.2">
      <c r="A321" s="197" t="s">
        <v>1027</v>
      </c>
      <c r="B321" s="203" t="s">
        <v>1028</v>
      </c>
      <c r="C321" s="200" t="s">
        <v>608</v>
      </c>
      <c r="E321" s="197" t="s">
        <v>120</v>
      </c>
      <c r="F321" s="203" t="s">
        <v>423</v>
      </c>
      <c r="G321" s="200" t="s">
        <v>608</v>
      </c>
    </row>
    <row r="322" spans="1:7" x14ac:dyDescent="0.2">
      <c r="A322" s="197" t="s">
        <v>224</v>
      </c>
      <c r="B322" s="203" t="s">
        <v>425</v>
      </c>
      <c r="C322" s="200" t="s">
        <v>608</v>
      </c>
      <c r="E322" s="197" t="s">
        <v>765</v>
      </c>
      <c r="F322" s="203" t="s">
        <v>766</v>
      </c>
      <c r="G322" s="200" t="s">
        <v>608</v>
      </c>
    </row>
    <row r="323" spans="1:7" x14ac:dyDescent="0.2">
      <c r="A323" s="197" t="s">
        <v>508</v>
      </c>
      <c r="B323" s="203" t="s">
        <v>509</v>
      </c>
      <c r="C323" s="200" t="s">
        <v>608</v>
      </c>
      <c r="E323" s="197" t="s">
        <v>240</v>
      </c>
      <c r="F323" s="203" t="s">
        <v>424</v>
      </c>
      <c r="G323" s="200" t="s">
        <v>608</v>
      </c>
    </row>
    <row r="324" spans="1:7" x14ac:dyDescent="0.2">
      <c r="A324" s="197" t="s">
        <v>510</v>
      </c>
      <c r="B324" s="203" t="s">
        <v>511</v>
      </c>
      <c r="C324" s="200" t="s">
        <v>608</v>
      </c>
      <c r="E324" s="197" t="s">
        <v>767</v>
      </c>
      <c r="F324" s="203" t="s">
        <v>768</v>
      </c>
      <c r="G324" s="200" t="s">
        <v>608</v>
      </c>
    </row>
    <row r="325" spans="1:7" x14ac:dyDescent="0.2">
      <c r="A325" s="197" t="s">
        <v>771</v>
      </c>
      <c r="B325" s="203" t="s">
        <v>772</v>
      </c>
      <c r="C325" s="200" t="s">
        <v>608</v>
      </c>
      <c r="E325" s="197" t="s">
        <v>769</v>
      </c>
      <c r="F325" s="203" t="s">
        <v>770</v>
      </c>
      <c r="G325" s="200" t="s">
        <v>608</v>
      </c>
    </row>
    <row r="326" spans="1:7" x14ac:dyDescent="0.2">
      <c r="A326" s="197" t="s">
        <v>426</v>
      </c>
      <c r="B326" s="203" t="s">
        <v>427</v>
      </c>
      <c r="C326" s="200" t="s">
        <v>608</v>
      </c>
      <c r="E326" s="197" t="s">
        <v>905</v>
      </c>
      <c r="F326" s="203" t="s">
        <v>906</v>
      </c>
      <c r="G326" s="200" t="s">
        <v>608</v>
      </c>
    </row>
    <row r="327" spans="1:7" x14ac:dyDescent="0.2">
      <c r="A327" s="197" t="s">
        <v>860</v>
      </c>
      <c r="B327" s="203" t="s">
        <v>861</v>
      </c>
      <c r="C327" s="200" t="s">
        <v>608</v>
      </c>
      <c r="E327" s="197" t="s">
        <v>1027</v>
      </c>
      <c r="F327" s="203" t="s">
        <v>1028</v>
      </c>
      <c r="G327" s="200" t="s">
        <v>608</v>
      </c>
    </row>
    <row r="328" spans="1:7" x14ac:dyDescent="0.2">
      <c r="A328" s="197" t="s">
        <v>195</v>
      </c>
      <c r="B328" s="203" t="s">
        <v>428</v>
      </c>
      <c r="C328" s="200" t="s">
        <v>608</v>
      </c>
      <c r="E328" s="197" t="s">
        <v>224</v>
      </c>
      <c r="F328" s="203" t="s">
        <v>425</v>
      </c>
      <c r="G328" s="200" t="s">
        <v>608</v>
      </c>
    </row>
    <row r="329" spans="1:7" x14ac:dyDescent="0.2">
      <c r="A329" s="197" t="s">
        <v>1019</v>
      </c>
      <c r="B329" s="203" t="s">
        <v>1020</v>
      </c>
      <c r="C329" s="200" t="s">
        <v>608</v>
      </c>
      <c r="E329" s="197" t="s">
        <v>508</v>
      </c>
      <c r="F329" s="203" t="s">
        <v>509</v>
      </c>
      <c r="G329" s="200" t="s">
        <v>608</v>
      </c>
    </row>
    <row r="330" spans="1:7" x14ac:dyDescent="0.2">
      <c r="A330" s="197" t="s">
        <v>941</v>
      </c>
      <c r="B330" s="203" t="s">
        <v>942</v>
      </c>
      <c r="C330" s="200" t="s">
        <v>608</v>
      </c>
      <c r="E330" s="197" t="s">
        <v>510</v>
      </c>
      <c r="F330" s="203" t="s">
        <v>511</v>
      </c>
      <c r="G330" s="200" t="s">
        <v>608</v>
      </c>
    </row>
    <row r="331" spans="1:7" x14ac:dyDescent="0.2">
      <c r="A331" s="197" t="s">
        <v>227</v>
      </c>
      <c r="B331" s="203" t="s">
        <v>429</v>
      </c>
      <c r="C331" s="200" t="s">
        <v>608</v>
      </c>
      <c r="E331" s="197" t="s">
        <v>771</v>
      </c>
      <c r="F331" s="203" t="s">
        <v>772</v>
      </c>
      <c r="G331" s="200" t="s">
        <v>608</v>
      </c>
    </row>
    <row r="332" spans="1:7" x14ac:dyDescent="0.2">
      <c r="A332" s="197" t="s">
        <v>179</v>
      </c>
      <c r="B332" s="203" t="s">
        <v>430</v>
      </c>
      <c r="C332" s="200" t="s">
        <v>608</v>
      </c>
      <c r="E332" s="197" t="s">
        <v>426</v>
      </c>
      <c r="F332" s="203" t="s">
        <v>427</v>
      </c>
      <c r="G332" s="200" t="s">
        <v>608</v>
      </c>
    </row>
    <row r="333" spans="1:7" x14ac:dyDescent="0.2">
      <c r="A333" s="197" t="s">
        <v>535</v>
      </c>
      <c r="B333" s="203" t="s">
        <v>536</v>
      </c>
      <c r="C333" s="200" t="s">
        <v>608</v>
      </c>
      <c r="E333" s="197" t="s">
        <v>860</v>
      </c>
      <c r="F333" s="203" t="s">
        <v>861</v>
      </c>
      <c r="G333" s="200" t="s">
        <v>608</v>
      </c>
    </row>
    <row r="334" spans="1:7" x14ac:dyDescent="0.2">
      <c r="A334" s="197" t="s">
        <v>140</v>
      </c>
      <c r="B334" s="203" t="s">
        <v>431</v>
      </c>
      <c r="C334" s="200" t="s">
        <v>608</v>
      </c>
      <c r="E334" s="197" t="s">
        <v>195</v>
      </c>
      <c r="F334" s="203" t="s">
        <v>428</v>
      </c>
      <c r="G334" s="200" t="s">
        <v>608</v>
      </c>
    </row>
    <row r="335" spans="1:7" x14ac:dyDescent="0.2">
      <c r="A335" s="197" t="s">
        <v>190</v>
      </c>
      <c r="B335" s="203" t="s">
        <v>432</v>
      </c>
      <c r="C335" s="200" t="s">
        <v>608</v>
      </c>
      <c r="E335" s="197" t="s">
        <v>1019</v>
      </c>
      <c r="F335" s="203" t="s">
        <v>1020</v>
      </c>
      <c r="G335" s="200" t="s">
        <v>608</v>
      </c>
    </row>
    <row r="336" spans="1:7" x14ac:dyDescent="0.2">
      <c r="A336" s="197" t="s">
        <v>986</v>
      </c>
      <c r="B336" s="203" t="s">
        <v>987</v>
      </c>
      <c r="C336" s="200" t="s">
        <v>608</v>
      </c>
      <c r="E336" s="197" t="s">
        <v>941</v>
      </c>
      <c r="F336" s="203" t="s">
        <v>942</v>
      </c>
      <c r="G336" s="200" t="s">
        <v>608</v>
      </c>
    </row>
    <row r="337" spans="1:7" x14ac:dyDescent="0.2">
      <c r="A337" s="197" t="s">
        <v>1066</v>
      </c>
      <c r="B337" s="203" t="s">
        <v>1067</v>
      </c>
      <c r="C337" s="200" t="s">
        <v>608</v>
      </c>
      <c r="E337" s="197" t="s">
        <v>227</v>
      </c>
      <c r="F337" s="203" t="s">
        <v>429</v>
      </c>
      <c r="G337" s="200" t="s">
        <v>608</v>
      </c>
    </row>
    <row r="338" spans="1:7" x14ac:dyDescent="0.2">
      <c r="A338" s="197" t="s">
        <v>956</v>
      </c>
      <c r="B338" s="203" t="s">
        <v>957</v>
      </c>
      <c r="C338" s="200" t="s">
        <v>608</v>
      </c>
      <c r="E338" s="197" t="s">
        <v>179</v>
      </c>
      <c r="F338" s="203" t="s">
        <v>430</v>
      </c>
      <c r="G338" s="200" t="s">
        <v>608</v>
      </c>
    </row>
    <row r="339" spans="1:7" x14ac:dyDescent="0.2">
      <c r="A339" s="197" t="s">
        <v>193</v>
      </c>
      <c r="B339" s="203" t="s">
        <v>433</v>
      </c>
      <c r="C339" s="200" t="s">
        <v>608</v>
      </c>
      <c r="E339" s="197" t="s">
        <v>535</v>
      </c>
      <c r="F339" s="203" t="s">
        <v>536</v>
      </c>
      <c r="G339" s="200" t="s">
        <v>608</v>
      </c>
    </row>
    <row r="340" spans="1:7" x14ac:dyDescent="0.2">
      <c r="A340" s="197" t="s">
        <v>102</v>
      </c>
      <c r="B340" s="203" t="s">
        <v>434</v>
      </c>
      <c r="C340" s="200" t="s">
        <v>608</v>
      </c>
      <c r="E340" s="197" t="s">
        <v>140</v>
      </c>
      <c r="F340" s="203" t="s">
        <v>431</v>
      </c>
      <c r="G340" s="200" t="s">
        <v>608</v>
      </c>
    </row>
    <row r="341" spans="1:7" x14ac:dyDescent="0.2">
      <c r="A341" s="197" t="s">
        <v>773</v>
      </c>
      <c r="B341" s="203" t="s">
        <v>774</v>
      </c>
      <c r="C341" s="200" t="s">
        <v>608</v>
      </c>
      <c r="E341" s="197" t="s">
        <v>190</v>
      </c>
      <c r="F341" s="203" t="s">
        <v>432</v>
      </c>
      <c r="G341" s="200" t="s">
        <v>608</v>
      </c>
    </row>
    <row r="342" spans="1:7" x14ac:dyDescent="0.2">
      <c r="A342" s="197" t="s">
        <v>197</v>
      </c>
      <c r="B342" s="203" t="s">
        <v>435</v>
      </c>
      <c r="C342" s="200" t="s">
        <v>608</v>
      </c>
      <c r="E342" s="197" t="s">
        <v>986</v>
      </c>
      <c r="F342" s="203" t="s">
        <v>987</v>
      </c>
      <c r="G342" s="200" t="s">
        <v>608</v>
      </c>
    </row>
    <row r="343" spans="1:7" x14ac:dyDescent="0.2">
      <c r="A343" s="197" t="s">
        <v>775</v>
      </c>
      <c r="B343" s="203" t="s">
        <v>776</v>
      </c>
      <c r="C343" s="200" t="s">
        <v>608</v>
      </c>
      <c r="E343" s="197" t="s">
        <v>1066</v>
      </c>
      <c r="F343" s="203" t="s">
        <v>1067</v>
      </c>
      <c r="G343" s="200" t="s">
        <v>608</v>
      </c>
    </row>
    <row r="344" spans="1:7" x14ac:dyDescent="0.2">
      <c r="A344" s="197" t="s">
        <v>436</v>
      </c>
      <c r="B344" s="203" t="s">
        <v>437</v>
      </c>
      <c r="C344" s="200" t="s">
        <v>608</v>
      </c>
      <c r="E344" s="197" t="s">
        <v>956</v>
      </c>
      <c r="F344" s="203" t="s">
        <v>957</v>
      </c>
      <c r="G344" s="200" t="s">
        <v>608</v>
      </c>
    </row>
    <row r="345" spans="1:7" x14ac:dyDescent="0.2">
      <c r="A345" s="197" t="s">
        <v>141</v>
      </c>
      <c r="B345" s="203" t="s">
        <v>438</v>
      </c>
      <c r="C345" s="200" t="s">
        <v>608</v>
      </c>
      <c r="E345" s="197" t="s">
        <v>193</v>
      </c>
      <c r="F345" s="203" t="s">
        <v>433</v>
      </c>
      <c r="G345" s="200" t="s">
        <v>608</v>
      </c>
    </row>
    <row r="346" spans="1:7" x14ac:dyDescent="0.2">
      <c r="A346" s="197" t="s">
        <v>602</v>
      </c>
      <c r="B346" s="203" t="s">
        <v>439</v>
      </c>
      <c r="C346" s="200" t="s">
        <v>608</v>
      </c>
      <c r="E346" s="197" t="s">
        <v>102</v>
      </c>
      <c r="F346" s="203" t="s">
        <v>434</v>
      </c>
      <c r="G346" s="200" t="s">
        <v>608</v>
      </c>
    </row>
    <row r="347" spans="1:7" x14ac:dyDescent="0.2">
      <c r="A347" s="197" t="s">
        <v>1054</v>
      </c>
      <c r="B347" s="203" t="s">
        <v>1055</v>
      </c>
      <c r="C347" s="200" t="s">
        <v>608</v>
      </c>
      <c r="E347" s="197" t="s">
        <v>773</v>
      </c>
      <c r="F347" s="203" t="s">
        <v>774</v>
      </c>
      <c r="G347" s="200" t="s">
        <v>608</v>
      </c>
    </row>
    <row r="348" spans="1:7" x14ac:dyDescent="0.2">
      <c r="A348" s="197" t="s">
        <v>440</v>
      </c>
      <c r="B348" s="203" t="s">
        <v>441</v>
      </c>
      <c r="C348" s="200" t="s">
        <v>608</v>
      </c>
      <c r="E348" s="197" t="s">
        <v>558</v>
      </c>
      <c r="F348" s="203" t="s">
        <v>564</v>
      </c>
      <c r="G348" s="200" t="s">
        <v>608</v>
      </c>
    </row>
    <row r="349" spans="1:7" x14ac:dyDescent="0.2">
      <c r="A349" s="197" t="s">
        <v>1068</v>
      </c>
      <c r="B349" s="203" t="s">
        <v>1069</v>
      </c>
      <c r="C349" s="200" t="s">
        <v>608</v>
      </c>
      <c r="E349" s="197" t="s">
        <v>197</v>
      </c>
      <c r="F349" s="203" t="s">
        <v>435</v>
      </c>
      <c r="G349" s="200" t="s">
        <v>608</v>
      </c>
    </row>
    <row r="350" spans="1:7" x14ac:dyDescent="0.2">
      <c r="A350" s="197" t="s">
        <v>777</v>
      </c>
      <c r="B350" s="203" t="s">
        <v>778</v>
      </c>
      <c r="C350" s="200" t="s">
        <v>608</v>
      </c>
      <c r="E350" s="197" t="s">
        <v>775</v>
      </c>
      <c r="F350" s="203" t="s">
        <v>776</v>
      </c>
      <c r="G350" s="200" t="s">
        <v>608</v>
      </c>
    </row>
    <row r="351" spans="1:7" x14ac:dyDescent="0.2">
      <c r="A351" s="197" t="s">
        <v>779</v>
      </c>
      <c r="B351" s="203" t="s">
        <v>780</v>
      </c>
      <c r="C351" s="200" t="s">
        <v>608</v>
      </c>
      <c r="E351" s="197" t="s">
        <v>436</v>
      </c>
      <c r="F351" s="203" t="s">
        <v>437</v>
      </c>
      <c r="G351" s="200" t="s">
        <v>608</v>
      </c>
    </row>
    <row r="352" spans="1:7" x14ac:dyDescent="0.2">
      <c r="A352" s="197" t="s">
        <v>442</v>
      </c>
      <c r="B352" s="203" t="s">
        <v>443</v>
      </c>
      <c r="C352" s="200" t="s">
        <v>608</v>
      </c>
      <c r="E352" s="197" t="s">
        <v>141</v>
      </c>
      <c r="F352" s="203" t="s">
        <v>438</v>
      </c>
      <c r="G352" s="200" t="s">
        <v>608</v>
      </c>
    </row>
    <row r="353" spans="1:7" x14ac:dyDescent="0.2">
      <c r="A353" s="197" t="s">
        <v>862</v>
      </c>
      <c r="B353" s="203" t="s">
        <v>863</v>
      </c>
      <c r="C353" s="200" t="s">
        <v>608</v>
      </c>
      <c r="E353" s="197" t="s">
        <v>602</v>
      </c>
      <c r="F353" s="203" t="s">
        <v>439</v>
      </c>
      <c r="G353" s="200" t="s">
        <v>608</v>
      </c>
    </row>
    <row r="354" spans="1:7" x14ac:dyDescent="0.2">
      <c r="A354" s="197" t="s">
        <v>781</v>
      </c>
      <c r="B354" s="203" t="s">
        <v>782</v>
      </c>
      <c r="C354" s="200" t="s">
        <v>608</v>
      </c>
      <c r="E354" s="197" t="s">
        <v>1054</v>
      </c>
      <c r="F354" s="203" t="s">
        <v>1055</v>
      </c>
      <c r="G354" s="200" t="s">
        <v>608</v>
      </c>
    </row>
    <row r="355" spans="1:7" x14ac:dyDescent="0.2">
      <c r="A355" s="197" t="s">
        <v>537</v>
      </c>
      <c r="B355" s="203" t="s">
        <v>538</v>
      </c>
      <c r="C355" s="200" t="s">
        <v>608</v>
      </c>
      <c r="E355" s="197" t="s">
        <v>440</v>
      </c>
      <c r="F355" s="203" t="s">
        <v>441</v>
      </c>
      <c r="G355" s="200" t="s">
        <v>608</v>
      </c>
    </row>
    <row r="356" spans="1:7" x14ac:dyDescent="0.2">
      <c r="A356" s="197" t="s">
        <v>539</v>
      </c>
      <c r="B356" s="203" t="s">
        <v>540</v>
      </c>
      <c r="C356" s="200" t="s">
        <v>608</v>
      </c>
      <c r="E356" s="197" t="s">
        <v>1068</v>
      </c>
      <c r="F356" s="203" t="s">
        <v>1069</v>
      </c>
      <c r="G356" s="200" t="s">
        <v>608</v>
      </c>
    </row>
    <row r="357" spans="1:7" x14ac:dyDescent="0.2">
      <c r="A357" s="197" t="s">
        <v>943</v>
      </c>
      <c r="B357" s="203" t="s">
        <v>944</v>
      </c>
      <c r="C357" s="200" t="s">
        <v>608</v>
      </c>
      <c r="E357" s="197" t="s">
        <v>777</v>
      </c>
      <c r="F357" s="203" t="s">
        <v>778</v>
      </c>
      <c r="G357" s="200" t="s">
        <v>608</v>
      </c>
    </row>
    <row r="358" spans="1:7" x14ac:dyDescent="0.2">
      <c r="A358" s="197" t="s">
        <v>1090</v>
      </c>
      <c r="B358" s="203" t="s">
        <v>1091</v>
      </c>
      <c r="C358" s="200" t="s">
        <v>608</v>
      </c>
      <c r="E358" s="197" t="s">
        <v>779</v>
      </c>
      <c r="F358" s="203" t="s">
        <v>780</v>
      </c>
      <c r="G358" s="200" t="s">
        <v>608</v>
      </c>
    </row>
    <row r="359" spans="1:7" x14ac:dyDescent="0.2">
      <c r="A359" s="197" t="s">
        <v>217</v>
      </c>
      <c r="B359" s="203" t="s">
        <v>444</v>
      </c>
      <c r="C359" s="200" t="s">
        <v>608</v>
      </c>
      <c r="E359" s="197" t="s">
        <v>442</v>
      </c>
      <c r="F359" s="203" t="s">
        <v>443</v>
      </c>
      <c r="G359" s="200" t="s">
        <v>608</v>
      </c>
    </row>
    <row r="360" spans="1:7" x14ac:dyDescent="0.2">
      <c r="A360" s="197" t="s">
        <v>783</v>
      </c>
      <c r="B360" s="203" t="s">
        <v>784</v>
      </c>
      <c r="C360" s="200" t="s">
        <v>608</v>
      </c>
      <c r="E360" s="197" t="s">
        <v>862</v>
      </c>
      <c r="F360" s="203" t="s">
        <v>863</v>
      </c>
      <c r="G360" s="200" t="s">
        <v>608</v>
      </c>
    </row>
    <row r="361" spans="1:7" x14ac:dyDescent="0.2">
      <c r="A361" s="197" t="s">
        <v>541</v>
      </c>
      <c r="B361" s="203" t="s">
        <v>542</v>
      </c>
      <c r="C361" s="200" t="s">
        <v>608</v>
      </c>
      <c r="E361" s="197" t="s">
        <v>781</v>
      </c>
      <c r="F361" s="203" t="s">
        <v>782</v>
      </c>
      <c r="G361" s="200" t="s">
        <v>608</v>
      </c>
    </row>
    <row r="362" spans="1:7" x14ac:dyDescent="0.2">
      <c r="A362" s="197" t="s">
        <v>185</v>
      </c>
      <c r="B362" s="203" t="s">
        <v>445</v>
      </c>
      <c r="C362" s="200" t="s">
        <v>608</v>
      </c>
      <c r="E362" s="197" t="s">
        <v>537</v>
      </c>
      <c r="F362" s="203" t="s">
        <v>538</v>
      </c>
      <c r="G362" s="200" t="s">
        <v>608</v>
      </c>
    </row>
    <row r="363" spans="1:7" x14ac:dyDescent="0.2">
      <c r="A363" s="197" t="s">
        <v>988</v>
      </c>
      <c r="B363" s="203" t="s">
        <v>989</v>
      </c>
      <c r="C363" s="200" t="s">
        <v>608</v>
      </c>
      <c r="E363" s="197" t="s">
        <v>539</v>
      </c>
      <c r="F363" s="203" t="s">
        <v>540</v>
      </c>
      <c r="G363" s="200" t="s">
        <v>608</v>
      </c>
    </row>
    <row r="364" spans="1:7" x14ac:dyDescent="0.2">
      <c r="A364" s="197" t="s">
        <v>493</v>
      </c>
      <c r="B364" s="203" t="s">
        <v>494</v>
      </c>
      <c r="C364" s="200" t="s">
        <v>608</v>
      </c>
      <c r="E364" s="197" t="s">
        <v>943</v>
      </c>
      <c r="F364" s="203" t="s">
        <v>944</v>
      </c>
      <c r="G364" s="200" t="s">
        <v>608</v>
      </c>
    </row>
    <row r="365" spans="1:7" x14ac:dyDescent="0.2">
      <c r="A365" s="197" t="s">
        <v>446</v>
      </c>
      <c r="B365" s="203" t="s">
        <v>447</v>
      </c>
      <c r="C365" s="200" t="s">
        <v>608</v>
      </c>
      <c r="E365" s="197" t="s">
        <v>1090</v>
      </c>
      <c r="F365" s="203" t="s">
        <v>1091</v>
      </c>
      <c r="G365" s="200" t="s">
        <v>608</v>
      </c>
    </row>
    <row r="366" spans="1:7" x14ac:dyDescent="0.2">
      <c r="A366" s="197" t="s">
        <v>161</v>
      </c>
      <c r="B366" s="203" t="s">
        <v>448</v>
      </c>
      <c r="C366" s="200" t="s">
        <v>608</v>
      </c>
      <c r="E366" s="197" t="s">
        <v>217</v>
      </c>
      <c r="F366" s="203" t="s">
        <v>444</v>
      </c>
      <c r="G366" s="200" t="s">
        <v>608</v>
      </c>
    </row>
    <row r="367" spans="1:7" ht="14.25" customHeight="1" x14ac:dyDescent="0.2">
      <c r="A367" s="197" t="s">
        <v>142</v>
      </c>
      <c r="B367" s="203" t="s">
        <v>449</v>
      </c>
      <c r="C367" s="200" t="s">
        <v>608</v>
      </c>
      <c r="E367" s="197" t="s">
        <v>783</v>
      </c>
      <c r="F367" s="203" t="s">
        <v>784</v>
      </c>
      <c r="G367" s="200" t="s">
        <v>608</v>
      </c>
    </row>
    <row r="368" spans="1:7" x14ac:dyDescent="0.2">
      <c r="A368" s="197" t="s">
        <v>86</v>
      </c>
      <c r="B368" s="203" t="s">
        <v>450</v>
      </c>
      <c r="C368" s="200" t="s">
        <v>608</v>
      </c>
      <c r="E368" s="197" t="s">
        <v>541</v>
      </c>
      <c r="F368" s="203" t="s">
        <v>542</v>
      </c>
      <c r="G368" s="200" t="s">
        <v>608</v>
      </c>
    </row>
    <row r="369" spans="1:7" ht="18" customHeight="1" x14ac:dyDescent="0.2">
      <c r="A369" s="197" t="s">
        <v>990</v>
      </c>
      <c r="B369" s="203" t="s">
        <v>991</v>
      </c>
      <c r="C369" s="200" t="s">
        <v>608</v>
      </c>
      <c r="E369" s="197" t="s">
        <v>185</v>
      </c>
      <c r="F369" s="203" t="s">
        <v>445</v>
      </c>
      <c r="G369" s="200" t="s">
        <v>608</v>
      </c>
    </row>
    <row r="370" spans="1:7" x14ac:dyDescent="0.2">
      <c r="A370" s="197" t="s">
        <v>143</v>
      </c>
      <c r="B370" s="203" t="s">
        <v>451</v>
      </c>
      <c r="C370" s="200" t="s">
        <v>608</v>
      </c>
      <c r="E370" s="197" t="s">
        <v>988</v>
      </c>
      <c r="F370" s="203" t="s">
        <v>989</v>
      </c>
      <c r="G370" s="200" t="s">
        <v>608</v>
      </c>
    </row>
    <row r="371" spans="1:7" ht="15" customHeight="1" x14ac:dyDescent="0.2">
      <c r="A371" s="197" t="s">
        <v>210</v>
      </c>
      <c r="B371" s="203" t="s">
        <v>452</v>
      </c>
      <c r="C371" s="200" t="s">
        <v>608</v>
      </c>
      <c r="E371" s="197" t="s">
        <v>493</v>
      </c>
      <c r="F371" s="203" t="s">
        <v>494</v>
      </c>
      <c r="G371" s="200" t="s">
        <v>608</v>
      </c>
    </row>
    <row r="372" spans="1:7" x14ac:dyDescent="0.2">
      <c r="A372" s="197" t="s">
        <v>543</v>
      </c>
      <c r="B372" s="203" t="s">
        <v>544</v>
      </c>
      <c r="C372" s="200" t="s">
        <v>608</v>
      </c>
      <c r="E372" s="197" t="s">
        <v>785</v>
      </c>
      <c r="F372" s="203" t="s">
        <v>786</v>
      </c>
      <c r="G372" s="200" t="s">
        <v>608</v>
      </c>
    </row>
    <row r="373" spans="1:7" x14ac:dyDescent="0.2">
      <c r="A373" s="197" t="s">
        <v>787</v>
      </c>
      <c r="B373" s="203" t="s">
        <v>788</v>
      </c>
      <c r="C373" s="200" t="s">
        <v>608</v>
      </c>
      <c r="E373" s="197" t="s">
        <v>446</v>
      </c>
      <c r="F373" s="203" t="s">
        <v>447</v>
      </c>
      <c r="G373" s="200" t="s">
        <v>608</v>
      </c>
    </row>
    <row r="374" spans="1:7" ht="13.5" customHeight="1" x14ac:dyDescent="0.2">
      <c r="A374" s="197" t="s">
        <v>184</v>
      </c>
      <c r="B374" s="203" t="s">
        <v>453</v>
      </c>
      <c r="C374" s="200" t="s">
        <v>608</v>
      </c>
      <c r="E374" s="197" t="s">
        <v>161</v>
      </c>
      <c r="F374" s="203" t="s">
        <v>448</v>
      </c>
      <c r="G374" s="200" t="s">
        <v>608</v>
      </c>
    </row>
    <row r="375" spans="1:7" ht="16.5" customHeight="1" x14ac:dyDescent="0.2">
      <c r="A375" s="197" t="s">
        <v>545</v>
      </c>
      <c r="B375" s="203" t="s">
        <v>546</v>
      </c>
      <c r="C375" s="200" t="s">
        <v>608</v>
      </c>
      <c r="E375" s="197" t="s">
        <v>142</v>
      </c>
      <c r="F375" s="203" t="s">
        <v>449</v>
      </c>
      <c r="G375" s="200" t="s">
        <v>608</v>
      </c>
    </row>
    <row r="376" spans="1:7" x14ac:dyDescent="0.2">
      <c r="A376" s="197" t="s">
        <v>160</v>
      </c>
      <c r="B376" s="203" t="s">
        <v>454</v>
      </c>
      <c r="C376" s="200" t="s">
        <v>608</v>
      </c>
      <c r="E376" s="197" t="s">
        <v>86</v>
      </c>
      <c r="F376" s="203" t="s">
        <v>450</v>
      </c>
      <c r="G376" s="200" t="s">
        <v>608</v>
      </c>
    </row>
    <row r="377" spans="1:7" ht="18" customHeight="1" x14ac:dyDescent="0.2">
      <c r="A377" s="197" t="s">
        <v>945</v>
      </c>
      <c r="B377" s="203" t="s">
        <v>946</v>
      </c>
      <c r="C377" s="200" t="s">
        <v>608</v>
      </c>
      <c r="E377" s="197" t="s">
        <v>990</v>
      </c>
      <c r="F377" s="203" t="s">
        <v>991</v>
      </c>
      <c r="G377" s="200" t="s">
        <v>608</v>
      </c>
    </row>
    <row r="378" spans="1:7" x14ac:dyDescent="0.2">
      <c r="A378" s="197" t="s">
        <v>640</v>
      </c>
      <c r="B378" s="203" t="s">
        <v>641</v>
      </c>
      <c r="C378" s="200" t="s">
        <v>608</v>
      </c>
      <c r="E378" s="197" t="s">
        <v>143</v>
      </c>
      <c r="F378" s="203" t="s">
        <v>451</v>
      </c>
      <c r="G378" s="200" t="s">
        <v>608</v>
      </c>
    </row>
    <row r="379" spans="1:7" x14ac:dyDescent="0.2">
      <c r="A379" s="197" t="s">
        <v>131</v>
      </c>
      <c r="B379" s="203" t="s">
        <v>455</v>
      </c>
      <c r="C379" s="200" t="s">
        <v>608</v>
      </c>
      <c r="E379" s="197" t="s">
        <v>210</v>
      </c>
      <c r="F379" s="203" t="s">
        <v>452</v>
      </c>
      <c r="G379" s="200" t="s">
        <v>608</v>
      </c>
    </row>
    <row r="380" spans="1:7" x14ac:dyDescent="0.2">
      <c r="A380" s="197" t="s">
        <v>789</v>
      </c>
      <c r="B380" s="203" t="s">
        <v>790</v>
      </c>
      <c r="C380" s="200" t="s">
        <v>608</v>
      </c>
      <c r="E380" s="197" t="s">
        <v>543</v>
      </c>
      <c r="F380" s="203" t="s">
        <v>544</v>
      </c>
      <c r="G380" s="200" t="s">
        <v>608</v>
      </c>
    </row>
    <row r="381" spans="1:7" ht="16.5" customHeight="1" x14ac:dyDescent="0.2">
      <c r="A381" s="197" t="s">
        <v>547</v>
      </c>
      <c r="B381" s="203" t="s">
        <v>548</v>
      </c>
      <c r="C381" s="200" t="s">
        <v>608</v>
      </c>
      <c r="E381" s="197" t="s">
        <v>787</v>
      </c>
      <c r="F381" s="203" t="s">
        <v>788</v>
      </c>
      <c r="G381" s="200" t="s">
        <v>608</v>
      </c>
    </row>
    <row r="382" spans="1:7" x14ac:dyDescent="0.2">
      <c r="A382" s="197" t="s">
        <v>165</v>
      </c>
      <c r="B382" s="203" t="s">
        <v>456</v>
      </c>
      <c r="C382" s="200" t="s">
        <v>608</v>
      </c>
      <c r="E382" s="197" t="s">
        <v>184</v>
      </c>
      <c r="F382" s="203" t="s">
        <v>453</v>
      </c>
      <c r="G382" s="200" t="s">
        <v>608</v>
      </c>
    </row>
    <row r="383" spans="1:7" x14ac:dyDescent="0.2">
      <c r="A383" s="197" t="s">
        <v>791</v>
      </c>
      <c r="B383" s="203" t="s">
        <v>792</v>
      </c>
      <c r="C383" s="200" t="s">
        <v>608</v>
      </c>
      <c r="E383" s="197" t="s">
        <v>545</v>
      </c>
      <c r="F383" s="203" t="s">
        <v>546</v>
      </c>
      <c r="G383" s="200" t="s">
        <v>608</v>
      </c>
    </row>
    <row r="384" spans="1:7" x14ac:dyDescent="0.2">
      <c r="A384" s="197" t="s">
        <v>84</v>
      </c>
      <c r="B384" s="203" t="s">
        <v>457</v>
      </c>
      <c r="C384" s="200" t="s">
        <v>608</v>
      </c>
      <c r="E384" s="197" t="s">
        <v>160</v>
      </c>
      <c r="F384" s="203" t="s">
        <v>454</v>
      </c>
      <c r="G384" s="200" t="s">
        <v>608</v>
      </c>
    </row>
    <row r="385" spans="1:7" x14ac:dyDescent="0.2">
      <c r="A385" s="197" t="s">
        <v>154</v>
      </c>
      <c r="B385" s="203" t="s">
        <v>458</v>
      </c>
      <c r="C385" s="200" t="s">
        <v>608</v>
      </c>
      <c r="E385" s="197" t="s">
        <v>945</v>
      </c>
      <c r="F385" s="203" t="s">
        <v>946</v>
      </c>
      <c r="G385" s="200" t="s">
        <v>608</v>
      </c>
    </row>
    <row r="386" spans="1:7" x14ac:dyDescent="0.2">
      <c r="A386" s="197" t="s">
        <v>907</v>
      </c>
      <c r="B386" s="203" t="s">
        <v>908</v>
      </c>
      <c r="C386" s="200" t="s">
        <v>608</v>
      </c>
      <c r="E386" s="197" t="s">
        <v>640</v>
      </c>
      <c r="F386" s="203" t="s">
        <v>641</v>
      </c>
      <c r="G386" s="200" t="s">
        <v>608</v>
      </c>
    </row>
    <row r="387" spans="1:7" x14ac:dyDescent="0.2">
      <c r="A387" s="197" t="s">
        <v>254</v>
      </c>
      <c r="B387" s="203" t="s">
        <v>459</v>
      </c>
      <c r="C387" s="200" t="s">
        <v>608</v>
      </c>
      <c r="E387" s="197" t="s">
        <v>131</v>
      </c>
      <c r="F387" s="203" t="s">
        <v>455</v>
      </c>
      <c r="G387" s="200" t="s">
        <v>608</v>
      </c>
    </row>
    <row r="388" spans="1:7" x14ac:dyDescent="0.2">
      <c r="A388" s="197" t="s">
        <v>793</v>
      </c>
      <c r="B388" s="203" t="s">
        <v>794</v>
      </c>
      <c r="C388" s="200" t="s">
        <v>608</v>
      </c>
      <c r="E388" s="197" t="s">
        <v>789</v>
      </c>
      <c r="F388" s="203" t="s">
        <v>790</v>
      </c>
      <c r="G388" s="200" t="s">
        <v>608</v>
      </c>
    </row>
    <row r="389" spans="1:7" ht="15" customHeight="1" x14ac:dyDescent="0.2">
      <c r="A389" s="197" t="s">
        <v>198</v>
      </c>
      <c r="B389" s="203" t="s">
        <v>1029</v>
      </c>
      <c r="C389" s="200" t="s">
        <v>608</v>
      </c>
      <c r="E389" s="197" t="s">
        <v>547</v>
      </c>
      <c r="F389" s="203" t="s">
        <v>548</v>
      </c>
      <c r="G389" s="200" t="s">
        <v>608</v>
      </c>
    </row>
    <row r="390" spans="1:7" ht="16.5" customHeight="1" x14ac:dyDescent="0.2">
      <c r="A390" s="197" t="s">
        <v>257</v>
      </c>
      <c r="B390" s="203" t="s">
        <v>460</v>
      </c>
      <c r="C390" s="200" t="s">
        <v>608</v>
      </c>
      <c r="E390" s="197" t="s">
        <v>165</v>
      </c>
      <c r="F390" s="203" t="s">
        <v>456</v>
      </c>
      <c r="G390" s="200" t="s">
        <v>608</v>
      </c>
    </row>
    <row r="391" spans="1:7" x14ac:dyDescent="0.2">
      <c r="A391" s="197" t="s">
        <v>136</v>
      </c>
      <c r="B391" s="203" t="s">
        <v>461</v>
      </c>
      <c r="C391" s="200" t="s">
        <v>608</v>
      </c>
      <c r="E391" s="197" t="s">
        <v>581</v>
      </c>
      <c r="F391" s="203" t="s">
        <v>582</v>
      </c>
      <c r="G391" s="200" t="s">
        <v>608</v>
      </c>
    </row>
    <row r="392" spans="1:7" x14ac:dyDescent="0.2">
      <c r="A392" s="197" t="s">
        <v>603</v>
      </c>
      <c r="B392" s="203" t="s">
        <v>604</v>
      </c>
      <c r="C392" s="200" t="s">
        <v>608</v>
      </c>
      <c r="E392" s="197" t="s">
        <v>791</v>
      </c>
      <c r="F392" s="203" t="s">
        <v>792</v>
      </c>
      <c r="G392" s="200" t="s">
        <v>608</v>
      </c>
    </row>
    <row r="393" spans="1:7" x14ac:dyDescent="0.2">
      <c r="A393" s="197" t="s">
        <v>202</v>
      </c>
      <c r="B393" s="203" t="s">
        <v>462</v>
      </c>
      <c r="C393" s="200" t="s">
        <v>608</v>
      </c>
      <c r="E393" s="197" t="s">
        <v>84</v>
      </c>
      <c r="F393" s="203" t="s">
        <v>457</v>
      </c>
      <c r="G393" s="200" t="s">
        <v>608</v>
      </c>
    </row>
    <row r="394" spans="1:7" x14ac:dyDescent="0.2">
      <c r="A394" s="197" t="s">
        <v>795</v>
      </c>
      <c r="B394" s="203" t="s">
        <v>796</v>
      </c>
      <c r="C394" s="200" t="s">
        <v>608</v>
      </c>
      <c r="E394" s="197" t="s">
        <v>154</v>
      </c>
      <c r="F394" s="203" t="s">
        <v>458</v>
      </c>
      <c r="G394" s="200" t="s">
        <v>608</v>
      </c>
    </row>
    <row r="395" spans="1:7" x14ac:dyDescent="0.2">
      <c r="A395" s="197" t="s">
        <v>96</v>
      </c>
      <c r="B395" s="203" t="s">
        <v>463</v>
      </c>
      <c r="C395" s="200" t="s">
        <v>608</v>
      </c>
      <c r="E395" s="197" t="s">
        <v>907</v>
      </c>
      <c r="F395" s="203" t="s">
        <v>908</v>
      </c>
      <c r="G395" s="200" t="s">
        <v>608</v>
      </c>
    </row>
    <row r="396" spans="1:7" x14ac:dyDescent="0.2">
      <c r="A396" s="197" t="s">
        <v>611</v>
      </c>
      <c r="B396" s="203" t="s">
        <v>612</v>
      </c>
      <c r="C396" s="200" t="s">
        <v>608</v>
      </c>
      <c r="E396" s="197" t="s">
        <v>254</v>
      </c>
      <c r="F396" s="203" t="s">
        <v>459</v>
      </c>
      <c r="G396" s="200" t="s">
        <v>608</v>
      </c>
    </row>
    <row r="397" spans="1:7" x14ac:dyDescent="0.2">
      <c r="A397" s="197" t="s">
        <v>797</v>
      </c>
      <c r="B397" s="203" t="s">
        <v>798</v>
      </c>
      <c r="C397" s="200" t="s">
        <v>608</v>
      </c>
      <c r="E397" s="197" t="s">
        <v>793</v>
      </c>
      <c r="F397" s="203" t="s">
        <v>794</v>
      </c>
      <c r="G397" s="200" t="s">
        <v>608</v>
      </c>
    </row>
    <row r="398" spans="1:7" ht="15" customHeight="1" x14ac:dyDescent="0.2">
      <c r="A398" s="197" t="s">
        <v>255</v>
      </c>
      <c r="B398" s="203" t="s">
        <v>464</v>
      </c>
      <c r="C398" s="200" t="s">
        <v>608</v>
      </c>
      <c r="E398" s="197" t="s">
        <v>198</v>
      </c>
      <c r="F398" s="203" t="s">
        <v>1029</v>
      </c>
      <c r="G398" s="200" t="s">
        <v>608</v>
      </c>
    </row>
    <row r="399" spans="1:7" x14ac:dyDescent="0.2">
      <c r="A399" s="197" t="s">
        <v>115</v>
      </c>
      <c r="B399" s="203" t="s">
        <v>465</v>
      </c>
      <c r="C399" s="200" t="s">
        <v>608</v>
      </c>
      <c r="E399" s="197" t="s">
        <v>257</v>
      </c>
      <c r="F399" s="203" t="s">
        <v>460</v>
      </c>
      <c r="G399" s="200" t="s">
        <v>608</v>
      </c>
    </row>
    <row r="400" spans="1:7" ht="15.75" customHeight="1" x14ac:dyDescent="0.2">
      <c r="A400" s="197" t="s">
        <v>181</v>
      </c>
      <c r="B400" s="203" t="s">
        <v>466</v>
      </c>
      <c r="C400" s="200" t="s">
        <v>608</v>
      </c>
      <c r="E400" s="197" t="s">
        <v>136</v>
      </c>
      <c r="F400" s="203" t="s">
        <v>461</v>
      </c>
      <c r="G400" s="200" t="s">
        <v>608</v>
      </c>
    </row>
    <row r="401" spans="1:7" x14ac:dyDescent="0.2">
      <c r="A401" s="197" t="s">
        <v>799</v>
      </c>
      <c r="B401" s="203" t="s">
        <v>800</v>
      </c>
      <c r="C401" s="200" t="s">
        <v>608</v>
      </c>
      <c r="E401" s="197" t="s">
        <v>603</v>
      </c>
      <c r="F401" s="203" t="s">
        <v>604</v>
      </c>
      <c r="G401" s="200" t="s">
        <v>608</v>
      </c>
    </row>
    <row r="402" spans="1:7" x14ac:dyDescent="0.2">
      <c r="A402" s="197" t="s">
        <v>923</v>
      </c>
      <c r="B402" s="203" t="s">
        <v>924</v>
      </c>
      <c r="C402" s="200" t="s">
        <v>608</v>
      </c>
      <c r="E402" s="197" t="s">
        <v>202</v>
      </c>
      <c r="F402" s="203" t="s">
        <v>462</v>
      </c>
      <c r="G402" s="200" t="s">
        <v>608</v>
      </c>
    </row>
    <row r="403" spans="1:7" x14ac:dyDescent="0.2">
      <c r="A403" s="197" t="s">
        <v>801</v>
      </c>
      <c r="B403" s="203" t="s">
        <v>802</v>
      </c>
      <c r="C403" s="200" t="s">
        <v>608</v>
      </c>
      <c r="E403" s="197" t="s">
        <v>795</v>
      </c>
      <c r="F403" s="203" t="s">
        <v>796</v>
      </c>
      <c r="G403" s="200" t="s">
        <v>608</v>
      </c>
    </row>
    <row r="404" spans="1:7" x14ac:dyDescent="0.2">
      <c r="A404" s="197" t="s">
        <v>89</v>
      </c>
      <c r="B404" s="203" t="s">
        <v>467</v>
      </c>
      <c r="C404" s="200" t="s">
        <v>608</v>
      </c>
      <c r="E404" s="197" t="s">
        <v>96</v>
      </c>
      <c r="F404" s="203" t="s">
        <v>463</v>
      </c>
      <c r="G404" s="200" t="s">
        <v>608</v>
      </c>
    </row>
    <row r="405" spans="1:7" x14ac:dyDescent="0.2">
      <c r="A405" s="197" t="s">
        <v>259</v>
      </c>
      <c r="B405" s="203" t="s">
        <v>468</v>
      </c>
      <c r="C405" s="200" t="s">
        <v>608</v>
      </c>
      <c r="E405" s="197" t="s">
        <v>611</v>
      </c>
      <c r="F405" s="203" t="s">
        <v>612</v>
      </c>
      <c r="G405" s="200" t="s">
        <v>608</v>
      </c>
    </row>
    <row r="406" spans="1:7" x14ac:dyDescent="0.2">
      <c r="A406" s="197" t="s">
        <v>925</v>
      </c>
      <c r="B406" s="203" t="s">
        <v>926</v>
      </c>
      <c r="C406" s="200" t="s">
        <v>608</v>
      </c>
      <c r="E406" s="197" t="s">
        <v>797</v>
      </c>
      <c r="F406" s="203" t="s">
        <v>798</v>
      </c>
      <c r="G406" s="200" t="s">
        <v>608</v>
      </c>
    </row>
    <row r="407" spans="1:7" x14ac:dyDescent="0.2">
      <c r="A407" s="197" t="s">
        <v>803</v>
      </c>
      <c r="B407" s="203" t="s">
        <v>804</v>
      </c>
      <c r="C407" s="200" t="s">
        <v>608</v>
      </c>
      <c r="E407" s="197" t="s">
        <v>255</v>
      </c>
      <c r="F407" s="203" t="s">
        <v>464</v>
      </c>
      <c r="G407" s="200" t="s">
        <v>608</v>
      </c>
    </row>
    <row r="408" spans="1:7" x14ac:dyDescent="0.2">
      <c r="A408" s="197" t="s">
        <v>137</v>
      </c>
      <c r="B408" s="203" t="s">
        <v>469</v>
      </c>
      <c r="C408" s="200" t="s">
        <v>608</v>
      </c>
      <c r="E408" s="197" t="s">
        <v>115</v>
      </c>
      <c r="F408" s="203" t="s">
        <v>465</v>
      </c>
      <c r="G408" s="200" t="s">
        <v>608</v>
      </c>
    </row>
    <row r="409" spans="1:7" x14ac:dyDescent="0.2">
      <c r="A409" s="197" t="s">
        <v>512</v>
      </c>
      <c r="B409" s="203" t="s">
        <v>513</v>
      </c>
      <c r="C409" s="200" t="s">
        <v>608</v>
      </c>
      <c r="E409" s="197" t="s">
        <v>181</v>
      </c>
      <c r="F409" s="203" t="s">
        <v>466</v>
      </c>
      <c r="G409" s="200" t="s">
        <v>608</v>
      </c>
    </row>
    <row r="410" spans="1:7" x14ac:dyDescent="0.2">
      <c r="A410" s="197" t="s">
        <v>805</v>
      </c>
      <c r="B410" s="203" t="s">
        <v>806</v>
      </c>
      <c r="C410" s="200" t="s">
        <v>608</v>
      </c>
      <c r="E410" s="197" t="s">
        <v>799</v>
      </c>
      <c r="F410" s="203" t="s">
        <v>800</v>
      </c>
      <c r="G410" s="200" t="s">
        <v>608</v>
      </c>
    </row>
    <row r="411" spans="1:7" x14ac:dyDescent="0.2">
      <c r="A411" s="197" t="s">
        <v>176</v>
      </c>
      <c r="B411" s="203" t="s">
        <v>470</v>
      </c>
      <c r="C411" s="200" t="s">
        <v>608</v>
      </c>
      <c r="E411" s="197" t="s">
        <v>923</v>
      </c>
      <c r="F411" s="203" t="s">
        <v>924</v>
      </c>
      <c r="G411" s="200" t="s">
        <v>608</v>
      </c>
    </row>
    <row r="412" spans="1:7" x14ac:dyDescent="0.2">
      <c r="A412" s="197" t="s">
        <v>807</v>
      </c>
      <c r="B412" s="203" t="s">
        <v>808</v>
      </c>
      <c r="C412" s="200" t="s">
        <v>608</v>
      </c>
      <c r="E412" s="197" t="s">
        <v>801</v>
      </c>
      <c r="F412" s="203" t="s">
        <v>802</v>
      </c>
      <c r="G412" s="200" t="s">
        <v>608</v>
      </c>
    </row>
    <row r="413" spans="1:7" x14ac:dyDescent="0.2">
      <c r="A413" s="197" t="s">
        <v>249</v>
      </c>
      <c r="B413" s="203" t="s">
        <v>471</v>
      </c>
      <c r="C413" s="200" t="s">
        <v>608</v>
      </c>
      <c r="E413" s="197" t="s">
        <v>89</v>
      </c>
      <c r="F413" s="203" t="s">
        <v>467</v>
      </c>
      <c r="G413" s="200" t="s">
        <v>608</v>
      </c>
    </row>
    <row r="414" spans="1:7" x14ac:dyDescent="0.2">
      <c r="A414" s="197" t="s">
        <v>85</v>
      </c>
      <c r="B414" s="203" t="s">
        <v>472</v>
      </c>
      <c r="C414" s="200" t="s">
        <v>608</v>
      </c>
      <c r="E414" s="197" t="s">
        <v>259</v>
      </c>
      <c r="F414" s="203" t="s">
        <v>468</v>
      </c>
      <c r="G414" s="200" t="s">
        <v>608</v>
      </c>
    </row>
    <row r="415" spans="1:7" x14ac:dyDescent="0.2">
      <c r="A415" s="197" t="s">
        <v>208</v>
      </c>
      <c r="B415" s="203" t="s">
        <v>473</v>
      </c>
      <c r="C415" s="200" t="s">
        <v>608</v>
      </c>
      <c r="E415" s="197" t="s">
        <v>925</v>
      </c>
      <c r="F415" s="203" t="s">
        <v>926</v>
      </c>
      <c r="G415" s="200" t="s">
        <v>608</v>
      </c>
    </row>
    <row r="416" spans="1:7" x14ac:dyDescent="0.2">
      <c r="A416" s="197" t="s">
        <v>809</v>
      </c>
      <c r="B416" s="203" t="s">
        <v>810</v>
      </c>
      <c r="C416" s="200" t="s">
        <v>608</v>
      </c>
      <c r="E416" s="197" t="s">
        <v>803</v>
      </c>
      <c r="F416" s="203" t="s">
        <v>804</v>
      </c>
      <c r="G416" s="200" t="s">
        <v>608</v>
      </c>
    </row>
    <row r="417" spans="1:7" x14ac:dyDescent="0.2">
      <c r="A417" s="197" t="s">
        <v>162</v>
      </c>
      <c r="B417" s="203" t="s">
        <v>474</v>
      </c>
      <c r="C417" s="200" t="s">
        <v>608</v>
      </c>
      <c r="E417" s="197" t="s">
        <v>137</v>
      </c>
      <c r="F417" s="203" t="s">
        <v>469</v>
      </c>
      <c r="G417" s="200" t="s">
        <v>608</v>
      </c>
    </row>
    <row r="418" spans="1:7" x14ac:dyDescent="0.2">
      <c r="A418" s="197" t="s">
        <v>811</v>
      </c>
      <c r="B418" s="203" t="s">
        <v>812</v>
      </c>
      <c r="C418" s="200" t="s">
        <v>608</v>
      </c>
      <c r="E418" s="197" t="s">
        <v>512</v>
      </c>
      <c r="F418" s="203" t="s">
        <v>513</v>
      </c>
      <c r="G418" s="200" t="s">
        <v>608</v>
      </c>
    </row>
    <row r="419" spans="1:7" ht="15.75" customHeight="1" x14ac:dyDescent="0.2">
      <c r="A419" s="197" t="s">
        <v>813</v>
      </c>
      <c r="B419" s="203" t="s">
        <v>814</v>
      </c>
      <c r="C419" s="200" t="s">
        <v>608</v>
      </c>
      <c r="E419" s="197" t="s">
        <v>805</v>
      </c>
      <c r="F419" s="203" t="s">
        <v>806</v>
      </c>
      <c r="G419" s="200" t="s">
        <v>608</v>
      </c>
    </row>
    <row r="420" spans="1:7" x14ac:dyDescent="0.2">
      <c r="A420" s="197" t="s">
        <v>1030</v>
      </c>
      <c r="B420" s="203" t="s">
        <v>1031</v>
      </c>
      <c r="C420" s="200" t="s">
        <v>608</v>
      </c>
      <c r="E420" s="197" t="s">
        <v>176</v>
      </c>
      <c r="F420" s="203" t="s">
        <v>470</v>
      </c>
      <c r="G420" s="200" t="s">
        <v>608</v>
      </c>
    </row>
    <row r="421" spans="1:7" x14ac:dyDescent="0.2">
      <c r="A421" s="197" t="s">
        <v>815</v>
      </c>
      <c r="B421" s="203" t="s">
        <v>816</v>
      </c>
      <c r="C421" s="200" t="s">
        <v>608</v>
      </c>
      <c r="E421" s="197" t="s">
        <v>807</v>
      </c>
      <c r="F421" s="203" t="s">
        <v>808</v>
      </c>
      <c r="G421" s="200" t="s">
        <v>608</v>
      </c>
    </row>
    <row r="422" spans="1:7" x14ac:dyDescent="0.2">
      <c r="A422" s="197" t="s">
        <v>116</v>
      </c>
      <c r="B422" s="203" t="s">
        <v>475</v>
      </c>
      <c r="C422" s="200" t="s">
        <v>608</v>
      </c>
      <c r="E422" s="197" t="s">
        <v>249</v>
      </c>
      <c r="F422" s="203" t="s">
        <v>471</v>
      </c>
      <c r="G422" s="200" t="s">
        <v>608</v>
      </c>
    </row>
    <row r="423" spans="1:7" x14ac:dyDescent="0.2">
      <c r="A423" s="197" t="s">
        <v>234</v>
      </c>
      <c r="B423" s="203" t="s">
        <v>476</v>
      </c>
      <c r="C423" s="200" t="s">
        <v>608</v>
      </c>
      <c r="E423" s="197" t="s">
        <v>85</v>
      </c>
      <c r="F423" s="203" t="s">
        <v>472</v>
      </c>
      <c r="G423" s="200" t="s">
        <v>608</v>
      </c>
    </row>
    <row r="424" spans="1:7" x14ac:dyDescent="0.2">
      <c r="A424" s="197" t="s">
        <v>134</v>
      </c>
      <c r="B424" s="203" t="s">
        <v>477</v>
      </c>
      <c r="C424" s="200" t="s">
        <v>608</v>
      </c>
      <c r="E424" s="197" t="s">
        <v>208</v>
      </c>
      <c r="F424" s="203" t="s">
        <v>473</v>
      </c>
      <c r="G424" s="200" t="s">
        <v>608</v>
      </c>
    </row>
    <row r="425" spans="1:7" x14ac:dyDescent="0.2">
      <c r="A425" s="197" t="s">
        <v>155</v>
      </c>
      <c r="B425" s="203" t="s">
        <v>478</v>
      </c>
      <c r="C425" s="200" t="s">
        <v>608</v>
      </c>
      <c r="E425" s="197" t="s">
        <v>809</v>
      </c>
      <c r="F425" s="203" t="s">
        <v>810</v>
      </c>
      <c r="G425" s="200" t="s">
        <v>608</v>
      </c>
    </row>
    <row r="426" spans="1:7" x14ac:dyDescent="0.2">
      <c r="A426" s="197" t="s">
        <v>1043</v>
      </c>
      <c r="B426" s="203" t="s">
        <v>1044</v>
      </c>
      <c r="C426" s="200" t="s">
        <v>608</v>
      </c>
      <c r="E426" s="197" t="s">
        <v>162</v>
      </c>
      <c r="F426" s="203" t="s">
        <v>474</v>
      </c>
      <c r="G426" s="200" t="s">
        <v>608</v>
      </c>
    </row>
    <row r="427" spans="1:7" x14ac:dyDescent="0.2">
      <c r="A427" s="197" t="s">
        <v>135</v>
      </c>
      <c r="B427" s="203" t="s">
        <v>479</v>
      </c>
      <c r="C427" s="200" t="s">
        <v>608</v>
      </c>
      <c r="E427" s="197" t="s">
        <v>811</v>
      </c>
      <c r="F427" s="203" t="s">
        <v>812</v>
      </c>
      <c r="G427" s="200" t="s">
        <v>608</v>
      </c>
    </row>
    <row r="428" spans="1:7" x14ac:dyDescent="0.2">
      <c r="A428" s="197" t="s">
        <v>220</v>
      </c>
      <c r="B428" s="203" t="s">
        <v>480</v>
      </c>
      <c r="C428" s="200" t="s">
        <v>608</v>
      </c>
      <c r="E428" s="197" t="s">
        <v>813</v>
      </c>
      <c r="F428" s="203" t="s">
        <v>814</v>
      </c>
      <c r="G428" s="200" t="s">
        <v>608</v>
      </c>
    </row>
    <row r="429" spans="1:7" x14ac:dyDescent="0.2">
      <c r="A429" s="197" t="s">
        <v>121</v>
      </c>
      <c r="B429" s="203" t="s">
        <v>481</v>
      </c>
      <c r="C429" s="200" t="s">
        <v>608</v>
      </c>
      <c r="E429" s="197" t="s">
        <v>1030</v>
      </c>
      <c r="F429" s="203" t="s">
        <v>1031</v>
      </c>
      <c r="G429" s="200" t="s">
        <v>608</v>
      </c>
    </row>
    <row r="430" spans="1:7" x14ac:dyDescent="0.2">
      <c r="A430" s="197" t="s">
        <v>90</v>
      </c>
      <c r="B430" s="203" t="s">
        <v>482</v>
      </c>
      <c r="C430" s="200" t="s">
        <v>608</v>
      </c>
      <c r="E430" s="197" t="s">
        <v>815</v>
      </c>
      <c r="F430" s="203" t="s">
        <v>816</v>
      </c>
      <c r="G430" s="200" t="s">
        <v>608</v>
      </c>
    </row>
    <row r="431" spans="1:7" ht="15.75" customHeight="1" x14ac:dyDescent="0.2">
      <c r="A431" s="197" t="s">
        <v>909</v>
      </c>
      <c r="B431" s="203" t="s">
        <v>910</v>
      </c>
      <c r="C431" s="200" t="s">
        <v>608</v>
      </c>
      <c r="E431" s="197" t="s">
        <v>116</v>
      </c>
      <c r="F431" s="203" t="s">
        <v>475</v>
      </c>
      <c r="G431" s="200" t="s">
        <v>608</v>
      </c>
    </row>
    <row r="432" spans="1:7" x14ac:dyDescent="0.2">
      <c r="A432" s="197" t="s">
        <v>549</v>
      </c>
      <c r="B432" s="203" t="s">
        <v>550</v>
      </c>
      <c r="C432" s="200" t="s">
        <v>608</v>
      </c>
      <c r="E432" s="197" t="s">
        <v>234</v>
      </c>
      <c r="F432" s="203" t="s">
        <v>476</v>
      </c>
      <c r="G432" s="200" t="s">
        <v>608</v>
      </c>
    </row>
    <row r="433" spans="1:7" x14ac:dyDescent="0.2">
      <c r="A433" s="197" t="s">
        <v>103</v>
      </c>
      <c r="B433" s="203" t="s">
        <v>483</v>
      </c>
      <c r="C433" s="200" t="s">
        <v>608</v>
      </c>
      <c r="E433" s="197" t="s">
        <v>134</v>
      </c>
      <c r="F433" s="203" t="s">
        <v>477</v>
      </c>
      <c r="G433" s="200" t="s">
        <v>608</v>
      </c>
    </row>
    <row r="434" spans="1:7" x14ac:dyDescent="0.2">
      <c r="A434" s="197" t="s">
        <v>947</v>
      </c>
      <c r="B434" s="203" t="s">
        <v>948</v>
      </c>
      <c r="C434" s="200" t="s">
        <v>608</v>
      </c>
      <c r="E434" s="197" t="s">
        <v>155</v>
      </c>
      <c r="F434" s="203" t="s">
        <v>478</v>
      </c>
      <c r="G434" s="200" t="s">
        <v>608</v>
      </c>
    </row>
    <row r="435" spans="1:7" x14ac:dyDescent="0.2">
      <c r="A435" s="197" t="s">
        <v>216</v>
      </c>
      <c r="B435" s="203" t="s">
        <v>484</v>
      </c>
      <c r="C435" s="200" t="s">
        <v>608</v>
      </c>
      <c r="E435" s="197" t="s">
        <v>1043</v>
      </c>
      <c r="F435" s="203" t="s">
        <v>1044</v>
      </c>
      <c r="G435" s="200" t="s">
        <v>608</v>
      </c>
    </row>
    <row r="436" spans="1:7" x14ac:dyDescent="0.2">
      <c r="A436" s="197" t="s">
        <v>817</v>
      </c>
      <c r="B436" s="203" t="s">
        <v>818</v>
      </c>
      <c r="C436" s="200" t="s">
        <v>608</v>
      </c>
      <c r="E436" s="197" t="s">
        <v>135</v>
      </c>
      <c r="F436" s="203" t="s">
        <v>479</v>
      </c>
      <c r="G436" s="200" t="s">
        <v>608</v>
      </c>
    </row>
    <row r="437" spans="1:7" x14ac:dyDescent="0.2">
      <c r="A437" s="197" t="s">
        <v>169</v>
      </c>
      <c r="B437" s="203" t="s">
        <v>485</v>
      </c>
      <c r="C437" s="200" t="s">
        <v>608</v>
      </c>
      <c r="E437" s="197" t="s">
        <v>220</v>
      </c>
      <c r="F437" s="203" t="s">
        <v>480</v>
      </c>
      <c r="G437" s="200" t="s">
        <v>608</v>
      </c>
    </row>
    <row r="438" spans="1:7" x14ac:dyDescent="0.2">
      <c r="A438" s="197" t="s">
        <v>992</v>
      </c>
      <c r="B438" s="203" t="s">
        <v>993</v>
      </c>
      <c r="C438" s="200" t="s">
        <v>608</v>
      </c>
      <c r="E438" s="197" t="s">
        <v>121</v>
      </c>
      <c r="F438" s="203" t="s">
        <v>481</v>
      </c>
      <c r="G438" s="200" t="s">
        <v>608</v>
      </c>
    </row>
    <row r="439" spans="1:7" x14ac:dyDescent="0.2">
      <c r="A439" s="197" t="s">
        <v>819</v>
      </c>
      <c r="B439" s="203" t="s">
        <v>820</v>
      </c>
      <c r="C439" s="200" t="s">
        <v>608</v>
      </c>
      <c r="E439" s="197" t="s">
        <v>90</v>
      </c>
      <c r="F439" s="203" t="s">
        <v>482</v>
      </c>
      <c r="G439" s="200" t="s">
        <v>608</v>
      </c>
    </row>
    <row r="440" spans="1:7" x14ac:dyDescent="0.2">
      <c r="A440" s="197" t="s">
        <v>821</v>
      </c>
      <c r="B440" s="203" t="s">
        <v>822</v>
      </c>
      <c r="C440" s="200" t="s">
        <v>608</v>
      </c>
      <c r="E440" s="197" t="s">
        <v>909</v>
      </c>
      <c r="F440" s="203" t="s">
        <v>910</v>
      </c>
      <c r="G440" s="200" t="s">
        <v>608</v>
      </c>
    </row>
    <row r="441" spans="1:7" x14ac:dyDescent="0.2">
      <c r="A441" s="197" t="s">
        <v>514</v>
      </c>
      <c r="B441" s="203" t="s">
        <v>515</v>
      </c>
      <c r="C441" s="200" t="s">
        <v>608</v>
      </c>
      <c r="E441" s="197" t="s">
        <v>549</v>
      </c>
      <c r="F441" s="203" t="s">
        <v>550</v>
      </c>
      <c r="G441" s="200" t="s">
        <v>608</v>
      </c>
    </row>
    <row r="442" spans="1:7" x14ac:dyDescent="0.2">
      <c r="A442" s="197" t="s">
        <v>505</v>
      </c>
      <c r="B442" s="203" t="s">
        <v>486</v>
      </c>
      <c r="C442" s="200" t="s">
        <v>608</v>
      </c>
      <c r="E442" s="197" t="s">
        <v>103</v>
      </c>
      <c r="F442" s="203" t="s">
        <v>483</v>
      </c>
      <c r="G442" s="200" t="s">
        <v>608</v>
      </c>
    </row>
    <row r="443" spans="1:7" x14ac:dyDescent="0.2">
      <c r="A443" s="197" t="s">
        <v>172</v>
      </c>
      <c r="B443" s="203" t="s">
        <v>487</v>
      </c>
      <c r="C443" s="200" t="s">
        <v>608</v>
      </c>
      <c r="E443" s="197" t="s">
        <v>947</v>
      </c>
      <c r="F443" s="203" t="s">
        <v>948</v>
      </c>
      <c r="G443" s="200" t="s">
        <v>608</v>
      </c>
    </row>
    <row r="444" spans="1:7" x14ac:dyDescent="0.2">
      <c r="A444" s="197" t="s">
        <v>1021</v>
      </c>
      <c r="B444" s="203" t="s">
        <v>1022</v>
      </c>
      <c r="C444" s="200" t="s">
        <v>608</v>
      </c>
      <c r="E444" s="197" t="s">
        <v>216</v>
      </c>
      <c r="F444" s="203" t="s">
        <v>484</v>
      </c>
      <c r="G444" s="200" t="s">
        <v>608</v>
      </c>
    </row>
    <row r="445" spans="1:7" x14ac:dyDescent="0.2">
      <c r="A445" s="197" t="s">
        <v>605</v>
      </c>
      <c r="B445" s="203" t="s">
        <v>606</v>
      </c>
      <c r="C445" s="200" t="s">
        <v>608</v>
      </c>
      <c r="E445" s="197" t="s">
        <v>817</v>
      </c>
      <c r="F445" s="203" t="s">
        <v>818</v>
      </c>
      <c r="G445" s="200" t="s">
        <v>608</v>
      </c>
    </row>
    <row r="446" spans="1:7" x14ac:dyDescent="0.2">
      <c r="A446" s="197" t="s">
        <v>949</v>
      </c>
      <c r="B446" s="203" t="s">
        <v>950</v>
      </c>
      <c r="C446" s="200" t="s">
        <v>608</v>
      </c>
      <c r="E446" s="197" t="s">
        <v>169</v>
      </c>
      <c r="F446" s="203" t="s">
        <v>485</v>
      </c>
      <c r="G446" s="200" t="s">
        <v>608</v>
      </c>
    </row>
    <row r="447" spans="1:7" x14ac:dyDescent="0.2">
      <c r="A447" s="197" t="s">
        <v>488</v>
      </c>
      <c r="B447" s="203" t="s">
        <v>1045</v>
      </c>
      <c r="C447" s="200" t="s">
        <v>608</v>
      </c>
      <c r="E447" s="197" t="s">
        <v>992</v>
      </c>
      <c r="F447" s="203" t="s">
        <v>993</v>
      </c>
      <c r="G447" s="200" t="s">
        <v>608</v>
      </c>
    </row>
    <row r="448" spans="1:7" ht="17.25" customHeight="1" x14ac:dyDescent="0.2">
      <c r="A448" s="197" t="s">
        <v>994</v>
      </c>
      <c r="B448" s="203" t="s">
        <v>995</v>
      </c>
      <c r="C448" s="200" t="s">
        <v>608</v>
      </c>
      <c r="E448" s="197" t="s">
        <v>819</v>
      </c>
      <c r="F448" s="203" t="s">
        <v>820</v>
      </c>
      <c r="G448" s="200" t="s">
        <v>608</v>
      </c>
    </row>
    <row r="449" spans="1:7" x14ac:dyDescent="0.2">
      <c r="A449" s="197" t="s">
        <v>1306</v>
      </c>
      <c r="B449" s="203" t="s">
        <v>1307</v>
      </c>
      <c r="C449" s="200" t="s">
        <v>608</v>
      </c>
      <c r="E449" s="197" t="s">
        <v>821</v>
      </c>
      <c r="F449" s="203" t="s">
        <v>822</v>
      </c>
      <c r="G449" s="200" t="s">
        <v>608</v>
      </c>
    </row>
    <row r="450" spans="1:7" x14ac:dyDescent="0.2">
      <c r="A450" s="197" t="s">
        <v>196</v>
      </c>
      <c r="B450" s="203" t="s">
        <v>489</v>
      </c>
      <c r="C450" s="200" t="s">
        <v>608</v>
      </c>
      <c r="E450" s="197" t="s">
        <v>514</v>
      </c>
      <c r="F450" s="203" t="s">
        <v>515</v>
      </c>
      <c r="G450" s="200" t="s">
        <v>608</v>
      </c>
    </row>
    <row r="451" spans="1:7" x14ac:dyDescent="0.2">
      <c r="A451" s="197" t="s">
        <v>490</v>
      </c>
      <c r="B451" s="203" t="s">
        <v>491</v>
      </c>
      <c r="C451" s="200" t="s">
        <v>608</v>
      </c>
      <c r="E451" s="197" t="s">
        <v>505</v>
      </c>
      <c r="F451" s="203" t="s">
        <v>486</v>
      </c>
      <c r="G451" s="200" t="s">
        <v>608</v>
      </c>
    </row>
    <row r="452" spans="1:7" ht="21" customHeight="1" thickBot="1" x14ac:dyDescent="0.25">
      <c r="A452" s="198" t="s">
        <v>607</v>
      </c>
      <c r="B452" s="204" t="s">
        <v>911</v>
      </c>
      <c r="C452" s="201" t="s">
        <v>608</v>
      </c>
      <c r="E452" s="197" t="s">
        <v>172</v>
      </c>
      <c r="F452" s="203" t="s">
        <v>487</v>
      </c>
      <c r="G452" s="200" t="s">
        <v>608</v>
      </c>
    </row>
    <row r="453" spans="1:7" ht="15.75" customHeight="1" thickBot="1" x14ac:dyDescent="0.25">
      <c r="A453" s="264" t="s">
        <v>5</v>
      </c>
      <c r="B453" s="266"/>
      <c r="C453" s="23">
        <v>449</v>
      </c>
      <c r="E453" s="197" t="s">
        <v>1021</v>
      </c>
      <c r="F453" s="203" t="s">
        <v>1022</v>
      </c>
      <c r="G453" s="200" t="s">
        <v>608</v>
      </c>
    </row>
    <row r="454" spans="1:7" x14ac:dyDescent="0.2">
      <c r="E454" s="197" t="s">
        <v>605</v>
      </c>
      <c r="F454" s="203" t="s">
        <v>606</v>
      </c>
      <c r="G454" s="200" t="s">
        <v>608</v>
      </c>
    </row>
    <row r="455" spans="1:7" ht="16.5" customHeight="1" x14ac:dyDescent="0.2">
      <c r="E455" s="197" t="s">
        <v>949</v>
      </c>
      <c r="F455" s="203" t="s">
        <v>950</v>
      </c>
      <c r="G455" s="200" t="s">
        <v>608</v>
      </c>
    </row>
    <row r="456" spans="1:7" x14ac:dyDescent="0.2">
      <c r="E456" s="197" t="s">
        <v>488</v>
      </c>
      <c r="F456" s="203" t="s">
        <v>1045</v>
      </c>
      <c r="G456" s="200" t="s">
        <v>608</v>
      </c>
    </row>
    <row r="457" spans="1:7" x14ac:dyDescent="0.2">
      <c r="E457" s="197" t="s">
        <v>994</v>
      </c>
      <c r="F457" s="203" t="s">
        <v>995</v>
      </c>
      <c r="G457" s="200" t="s">
        <v>608</v>
      </c>
    </row>
    <row r="458" spans="1:7" x14ac:dyDescent="0.2">
      <c r="E458" s="197" t="s">
        <v>196</v>
      </c>
      <c r="F458" s="203" t="s">
        <v>489</v>
      </c>
      <c r="G458" s="200" t="s">
        <v>608</v>
      </c>
    </row>
    <row r="459" spans="1:7" ht="17.25" customHeight="1" x14ac:dyDescent="0.2">
      <c r="E459" s="197" t="s">
        <v>490</v>
      </c>
      <c r="F459" s="203" t="s">
        <v>491</v>
      </c>
      <c r="G459" s="200" t="s">
        <v>608</v>
      </c>
    </row>
    <row r="460" spans="1:7" ht="16.5" customHeight="1" thickBot="1" x14ac:dyDescent="0.25">
      <c r="E460" s="198" t="s">
        <v>607</v>
      </c>
      <c r="F460" s="204" t="s">
        <v>911</v>
      </c>
      <c r="G460" s="201" t="s">
        <v>608</v>
      </c>
    </row>
    <row r="461" spans="1:7" ht="16.5" customHeight="1" thickBot="1" x14ac:dyDescent="0.25">
      <c r="E461" s="264" t="s">
        <v>5</v>
      </c>
      <c r="F461" s="266"/>
      <c r="G461" s="23">
        <v>457</v>
      </c>
    </row>
    <row r="463" spans="1:7" ht="15.75" customHeight="1" x14ac:dyDescent="0.2"/>
    <row r="465" ht="16.5" customHeight="1" x14ac:dyDescent="0.2"/>
    <row r="466" ht="15.75" customHeight="1" x14ac:dyDescent="0.2"/>
  </sheetData>
  <mergeCells count="4">
    <mergeCell ref="E2:G2"/>
    <mergeCell ref="A2:C2"/>
    <mergeCell ref="E461:F461"/>
    <mergeCell ref="A453:B4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G19" sqref="G19"/>
    </sheetView>
  </sheetViews>
  <sheetFormatPr defaultRowHeight="12.75" x14ac:dyDescent="0.2"/>
  <cols>
    <col min="1" max="1" width="54.140625" customWidth="1"/>
    <col min="2" max="2" width="10" style="33" customWidth="1"/>
    <col min="3" max="3" width="12.140625" style="33" customWidth="1"/>
    <col min="4" max="4" width="8.5703125" style="33" customWidth="1"/>
    <col min="5" max="5" width="8.42578125" style="33" customWidth="1"/>
    <col min="6" max="6" width="7.7109375" customWidth="1"/>
    <col min="7" max="7" width="38.5703125" customWidth="1"/>
    <col min="8" max="8" width="10" style="33" customWidth="1"/>
    <col min="9" max="9" width="13.7109375" style="33" customWidth="1"/>
    <col min="10" max="11" width="8.85546875" style="33" customWidth="1"/>
  </cols>
  <sheetData>
    <row r="1" spans="1:11" ht="13.5" thickBot="1" x14ac:dyDescent="0.25"/>
    <row r="2" spans="1:11" ht="12.75" customHeight="1" x14ac:dyDescent="0.2">
      <c r="A2" s="270" t="s">
        <v>1286</v>
      </c>
      <c r="B2" s="271"/>
      <c r="C2" s="271"/>
      <c r="D2" s="271"/>
      <c r="E2" s="272"/>
      <c r="G2" s="270" t="s">
        <v>1298</v>
      </c>
      <c r="H2" s="271"/>
      <c r="I2" s="271"/>
      <c r="J2" s="271"/>
      <c r="K2" s="272"/>
    </row>
    <row r="3" spans="1:11" ht="13.5" customHeight="1" thickBot="1" x14ac:dyDescent="0.25">
      <c r="A3" s="273"/>
      <c r="B3" s="274"/>
      <c r="C3" s="274"/>
      <c r="D3" s="274"/>
      <c r="E3" s="275"/>
      <c r="G3" s="273"/>
      <c r="H3" s="274"/>
      <c r="I3" s="274"/>
      <c r="J3" s="274"/>
      <c r="K3" s="275"/>
    </row>
    <row r="4" spans="1:11" ht="26.25" thickBot="1" x14ac:dyDescent="0.25">
      <c r="A4" s="239" t="s">
        <v>1258</v>
      </c>
      <c r="B4" s="240" t="s">
        <v>1259</v>
      </c>
      <c r="C4" s="240" t="s">
        <v>1260</v>
      </c>
      <c r="D4" s="240" t="s">
        <v>1261</v>
      </c>
      <c r="E4" s="241" t="s">
        <v>1262</v>
      </c>
      <c r="G4" s="239" t="s">
        <v>1258</v>
      </c>
      <c r="H4" s="240" t="s">
        <v>1259</v>
      </c>
      <c r="I4" s="240" t="s">
        <v>1260</v>
      </c>
      <c r="J4" s="240" t="s">
        <v>1261</v>
      </c>
      <c r="K4" s="241" t="s">
        <v>1262</v>
      </c>
    </row>
    <row r="5" spans="1:11" x14ac:dyDescent="0.2">
      <c r="A5" s="242" t="s">
        <v>1293</v>
      </c>
      <c r="B5" s="243">
        <v>1</v>
      </c>
      <c r="C5" s="244">
        <v>0</v>
      </c>
      <c r="D5" s="243">
        <f t="shared" ref="D5:D9" si="0">B5-C5</f>
        <v>1</v>
      </c>
      <c r="E5" s="245" t="s">
        <v>1264</v>
      </c>
      <c r="G5" s="242" t="s">
        <v>1263</v>
      </c>
      <c r="H5" s="243">
        <v>1</v>
      </c>
      <c r="I5" s="244">
        <v>0</v>
      </c>
      <c r="J5" s="243">
        <f t="shared" ref="J5:J6" si="1">H5-I5</f>
        <v>1</v>
      </c>
      <c r="K5" s="245" t="s">
        <v>1264</v>
      </c>
    </row>
    <row r="6" spans="1:11" ht="13.5" thickBot="1" x14ac:dyDescent="0.25">
      <c r="A6" s="242" t="s">
        <v>1294</v>
      </c>
      <c r="B6" s="243">
        <v>1</v>
      </c>
      <c r="C6" s="244">
        <v>0</v>
      </c>
      <c r="D6" s="243">
        <f t="shared" si="0"/>
        <v>1</v>
      </c>
      <c r="E6" s="245" t="s">
        <v>1264</v>
      </c>
      <c r="G6" s="242" t="s">
        <v>1265</v>
      </c>
      <c r="H6" s="243">
        <v>1</v>
      </c>
      <c r="I6" s="244">
        <v>0</v>
      </c>
      <c r="J6" s="243">
        <f t="shared" si="1"/>
        <v>1</v>
      </c>
      <c r="K6" s="245" t="s">
        <v>1264</v>
      </c>
    </row>
    <row r="7" spans="1:11" ht="15.75" thickBot="1" x14ac:dyDescent="0.3">
      <c r="A7" s="242" t="s">
        <v>1295</v>
      </c>
      <c r="B7" s="243">
        <v>1</v>
      </c>
      <c r="C7" s="244">
        <v>0</v>
      </c>
      <c r="D7" s="243">
        <f t="shared" si="0"/>
        <v>1</v>
      </c>
      <c r="E7" s="245" t="s">
        <v>1264</v>
      </c>
      <c r="G7" s="253" t="s">
        <v>5</v>
      </c>
      <c r="H7" s="27">
        <f>SUM(H5:H6)</f>
        <v>2</v>
      </c>
      <c r="I7" s="27">
        <f>SUM(I5:I6)</f>
        <v>0</v>
      </c>
      <c r="J7" s="27">
        <f>SUM(J5:J6)</f>
        <v>2</v>
      </c>
      <c r="K7" s="246"/>
    </row>
    <row r="8" spans="1:11" x14ac:dyDescent="0.2">
      <c r="A8" s="242" t="s">
        <v>1296</v>
      </c>
      <c r="B8" s="243">
        <v>1</v>
      </c>
      <c r="C8" s="244">
        <v>0</v>
      </c>
      <c r="D8" s="243">
        <f t="shared" si="0"/>
        <v>1</v>
      </c>
      <c r="E8" s="245" t="s">
        <v>1264</v>
      </c>
    </row>
    <row r="9" spans="1:11" ht="15.75" thickBot="1" x14ac:dyDescent="0.3">
      <c r="A9" s="242" t="s">
        <v>1297</v>
      </c>
      <c r="B9" s="243">
        <v>1</v>
      </c>
      <c r="C9" s="244">
        <v>0</v>
      </c>
      <c r="D9" s="243">
        <f t="shared" si="0"/>
        <v>1</v>
      </c>
      <c r="E9" s="245" t="s">
        <v>1264</v>
      </c>
      <c r="G9" s="247" t="s">
        <v>1266</v>
      </c>
      <c r="H9" s="248">
        <f>H7</f>
        <v>2</v>
      </c>
      <c r="I9" s="249"/>
      <c r="J9" s="249"/>
      <c r="K9" s="247"/>
    </row>
    <row r="10" spans="1:11" ht="15.75" thickBot="1" x14ac:dyDescent="0.3">
      <c r="A10" s="253" t="s">
        <v>5</v>
      </c>
      <c r="B10" s="27">
        <f>SUM(B5:B9)</f>
        <v>5</v>
      </c>
      <c r="C10" s="27">
        <f>SUM(C5:C9)</f>
        <v>0</v>
      </c>
      <c r="D10" s="27">
        <f>SUM(D5:D9)</f>
        <v>5</v>
      </c>
      <c r="E10" s="246"/>
      <c r="G10" s="247" t="s">
        <v>1267</v>
      </c>
      <c r="H10" s="248">
        <f>I7</f>
        <v>0</v>
      </c>
      <c r="I10" s="249"/>
      <c r="J10" s="249"/>
      <c r="K10" s="247"/>
    </row>
    <row r="11" spans="1:11" ht="15" x14ac:dyDescent="0.25">
      <c r="G11" s="247" t="s">
        <v>1268</v>
      </c>
      <c r="H11" s="248">
        <f>H9-H10</f>
        <v>2</v>
      </c>
      <c r="I11" s="249"/>
      <c r="J11" s="249"/>
      <c r="K11" s="247"/>
    </row>
    <row r="12" spans="1:11" ht="15" x14ac:dyDescent="0.25">
      <c r="A12" s="247" t="s">
        <v>1266</v>
      </c>
      <c r="B12" s="248">
        <f>B10</f>
        <v>5</v>
      </c>
      <c r="C12" s="249"/>
      <c r="D12" s="249"/>
      <c r="E12" s="247"/>
    </row>
    <row r="13" spans="1:11" ht="15" x14ac:dyDescent="0.25">
      <c r="A13" s="247" t="s">
        <v>1267</v>
      </c>
      <c r="B13" s="248">
        <f>C10</f>
        <v>0</v>
      </c>
      <c r="C13" s="249"/>
      <c r="D13" s="249"/>
      <c r="E13" s="247"/>
    </row>
    <row r="14" spans="1:11" ht="15" x14ac:dyDescent="0.25">
      <c r="A14" s="247" t="s">
        <v>1268</v>
      </c>
      <c r="B14" s="248">
        <f>B12-B13</f>
        <v>5</v>
      </c>
      <c r="C14" s="249"/>
      <c r="D14" s="249"/>
      <c r="E14" s="247"/>
    </row>
  </sheetData>
  <mergeCells count="2">
    <mergeCell ref="A2:E3"/>
    <mergeCell ref="G2:K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28" sqref="E28"/>
    </sheetView>
  </sheetViews>
  <sheetFormatPr defaultRowHeight="12.75" x14ac:dyDescent="0.2"/>
  <cols>
    <col min="1" max="1" width="5.28515625" customWidth="1"/>
    <col min="2" max="2" width="16.7109375" customWidth="1"/>
    <col min="3" max="3" width="48.85546875" customWidth="1"/>
    <col min="4" max="4" width="13.7109375" customWidth="1"/>
    <col min="5" max="5" width="6.5703125" customWidth="1"/>
    <col min="6" max="6" width="7.28515625" style="33" customWidth="1"/>
    <col min="7" max="7" width="5" customWidth="1"/>
    <col min="8" max="8" width="5.28515625" customWidth="1"/>
    <col min="9" max="9" width="16.7109375" customWidth="1"/>
    <col min="10" max="10" width="48.85546875" customWidth="1"/>
    <col min="11" max="11" width="13.7109375" customWidth="1"/>
    <col min="12" max="12" width="6.5703125" customWidth="1"/>
    <col min="13" max="13" width="7.28515625" style="33" customWidth="1"/>
  </cols>
  <sheetData>
    <row r="1" spans="1:13" ht="13.5" thickBot="1" x14ac:dyDescent="0.25"/>
    <row r="2" spans="1:13" ht="18" customHeight="1" thickBot="1" x14ac:dyDescent="0.25">
      <c r="A2" s="276" t="s">
        <v>1287</v>
      </c>
      <c r="B2" s="277"/>
      <c r="C2" s="277"/>
      <c r="D2" s="277"/>
      <c r="E2" s="277"/>
      <c r="F2" s="278"/>
      <c r="H2" s="276" t="s">
        <v>1246</v>
      </c>
      <c r="I2" s="277"/>
      <c r="J2" s="277"/>
      <c r="K2" s="277"/>
      <c r="L2" s="277"/>
      <c r="M2" s="278"/>
    </row>
    <row r="3" spans="1:13" ht="18.75" customHeight="1" thickBot="1" x14ac:dyDescent="0.25">
      <c r="A3" s="174" t="s">
        <v>996</v>
      </c>
      <c r="B3" s="159" t="s">
        <v>25</v>
      </c>
      <c r="C3" s="160" t="s">
        <v>26</v>
      </c>
      <c r="D3" s="160" t="s">
        <v>42</v>
      </c>
      <c r="E3" s="160" t="s">
        <v>38</v>
      </c>
      <c r="F3" s="160" t="s">
        <v>47</v>
      </c>
      <c r="H3" s="174" t="s">
        <v>996</v>
      </c>
      <c r="I3" s="159" t="s">
        <v>25</v>
      </c>
      <c r="J3" s="160" t="s">
        <v>26</v>
      </c>
      <c r="K3" s="160" t="s">
        <v>42</v>
      </c>
      <c r="L3" s="160" t="s">
        <v>38</v>
      </c>
      <c r="M3" s="160" t="s">
        <v>47</v>
      </c>
    </row>
    <row r="4" spans="1:13" ht="15" customHeight="1" x14ac:dyDescent="0.2">
      <c r="A4" s="175">
        <v>1</v>
      </c>
      <c r="B4" s="183" t="s">
        <v>31</v>
      </c>
      <c r="C4" s="184" t="s">
        <v>951</v>
      </c>
      <c r="D4" s="185" t="s">
        <v>1032</v>
      </c>
      <c r="E4" s="185" t="s">
        <v>28</v>
      </c>
      <c r="F4" s="186">
        <v>0</v>
      </c>
      <c r="H4" s="175">
        <v>1</v>
      </c>
      <c r="I4" s="183" t="s">
        <v>31</v>
      </c>
      <c r="J4" s="184" t="s">
        <v>951</v>
      </c>
      <c r="K4" s="185" t="s">
        <v>1032</v>
      </c>
      <c r="L4" s="185" t="s">
        <v>28</v>
      </c>
      <c r="M4" s="186">
        <v>0</v>
      </c>
    </row>
    <row r="5" spans="1:13" ht="15" customHeight="1" x14ac:dyDescent="0.2">
      <c r="A5" s="175">
        <v>2</v>
      </c>
      <c r="B5" s="162" t="s">
        <v>32</v>
      </c>
      <c r="C5" s="165" t="s">
        <v>952</v>
      </c>
      <c r="D5" s="187" t="s">
        <v>827</v>
      </c>
      <c r="E5" s="166" t="s">
        <v>28</v>
      </c>
      <c r="F5" s="166">
        <v>0</v>
      </c>
      <c r="H5" s="175">
        <v>2</v>
      </c>
      <c r="I5" s="162" t="s">
        <v>32</v>
      </c>
      <c r="J5" s="165" t="s">
        <v>952</v>
      </c>
      <c r="K5" s="187" t="s">
        <v>827</v>
      </c>
      <c r="L5" s="166" t="s">
        <v>28</v>
      </c>
      <c r="M5" s="166">
        <v>0</v>
      </c>
    </row>
    <row r="6" spans="1:13" ht="19.5" customHeight="1" x14ac:dyDescent="0.2">
      <c r="A6" s="175">
        <v>3</v>
      </c>
      <c r="B6" s="162" t="s">
        <v>33</v>
      </c>
      <c r="C6" s="162" t="s">
        <v>997</v>
      </c>
      <c r="D6" s="163" t="s">
        <v>41</v>
      </c>
      <c r="E6" s="161" t="s">
        <v>28</v>
      </c>
      <c r="F6" s="161">
        <v>1</v>
      </c>
      <c r="H6" s="175">
        <v>3</v>
      </c>
      <c r="I6" s="162" t="s">
        <v>33</v>
      </c>
      <c r="J6" s="162" t="s">
        <v>997</v>
      </c>
      <c r="K6" s="163" t="s">
        <v>41</v>
      </c>
      <c r="L6" s="161" t="s">
        <v>28</v>
      </c>
      <c r="M6" s="161">
        <v>1</v>
      </c>
    </row>
    <row r="7" spans="1:13" x14ac:dyDescent="0.2">
      <c r="A7" s="175">
        <v>4</v>
      </c>
      <c r="B7" s="165" t="s">
        <v>34</v>
      </c>
      <c r="C7" s="165" t="s">
        <v>998</v>
      </c>
      <c r="D7" s="167" t="s">
        <v>41</v>
      </c>
      <c r="E7" s="164" t="s">
        <v>28</v>
      </c>
      <c r="F7" s="164">
        <v>1</v>
      </c>
      <c r="H7" s="175">
        <v>4</v>
      </c>
      <c r="I7" s="165" t="s">
        <v>34</v>
      </c>
      <c r="J7" s="165" t="s">
        <v>998</v>
      </c>
      <c r="K7" s="167" t="s">
        <v>41</v>
      </c>
      <c r="L7" s="164" t="s">
        <v>28</v>
      </c>
      <c r="M7" s="164">
        <v>1</v>
      </c>
    </row>
    <row r="8" spans="1:13" x14ac:dyDescent="0.2">
      <c r="A8" s="175">
        <v>5</v>
      </c>
      <c r="B8" s="165" t="s">
        <v>912</v>
      </c>
      <c r="C8" s="165" t="s">
        <v>999</v>
      </c>
      <c r="D8" s="167" t="s">
        <v>41</v>
      </c>
      <c r="E8" s="164" t="s">
        <v>28</v>
      </c>
      <c r="F8" s="164">
        <v>1</v>
      </c>
      <c r="H8" s="175">
        <v>5</v>
      </c>
      <c r="I8" s="165" t="s">
        <v>912</v>
      </c>
      <c r="J8" s="165" t="s">
        <v>999</v>
      </c>
      <c r="K8" s="167" t="s">
        <v>41</v>
      </c>
      <c r="L8" s="164" t="s">
        <v>28</v>
      </c>
      <c r="M8" s="164">
        <v>1</v>
      </c>
    </row>
    <row r="9" spans="1:13" x14ac:dyDescent="0.2">
      <c r="A9" s="175">
        <v>6</v>
      </c>
      <c r="B9" s="165" t="s">
        <v>918</v>
      </c>
      <c r="C9" s="165" t="s">
        <v>1000</v>
      </c>
      <c r="D9" s="167" t="s">
        <v>41</v>
      </c>
      <c r="E9" s="164" t="s">
        <v>28</v>
      </c>
      <c r="F9" s="164">
        <v>1</v>
      </c>
      <c r="H9" s="175">
        <v>6</v>
      </c>
      <c r="I9" s="165" t="s">
        <v>918</v>
      </c>
      <c r="J9" s="165" t="s">
        <v>1000</v>
      </c>
      <c r="K9" s="167" t="s">
        <v>41</v>
      </c>
      <c r="L9" s="164" t="s">
        <v>28</v>
      </c>
      <c r="M9" s="164">
        <v>1</v>
      </c>
    </row>
    <row r="10" spans="1:13" x14ac:dyDescent="0.2">
      <c r="A10" s="175">
        <v>7</v>
      </c>
      <c r="B10" s="165" t="s">
        <v>1001</v>
      </c>
      <c r="C10" s="176" t="s">
        <v>1002</v>
      </c>
      <c r="D10" s="167" t="s">
        <v>41</v>
      </c>
      <c r="E10" s="164" t="s">
        <v>28</v>
      </c>
      <c r="F10" s="164">
        <v>1</v>
      </c>
      <c r="H10" s="175">
        <v>7</v>
      </c>
      <c r="I10" s="165" t="s">
        <v>1001</v>
      </c>
      <c r="J10" s="176" t="s">
        <v>1002</v>
      </c>
      <c r="K10" s="167" t="s">
        <v>41</v>
      </c>
      <c r="L10" s="164" t="s">
        <v>28</v>
      </c>
      <c r="M10" s="164">
        <v>1</v>
      </c>
    </row>
    <row r="11" spans="1:13" x14ac:dyDescent="0.2">
      <c r="A11" s="175">
        <v>8</v>
      </c>
      <c r="B11" s="165" t="s">
        <v>1003</v>
      </c>
      <c r="C11" s="176" t="s">
        <v>1004</v>
      </c>
      <c r="D11" s="167" t="s">
        <v>41</v>
      </c>
      <c r="E11" s="164" t="s">
        <v>28</v>
      </c>
      <c r="F11" s="164">
        <v>1</v>
      </c>
      <c r="H11" s="175">
        <v>8</v>
      </c>
      <c r="I11" s="165" t="s">
        <v>1003</v>
      </c>
      <c r="J11" s="176" t="s">
        <v>1004</v>
      </c>
      <c r="K11" s="167" t="s">
        <v>41</v>
      </c>
      <c r="L11" s="164" t="s">
        <v>28</v>
      </c>
      <c r="M11" s="164">
        <v>1</v>
      </c>
    </row>
    <row r="12" spans="1:13" x14ac:dyDescent="0.2">
      <c r="A12" s="175">
        <v>9</v>
      </c>
      <c r="B12" s="165" t="s">
        <v>1005</v>
      </c>
      <c r="C12" s="176" t="s">
        <v>1006</v>
      </c>
      <c r="D12" s="167" t="s">
        <v>41</v>
      </c>
      <c r="E12" s="164" t="s">
        <v>28</v>
      </c>
      <c r="F12" s="164">
        <v>1</v>
      </c>
      <c r="H12" s="175">
        <v>9</v>
      </c>
      <c r="I12" s="165" t="s">
        <v>1005</v>
      </c>
      <c r="J12" s="176" t="s">
        <v>1006</v>
      </c>
      <c r="K12" s="167" t="s">
        <v>41</v>
      </c>
      <c r="L12" s="164" t="s">
        <v>28</v>
      </c>
      <c r="M12" s="164">
        <v>1</v>
      </c>
    </row>
    <row r="13" spans="1:13" x14ac:dyDescent="0.2">
      <c r="A13" s="175">
        <v>10</v>
      </c>
      <c r="B13" s="165" t="s">
        <v>1007</v>
      </c>
      <c r="C13" s="176" t="s">
        <v>1008</v>
      </c>
      <c r="D13" s="167" t="s">
        <v>41</v>
      </c>
      <c r="E13" s="164" t="s">
        <v>28</v>
      </c>
      <c r="F13" s="164">
        <v>1</v>
      </c>
      <c r="H13" s="175">
        <v>10</v>
      </c>
      <c r="I13" s="165" t="s">
        <v>1007</v>
      </c>
      <c r="J13" s="176" t="s">
        <v>1008</v>
      </c>
      <c r="K13" s="167" t="s">
        <v>41</v>
      </c>
      <c r="L13" s="164" t="s">
        <v>28</v>
      </c>
      <c r="M13" s="164">
        <v>1</v>
      </c>
    </row>
    <row r="14" spans="1:13" ht="13.5" thickBot="1" x14ac:dyDescent="0.25">
      <c r="A14" s="177">
        <v>11</v>
      </c>
      <c r="B14" s="178" t="s">
        <v>1009</v>
      </c>
      <c r="C14" s="179" t="s">
        <v>1010</v>
      </c>
      <c r="D14" s="180" t="s">
        <v>41</v>
      </c>
      <c r="E14" s="181" t="s">
        <v>28</v>
      </c>
      <c r="F14" s="164">
        <v>1</v>
      </c>
      <c r="H14" s="177">
        <v>11</v>
      </c>
      <c r="I14" s="178" t="s">
        <v>1009</v>
      </c>
      <c r="J14" s="179" t="s">
        <v>1010</v>
      </c>
      <c r="K14" s="180" t="s">
        <v>41</v>
      </c>
      <c r="L14" s="181" t="s">
        <v>28</v>
      </c>
      <c r="M14" s="164">
        <v>1</v>
      </c>
    </row>
    <row r="15" spans="1:13" ht="13.5" thickBot="1" x14ac:dyDescent="0.25">
      <c r="A15" s="279" t="s">
        <v>913</v>
      </c>
      <c r="B15" s="280"/>
      <c r="C15" s="280"/>
      <c r="D15" s="280"/>
      <c r="E15" s="281"/>
      <c r="F15" s="159">
        <f>SUM(F4:F14)</f>
        <v>9</v>
      </c>
      <c r="H15" s="279" t="s">
        <v>913</v>
      </c>
      <c r="I15" s="280"/>
      <c r="J15" s="280"/>
      <c r="K15" s="280"/>
      <c r="L15" s="281"/>
      <c r="M15" s="159">
        <f>SUM(M4:M14)</f>
        <v>9</v>
      </c>
    </row>
    <row r="16" spans="1:13" x14ac:dyDescent="0.2">
      <c r="A16" s="168"/>
      <c r="B16" s="168"/>
      <c r="C16" s="168"/>
      <c r="D16" s="168"/>
      <c r="E16" s="168"/>
      <c r="F16" s="169"/>
      <c r="H16" s="168"/>
      <c r="I16" s="168"/>
      <c r="J16" s="168"/>
      <c r="K16" s="168"/>
      <c r="L16" s="168"/>
      <c r="M16" s="169"/>
    </row>
    <row r="17" spans="1:13" x14ac:dyDescent="0.2">
      <c r="A17" s="168"/>
      <c r="B17" s="168"/>
      <c r="C17" s="168"/>
      <c r="D17" s="168"/>
      <c r="E17" s="168"/>
      <c r="F17" s="169"/>
      <c r="H17" s="168"/>
      <c r="I17" s="168"/>
      <c r="J17" s="168"/>
      <c r="K17" s="168"/>
      <c r="L17" s="168"/>
      <c r="M17" s="169"/>
    </row>
    <row r="18" spans="1:13" x14ac:dyDescent="0.2">
      <c r="A18" s="168"/>
      <c r="B18" s="168"/>
      <c r="C18" s="170" t="s">
        <v>953</v>
      </c>
      <c r="D18" s="170">
        <v>10</v>
      </c>
      <c r="E18" s="168"/>
      <c r="F18" s="169"/>
      <c r="H18" s="168"/>
      <c r="I18" s="168"/>
      <c r="J18" s="170" t="s">
        <v>953</v>
      </c>
      <c r="K18" s="170">
        <v>10</v>
      </c>
      <c r="L18" s="168"/>
      <c r="M18" s="169"/>
    </row>
  </sheetData>
  <mergeCells count="4">
    <mergeCell ref="A2:F2"/>
    <mergeCell ref="H2:M2"/>
    <mergeCell ref="A15:E15"/>
    <mergeCell ref="H15:L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workbookViewId="0">
      <selection activeCell="R20" sqref="R20"/>
    </sheetView>
  </sheetViews>
  <sheetFormatPr defaultRowHeight="12.75" x14ac:dyDescent="0.2"/>
  <cols>
    <col min="1" max="1" width="3.140625" customWidth="1"/>
    <col min="2" max="2" width="22.85546875" customWidth="1"/>
    <col min="3" max="3" width="18.140625" customWidth="1"/>
    <col min="4" max="4" width="16.7109375" customWidth="1"/>
    <col min="5" max="5" width="15.140625" customWidth="1"/>
    <col min="6" max="6" width="8.5703125" customWidth="1"/>
    <col min="7" max="7" width="8.28515625" customWidth="1"/>
    <col min="8" max="8" width="7.28515625" customWidth="1"/>
    <col min="10" max="10" width="22.85546875" customWidth="1"/>
    <col min="11" max="11" width="18.140625" customWidth="1"/>
    <col min="12" max="12" width="16.7109375" customWidth="1"/>
    <col min="13" max="13" width="15.140625" customWidth="1"/>
    <col min="14" max="14" width="8.5703125" customWidth="1"/>
    <col min="15" max="15" width="8.28515625" customWidth="1"/>
  </cols>
  <sheetData>
    <row r="1" spans="2:15" ht="13.5" thickBot="1" x14ac:dyDescent="0.25"/>
    <row r="2" spans="2:15" ht="18.75" customHeight="1" thickBot="1" x14ac:dyDescent="0.25">
      <c r="B2" s="287" t="s">
        <v>1288</v>
      </c>
      <c r="C2" s="288"/>
      <c r="D2" s="289"/>
      <c r="J2" s="287" t="s">
        <v>1245</v>
      </c>
      <c r="K2" s="288"/>
      <c r="L2" s="289"/>
    </row>
    <row r="3" spans="2:15" ht="26.25" thickBot="1" x14ac:dyDescent="0.25">
      <c r="B3" s="43" t="s">
        <v>262</v>
      </c>
      <c r="C3" s="48" t="s">
        <v>555</v>
      </c>
      <c r="D3" s="44" t="s">
        <v>263</v>
      </c>
      <c r="J3" s="43" t="s">
        <v>262</v>
      </c>
      <c r="K3" s="48" t="s">
        <v>555</v>
      </c>
      <c r="L3" s="44" t="s">
        <v>263</v>
      </c>
    </row>
    <row r="4" spans="2:15" ht="19.5" customHeight="1" thickBot="1" x14ac:dyDescent="0.25">
      <c r="B4" s="78" t="s">
        <v>613</v>
      </c>
      <c r="C4" s="77">
        <f>C14+C15+C18+C19+C22+C23+C26+C27</f>
        <v>75</v>
      </c>
      <c r="D4" s="77">
        <f>G10</f>
        <v>75</v>
      </c>
      <c r="J4" s="78" t="s">
        <v>613</v>
      </c>
      <c r="K4" s="77">
        <f>K14+K15+K18+K19+K22+K23+K26+K27</f>
        <v>75</v>
      </c>
      <c r="L4" s="77">
        <f>O10</f>
        <v>75</v>
      </c>
    </row>
    <row r="5" spans="2:15" ht="13.5" thickBot="1" x14ac:dyDescent="0.25"/>
    <row r="6" spans="2:15" ht="19.5" customHeight="1" thickBot="1" x14ac:dyDescent="0.25">
      <c r="B6" s="282" t="s">
        <v>39</v>
      </c>
      <c r="C6" s="284" t="s">
        <v>276</v>
      </c>
      <c r="D6" s="285"/>
      <c r="E6" s="285"/>
      <c r="F6" s="285"/>
      <c r="G6" s="286"/>
      <c r="J6" s="282" t="s">
        <v>39</v>
      </c>
      <c r="K6" s="284" t="s">
        <v>276</v>
      </c>
      <c r="L6" s="285"/>
      <c r="M6" s="285"/>
      <c r="N6" s="285"/>
      <c r="O6" s="286"/>
    </row>
    <row r="7" spans="2:15" ht="15.75" thickBot="1" x14ac:dyDescent="0.3">
      <c r="B7" s="283"/>
      <c r="C7" s="34" t="s">
        <v>40</v>
      </c>
      <c r="D7" s="27" t="s">
        <v>43</v>
      </c>
      <c r="E7" s="35" t="s">
        <v>44</v>
      </c>
      <c r="F7" s="27" t="s">
        <v>45</v>
      </c>
      <c r="G7" s="36" t="s">
        <v>5</v>
      </c>
      <c r="J7" s="283"/>
      <c r="K7" s="193" t="s">
        <v>40</v>
      </c>
      <c r="L7" s="27" t="s">
        <v>43</v>
      </c>
      <c r="M7" s="195" t="s">
        <v>44</v>
      </c>
      <c r="N7" s="27" t="s">
        <v>45</v>
      </c>
      <c r="O7" s="194" t="s">
        <v>5</v>
      </c>
    </row>
    <row r="8" spans="2:15" ht="15" x14ac:dyDescent="0.2">
      <c r="B8" s="29" t="s">
        <v>11</v>
      </c>
      <c r="C8" s="37">
        <f>E14</f>
        <v>50</v>
      </c>
      <c r="D8" s="30">
        <f>E18</f>
        <v>1</v>
      </c>
      <c r="E8" s="38">
        <f>E22</f>
        <v>0</v>
      </c>
      <c r="F8" s="30">
        <f>E26</f>
        <v>21</v>
      </c>
      <c r="G8" s="39">
        <f>F8+E8+D8+C8</f>
        <v>72</v>
      </c>
      <c r="J8" s="29" t="s">
        <v>11</v>
      </c>
      <c r="K8" s="37">
        <f>M14</f>
        <v>50</v>
      </c>
      <c r="L8" s="30">
        <f>M18</f>
        <v>1</v>
      </c>
      <c r="M8" s="38">
        <f>M22</f>
        <v>0</v>
      </c>
      <c r="N8" s="30">
        <f>M26</f>
        <v>21</v>
      </c>
      <c r="O8" s="39">
        <f>N8+M8+L8+K8</f>
        <v>72</v>
      </c>
    </row>
    <row r="9" spans="2:15" ht="15.75" thickBot="1" x14ac:dyDescent="0.25">
      <c r="B9" s="31" t="s">
        <v>18</v>
      </c>
      <c r="C9" s="40">
        <f>E15</f>
        <v>3</v>
      </c>
      <c r="D9" s="32">
        <f>E19</f>
        <v>0</v>
      </c>
      <c r="E9" s="41">
        <f>E23</f>
        <v>0</v>
      </c>
      <c r="F9" s="32">
        <f>E27</f>
        <v>0</v>
      </c>
      <c r="G9" s="42">
        <f>F9+E9+D9+C9</f>
        <v>3</v>
      </c>
      <c r="J9" s="31" t="s">
        <v>18</v>
      </c>
      <c r="K9" s="40">
        <f>M15</f>
        <v>3</v>
      </c>
      <c r="L9" s="32">
        <f>M19</f>
        <v>0</v>
      </c>
      <c r="M9" s="41">
        <f>M23</f>
        <v>0</v>
      </c>
      <c r="N9" s="32">
        <f>M27</f>
        <v>0</v>
      </c>
      <c r="O9" s="42">
        <f>N9+M9+L9+K9</f>
        <v>3</v>
      </c>
    </row>
    <row r="10" spans="2:15" ht="15.75" thickBot="1" x14ac:dyDescent="0.3">
      <c r="B10" s="34" t="s">
        <v>5</v>
      </c>
      <c r="C10" s="34">
        <f>SUM(C8:C9)</f>
        <v>53</v>
      </c>
      <c r="D10" s="27">
        <f>SUM(D8:D9)</f>
        <v>1</v>
      </c>
      <c r="E10" s="35">
        <f>SUM(E8:E9)</f>
        <v>0</v>
      </c>
      <c r="F10" s="27">
        <f>SUM(F8:F9)</f>
        <v>21</v>
      </c>
      <c r="G10" s="36">
        <f>SUM(G8:G9)</f>
        <v>75</v>
      </c>
      <c r="J10" s="193" t="s">
        <v>5</v>
      </c>
      <c r="K10" s="193">
        <f>SUM(K8:K9)</f>
        <v>53</v>
      </c>
      <c r="L10" s="27">
        <f>SUM(L8:L9)</f>
        <v>1</v>
      </c>
      <c r="M10" s="195">
        <f>SUM(M8:M9)</f>
        <v>0</v>
      </c>
      <c r="N10" s="27">
        <f>SUM(N8:N9)</f>
        <v>21</v>
      </c>
      <c r="O10" s="194">
        <f>SUM(O8:O9)</f>
        <v>75</v>
      </c>
    </row>
    <row r="12" spans="2:15" ht="13.5" thickBot="1" x14ac:dyDescent="0.25"/>
    <row r="13" spans="2:15" ht="30.95" customHeight="1" thickBot="1" x14ac:dyDescent="0.25">
      <c r="B13" s="49" t="s">
        <v>39</v>
      </c>
      <c r="C13" s="50" t="s">
        <v>264</v>
      </c>
      <c r="D13" s="51" t="s">
        <v>265</v>
      </c>
      <c r="E13" s="51" t="s">
        <v>266</v>
      </c>
      <c r="J13" s="49" t="s">
        <v>39</v>
      </c>
      <c r="K13" s="50" t="s">
        <v>264</v>
      </c>
      <c r="L13" s="51" t="s">
        <v>265</v>
      </c>
      <c r="M13" s="51" t="s">
        <v>266</v>
      </c>
    </row>
    <row r="14" spans="2:15" ht="15.95" customHeight="1" thickBot="1" x14ac:dyDescent="0.25">
      <c r="B14" s="31" t="s">
        <v>11</v>
      </c>
      <c r="C14" s="58">
        <v>50</v>
      </c>
      <c r="D14" s="59">
        <v>0</v>
      </c>
      <c r="E14" s="51">
        <f>C14-D14</f>
        <v>50</v>
      </c>
      <c r="J14" s="31" t="s">
        <v>11</v>
      </c>
      <c r="K14" s="58">
        <v>50</v>
      </c>
      <c r="L14" s="59">
        <v>0</v>
      </c>
      <c r="M14" s="51">
        <f>K14-L14</f>
        <v>50</v>
      </c>
    </row>
    <row r="15" spans="2:15" ht="15.95" customHeight="1" thickBot="1" x14ac:dyDescent="0.25">
      <c r="B15" s="57" t="s">
        <v>18</v>
      </c>
      <c r="C15" s="52">
        <v>3</v>
      </c>
      <c r="D15" s="53">
        <v>0</v>
      </c>
      <c r="E15" s="54">
        <f t="shared" ref="E15" si="0">C15-D15</f>
        <v>3</v>
      </c>
      <c r="J15" s="57" t="s">
        <v>18</v>
      </c>
      <c r="K15" s="52">
        <v>3</v>
      </c>
      <c r="L15" s="53">
        <v>0</v>
      </c>
      <c r="M15" s="54">
        <f t="shared" ref="M15" si="1">K15-L15</f>
        <v>3</v>
      </c>
    </row>
    <row r="16" spans="2:15" ht="13.5" thickBot="1" x14ac:dyDescent="0.25"/>
    <row r="17" spans="2:13" ht="30.95" customHeight="1" thickBot="1" x14ac:dyDescent="0.25">
      <c r="B17" s="49" t="s">
        <v>39</v>
      </c>
      <c r="C17" s="55" t="s">
        <v>267</v>
      </c>
      <c r="D17" s="56" t="s">
        <v>268</v>
      </c>
      <c r="E17" s="51" t="s">
        <v>269</v>
      </c>
      <c r="J17" s="49" t="s">
        <v>39</v>
      </c>
      <c r="K17" s="55" t="s">
        <v>267</v>
      </c>
      <c r="L17" s="56" t="s">
        <v>268</v>
      </c>
      <c r="M17" s="51" t="s">
        <v>269</v>
      </c>
    </row>
    <row r="18" spans="2:13" ht="15.95" customHeight="1" thickBot="1" x14ac:dyDescent="0.25">
      <c r="B18" s="31" t="s">
        <v>11</v>
      </c>
      <c r="C18" s="61">
        <v>1</v>
      </c>
      <c r="D18" s="60">
        <v>0</v>
      </c>
      <c r="E18" s="51">
        <f>C18-D18</f>
        <v>1</v>
      </c>
      <c r="J18" s="31" t="s">
        <v>11</v>
      </c>
      <c r="K18" s="61">
        <v>1</v>
      </c>
      <c r="L18" s="60">
        <v>0</v>
      </c>
      <c r="M18" s="51">
        <f>K18-L18</f>
        <v>1</v>
      </c>
    </row>
    <row r="19" spans="2:13" ht="15.95" customHeight="1" thickBot="1" x14ac:dyDescent="0.25">
      <c r="B19" s="57" t="s">
        <v>18</v>
      </c>
      <c r="C19" s="52">
        <v>0</v>
      </c>
      <c r="D19" s="53">
        <v>0</v>
      </c>
      <c r="E19" s="54">
        <f t="shared" ref="E19" si="2">C19-D19</f>
        <v>0</v>
      </c>
      <c r="J19" s="57" t="s">
        <v>18</v>
      </c>
      <c r="K19" s="52">
        <v>0</v>
      </c>
      <c r="L19" s="53">
        <v>0</v>
      </c>
      <c r="M19" s="54">
        <f t="shared" ref="M19" si="3">K19-L19</f>
        <v>0</v>
      </c>
    </row>
    <row r="20" spans="2:13" ht="13.5" thickBot="1" x14ac:dyDescent="0.25"/>
    <row r="21" spans="2:13" ht="30.95" customHeight="1" thickBot="1" x14ac:dyDescent="0.25">
      <c r="B21" s="49" t="s">
        <v>39</v>
      </c>
      <c r="C21" s="50" t="s">
        <v>270</v>
      </c>
      <c r="D21" s="51" t="s">
        <v>271</v>
      </c>
      <c r="E21" s="51" t="s">
        <v>272</v>
      </c>
      <c r="J21" s="49" t="s">
        <v>39</v>
      </c>
      <c r="K21" s="50" t="s">
        <v>270</v>
      </c>
      <c r="L21" s="51" t="s">
        <v>271</v>
      </c>
      <c r="M21" s="51" t="s">
        <v>272</v>
      </c>
    </row>
    <row r="22" spans="2:13" ht="15.95" customHeight="1" thickBot="1" x14ac:dyDescent="0.25">
      <c r="B22" s="31" t="s">
        <v>11</v>
      </c>
      <c r="C22" s="58">
        <v>0</v>
      </c>
      <c r="D22" s="59">
        <v>0</v>
      </c>
      <c r="E22" s="51">
        <f>C22-D22</f>
        <v>0</v>
      </c>
      <c r="J22" s="31" t="s">
        <v>11</v>
      </c>
      <c r="K22" s="58">
        <v>0</v>
      </c>
      <c r="L22" s="59">
        <v>0</v>
      </c>
      <c r="M22" s="51">
        <f>K22-L22</f>
        <v>0</v>
      </c>
    </row>
    <row r="23" spans="2:13" ht="15.95" customHeight="1" thickBot="1" x14ac:dyDescent="0.25">
      <c r="B23" s="57" t="s">
        <v>18</v>
      </c>
      <c r="C23" s="52">
        <v>0</v>
      </c>
      <c r="D23" s="53">
        <v>0</v>
      </c>
      <c r="E23" s="54">
        <f t="shared" ref="E23" si="4">C23-D23</f>
        <v>0</v>
      </c>
      <c r="J23" s="57" t="s">
        <v>18</v>
      </c>
      <c r="K23" s="52">
        <v>0</v>
      </c>
      <c r="L23" s="53">
        <v>0</v>
      </c>
      <c r="M23" s="54">
        <f t="shared" ref="M23" si="5">K23-L23</f>
        <v>0</v>
      </c>
    </row>
    <row r="24" spans="2:13" ht="13.5" thickBot="1" x14ac:dyDescent="0.25"/>
    <row r="25" spans="2:13" ht="30.95" customHeight="1" thickBot="1" x14ac:dyDescent="0.25">
      <c r="B25" s="49" t="s">
        <v>39</v>
      </c>
      <c r="C25" s="50" t="s">
        <v>273</v>
      </c>
      <c r="D25" s="51" t="s">
        <v>274</v>
      </c>
      <c r="E25" s="51" t="s">
        <v>275</v>
      </c>
      <c r="J25" s="49" t="s">
        <v>39</v>
      </c>
      <c r="K25" s="50" t="s">
        <v>273</v>
      </c>
      <c r="L25" s="51" t="s">
        <v>274</v>
      </c>
      <c r="M25" s="51" t="s">
        <v>275</v>
      </c>
    </row>
    <row r="26" spans="2:13" ht="15.95" customHeight="1" thickBot="1" x14ac:dyDescent="0.25">
      <c r="B26" s="31" t="s">
        <v>11</v>
      </c>
      <c r="C26" s="58">
        <v>21</v>
      </c>
      <c r="D26" s="59">
        <v>0</v>
      </c>
      <c r="E26" s="51">
        <f>C26-D26</f>
        <v>21</v>
      </c>
      <c r="J26" s="31" t="s">
        <v>11</v>
      </c>
      <c r="K26" s="58">
        <v>21</v>
      </c>
      <c r="L26" s="59">
        <v>0</v>
      </c>
      <c r="M26" s="51">
        <f>K26-L26</f>
        <v>21</v>
      </c>
    </row>
    <row r="27" spans="2:13" ht="15.95" customHeight="1" thickBot="1" x14ac:dyDescent="0.25">
      <c r="B27" s="57" t="s">
        <v>18</v>
      </c>
      <c r="C27" s="52">
        <v>0</v>
      </c>
      <c r="D27" s="53">
        <v>0</v>
      </c>
      <c r="E27" s="54">
        <f t="shared" ref="E27" si="6">C27-D27</f>
        <v>0</v>
      </c>
      <c r="J27" s="57" t="s">
        <v>18</v>
      </c>
      <c r="K27" s="52">
        <v>0</v>
      </c>
      <c r="L27" s="53">
        <v>0</v>
      </c>
      <c r="M27" s="54">
        <f t="shared" ref="M27" si="7">K27-L27</f>
        <v>0</v>
      </c>
    </row>
  </sheetData>
  <mergeCells count="6">
    <mergeCell ref="B6:B7"/>
    <mergeCell ref="C6:G6"/>
    <mergeCell ref="B2:D2"/>
    <mergeCell ref="J2:L2"/>
    <mergeCell ref="J6:J7"/>
    <mergeCell ref="K6:O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"/>
  <sheetViews>
    <sheetView workbookViewId="0">
      <selection activeCell="G21" sqref="G21"/>
    </sheetView>
  </sheetViews>
  <sheetFormatPr defaultRowHeight="12.75" x14ac:dyDescent="0.2"/>
  <cols>
    <col min="1" max="1" width="13" customWidth="1"/>
    <col min="2" max="2" width="15.7109375" customWidth="1"/>
    <col min="3" max="3" width="17.28515625" customWidth="1"/>
    <col min="4" max="4" width="17.42578125" customWidth="1"/>
    <col min="5" max="5" width="12.28515625" customWidth="1"/>
    <col min="6" max="6" width="12.7109375" customWidth="1"/>
    <col min="7" max="7" width="7" customWidth="1"/>
    <col min="8" max="8" width="13" customWidth="1"/>
    <col min="9" max="9" width="15.7109375" customWidth="1"/>
    <col min="10" max="10" width="17.28515625" customWidth="1"/>
    <col min="11" max="11" width="17.42578125" customWidth="1"/>
    <col min="12" max="12" width="12.28515625" customWidth="1"/>
    <col min="13" max="13" width="12.7109375" customWidth="1"/>
  </cols>
  <sheetData>
    <row r="2" spans="1:13" ht="13.5" thickBot="1" x14ac:dyDescent="0.25"/>
    <row r="3" spans="1:13" ht="19.5" customHeight="1" thickBot="1" x14ac:dyDescent="0.25">
      <c r="A3" s="282" t="s">
        <v>39</v>
      </c>
      <c r="B3" s="284" t="s">
        <v>1289</v>
      </c>
      <c r="C3" s="285"/>
      <c r="D3" s="285"/>
      <c r="E3" s="285"/>
      <c r="F3" s="286"/>
      <c r="H3" s="282" t="s">
        <v>39</v>
      </c>
      <c r="I3" s="284" t="s">
        <v>1244</v>
      </c>
      <c r="J3" s="285"/>
      <c r="K3" s="285"/>
      <c r="L3" s="285"/>
      <c r="M3" s="286"/>
    </row>
    <row r="4" spans="1:13" ht="15.75" thickBot="1" x14ac:dyDescent="0.3">
      <c r="A4" s="283"/>
      <c r="B4" s="62" t="s">
        <v>40</v>
      </c>
      <c r="C4" s="27" t="s">
        <v>43</v>
      </c>
      <c r="D4" s="63" t="s">
        <v>44</v>
      </c>
      <c r="E4" s="27" t="s">
        <v>45</v>
      </c>
      <c r="F4" s="64" t="s">
        <v>5</v>
      </c>
      <c r="H4" s="283"/>
      <c r="I4" s="193" t="s">
        <v>40</v>
      </c>
      <c r="J4" s="27" t="s">
        <v>43</v>
      </c>
      <c r="K4" s="195" t="s">
        <v>44</v>
      </c>
      <c r="L4" s="27" t="s">
        <v>45</v>
      </c>
      <c r="M4" s="194" t="s">
        <v>5</v>
      </c>
    </row>
    <row r="5" spans="1:13" ht="15" x14ac:dyDescent="0.2">
      <c r="A5" s="29" t="s">
        <v>11</v>
      </c>
      <c r="B5" s="37">
        <f t="shared" ref="B5:E6" si="0">B11</f>
        <v>50</v>
      </c>
      <c r="C5" s="30">
        <f t="shared" si="0"/>
        <v>1</v>
      </c>
      <c r="D5" s="38">
        <f t="shared" si="0"/>
        <v>0</v>
      </c>
      <c r="E5" s="30">
        <f t="shared" si="0"/>
        <v>21</v>
      </c>
      <c r="F5" s="39">
        <f>E5+D5+C5+B5</f>
        <v>72</v>
      </c>
      <c r="H5" s="29" t="s">
        <v>11</v>
      </c>
      <c r="I5" s="37">
        <f t="shared" ref="I5:L5" si="1">I11</f>
        <v>50</v>
      </c>
      <c r="J5" s="30">
        <f t="shared" si="1"/>
        <v>1</v>
      </c>
      <c r="K5" s="38">
        <f t="shared" si="1"/>
        <v>0</v>
      </c>
      <c r="L5" s="30">
        <f t="shared" si="1"/>
        <v>21</v>
      </c>
      <c r="M5" s="39">
        <f>L5+K5+J5+I5</f>
        <v>72</v>
      </c>
    </row>
    <row r="6" spans="1:13" ht="15.75" thickBot="1" x14ac:dyDescent="0.25">
      <c r="A6" s="31" t="s">
        <v>18</v>
      </c>
      <c r="B6" s="40">
        <f t="shared" si="0"/>
        <v>3</v>
      </c>
      <c r="C6" s="32">
        <f t="shared" si="0"/>
        <v>0</v>
      </c>
      <c r="D6" s="41">
        <f t="shared" si="0"/>
        <v>0</v>
      </c>
      <c r="E6" s="32">
        <f t="shared" si="0"/>
        <v>0</v>
      </c>
      <c r="F6" s="42">
        <f>E6+D6+C6+B6</f>
        <v>3</v>
      </c>
      <c r="H6" s="31" t="s">
        <v>18</v>
      </c>
      <c r="I6" s="40">
        <f t="shared" ref="I6:L6" si="2">I12</f>
        <v>3</v>
      </c>
      <c r="J6" s="32">
        <f t="shared" si="2"/>
        <v>0</v>
      </c>
      <c r="K6" s="41">
        <f t="shared" si="2"/>
        <v>0</v>
      </c>
      <c r="L6" s="32">
        <f t="shared" si="2"/>
        <v>0</v>
      </c>
      <c r="M6" s="42">
        <f>L6+K6+J6+I6</f>
        <v>3</v>
      </c>
    </row>
    <row r="7" spans="1:13" ht="15.75" thickBot="1" x14ac:dyDescent="0.3">
      <c r="A7" s="62" t="s">
        <v>5</v>
      </c>
      <c r="B7" s="62">
        <f>SUM(B5:B6)</f>
        <v>53</v>
      </c>
      <c r="C7" s="27">
        <f>SUM(C5:C6)</f>
        <v>1</v>
      </c>
      <c r="D7" s="63">
        <f>SUM(D5:D6)</f>
        <v>0</v>
      </c>
      <c r="E7" s="27">
        <f>SUM(E5:E6)</f>
        <v>21</v>
      </c>
      <c r="F7" s="64">
        <f>SUM(F5:F6)</f>
        <v>75</v>
      </c>
      <c r="H7" s="193" t="s">
        <v>5</v>
      </c>
      <c r="I7" s="193">
        <f>SUM(I5:I6)</f>
        <v>53</v>
      </c>
      <c r="J7" s="27">
        <f>SUM(J5:J6)</f>
        <v>1</v>
      </c>
      <c r="K7" s="195">
        <f>SUM(K5:K6)</f>
        <v>0</v>
      </c>
      <c r="L7" s="27">
        <f>SUM(L5:L6)</f>
        <v>21</v>
      </c>
      <c r="M7" s="194">
        <f>SUM(M5:M6)</f>
        <v>75</v>
      </c>
    </row>
    <row r="9" spans="1:13" ht="13.5" thickBot="1" x14ac:dyDescent="0.25"/>
    <row r="10" spans="1:13" ht="30.95" customHeight="1" thickBot="1" x14ac:dyDescent="0.25">
      <c r="A10" s="49" t="s">
        <v>39</v>
      </c>
      <c r="B10" s="50" t="s">
        <v>264</v>
      </c>
      <c r="C10" s="55" t="s">
        <v>267</v>
      </c>
      <c r="D10" s="50" t="s">
        <v>270</v>
      </c>
      <c r="E10" s="50" t="s">
        <v>273</v>
      </c>
      <c r="H10" s="49" t="s">
        <v>39</v>
      </c>
      <c r="I10" s="50" t="s">
        <v>264</v>
      </c>
      <c r="J10" s="55" t="s">
        <v>267</v>
      </c>
      <c r="K10" s="50" t="s">
        <v>270</v>
      </c>
      <c r="L10" s="50" t="s">
        <v>273</v>
      </c>
    </row>
    <row r="11" spans="1:13" ht="15.95" customHeight="1" thickBot="1" x14ac:dyDescent="0.25">
      <c r="A11" s="31" t="s">
        <v>11</v>
      </c>
      <c r="B11" s="58">
        <v>50</v>
      </c>
      <c r="C11" s="61">
        <v>1</v>
      </c>
      <c r="D11" s="58">
        <v>0</v>
      </c>
      <c r="E11" s="58">
        <v>21</v>
      </c>
      <c r="H11" s="31" t="s">
        <v>11</v>
      </c>
      <c r="I11" s="58">
        <v>50</v>
      </c>
      <c r="J11" s="61">
        <v>1</v>
      </c>
      <c r="K11" s="58">
        <v>0</v>
      </c>
      <c r="L11" s="58">
        <v>21</v>
      </c>
    </row>
    <row r="12" spans="1:13" ht="15.95" customHeight="1" thickBot="1" x14ac:dyDescent="0.25">
      <c r="A12" s="57" t="s">
        <v>18</v>
      </c>
      <c r="B12" s="52">
        <v>3</v>
      </c>
      <c r="C12" s="52">
        <v>0</v>
      </c>
      <c r="D12" s="52">
        <v>0</v>
      </c>
      <c r="E12" s="52">
        <v>0</v>
      </c>
      <c r="H12" s="57" t="s">
        <v>18</v>
      </c>
      <c r="I12" s="52">
        <v>3</v>
      </c>
      <c r="J12" s="52">
        <v>0</v>
      </c>
      <c r="K12" s="52">
        <v>0</v>
      </c>
      <c r="L12" s="52">
        <v>0</v>
      </c>
    </row>
    <row r="15" spans="1:13" x14ac:dyDescent="0.2">
      <c r="B15" s="263" t="s">
        <v>496</v>
      </c>
      <c r="C15" s="263"/>
      <c r="D15" s="263"/>
      <c r="E15" s="66">
        <f>F7*115</f>
        <v>8625</v>
      </c>
      <c r="I15" s="263" t="s">
        <v>496</v>
      </c>
      <c r="J15" s="263"/>
      <c r="K15" s="263"/>
      <c r="L15" s="66">
        <f>M7*115</f>
        <v>8625</v>
      </c>
    </row>
  </sheetData>
  <mergeCells count="6">
    <mergeCell ref="I3:M3"/>
    <mergeCell ref="I15:K15"/>
    <mergeCell ref="A3:A4"/>
    <mergeCell ref="B3:F3"/>
    <mergeCell ref="B15:D15"/>
    <mergeCell ref="H3:H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20" sqref="C20"/>
    </sheetView>
  </sheetViews>
  <sheetFormatPr defaultRowHeight="12.75" x14ac:dyDescent="0.2"/>
  <cols>
    <col min="1" max="1" width="23.140625" customWidth="1"/>
    <col min="2" max="2" width="42.85546875" customWidth="1"/>
    <col min="3" max="3" width="27.5703125" customWidth="1"/>
    <col min="4" max="4" width="5.5703125" customWidth="1"/>
    <col min="5" max="5" width="23.140625" customWidth="1"/>
    <col min="6" max="6" width="42.85546875" customWidth="1"/>
    <col min="7" max="7" width="27.5703125" customWidth="1"/>
  </cols>
  <sheetData>
    <row r="1" spans="1:6" ht="13.5" thickBot="1" x14ac:dyDescent="0.25"/>
    <row r="2" spans="1:6" ht="15.75" thickBot="1" x14ac:dyDescent="0.3">
      <c r="A2" s="290" t="s">
        <v>1290</v>
      </c>
      <c r="B2" s="291"/>
      <c r="E2" s="290" t="s">
        <v>1243</v>
      </c>
      <c r="F2" s="291"/>
    </row>
    <row r="3" spans="1:6" ht="15.75" thickBot="1" x14ac:dyDescent="0.3">
      <c r="A3" s="158" t="s">
        <v>49</v>
      </c>
      <c r="B3" s="27" t="s">
        <v>50</v>
      </c>
      <c r="E3" s="193" t="s">
        <v>49</v>
      </c>
      <c r="F3" s="27" t="s">
        <v>50</v>
      </c>
    </row>
    <row r="4" spans="1:6" x14ac:dyDescent="0.2">
      <c r="A4" s="22" t="s">
        <v>51</v>
      </c>
      <c r="B4" s="45" t="s">
        <v>52</v>
      </c>
      <c r="E4" s="22" t="s">
        <v>51</v>
      </c>
      <c r="F4" s="45" t="s">
        <v>52</v>
      </c>
    </row>
    <row r="5" spans="1:6" x14ac:dyDescent="0.2">
      <c r="A5" s="21" t="s">
        <v>53</v>
      </c>
      <c r="B5" s="46" t="s">
        <v>54</v>
      </c>
      <c r="E5" s="21" t="s">
        <v>53</v>
      </c>
      <c r="F5" s="46" t="s">
        <v>54</v>
      </c>
    </row>
    <row r="6" spans="1:6" x14ac:dyDescent="0.2">
      <c r="A6" s="21" t="s">
        <v>55</v>
      </c>
      <c r="B6" s="46" t="s">
        <v>56</v>
      </c>
      <c r="E6" s="21" t="s">
        <v>55</v>
      </c>
      <c r="F6" s="46" t="s">
        <v>56</v>
      </c>
    </row>
    <row r="7" spans="1:6" x14ac:dyDescent="0.2">
      <c r="A7" s="21" t="s">
        <v>57</v>
      </c>
      <c r="B7" s="46" t="s">
        <v>58</v>
      </c>
      <c r="E7" s="21" t="s">
        <v>57</v>
      </c>
      <c r="F7" s="46" t="s">
        <v>58</v>
      </c>
    </row>
    <row r="8" spans="1:6" x14ac:dyDescent="0.2">
      <c r="A8" s="21" t="s">
        <v>59</v>
      </c>
      <c r="B8" s="46" t="s">
        <v>60</v>
      </c>
      <c r="E8" s="21" t="s">
        <v>59</v>
      </c>
      <c r="F8" s="46" t="s">
        <v>60</v>
      </c>
    </row>
    <row r="9" spans="1:6" x14ac:dyDescent="0.2">
      <c r="A9" s="21" t="s">
        <v>61</v>
      </c>
      <c r="B9" s="46" t="s">
        <v>62</v>
      </c>
      <c r="E9" s="21" t="s">
        <v>61</v>
      </c>
      <c r="F9" s="46" t="s">
        <v>62</v>
      </c>
    </row>
    <row r="10" spans="1:6" x14ac:dyDescent="0.2">
      <c r="A10" s="21" t="s">
        <v>63</v>
      </c>
      <c r="B10" s="46" t="s">
        <v>64</v>
      </c>
      <c r="E10" s="21" t="s">
        <v>63</v>
      </c>
      <c r="F10" s="46" t="s">
        <v>64</v>
      </c>
    </row>
    <row r="11" spans="1:6" x14ac:dyDescent="0.2">
      <c r="A11" s="21" t="s">
        <v>65</v>
      </c>
      <c r="B11" s="46" t="s">
        <v>66</v>
      </c>
      <c r="E11" s="21" t="s">
        <v>65</v>
      </c>
      <c r="F11" s="46" t="s">
        <v>66</v>
      </c>
    </row>
    <row r="12" spans="1:6" x14ac:dyDescent="0.2">
      <c r="A12" s="21" t="s">
        <v>67</v>
      </c>
      <c r="B12" s="46" t="s">
        <v>68</v>
      </c>
      <c r="E12" s="21" t="s">
        <v>67</v>
      </c>
      <c r="F12" s="46" t="s">
        <v>68</v>
      </c>
    </row>
    <row r="13" spans="1:6" x14ac:dyDescent="0.2">
      <c r="A13" s="21" t="s">
        <v>69</v>
      </c>
      <c r="B13" s="46" t="s">
        <v>70</v>
      </c>
      <c r="E13" s="21" t="s">
        <v>69</v>
      </c>
      <c r="F13" s="46" t="s">
        <v>70</v>
      </c>
    </row>
    <row r="14" spans="1:6" x14ac:dyDescent="0.2">
      <c r="A14" s="21" t="s">
        <v>71</v>
      </c>
      <c r="B14" s="46" t="s">
        <v>72</v>
      </c>
      <c r="E14" s="21" t="s">
        <v>71</v>
      </c>
      <c r="F14" s="46" t="s">
        <v>72</v>
      </c>
    </row>
    <row r="15" spans="1:6" x14ac:dyDescent="0.2">
      <c r="A15" s="21" t="s">
        <v>73</v>
      </c>
      <c r="B15" s="46" t="s">
        <v>74</v>
      </c>
      <c r="E15" s="21" t="s">
        <v>73</v>
      </c>
      <c r="F15" s="46" t="s">
        <v>74</v>
      </c>
    </row>
    <row r="16" spans="1:6" x14ac:dyDescent="0.2">
      <c r="A16" s="21" t="s">
        <v>75</v>
      </c>
      <c r="B16" s="46" t="s">
        <v>76</v>
      </c>
      <c r="E16" s="21" t="s">
        <v>75</v>
      </c>
      <c r="F16" s="46" t="s">
        <v>76</v>
      </c>
    </row>
    <row r="17" spans="1:6" x14ac:dyDescent="0.2">
      <c r="A17" s="21" t="s">
        <v>77</v>
      </c>
      <c r="B17" s="24" t="s">
        <v>556</v>
      </c>
      <c r="E17" s="21" t="s">
        <v>77</v>
      </c>
      <c r="F17" s="24" t="s">
        <v>556</v>
      </c>
    </row>
    <row r="18" spans="1:6" ht="13.5" thickBot="1" x14ac:dyDescent="0.25">
      <c r="A18" s="21" t="s">
        <v>78</v>
      </c>
      <c r="B18" s="46" t="s">
        <v>79</v>
      </c>
      <c r="E18" s="21" t="s">
        <v>78</v>
      </c>
      <c r="F18" s="46" t="s">
        <v>79</v>
      </c>
    </row>
    <row r="19" spans="1:6" ht="15.75" thickBot="1" x14ac:dyDescent="0.3">
      <c r="A19" s="27"/>
      <c r="B19" s="27">
        <v>15</v>
      </c>
      <c r="E19" s="27"/>
      <c r="F19" s="27">
        <v>15</v>
      </c>
    </row>
    <row r="21" spans="1:6" ht="15" x14ac:dyDescent="0.25">
      <c r="A21" s="25" t="s">
        <v>495</v>
      </c>
      <c r="B21" s="47">
        <f>B19*1100</f>
        <v>16500</v>
      </c>
      <c r="E21" s="25" t="s">
        <v>495</v>
      </c>
      <c r="F21" s="47">
        <f>F19*1100</f>
        <v>16500</v>
      </c>
    </row>
    <row r="23" spans="1:6" x14ac:dyDescent="0.2">
      <c r="A23" s="192" t="s">
        <v>823</v>
      </c>
      <c r="E23" s="192" t="s">
        <v>823</v>
      </c>
    </row>
    <row r="24" spans="1:6" x14ac:dyDescent="0.2">
      <c r="A24" s="192" t="s">
        <v>864</v>
      </c>
      <c r="E24" s="192" t="s">
        <v>864</v>
      </c>
    </row>
    <row r="25" spans="1:6" x14ac:dyDescent="0.2">
      <c r="A25" s="192" t="s">
        <v>958</v>
      </c>
      <c r="E25" s="192" t="s">
        <v>958</v>
      </c>
    </row>
    <row r="26" spans="1:6" x14ac:dyDescent="0.2">
      <c r="A26" s="192" t="s">
        <v>959</v>
      </c>
      <c r="E26" s="192" t="s">
        <v>959</v>
      </c>
    </row>
  </sheetData>
  <mergeCells count="2">
    <mergeCell ref="A2:B2"/>
    <mergeCell ref="E2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TOTAL</vt:lpstr>
      <vt:lpstr>TOTAIS_SMAMUS</vt:lpstr>
      <vt:lpstr>Estações Trabalho_Impressoras</vt:lpstr>
      <vt:lpstr>Caixas Correio</vt:lpstr>
      <vt:lpstr>Câmeras</vt:lpstr>
      <vt:lpstr>WI-FI</vt:lpstr>
      <vt:lpstr>Rádio Trunking</vt:lpstr>
      <vt:lpstr>Adm. Rede Radiocomunicação</vt:lpstr>
      <vt:lpstr>Adm. Redes Locais</vt:lpstr>
      <vt:lpstr>Gestão da Rede Infovia</vt:lpstr>
      <vt:lpstr>Relação Sistemas SMAMUS</vt:lpstr>
      <vt:lpstr>Descentralizadas</vt:lpstr>
      <vt:lpstr>Plan1</vt:lpstr>
    </vt:vector>
  </TitlesOfParts>
  <Company>PMPA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Márcia Rodrigues de Oliveira</cp:lastModifiedBy>
  <cp:lastPrinted>2017-09-28T12:40:58Z</cp:lastPrinted>
  <dcterms:created xsi:type="dcterms:W3CDTF">2012-03-30T18:42:19Z</dcterms:created>
  <dcterms:modified xsi:type="dcterms:W3CDTF">2023-01-11T20:08:07Z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48c5ac7b-40ae-4eda-82a2-bf810b07583a</vt:lpwstr>
  </property>
</Properties>
</file>