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2022\CENTRALIZADAS\2022-12 Dezembro\Relatórios Secretarias\SMCEC\"/>
    </mc:Choice>
  </mc:AlternateContent>
  <bookViews>
    <workbookView xWindow="480" yWindow="45" windowWidth="11340" windowHeight="8580" firstSheet="1" activeTab="1"/>
  </bookViews>
  <sheets>
    <sheet name="TOTAL" sheetId="9" state="hidden" r:id="rId1"/>
    <sheet name="TOTAIS_SMCEC" sheetId="21" r:id="rId2"/>
    <sheet name="Estações Trabalho_Impressoras" sheetId="19" r:id="rId3"/>
    <sheet name="Caixas Correio" sheetId="17" r:id="rId4"/>
    <sheet name="Câmeras" sheetId="15" r:id="rId5"/>
    <sheet name="WI-FI" sheetId="11" r:id="rId6"/>
    <sheet name="Adm. Redes Locais" sheetId="18" r:id="rId7"/>
    <sheet name="Gestão da Rede Infovia" sheetId="16" r:id="rId8"/>
    <sheet name="Relação Sistemas SMCEC" sheetId="24" r:id="rId9"/>
    <sheet name="Descentralizadas" sheetId="8" state="hidden" r:id="rId10"/>
  </sheets>
  <calcPr calcId="152511"/>
</workbook>
</file>

<file path=xl/calcChain.xml><?xml version="1.0" encoding="utf-8"?>
<calcChain xmlns="http://schemas.openxmlformats.org/spreadsheetml/2006/main">
  <c r="E32" i="15" l="1"/>
  <c r="B32" i="15"/>
  <c r="E31" i="15"/>
  <c r="E33" i="15" s="1"/>
  <c r="B31" i="15"/>
  <c r="B33" i="15" s="1"/>
  <c r="C29" i="15"/>
  <c r="B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29" i="15" s="1"/>
  <c r="D33" i="11" l="1"/>
  <c r="D32" i="11"/>
  <c r="F29" i="11"/>
  <c r="L33" i="11" l="1"/>
  <c r="L32" i="11"/>
  <c r="N29" i="11"/>
  <c r="D19" i="21" l="1"/>
  <c r="I28" i="16" l="1"/>
  <c r="I27" i="16"/>
  <c r="I30" i="16" s="1"/>
  <c r="K32" i="15"/>
  <c r="H32" i="15"/>
  <c r="K31" i="15"/>
  <c r="H31" i="15"/>
  <c r="I29" i="15"/>
  <c r="H29" i="15"/>
  <c r="J28" i="15"/>
  <c r="J27" i="15"/>
  <c r="J26" i="15"/>
  <c r="J25" i="15"/>
  <c r="J24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8" i="15"/>
  <c r="J7" i="15"/>
  <c r="J6" i="15"/>
  <c r="J5" i="15"/>
  <c r="K33" i="15" l="1"/>
  <c r="J29" i="15"/>
  <c r="H33" i="15"/>
  <c r="C145" i="24"/>
  <c r="D28" i="16" l="1"/>
  <c r="D27" i="16"/>
  <c r="C19" i="18"/>
  <c r="D30" i="16" l="1"/>
  <c r="G19" i="18"/>
  <c r="C30" i="21" l="1"/>
  <c r="B30" i="21"/>
  <c r="D30" i="21" s="1"/>
  <c r="C29" i="21"/>
  <c r="B29" i="21"/>
  <c r="C28" i="21"/>
  <c r="D28" i="21" s="1"/>
  <c r="C27" i="21"/>
  <c r="B27" i="21"/>
  <c r="G20" i="21"/>
  <c r="G19" i="21"/>
  <c r="G18" i="21"/>
  <c r="G15" i="21"/>
  <c r="G14" i="21"/>
  <c r="G13" i="21"/>
  <c r="F12" i="21"/>
  <c r="D12" i="21"/>
  <c r="F11" i="21"/>
  <c r="D11" i="21"/>
  <c r="F10" i="21"/>
  <c r="D10" i="21"/>
  <c r="F9" i="21"/>
  <c r="D9" i="21"/>
  <c r="F8" i="21"/>
  <c r="D8" i="21"/>
  <c r="F7" i="21"/>
  <c r="D7" i="21"/>
  <c r="F6" i="21"/>
  <c r="D6" i="21"/>
  <c r="F5" i="21"/>
  <c r="D5" i="21"/>
  <c r="F4" i="21"/>
  <c r="D4" i="21"/>
  <c r="G4" i="21" l="1"/>
  <c r="G6" i="21"/>
  <c r="G8" i="21"/>
  <c r="G10" i="21"/>
  <c r="G12" i="21"/>
  <c r="D27" i="21"/>
  <c r="G5" i="21"/>
  <c r="G9" i="21"/>
  <c r="F23" i="21"/>
  <c r="C26" i="21"/>
  <c r="C31" i="21" s="1"/>
  <c r="D29" i="21"/>
  <c r="G11" i="21"/>
  <c r="B26" i="21"/>
  <c r="B31" i="21" s="1"/>
  <c r="G7" i="21"/>
  <c r="D23" i="21"/>
  <c r="G23" i="21" l="1"/>
  <c r="D26" i="21"/>
  <c r="D31" i="21" s="1"/>
  <c r="C26" i="9" l="1"/>
  <c r="B26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26" i="9" l="1"/>
</calcChain>
</file>

<file path=xl/sharedStrings.xml><?xml version="1.0" encoding="utf-8"?>
<sst xmlns="http://schemas.openxmlformats.org/spreadsheetml/2006/main" count="2029" uniqueCount="787">
  <si>
    <t>Secretarias</t>
  </si>
  <si>
    <t>SMA</t>
  </si>
  <si>
    <t>SMF</t>
  </si>
  <si>
    <t>PGM</t>
  </si>
  <si>
    <t>SMIC</t>
  </si>
  <si>
    <t>TOTAL</t>
  </si>
  <si>
    <t>SMOV</t>
  </si>
  <si>
    <t>GP</t>
  </si>
  <si>
    <t>SMS</t>
  </si>
  <si>
    <t>SMED</t>
  </si>
  <si>
    <t>SME</t>
  </si>
  <si>
    <t>SMAM</t>
  </si>
  <si>
    <t>SMC</t>
  </si>
  <si>
    <t>DEP</t>
  </si>
  <si>
    <t>SMTUR</t>
  </si>
  <si>
    <t>SMGES</t>
  </si>
  <si>
    <t>SMGL</t>
  </si>
  <si>
    <t>SMPEO</t>
  </si>
  <si>
    <t>SMURB</t>
  </si>
  <si>
    <t>Nº Rádios Instalados</t>
  </si>
  <si>
    <t>P/APE - Assessoria de Planejamento Estratégico</t>
  </si>
  <si>
    <t>SMDH (Porto Alegre Livre)</t>
  </si>
  <si>
    <t>Nº Rádios WI-FI Indoor</t>
  </si>
  <si>
    <t>Nº Rádios WI-FI Outdoor</t>
  </si>
  <si>
    <t xml:space="preserve">Instalação Rádios WI-FI </t>
  </si>
  <si>
    <t>DENOMINAÇÃO</t>
  </si>
  <si>
    <t>LOCALIZAÇÃO</t>
  </si>
  <si>
    <t>Total</t>
  </si>
  <si>
    <t>Indoor</t>
  </si>
  <si>
    <t>Bilhetagem</t>
  </si>
  <si>
    <t>Resumo</t>
  </si>
  <si>
    <t>Local</t>
  </si>
  <si>
    <t>Câmeras Instaladas</t>
  </si>
  <si>
    <t>SMC-CAPITOLIO-HS01</t>
  </si>
  <si>
    <t>Capitólio - 4º  andar</t>
  </si>
  <si>
    <t>SMC-CAPITOLIO-HS02</t>
  </si>
  <si>
    <t>Capitólio - Térreo</t>
  </si>
  <si>
    <t>SMC-CMC-HS01</t>
  </si>
  <si>
    <t xml:space="preserve">Av. Erico Veríssimo, 307 - Sala Direção </t>
  </si>
  <si>
    <t>SMC-CT-HS01</t>
  </si>
  <si>
    <t>Av Independência, 453 - Saguão</t>
  </si>
  <si>
    <t>SMC-UG-HS01</t>
  </si>
  <si>
    <t>SMC-PAÇO-PINACOTECA-HS04</t>
  </si>
  <si>
    <t>Paço Municipal - Pinacoteca térreo</t>
  </si>
  <si>
    <t>SMC-PAÇO-PINACOTECA-HS07</t>
  </si>
  <si>
    <t>Serviços</t>
  </si>
  <si>
    <t>Infraestrutura</t>
  </si>
  <si>
    <t>TIPO</t>
  </si>
  <si>
    <t>Tipo</t>
  </si>
  <si>
    <t>On-Line</t>
  </si>
  <si>
    <t>Câmeras em Manutenção</t>
  </si>
  <si>
    <t>Câmeras Ativas</t>
  </si>
  <si>
    <t>COMUNICAÇÃO</t>
  </si>
  <si>
    <t>ATIVOS</t>
  </si>
  <si>
    <t>Impressoras Sem garantia</t>
  </si>
  <si>
    <t>Câmeras Instaladas indoor</t>
  </si>
  <si>
    <t>Câmeras Manutenção indoor</t>
  </si>
  <si>
    <t>Câmeras Ativas indoor</t>
  </si>
  <si>
    <t>REDE-NOME</t>
  </si>
  <si>
    <t>REDE-ENDEREÇO</t>
  </si>
  <si>
    <t>SMC-BG</t>
  </si>
  <si>
    <t>Bento Gonçalves, 1129</t>
  </si>
  <si>
    <t>SMC-CAPITOLIO</t>
  </si>
  <si>
    <t>SMC-CM</t>
  </si>
  <si>
    <t>Rua da República, 635</t>
  </si>
  <si>
    <t>SMC-CMC</t>
  </si>
  <si>
    <t>Av. Erico Veríssimo, 307</t>
  </si>
  <si>
    <t>SMC-CT</t>
  </si>
  <si>
    <t>Av Independência, 453</t>
  </si>
  <si>
    <t>SMC-EAPC</t>
  </si>
  <si>
    <t>Av. Venâncio Aires, 67</t>
  </si>
  <si>
    <t>SMC-GODOY</t>
  </si>
  <si>
    <t>SMC-GP</t>
  </si>
  <si>
    <t>Praça Montevideo, 10</t>
  </si>
  <si>
    <t>SMC-JA</t>
  </si>
  <si>
    <t xml:space="preserve"> Rua João Alfredo, 582</t>
  </si>
  <si>
    <t>SMC-PINACOTECA</t>
  </si>
  <si>
    <t>Av. Duque de Caxias, 973</t>
  </si>
  <si>
    <t>SMC-ST</t>
  </si>
  <si>
    <t xml:space="preserve"> Santa Terezinha, 710</t>
  </si>
  <si>
    <t>SMC-TC</t>
  </si>
  <si>
    <t>Rua Republica, 575</t>
  </si>
  <si>
    <t>SMC-UG</t>
  </si>
  <si>
    <t>Av. Presidente João Goulart, 551</t>
  </si>
  <si>
    <t>Ronice Giacomet Borges</t>
  </si>
  <si>
    <t>Rosangela Broch Veiga</t>
  </si>
  <si>
    <t>Flavia Helena da Silva Monte</t>
  </si>
  <si>
    <t>Rosemeri Franzin Iensen</t>
  </si>
  <si>
    <t>Jaime da Conceição Pinto</t>
  </si>
  <si>
    <t>José Miguel Ramos Sisto Júnior</t>
  </si>
  <si>
    <t>Cristina Koller Sander</t>
  </si>
  <si>
    <t>Jorge Luiz Soares de Oliveira</t>
  </si>
  <si>
    <t>Camila Warpechowski</t>
  </si>
  <si>
    <t>Tania Garcia Oliveira de Souza</t>
  </si>
  <si>
    <t>Jacqueline de Oliveira Mative</t>
  </si>
  <si>
    <t>Luciano Silveira Escobar</t>
  </si>
  <si>
    <t>Amanda Medeiros Oliveira</t>
  </si>
  <si>
    <t>Breno Ketzer Saul</t>
  </si>
  <si>
    <t>Inês Spolador de Rodriguez</t>
  </si>
  <si>
    <t>Lucia Maria Goulart Jahn</t>
  </si>
  <si>
    <t>Davi Aragão Vieira</t>
  </si>
  <si>
    <t>Rubens Tadashi Koshimizu</t>
  </si>
  <si>
    <t>Adriana Mentz Martins</t>
  </si>
  <si>
    <t>Jacques Salvador Souza</t>
  </si>
  <si>
    <t>Regina Oliveira Nunes de Freitas</t>
  </si>
  <si>
    <t>Elisabeth Elaine Azevedo</t>
  </si>
  <si>
    <t>Erica Neris Damin</t>
  </si>
  <si>
    <t>Alexandre Soares Ferreira</t>
  </si>
  <si>
    <t>Marcelo de Souza Boese</t>
  </si>
  <si>
    <t>Marcos P. M. Vaz</t>
  </si>
  <si>
    <t>Rosilene Martins Possamai</t>
  </si>
  <si>
    <t>Márcia Beatriz dos Santos Bamberg</t>
  </si>
  <si>
    <t>Claudia Pinto Alves</t>
  </si>
  <si>
    <t>Henry Ciciliani Costa Ventura</t>
  </si>
  <si>
    <t>José Manoel de Souza Santos</t>
  </si>
  <si>
    <t>Vitor Antonio Bianchi Silva</t>
  </si>
  <si>
    <t>Vera Lúcia Santos dos Santos</t>
  </si>
  <si>
    <t>Renato Wieniewski</t>
  </si>
  <si>
    <t>Ana Paula Charão de Andrade</t>
  </si>
  <si>
    <t>Gilberto Ataíde</t>
  </si>
  <si>
    <t>Claudio João Heinz</t>
  </si>
  <si>
    <t>Flavio Krawczyk</t>
  </si>
  <si>
    <t>Clarice da Silva Alves</t>
  </si>
  <si>
    <t>José Gilberto Marques Amaro</t>
  </si>
  <si>
    <t>João Antônio Pereira</t>
  </si>
  <si>
    <t>Rose Mari Nunes da Silva</t>
  </si>
  <si>
    <t>Fabio Frota Espindola</t>
  </si>
  <si>
    <t>Iraci Pezenatto Fiorini</t>
  </si>
  <si>
    <t>Alvaro Santi</t>
  </si>
  <si>
    <t>José Paulo Dutra Machado</t>
  </si>
  <si>
    <t>Leonardo Bono</t>
  </si>
  <si>
    <t>Renata de Souza Borges</t>
  </si>
  <si>
    <t>Airton Ricardo Tomazzoni dos Santos</t>
  </si>
  <si>
    <t>Alex Sandro Silva Pereira</t>
  </si>
  <si>
    <t>Ilza Maria Praxedes do Canto</t>
  </si>
  <si>
    <t>Gabrielle Kirst Peixoto</t>
  </si>
  <si>
    <t>Luiz Mariano Figueira da Silva</t>
  </si>
  <si>
    <t>Osório A. C. da Rocha</t>
  </si>
  <si>
    <t>Isaías Valdir Mewius</t>
  </si>
  <si>
    <t>Vitor Hugo Castro Pereira</t>
  </si>
  <si>
    <t>Maurício Rosa Marques</t>
  </si>
  <si>
    <t>Daniela Pacheco Vieira</t>
  </si>
  <si>
    <t>Luiz Merino de F. Xavier</t>
  </si>
  <si>
    <t>Ana Flávia Vasconcellos Baldisserotto</t>
  </si>
  <si>
    <t>Eleonora Maria Lampert Fabre Miranda</t>
  </si>
  <si>
    <t>Rosane Maria FLuck</t>
  </si>
  <si>
    <t>Sergius Antônio Marsicano Gonzaga</t>
  </si>
  <si>
    <t>Simone Pretto Ruschel</t>
  </si>
  <si>
    <t>Rosane Monteiro Motta</t>
  </si>
  <si>
    <t>André Matheus Carvalho Winovski</t>
  </si>
  <si>
    <t>Ademir Gomes Leiria</t>
  </si>
  <si>
    <t>Pedro Rubens Nei Ferreira Vargas</t>
  </si>
  <si>
    <t>Paulo Roberto Alibio</t>
  </si>
  <si>
    <t>Eliseu da Silva Rodrigues</t>
  </si>
  <si>
    <t>Jorge Francisco B. Bettiol</t>
  </si>
  <si>
    <t>Ana Ines Arce</t>
  </si>
  <si>
    <t>Luciane Vieira Avila</t>
  </si>
  <si>
    <t>Neil Adriano Dornelles Collins</t>
  </si>
  <si>
    <t>Jader Borges Zomer</t>
  </si>
  <si>
    <t>Oriovaldo Amaral Duarte</t>
  </si>
  <si>
    <t>Leonardo Augusto Arend</t>
  </si>
  <si>
    <t>Elimar Garcia Blazina</t>
  </si>
  <si>
    <t>Ricardo Chagas Freitas</t>
  </si>
  <si>
    <t>Vanderlei Fontanella</t>
  </si>
  <si>
    <t>Tito Cunha Paraguassu</t>
  </si>
  <si>
    <t>Jorge Alberto de Paula</t>
  </si>
  <si>
    <t>Cláudio Ventura de Souza</t>
  </si>
  <si>
    <t>CLL (Coordenação do Livro e Literatura</t>
  </si>
  <si>
    <t>Fumproarte</t>
  </si>
  <si>
    <t>CAP (Coordenação de Artes Plásticas)</t>
  </si>
  <si>
    <t>Equipe do Patrimônio Histórico e Cultural</t>
  </si>
  <si>
    <t>Coordenação da Memória</t>
  </si>
  <si>
    <t>Sala P. F. Gastal</t>
  </si>
  <si>
    <t>Setor de Mostras (Coord. de Artes Plásticas)</t>
  </si>
  <si>
    <t>CM - Coordenaçao de Música</t>
  </si>
  <si>
    <t>Coordenação de Descentralização</t>
  </si>
  <si>
    <t>Usina do Gasômetro</t>
  </si>
  <si>
    <t>ademir.leiria@portoalegre.rs.gov.br</t>
  </si>
  <si>
    <t>adrianamartins@portoalegre.rs.gov.br</t>
  </si>
  <si>
    <t>tomazzoni@portoalegre.rs.gov.br</t>
  </si>
  <si>
    <t>prego@portoalegre.rs.gov.br</t>
  </si>
  <si>
    <t>alexandresf@portoalegre.rs.gov.br</t>
  </si>
  <si>
    <t>asanti@portoalegre.rs.gov.br</t>
  </si>
  <si>
    <t>amanda.oliveira@portoalegre.rs.gov.br</t>
  </si>
  <si>
    <t>ana.baldisserotto@portoalegre.rs.gov.br</t>
  </si>
  <si>
    <t>ana.arce@portoalegre.rs.gov.br</t>
  </si>
  <si>
    <t>anacharao@portoalegre.rs.gov.br</t>
  </si>
  <si>
    <t>andre.winovski@portoalegre.rs.gov.br</t>
  </si>
  <si>
    <t>breno.saul@portoalegre.rs.gov.br</t>
  </si>
  <si>
    <t>camilaw@portoalegre.rs.gov.br</t>
  </si>
  <si>
    <t>clarice.alves@portoalegre.rs.gov.br</t>
  </si>
  <si>
    <t>claudiaalves@portoalegre.rs.gov.br</t>
  </si>
  <si>
    <t>claudioheinz@portoalegre.rs.gov.br</t>
  </si>
  <si>
    <t>claudiov.souza@portoalegre.rs.gov.br</t>
  </si>
  <si>
    <t>cll@smc.prefpoa.com.br</t>
  </si>
  <si>
    <t>Cm2@smc.prefpoa.com.br</t>
  </si>
  <si>
    <t>memoria@smc.prefpoa.com.br</t>
  </si>
  <si>
    <t>descentralizacao@smc.prefpoa.com.br</t>
  </si>
  <si>
    <t>cristina.sander@portoalegre.rs.gov.br</t>
  </si>
  <si>
    <t>danielapv@portoalegre.rs.gov.br</t>
  </si>
  <si>
    <t>davivieira@portoalegre.rs.gov.br</t>
  </si>
  <si>
    <t>eleonora.fabre@portoalegre.rs.gov.br</t>
  </si>
  <si>
    <t>elimar.blazina@portoalegre.rs.gov.br</t>
  </si>
  <si>
    <t>elisabeth.azevedo@portoalegre.rs.gov.br</t>
  </si>
  <si>
    <t>eliseu.rodrigues@portoalegre.rs.gov.br</t>
  </si>
  <si>
    <t>epahc@smc.prefpoa.com.br</t>
  </si>
  <si>
    <t>erica@portoalegre.rs.gov.br</t>
  </si>
  <si>
    <t>fabio.espindola@portoalegre.rs.gov.br</t>
  </si>
  <si>
    <t>flavia.monte@portoalegre.rs.gov.br</t>
  </si>
  <si>
    <t>flaviok@portoalegre.rs.gov.br</t>
  </si>
  <si>
    <t>fumproarte@smc.prefpoa.com.br</t>
  </si>
  <si>
    <t>gabrielle.kirst@portoalegre.rs.gov.br</t>
  </si>
  <si>
    <t>gil@portoalegre.rs.gov.br</t>
  </si>
  <si>
    <t>henry.ventura@portoalegre.rs.gov.br</t>
  </si>
  <si>
    <t>ilza.canto@portoalegre.rs.gov.br</t>
  </si>
  <si>
    <t>inesr@portoalegre.rs.gov.br</t>
  </si>
  <si>
    <t>iracif@portoalegre.rs.gov.br</t>
  </si>
  <si>
    <t>isaiasm@portoalegre.rs.gov.br</t>
  </si>
  <si>
    <t>jacqueline.mative@portoalegre.rs.gov.br</t>
  </si>
  <si>
    <t>jacques@portoalegre.rs.gov.br</t>
  </si>
  <si>
    <t>jader@portoalegre.rs.gov.br</t>
  </si>
  <si>
    <t>jaime.pinto@portoalegre.rs.gov.br</t>
  </si>
  <si>
    <t>jorgea.paula@portoalegre.rs.gov.br</t>
  </si>
  <si>
    <t>bettiol@portoalegre.rs.gov.br</t>
  </si>
  <si>
    <t>jorge.soares@portoalegre.rs.gov.br</t>
  </si>
  <si>
    <t>jose.amaro@portoalegre.rs.gov.br</t>
  </si>
  <si>
    <t>jose.manoel@portoalegre.rs.gov.br</t>
  </si>
  <si>
    <t>jose.sisto@portoalegre.rs.gov.br</t>
  </si>
  <si>
    <t>josep.machado@portoalegre.rs.gov.br</t>
  </si>
  <si>
    <t>joao.antonio@portoalegre.rs.gov.br</t>
  </si>
  <si>
    <t>leonardo.arend@portoalegre.rs.gov.br</t>
  </si>
  <si>
    <t>leonardo.bono@portoalegre.rs.gov.br</t>
  </si>
  <si>
    <t>luciajahn@portoalegre.rs.gov.br</t>
  </si>
  <si>
    <t>lucianev@portoalegre.rs.gov.br</t>
  </si>
  <si>
    <t>luciano.escobar@portoalegre.rs.gov.br</t>
  </si>
  <si>
    <t>luizmfs@portoalegre.rs.gov.br</t>
  </si>
  <si>
    <t>merino@portoalegre.rs.gov.br</t>
  </si>
  <si>
    <t>marcelo.boese@portoalegre.rs.gov.br</t>
  </si>
  <si>
    <t>marciabamberg@portoalegre.rs.gov.br</t>
  </si>
  <si>
    <t>marcosvaz@portoalegre.rs.gov.br</t>
  </si>
  <si>
    <t>mauricio.rosa@portoalegre.rs.gov.br</t>
  </si>
  <si>
    <t>neil.collins@portoalegre.rs.gov.br</t>
  </si>
  <si>
    <t>oriovaldo.duarte@portoalegre.rs.gov.br</t>
  </si>
  <si>
    <t>zozoac@portoalegre.rs.gov.br</t>
  </si>
  <si>
    <t>alibio@portoalegre.rs.gov.br</t>
  </si>
  <si>
    <t>pedrovargas@portoalegre.rs.gov.br</t>
  </si>
  <si>
    <t>reginan@portoalegre.rs.gov.br</t>
  </si>
  <si>
    <t>renata.borges@portoalegre.rs.gov.br</t>
  </si>
  <si>
    <t>merreca@portoalegre.rs.gov.br</t>
  </si>
  <si>
    <t>ricardo.freitas@portoalegre.rs.gov.br</t>
  </si>
  <si>
    <t>ronice.borges@portoalegre.rs.gov.br</t>
  </si>
  <si>
    <t>rosanef@portoalegre.rs.gov.br</t>
  </si>
  <si>
    <t>rosane.motta@portoalegre.rs.gov.br</t>
  </si>
  <si>
    <t>rosangela.veiga@portoalegre.rs.gov.br</t>
  </si>
  <si>
    <t>rose.mari@portoalegre.rs.gov.br</t>
  </si>
  <si>
    <t>rosemeri.iensen@portoalegre.rs.gov.br</t>
  </si>
  <si>
    <t>rosilene@portoalegre.rs.gov.br</t>
  </si>
  <si>
    <t>rubenstk@portoalegre.rs.gov.br</t>
  </si>
  <si>
    <t>salapfgastal@smc.prefpoa.com.br</t>
  </si>
  <si>
    <t>sergius.gonzaga@portoalegre.rs.gov.br</t>
  </si>
  <si>
    <t>simone.ruschel@portoalegre.rs.gov.br</t>
  </si>
  <si>
    <t>tania.souza@portoalegre.rs.gov.br</t>
  </si>
  <si>
    <t>tito.paraguassu@portoalegre.rs.gov.br</t>
  </si>
  <si>
    <t>usina@smc.prefpoa.com.br</t>
  </si>
  <si>
    <t>vanderlei.fontanella@portoalegre.rs.gov.br</t>
  </si>
  <si>
    <t>veral.santos@portoalegre.rs.gov.br</t>
  </si>
  <si>
    <t>vitor.bianchi@portoalegre.rs.gov.br</t>
  </si>
  <si>
    <t>vitor.pereira@portoalegre.rs.gov.br</t>
  </si>
  <si>
    <t>José Francisco Alves de Almeida</t>
  </si>
  <si>
    <t>jose.francisco@portoalegre.rs.gov.br</t>
  </si>
  <si>
    <t>cap@portoalegre.rs.gov.br</t>
  </si>
  <si>
    <t>mostras@portoalegre.rs.gov.br</t>
  </si>
  <si>
    <t>Descontar Lotação</t>
  </si>
  <si>
    <t>Descontar Lotações</t>
  </si>
  <si>
    <t>Lotação 23007 - Informática = 4 notes</t>
  </si>
  <si>
    <t>Lotação 230007 - Informática = 4 impressoras</t>
  </si>
  <si>
    <t xml:space="preserve">TOTAL RÁDIOS INSTALADOS = </t>
  </si>
  <si>
    <t>ADM. REDES LOCAIS</t>
  </si>
  <si>
    <t>ENDEREÇO</t>
  </si>
  <si>
    <t xml:space="preserve">CONECTIVIDADE INFOVIA </t>
  </si>
  <si>
    <t>Av. Independencia, 456</t>
  </si>
  <si>
    <t>Rua João Alfredo, 582</t>
  </si>
  <si>
    <t>Rua Santa Terezinha, 710</t>
  </si>
  <si>
    <t>Arquivo Histórico de Porto Alegre Moysés Vellinho</t>
  </si>
  <si>
    <t>arquivohistorico@smc.prefpoa.com.br</t>
  </si>
  <si>
    <t>CAC (Coordenação de Artes Cênicas)</t>
  </si>
  <si>
    <t>cac@smc.prefpoa.com.br</t>
  </si>
  <si>
    <t>Gabriel Russo Ferreira</t>
  </si>
  <si>
    <t>Nome</t>
  </si>
  <si>
    <t>E-mail</t>
  </si>
  <si>
    <t>OU</t>
  </si>
  <si>
    <t>alivre@smc.prefpoa.com.br</t>
  </si>
  <si>
    <t>Daniela Borges Mazzilli</t>
  </si>
  <si>
    <t>daniela.mazzilli@portoalegre.rs.gov.br</t>
  </si>
  <si>
    <t>Débora Regina Magalhães da Costa</t>
  </si>
  <si>
    <t>Fernanda Sayão Lobato Teixeira</t>
  </si>
  <si>
    <t>fernandas.teixeira@portoalegre.rs.gov.br</t>
  </si>
  <si>
    <t>Laura Beatriz Backes</t>
  </si>
  <si>
    <t>Luciana Oliveira de Brito</t>
  </si>
  <si>
    <t>luciana.brito@portoalegre.rs.gov.br</t>
  </si>
  <si>
    <t>Luciano Paim</t>
  </si>
  <si>
    <t>Manuela Franco Lopes da Costa</t>
  </si>
  <si>
    <t>Maria Angélica dos Santos</t>
  </si>
  <si>
    <t>Mirela Strehl Zanona</t>
  </si>
  <si>
    <t>Nora Eliane de Oliveira Garcia</t>
  </si>
  <si>
    <t>nora.garcia@portoalegre.rs.gov.br</t>
  </si>
  <si>
    <t>Paulo Renato Pinto da Costa</t>
  </si>
  <si>
    <t>paulorp.costa@portoalegre.rs.gov.br</t>
  </si>
  <si>
    <t>Taileny Roza Eleutherio</t>
  </si>
  <si>
    <t>taileny.eleutherio@portoalegre.rs.gov.br</t>
  </si>
  <si>
    <t>Gestão da Rede Infovia</t>
  </si>
  <si>
    <t>Hospedagem de Aplicação e Armazen. Dados - Sistemas</t>
  </si>
  <si>
    <t>ORGÃO</t>
  </si>
  <si>
    <t>Estações de Trabalho Com garantia</t>
  </si>
  <si>
    <t>Estações de Trabalho Sem garantia</t>
  </si>
  <si>
    <t>Marcus Mello</t>
  </si>
  <si>
    <t>marcus.mello@portoalegre.rs.gov.br</t>
  </si>
  <si>
    <t>Alivre (Atelier Livre)</t>
  </si>
  <si>
    <t>Jorge Célio Franco</t>
  </si>
  <si>
    <t>jorge.franco@portoalegre.rs.gov.br</t>
  </si>
  <si>
    <t>Pryscilla Brendler Dornelles</t>
  </si>
  <si>
    <t>pryscilla.dornelles@portoalegre.rs.gov.br</t>
  </si>
  <si>
    <t>Quantidade</t>
  </si>
  <si>
    <t>Vlr Unitário</t>
  </si>
  <si>
    <t>Vlr Total</t>
  </si>
  <si>
    <t>Desconto</t>
  </si>
  <si>
    <t>Vlr Faturado</t>
  </si>
  <si>
    <t>Fatura</t>
  </si>
  <si>
    <t>Administração e Manutenção de Redes Locais</t>
  </si>
  <si>
    <t>Hospedagem de Aplicação e Armazenamento de Dados - Sistemas</t>
  </si>
  <si>
    <t>Eventos Sazonais</t>
  </si>
  <si>
    <t>Vlr Final</t>
  </si>
  <si>
    <t>-</t>
  </si>
  <si>
    <t>TOTAL MICROS SEM GARANTIA = 188</t>
  </si>
  <si>
    <t>Marcelo Peil Martins</t>
  </si>
  <si>
    <t>marcelop.martins@portoalegre.rs.gov.br</t>
  </si>
  <si>
    <t>Rafael Bernardy</t>
  </si>
  <si>
    <t>rafael.bernardy@portoalegre.rs.gov.br</t>
  </si>
  <si>
    <t>Clóvis André Silva da Silva</t>
  </si>
  <si>
    <t>clovis.andre@portoalegre.rs.gov.br</t>
  </si>
  <si>
    <t>Gunter Axt</t>
  </si>
  <si>
    <t>gunter.axt@portoalegre.rs.gov.br</t>
  </si>
  <si>
    <t>Marco Antonio da Silva Lopes</t>
  </si>
  <si>
    <t>SMC-UG-HS02</t>
  </si>
  <si>
    <t>Área externa poste 05 próx. Elis Regina</t>
  </si>
  <si>
    <t>Outdoor</t>
  </si>
  <si>
    <t>NOME-REDE</t>
  </si>
  <si>
    <t>Av. Borges de Medeiros/Demétrio Ribeiro</t>
  </si>
  <si>
    <t>Desativação (SMC-ARAUJO), conforme ASM 93329.</t>
  </si>
  <si>
    <t xml:space="preserve">Av. Independencia, 456 </t>
  </si>
  <si>
    <t>Alvaro Afonso de Almeida Franco</t>
  </si>
  <si>
    <t>alvaro.franco@portoalegre.rs.gov.br</t>
  </si>
  <si>
    <t>Isabel Aparecida da Silva Ribeiro</t>
  </si>
  <si>
    <t>isabel.ribeiro@portoalegre.rs.gov.br</t>
  </si>
  <si>
    <t>Luiz Alberto Homrich Gusmão</t>
  </si>
  <si>
    <t>lgusmao@portoalegre.rs.gov.br</t>
  </si>
  <si>
    <t>Suporte local a hardware e software - estação com garantia</t>
  </si>
  <si>
    <t>Suporte local a hardware e software - estação sem garantia</t>
  </si>
  <si>
    <t>Suporte a impressoras</t>
  </si>
  <si>
    <t>Administração de Correio Eletrônico (e-mail)</t>
  </si>
  <si>
    <t>Administração e Manutenção de Câmeras de Videomonitoramento - indoor</t>
  </si>
  <si>
    <t>Administração e Manutenção de Câmeras de Videomonitoramento - Outdoor</t>
  </si>
  <si>
    <t>Administração e Manutenção de Rádio Wi-Fi - indoor</t>
  </si>
  <si>
    <t>Administração e Manutenção de Rádio Wi-Fi - outdoor</t>
  </si>
  <si>
    <t>Suporte e manutenção de Terminal de Radiocomunicação Digital</t>
  </si>
  <si>
    <t>Administração e Manutenção da Rede de Radiocomunicação Digital</t>
  </si>
  <si>
    <t>Disponibilização de Servidor Computacional</t>
  </si>
  <si>
    <t>Disponibilização de Servidor de Arquivos</t>
  </si>
  <si>
    <t>Gestão e operação da Rede Digital de Telefonia Municipal (RDTM)</t>
  </si>
  <si>
    <t>Suporte técnico a evento sazonal</t>
  </si>
  <si>
    <t>Consultoria de Infraestrutura</t>
  </si>
  <si>
    <t>Outro (informar):</t>
  </si>
  <si>
    <t>Outros:</t>
  </si>
  <si>
    <t>Elton Benicio Escobar Saldanha</t>
  </si>
  <si>
    <t>elton.saldanha@portoalegre.rs.gov.br</t>
  </si>
  <si>
    <t>Adrielle Chiesa Gaio</t>
  </si>
  <si>
    <t>adrielle.gaio@portoalegre.rs.gov.br</t>
  </si>
  <si>
    <t>Camilo de Lelis Furlin</t>
  </si>
  <si>
    <t>camilo.furlin@portoalegre.rs.gov.br</t>
  </si>
  <si>
    <t>Carlos Emílio Muller</t>
  </si>
  <si>
    <t>carlose.muller@portoalegre.rs.gov.br</t>
  </si>
  <si>
    <t>Caroline Rocha Dallabeta da Silva</t>
  </si>
  <si>
    <t>Fábio Roberto Schaffer dos Santos</t>
  </si>
  <si>
    <t>fabiors.santos@portoalegre.rs.gov.br</t>
  </si>
  <si>
    <t>Jesse Moacir Faria Oliveira</t>
  </si>
  <si>
    <t>jesse.oliveira@portoalegre.rs.gov.br</t>
  </si>
  <si>
    <t>Marlon Eduardo Oliveira de Melo</t>
  </si>
  <si>
    <t>marlon.melo@portoalegre.rs.gov.br</t>
  </si>
  <si>
    <t>Nelson Fernando Boeira</t>
  </si>
  <si>
    <t>nelson.boeira@portoalegre.rs.gov.br</t>
  </si>
  <si>
    <t>Pamela Dias Escouto</t>
  </si>
  <si>
    <t>pamela.escouto@portoalegre.rs.gov.br</t>
  </si>
  <si>
    <t>Rutieli Woichi da Silva</t>
  </si>
  <si>
    <t>rutieli.silva@portoalegre.rs.gov.br</t>
  </si>
  <si>
    <t>Desativação (SMC-TP), conforme ASM 150711.</t>
  </si>
  <si>
    <t>Desativação (SMC-MERCADO), conforme ASM 150712.</t>
  </si>
  <si>
    <t>Alessandra Schunski Gonçalves</t>
  </si>
  <si>
    <t>alessandra.goncalves@portoalegre.rs.gov.br</t>
  </si>
  <si>
    <t>Amarílis Barcelos</t>
  </si>
  <si>
    <t>amarilis@portoalegre.rs.gov.br</t>
  </si>
  <si>
    <t>carolinerds@portoalegre.rs.gov.br</t>
  </si>
  <si>
    <t>Eduardo Vital</t>
  </si>
  <si>
    <t>eduardo.vital@portoalegre.rs.gov.br</t>
  </si>
  <si>
    <t>Felipe Andre Bach Alves</t>
  </si>
  <si>
    <t>felipea.alves@portoalegre.rs.gov.br</t>
  </si>
  <si>
    <t>Leonardo Bomfim</t>
  </si>
  <si>
    <t>Marcelo Tomazi Silveira</t>
  </si>
  <si>
    <t>m.silveira@portoalegre.rs.gov.br</t>
  </si>
  <si>
    <t>Maria de Lurdes Kras B Silva</t>
  </si>
  <si>
    <t>Matheus Oliveira da Silva</t>
  </si>
  <si>
    <t>matheuso.silva@portoalegre.rs.gov.br</t>
  </si>
  <si>
    <t>Sílvio Luiz Carvalho</t>
  </si>
  <si>
    <t>Vitoria do Nascimento Gularte</t>
  </si>
  <si>
    <t>vitoria.gularte@portoalegre.rs.gov.br</t>
  </si>
  <si>
    <t>Wolney Carvalho Prado</t>
  </si>
  <si>
    <t>wolney.prado@portoalegre.rs.gov.br</t>
  </si>
  <si>
    <t>Yasmin Lopes Peres</t>
  </si>
  <si>
    <t>yasmin.peres@portoalegre.rs.gov.br</t>
  </si>
  <si>
    <t>TOTAL RÁDIOS ATIVOS</t>
  </si>
  <si>
    <t>mariaa.santos@portoalegre.rs.gov.br</t>
  </si>
  <si>
    <t>Luiza Silveira Prado do Nascimento</t>
  </si>
  <si>
    <t>luizas.nascimento@portoalegre.rs.gov.br</t>
  </si>
  <si>
    <t>Vinicius Sant'anna Nicolaiewsky</t>
  </si>
  <si>
    <t>nicolaiewsky@portoalegre.rs.gov.br</t>
  </si>
  <si>
    <t>Andrei Marcelo da Rosa</t>
  </si>
  <si>
    <t>andrei.rosa@portoalegre.rs.gov.br</t>
  </si>
  <si>
    <t>Daisy Viola de Souza</t>
  </si>
  <si>
    <t>daisy.viola@portoalegre.rs.gov.br</t>
  </si>
  <si>
    <t>José Carlos Tomé Weber</t>
  </si>
  <si>
    <t>josec.weber@portoalegre.rs.gov.br</t>
  </si>
  <si>
    <t>Raul Rotilli Aguirre</t>
  </si>
  <si>
    <t>raul.aguirre@portoalegre.rs.gov.br</t>
  </si>
  <si>
    <t>Renato Garcia dos Santos</t>
  </si>
  <si>
    <t>renatog.santos@portoalegre.rs.gov.br</t>
  </si>
  <si>
    <t>Luciana Markus</t>
  </si>
  <si>
    <t>lucianam@portoalegre.rs.gov.br</t>
  </si>
  <si>
    <t>Alícia Froener</t>
  </si>
  <si>
    <t>alicia.froener@portoalegre.rs.gov.br</t>
  </si>
  <si>
    <t>Gabriel Farias Bitencourt da Silva</t>
  </si>
  <si>
    <t>gabrielf.silva@portoalegre.rs.gov.br</t>
  </si>
  <si>
    <t>Gustavo Varela Matos dos Santos</t>
  </si>
  <si>
    <t>gustavov.santos@portoalegre.rs.gov.br</t>
  </si>
  <si>
    <t>Liliana Cardoso Rodrigues dos Santos Duarte</t>
  </si>
  <si>
    <t>liliana.duarte@portoalegre.rs.gov.br</t>
  </si>
  <si>
    <t>Luana Malaquias Soraes</t>
  </si>
  <si>
    <t>luana.soraes@portoalegre.rs.gov.br</t>
  </si>
  <si>
    <t>Marina Bouzas Garcia Resende</t>
  </si>
  <si>
    <t>marina.resende@portoalegre.rs.gov.br</t>
  </si>
  <si>
    <t>Paulo Cesar Brasil do Amaral</t>
  </si>
  <si>
    <t>pauloc.amaral@portoalegre.rs.gov.br</t>
  </si>
  <si>
    <t>Pietra Gabriela da Costa Keiber</t>
  </si>
  <si>
    <t>pietra.keiber@portoalegre.rs.gov.br</t>
  </si>
  <si>
    <t>Tobias Rosa dos Santos</t>
  </si>
  <si>
    <t>tobias.santos@portoalegre.rs.gov.br</t>
  </si>
  <si>
    <t>ITEM</t>
  </si>
  <si>
    <t xml:space="preserve">Usina Gasômetro - Saguão porta entrada </t>
  </si>
  <si>
    <t>TOTAL RÁDIOS INDOOR ATIVOS</t>
  </si>
  <si>
    <t>TOTAL RÁDIOS OUTDOOR ATIVOS</t>
  </si>
  <si>
    <t>Jorge Luiz Rodrigues</t>
  </si>
  <si>
    <t>jorgerodrigues@portoalegre.rs.gov.br</t>
  </si>
  <si>
    <t>TOTAL MICROS SEM GARANTIA = 0</t>
  </si>
  <si>
    <t>TOTAL IMPRESSORAS SMC SEM GARANTIA = 39</t>
  </si>
  <si>
    <t>Carolina Pfeiffer</t>
  </si>
  <si>
    <t>carolina.pfeiffer@portoalegre.rs.gov.br</t>
  </si>
  <si>
    <t>Cesar Alexandre Correa</t>
  </si>
  <si>
    <t>cesar.correa@portoalegre.rs.gov.br</t>
  </si>
  <si>
    <t>Evandro Hazzy</t>
  </si>
  <si>
    <t>evandro.hazzy@portoalegre.rs.gov.br</t>
  </si>
  <si>
    <t>Júlia de Andrade Gomes</t>
  </si>
  <si>
    <t>juliad.gomes@portoalegre.rs.gov.br</t>
  </si>
  <si>
    <t>Julia Pereira dos Santos</t>
  </si>
  <si>
    <t>juliap.santos@portoalegre.rs.gov.br</t>
  </si>
  <si>
    <t>Nathali da Silva Aquino</t>
  </si>
  <si>
    <t>nathali.aquino@portoalegre.rs.gov.br</t>
  </si>
  <si>
    <t>_SMC - Biblioteca Pública Municipal</t>
  </si>
  <si>
    <t>bibliot@portoalegre.rs.gov.br</t>
  </si>
  <si>
    <t>Ana Gabriela da Conceição Laggazio</t>
  </si>
  <si>
    <t>ana.laggazio@portoalegre.rs.gov.br</t>
  </si>
  <si>
    <t>debora.costa@portoalegre.rs.gov.br</t>
  </si>
  <si>
    <t>Elias Ambieda de Vargas</t>
  </si>
  <si>
    <t>elias.vargas@portoalegre.rs.gov.br</t>
  </si>
  <si>
    <t>Fernanda Mattos Russo</t>
  </si>
  <si>
    <t>fernanda.russo@portoalegre.rs.gov.br</t>
  </si>
  <si>
    <t>gabriel.russo@portoalegre.rs.gov.br</t>
  </si>
  <si>
    <t>laurabb@portoalegre.rs.gov.br</t>
  </si>
  <si>
    <t>leonardo.bomfim@portoalegre.rs.gov.br</t>
  </si>
  <si>
    <t>Luciano Kendzierski</t>
  </si>
  <si>
    <t>lucianok@portoalegre.rs.gov.br</t>
  </si>
  <si>
    <t>lucianopaim@portoalegre.rs.gov.br</t>
  </si>
  <si>
    <t>manuela.costa@portoalegre.rs.gov.br</t>
  </si>
  <si>
    <t>marco.lopes@portoalegre.rs.gov.br</t>
  </si>
  <si>
    <t>mlkras@portoalegre.rs.gov.br</t>
  </si>
  <si>
    <t>mirela.zanona@portoalegre.rs.gov.br</t>
  </si>
  <si>
    <t>silvio.carvalho@portoalegre.rs.gov.br</t>
  </si>
  <si>
    <t>TOTAL ESTAÇÕES DE TRABALHO SMC COM GARANTIA = 0 + 0 = 0</t>
  </si>
  <si>
    <t>Notebooks Sem Garantia = 10 (Total relatório CBP)</t>
  </si>
  <si>
    <t>Sub-Total Notes sem garantia = 10 - 4 = 6 notes</t>
  </si>
  <si>
    <t>TOTAL NOTES SEM GARANTIA = 6</t>
  </si>
  <si>
    <t>TOTAL ESTAÇÕES DE TRABALHO SMC SEM GARANTIA = 188 + 6 = 194</t>
  </si>
  <si>
    <t>Ana Carolina Mosseline Carvalho</t>
  </si>
  <si>
    <t>anac.carvalho@portoalegre.rs.gov.br</t>
  </si>
  <si>
    <t>Rodrigo Plentz</t>
  </si>
  <si>
    <t>rodrigo.plentz@portoalegre.rs.gov.br</t>
  </si>
  <si>
    <t>Sandra Neusa Schatkoski Apratto</t>
  </si>
  <si>
    <t>sandra.apratto@portoalegre.rs.gov.br</t>
  </si>
  <si>
    <t>Dirce Conceição</t>
  </si>
  <si>
    <t>dirce.conceicao@portoalegre.rs.gov.br</t>
  </si>
  <si>
    <t>Elizabeth Corbetta</t>
  </si>
  <si>
    <t>bethcorbetta@portoalegre.rs.gov.br</t>
  </si>
  <si>
    <t>Thaís Rejane Amaral de Souza</t>
  </si>
  <si>
    <t>thaisr.souza@portoalegre.rs.gov.br</t>
  </si>
  <si>
    <t>Micros Com garantia = 3 (Total relatório CBP)</t>
  </si>
  <si>
    <t>Lotação 230002 - Aquisições = 3 micros</t>
  </si>
  <si>
    <t>Sub-Total Micros com garantia = 3 - 3 = 0 micros</t>
  </si>
  <si>
    <t>Impressoras Sem garantia = 46 (Total relatório CBP)</t>
  </si>
  <si>
    <t>Lotação 230002 - Aquisições = 3 impressoras</t>
  </si>
  <si>
    <t>Sub-Total Impressoras sem garantia = 46 - 3 - 4 = 39 impressoras</t>
  </si>
  <si>
    <t>João Pedro Souza Klein</t>
  </si>
  <si>
    <t>joao.klein@portoalegre.rs.gov.br</t>
  </si>
  <si>
    <t>Luis Henrique Leiria Pinheiro</t>
  </si>
  <si>
    <t>luish.pinheiro@portoalegre.rs.gov.br</t>
  </si>
  <si>
    <t>SMCEC - CONTRATO 72.566</t>
  </si>
  <si>
    <t>SMCEC</t>
  </si>
  <si>
    <t>Cláudia Camargo Lopes</t>
  </si>
  <si>
    <t>claudia.lopes@portoalegre.rs.gov.br</t>
  </si>
  <si>
    <t>Eduardo Porto de Bittencourt Pereira</t>
  </si>
  <si>
    <t>eduardop.pereira@portoalegre.rs.gov.br</t>
  </si>
  <si>
    <t>Ludmila Duarte de Carvalho</t>
  </si>
  <si>
    <t>ludmila.carvalho@portoalegre.rs.gov.br</t>
  </si>
  <si>
    <t>Rafaela Ferreira dos Santos</t>
  </si>
  <si>
    <t>rafaelaf.santos@portoalegre.rs.gov.br</t>
  </si>
  <si>
    <t>Tamires Cristina Garcia</t>
  </si>
  <si>
    <t>tamires.garcia@portoalegre.rs.gov.br</t>
  </si>
  <si>
    <t xml:space="preserve">Micros Sem garantia = 249 (Total relatório CBP) </t>
  </si>
  <si>
    <t>Lotação 230002 - Aquisições = 2 notes</t>
  </si>
  <si>
    <t>Sub-Total Micros com garantia = 2 - 2 = 0 notes</t>
  </si>
  <si>
    <t>Notebooks Com Garantia = 2 (Total relatório CBP)</t>
  </si>
  <si>
    <t>Lotação 230002 - Aquisições = 19 micros</t>
  </si>
  <si>
    <t>Lotação 230007 - Informática = 42 micros</t>
  </si>
  <si>
    <t>Sub-Total Micros sem garantia = 249 - 19 - 42 = 188 micros</t>
  </si>
  <si>
    <t>Desativação (SMC-ARAUJO - Av. Osvaldo Aranha - Redenção), conforme ASM 93329.</t>
  </si>
  <si>
    <t>Desativação (SMC-TP - Travessa Paraiso, 71), conforme ASM 150711.</t>
  </si>
  <si>
    <t>Desativação (SMC-MERCADO - Mercado Público - sala 56), conforme ASM 150712.</t>
  </si>
  <si>
    <t>ORGÃO-ANT</t>
  </si>
  <si>
    <t>NOME CIRCUITO</t>
  </si>
  <si>
    <t xml:space="preserve">CAM007 </t>
  </si>
  <si>
    <t>Câmera Outdoor</t>
  </si>
  <si>
    <t>Paço entrada principal externa</t>
  </si>
  <si>
    <t>CAM024</t>
  </si>
  <si>
    <t>Frente Paço Municipal</t>
  </si>
  <si>
    <t>CAM025</t>
  </si>
  <si>
    <t>Fundos Paço Municipal 1</t>
  </si>
  <si>
    <t>CAM026</t>
  </si>
  <si>
    <t>Fundos Paço Municipal 2</t>
  </si>
  <si>
    <t>CIRCUITO IOT</t>
  </si>
  <si>
    <t>Cleber Saydelles</t>
  </si>
  <si>
    <t>cleber.saydelles@portoalegre.rs.gov.br</t>
  </si>
  <si>
    <t>Elcio Santi Pinto</t>
  </si>
  <si>
    <t>elcio.pinto@portoalegre.rs.gov.br</t>
  </si>
  <si>
    <t>Jorge Luiz Antunes Vieira</t>
  </si>
  <si>
    <t>jorge.luiz@portoalegre.rs.gov.br</t>
  </si>
  <si>
    <t>Jusçara Madalena Custódio</t>
  </si>
  <si>
    <t>juscara.custodio@portoalegre.rs.gov.br</t>
  </si>
  <si>
    <t>PMPA-CAM006 – Paço entrada principal balcão</t>
  </si>
  <si>
    <t>PMPA-CAM007 - Paço entrada principal externa</t>
  </si>
  <si>
    <t>PMPA-CAM008 - Paço entrada principal interna</t>
  </si>
  <si>
    <t>PMPA-CAM009 - Paço Municipal Salao Nobre</t>
  </si>
  <si>
    <t>PMPA-CAM010 - Paço Municipal Antesala GP</t>
  </si>
  <si>
    <t>PMPA-CAM011 - Paço Circulação Térreo Pinacoteca</t>
  </si>
  <si>
    <t>PMPA-CAM012 - Paço Circulação Térreo Comun.</t>
  </si>
  <si>
    <t>PMPA-CAM013 - Paço Sala de apoio porão</t>
  </si>
  <si>
    <t>PMPA-CAM014 - Paço Circulação porão</t>
  </si>
  <si>
    <t>PMPA-CAM015 - Paço Memorial da Cidadania</t>
  </si>
  <si>
    <t>PMPA-CAM016 - Paço Memorial do Paço</t>
  </si>
  <si>
    <t>PMPA-CAM017 - Paço Sala da fonte</t>
  </si>
  <si>
    <t>PMPA-CAM018 - Paço Circulação arcos</t>
  </si>
  <si>
    <t>PMPA-CAM019 - Paço Serviços gerais</t>
  </si>
  <si>
    <t>PMPA-CAM020 - Paço Hall Pinacoteca</t>
  </si>
  <si>
    <t>PMPA-CAM021 - Paço Espaço Museográfico</t>
  </si>
  <si>
    <t>PMPA-CAM022 - Paço Relógio 2° pavimento</t>
  </si>
  <si>
    <t>PMPA-CAM023 - Paço Pinacoteca</t>
  </si>
  <si>
    <t>PMPA-CAM024 - Frente Paço Municipal</t>
  </si>
  <si>
    <t>PMPA-CAM025 - Fundos Paço Municipal 1</t>
  </si>
  <si>
    <t>PMPA-CAM026 - Fundos Paço Municipal 2</t>
  </si>
  <si>
    <t xml:space="preserve">PMPA-CAM027 - Paço Comunicação </t>
  </si>
  <si>
    <t xml:space="preserve">PMPA-CAM028 - Paço Comunicação </t>
  </si>
  <si>
    <t>Câmeras Instaladas outdoor</t>
  </si>
  <si>
    <t>Câmeras Manutenção outdoor</t>
  </si>
  <si>
    <t>Câmeras Ativas outdoor</t>
  </si>
  <si>
    <t>SMC-JA-HS01</t>
  </si>
  <si>
    <t>João Alfredo, 582 - Corredor</t>
  </si>
  <si>
    <t>SMC-JA-HS02</t>
  </si>
  <si>
    <t>João Alfredo, 582 - Fototeca</t>
  </si>
  <si>
    <t>GP-HS01</t>
  </si>
  <si>
    <t>Paço Municipal - Protocolo 1º andar</t>
  </si>
  <si>
    <t>GP-HS02</t>
  </si>
  <si>
    <t>Paço Municipal - Recepção 1º andar</t>
  </si>
  <si>
    <t>GP-HS03</t>
  </si>
  <si>
    <t>Paço Municipal - Imprensa 1º andar</t>
  </si>
  <si>
    <t>GP-HS04</t>
  </si>
  <si>
    <t>Paço Municipal - Salão Nobre</t>
  </si>
  <si>
    <t>GP-HS08</t>
  </si>
  <si>
    <t>Paço Municipal - Térreo Coord. Comun.</t>
  </si>
  <si>
    <t>GP-HS09</t>
  </si>
  <si>
    <t>Paço Municipal - Gabinete Vice Prefeito</t>
  </si>
  <si>
    <t>GP-HS10</t>
  </si>
  <si>
    <t>Paço Municipal - Gabinete Prefeito</t>
  </si>
  <si>
    <t>GP-HS11</t>
  </si>
  <si>
    <t xml:space="preserve">Paço Municipal - Sala do Vice-Prefeito </t>
  </si>
  <si>
    <t>GP-HS12</t>
  </si>
  <si>
    <t xml:space="preserve">Paço Municipal - Ante-sala do Vice-Prefeito </t>
  </si>
  <si>
    <t>GP-HS13</t>
  </si>
  <si>
    <t xml:space="preserve">Paço Municipal - Ante-sala do gabinete </t>
  </si>
  <si>
    <t>SMRI-PAÇO-HS05</t>
  </si>
  <si>
    <t>Paço Municipal - Térreo  1ª porta a direita</t>
  </si>
  <si>
    <t>SMRI-PAÇO-HS06</t>
  </si>
  <si>
    <t xml:space="preserve">Paço Municipal - Térreo </t>
  </si>
  <si>
    <t>Migração da SMGOV (SMRI-PAÇO-HS05 e SMRI-PAÇO-HS06) a partir de outubro/22, processo 22.0.000134136-0, despachos 20985936 e 20991904.</t>
  </si>
  <si>
    <t>Migração do GP (23 câmeras do Paço Municipal-Pç Montevideo) a partir de outubro/22, ASM 196974.</t>
  </si>
  <si>
    <t xml:space="preserve">Relação de Sistemas SMCEC – Base CTIC 04/2019 - Aditivo 5 </t>
  </si>
  <si>
    <t>Item</t>
  </si>
  <si>
    <r>
      <t>   </t>
    </r>
    <r>
      <rPr>
        <b/>
        <sz val="10"/>
        <color rgb="FF000000"/>
        <rFont val="Arial"/>
        <family val="2"/>
      </rPr>
      <t>           Descrição</t>
    </r>
  </si>
  <si>
    <t>Valor Sistema</t>
  </si>
  <si>
    <t>156POA</t>
  </si>
  <si>
    <t>ACH - Avaliação e Controle Hospitalar</t>
  </si>
  <si>
    <t>ALPR - Sistema de Monitoramento de Tráfego</t>
  </si>
  <si>
    <t>Alvará Eletrônico - Sistema de Licenciamento Eletrônico de Atividades</t>
  </si>
  <si>
    <t>ANE - Administração de Necrópoles</t>
  </si>
  <si>
    <t>APP Carta habitação</t>
  </si>
  <si>
    <t>Apuração de eleições de Conselheiros Tutelares</t>
  </si>
  <si>
    <t>ARB - Manejo da Arborização</t>
  </si>
  <si>
    <t>Banco de Imagens Pinacotecas (Rubem Berta e Aldo Locatelli)</t>
  </si>
  <si>
    <t>CAADHAP - Comissão de Análise e Aprovação da Demanda Habitacional Prioritária</t>
  </si>
  <si>
    <t>Cadastro de Estagiários da PMPA</t>
  </si>
  <si>
    <t>Cadastro Fotográfico de Vegetação</t>
  </si>
  <si>
    <t>CAP - Cadastro Predial</t>
  </si>
  <si>
    <t>Carta de Serviços</t>
  </si>
  <si>
    <t>Catalogo de Serviços Georreferenciados</t>
  </si>
  <si>
    <t>CAUGE - Sistema da Comissão de Análise Urbanística e Gerenciamento Empreendimentos</t>
  </si>
  <si>
    <t>CBP-Cadastro de Bens Patrimoniais</t>
  </si>
  <si>
    <t>CDL - Cadastro Denominação de Logradouros</t>
  </si>
  <si>
    <t>Central de Ingressos</t>
  </si>
  <si>
    <t>CIR - Sistema de Circulação</t>
  </si>
  <si>
    <t>COI - Cadastro de Ocorrências e Irregularidades</t>
  </si>
  <si>
    <t>COIweb - Novo COI</t>
  </si>
  <si>
    <t>Comissão de Análise e Aprovação de Parcelamento do Solo</t>
  </si>
  <si>
    <t>Comissão Técnica de Análise Regulação Fundiária</t>
  </si>
  <si>
    <t>CONSUL - Orçamento Participativo</t>
  </si>
  <si>
    <t>Consulta a Lotes Fiscais - GEO</t>
  </si>
  <si>
    <t>Convênios e Contratos para o Portal Transparência</t>
  </si>
  <si>
    <t>CPAIC - Sistema da Comissão Permanente de Avaliação do Impacto da Circulação</t>
  </si>
  <si>
    <t>CPL - Cadastro de Plantas (SMAM)</t>
  </si>
  <si>
    <t>CPOM - Cadastro Prestadores Outros Municípios</t>
  </si>
  <si>
    <t>CTB-Sistema de Contabilidade Publica - NBCASP</t>
  </si>
  <si>
    <t>CTIC - COMITE TECNOLOGIA INFORMÁTICA E COMUNICAÇÃO</t>
  </si>
  <si>
    <t>CVU - Conservação de Vias Urbanas</t>
  </si>
  <si>
    <t>DecWeb-Declaração Eletrônica do ISSQN via Web</t>
  </si>
  <si>
    <t>Detetive Cidadão</t>
  </si>
  <si>
    <t>DIS - Dispensação de Medicamentos</t>
  </si>
  <si>
    <t>DMWEB - Informações Urbanisticas, Cadastrais e Ambientais na Internet - GEO</t>
  </si>
  <si>
    <t>DOIM-Declarações de Operações Imobiliárias do Município</t>
  </si>
  <si>
    <t>Drive Procempa - Serviço de armazenamento Cloud</t>
  </si>
  <si>
    <t>Dopa_e - Dopa Eletrônico</t>
  </si>
  <si>
    <t>EAD - Projeto de Educação a Distância</t>
  </si>
  <si>
    <t>ECT - Formulario de Inscrição de canditaos das Eleições de Conselheiros Tutelares</t>
  </si>
  <si>
    <t>Eleições Fóruns Regionais de Planejamento</t>
  </si>
  <si>
    <t>Elevadores</t>
  </si>
  <si>
    <t>Eliot - Eco Sistema Investigativo - SMF</t>
  </si>
  <si>
    <t>e-PGM - Informatização Procuradoria Geral do Município</t>
  </si>
  <si>
    <t>EPM - Enterprise Project Management</t>
  </si>
  <si>
    <t>ERGON - Sistema Integrado de Recursos Humanos</t>
  </si>
  <si>
    <t>e-SIC Serviço de Informações ao Cidadão</t>
  </si>
  <si>
    <t>ESUS - Atenção Básica</t>
  </si>
  <si>
    <t>EU FAÇO POA</t>
  </si>
  <si>
    <t>Eventos de Logradouros</t>
  </si>
  <si>
    <t>FAT - Faturamento Ambulatorial e Hospitalar</t>
  </si>
  <si>
    <t>FICAI - Ficha Cadastro de Aluno Infrequente</t>
  </si>
  <si>
    <t>FOR-Cadastro Único de Fornecedores de Materiais e Serviços</t>
  </si>
  <si>
    <t>FROTA / Gerenciamento Frota Veículos</t>
  </si>
  <si>
    <t>GAP-Gestão de Arquivos de Pagamento</t>
  </si>
  <si>
    <t>GCP - Gerência do Cadastro do Portal de Serviços da SMF</t>
  </si>
  <si>
    <t>GEOCEIC - Informaçoes Georeferenciadas para Centro de Comando</t>
  </si>
  <si>
    <t>GEOOBSERVAPOA -Informações Georeferenciadas do Orçamento Participativo</t>
  </si>
  <si>
    <t>GERBID-Sistema de Gerenciamento da Terceira Perimetral</t>
  </si>
  <si>
    <t>Gerenciador de Atendimento Eletrônico - Agendamento</t>
  </si>
  <si>
    <t>GERPAV - Gerenciamento da Pavimentação</t>
  </si>
  <si>
    <t>GERPLATA-Sistema de Gerenciamento do PIEC</t>
  </si>
  <si>
    <t>GMAT-Sistema de Gestão de Materiais</t>
  </si>
  <si>
    <t>GOR-Sistema de Gerência Orçamentária</t>
  </si>
  <si>
    <t>GPR _ Guia de Procedimento Restaurativo / Justica 21</t>
  </si>
  <si>
    <t>Hórus - Sistema de identificação de placas de veículos</t>
  </si>
  <si>
    <t>IMAGED - Sistema de Gerenciamento Eletronico de Documentos</t>
  </si>
  <si>
    <t>Informações Georeferenciados da SAUDE - GEOSAUDE</t>
  </si>
  <si>
    <t>Informações Urbanisticas Georreferenciadas da SMURB - GEOSMURB</t>
  </si>
  <si>
    <t>INSC - Inscricao em Eventos SMAM</t>
  </si>
  <si>
    <t>ISM - Inscrição Interna do servidor Municipal</t>
  </si>
  <si>
    <t>JUC - Sistema da Junta Comercial</t>
  </si>
  <si>
    <t>LCA - Licenciamento de Atividades</t>
  </si>
  <si>
    <t>Licenciamento Ambiental</t>
  </si>
  <si>
    <t>LicitaCon - Sistema de Informações sobre licitações e contratos para o TCERS</t>
  </si>
  <si>
    <t>LIC-Licitações de Materiais e Serviços</t>
  </si>
  <si>
    <t>Mapa Oficial de Porto Alegre</t>
  </si>
  <si>
    <t>Metroclima - Sistema de Vigilância Meteorológica da Cidade de Porto Alegre</t>
  </si>
  <si>
    <t>Moradia Primeiro</t>
  </si>
  <si>
    <t>MPC - Monitoramento de Potencial Construtivo</t>
  </si>
  <si>
    <t>NFS-e - Nota Fiscal de Serviços Eletrônica</t>
  </si>
  <si>
    <t>Novo Portal da PMPA</t>
  </si>
  <si>
    <t>ERGON - Operação da folha de pagamento</t>
  </si>
  <si>
    <t>Orçamento Participativo (ferramenta usada para cadastro dos votantes)</t>
  </si>
  <si>
    <t>OSPOA - Ordem de Serviço Georreferenciada</t>
  </si>
  <si>
    <t>PERGAMUM</t>
  </si>
  <si>
    <t>PENTAHO - Ambiente de Business Intelligence</t>
  </si>
  <si>
    <t>PES - Cadastro Único de Pessoa</t>
  </si>
  <si>
    <t>POA em AÇÃO</t>
  </si>
  <si>
    <t>Pontos de coleta - Consulta</t>
  </si>
  <si>
    <t>Pontos de coleta - Edição</t>
  </si>
  <si>
    <t>Portal de Dados Abertos</t>
  </si>
  <si>
    <t>Portal PMPA - Noticias Imagens Institucional</t>
  </si>
  <si>
    <t>Portal RH24HORAS - Portal do Servidor PMPA</t>
  </si>
  <si>
    <t>Portal Transparência - Porto Alegre</t>
  </si>
  <si>
    <t>Portal Transparência - Entidades</t>
  </si>
  <si>
    <t>PPA-Plano Plurianual</t>
  </si>
  <si>
    <t>PPCI - Plano de Prevenção Contra Incêndios</t>
  </si>
  <si>
    <t>PPD-Plano de Pagamento de Dívidas</t>
  </si>
  <si>
    <t>PROCONSIG - Controle de Consignações</t>
  </si>
  <si>
    <t>PROWEB - Gerador e Gerenciador de Sites e Portais</t>
  </si>
  <si>
    <t>QlikView - plataforma de Business Discovery</t>
  </si>
  <si>
    <t>REF - Registros Funcionais</t>
  </si>
  <si>
    <t>REM-GMAT-Sistema de Requisição de Materiais adaptado para GMAT</t>
  </si>
  <si>
    <t>RIC - Sistema de informações Comunitárias</t>
  </si>
  <si>
    <t>RM NEGATIVAÇÃO</t>
  </si>
  <si>
    <t>RM PROTESTO</t>
  </si>
  <si>
    <t>RM PROTESTO-CDC</t>
  </si>
  <si>
    <t>RM REFIS2017</t>
  </si>
  <si>
    <t>RM-ERO Execução da receita Orçamentária</t>
  </si>
  <si>
    <t>RM-PROCEMPASIAT</t>
  </si>
  <si>
    <t>RONDA PONTO PMPA</t>
  </si>
  <si>
    <t>SAL Sistema de Acompanhamento Legislativo</t>
  </si>
  <si>
    <t>Sala do Empreendedor</t>
  </si>
  <si>
    <t>SAPL - Serviço de apoio ao Processo Legislativo</t>
  </si>
  <si>
    <t>SCP - Sistema Controle de Permissionários</t>
  </si>
  <si>
    <t>SDO-Sistema de Despesa Orçamentária</t>
  </si>
  <si>
    <t>SEI - Sistema Eletrônico de Informações</t>
  </si>
  <si>
    <t>SIAT - Sistema Integrado de Administração Tributária</t>
  </si>
  <si>
    <t>SIAUDI - Sistema de Auditoria</t>
  </si>
  <si>
    <t>SIE - Sistema de Informações Educacionais</t>
  </si>
  <si>
    <t>SIHO - Sistema de Informações Hospitalares</t>
  </si>
  <si>
    <t>SIP - Sistema de Informações de Preços</t>
  </si>
  <si>
    <t>SIREL - Sistema Referência Legislação (SRL)</t>
  </si>
  <si>
    <t>Sistema de Contratos</t>
  </si>
  <si>
    <t>Sistema de Gerenciamento de Conta Única</t>
  </si>
  <si>
    <t>Sistema Extraorçamentário</t>
  </si>
  <si>
    <t>Sistema GEO de Informações patrimoniais</t>
  </si>
  <si>
    <t>SISTEMA GERENCIADOR DE CONCURSOS DE PORTO ALEGRE</t>
  </si>
  <si>
    <t>Sistema Genesis</t>
  </si>
  <si>
    <t>Sistema para o Banco de Sangue</t>
  </si>
  <si>
    <t>SMARTPOA - Gestão Integrada dos Processos de Licenciamento</t>
  </si>
  <si>
    <t>SOMA SAÚDE - Gercon Retorno</t>
  </si>
  <si>
    <t>SPO-Sistema de Proposta Orçamentária</t>
  </si>
  <si>
    <t>SSP - Sistema de Segurança de Programas</t>
  </si>
  <si>
    <t>SST-Sistema de Segurança de Transações</t>
  </si>
  <si>
    <t>TART - Tribunal Administrativo de Recursos Tributários</t>
  </si>
  <si>
    <t>VOT - Votação nas Eleições de Conselheiros Tutelares</t>
  </si>
  <si>
    <t>ESTAÇÕES DE TRABALHO E IMPRESSORAS SMCEC FATURADOS NOVEMBRO/2022</t>
  </si>
  <si>
    <t>RELAÇÃO DE CÂMERAS SMCEC - NOVEMBRO/2022</t>
  </si>
  <si>
    <t>Relação Rádio WI-FI SMCEC - NOVEMBRO/2022</t>
  </si>
  <si>
    <t>ADMINISTRAÇÃO REDES LOCAIS SMCEC - NOVEMBRO/2022</t>
  </si>
  <si>
    <t>CONECTIVIDADE INFOVIA SMCEC - NOVEMBRO/2022</t>
  </si>
  <si>
    <t>CIRCUITOS IOT  SMCEC - NOVEMBRO/2022</t>
  </si>
  <si>
    <t>Relação Caixas Correio SMCEC - Novembro/2022</t>
  </si>
  <si>
    <t>SMC-JA-HS03</t>
  </si>
  <si>
    <t>João Alfredo, 582 - Auditório</t>
  </si>
  <si>
    <t>SMC-JA-HS04</t>
  </si>
  <si>
    <t>João Alfredo, 582 - Portaria - Térreo</t>
  </si>
  <si>
    <t>SMC-JA-HS05</t>
  </si>
  <si>
    <t>João Alfredo, 582 - Arqueologia</t>
  </si>
  <si>
    <t>Migração do GP (GP-HS01, HS02, HS03, HS04, HS08, HS09, HS10, HS11, HS12 e HS13 - Paço Municipal) a partir de outubro/22.</t>
  </si>
  <si>
    <t>DEZEMBRO/2022</t>
  </si>
  <si>
    <t>ESTAÇÕES DE TRABALHO E IMPRESSORAS SMCEC FATURADOS DEZEMBRO/2022</t>
  </si>
  <si>
    <t>RELAÇÃO DE CÂMERAS SMCEC - DEZEMBRO/2022</t>
  </si>
  <si>
    <t>Relação Rádio WI-FI SMCEC - DEZEMBRO/2022</t>
  </si>
  <si>
    <t>ADMINISTRAÇÃO REDES LOCAIS SMCEC - DEZEMBRO/2022</t>
  </si>
  <si>
    <t>CONECTIVIDADE INFOVIA SMCEC - DEZEMBRO/2022</t>
  </si>
  <si>
    <t>Fatura SEI 22.12.000001811-3</t>
  </si>
  <si>
    <t>CIRCUITOS IOT  SMCEC - DEZEMBRO/2022</t>
  </si>
  <si>
    <t>Relação Caixas Correio SMCEC - Dezembro/2022</t>
  </si>
  <si>
    <t>Off-Line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</si>
</sst>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&quot;R$&quot;\ #,##0.00;[Red]\-&quot;R$&quot;\ #,##0.00"/>
    <numFmt numFmtId="165" formatCode="_-&quot;R$&quot;\ * #,##0.00_-;\-&quot;R$&quot;\ * #,##0.00_-;_-&quot;R$&quot;\ * &quot;-&quot;??_-;_-@_-"/>
    <numFmt numFmtId="166" formatCode="&quot;R$&quot;\ #,##0.00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10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9"/>
      <name val="Arial"/>
      <family val="2"/>
    </font>
    <font>
      <i/>
      <sz val="10"/>
      <name val="Arial"/>
      <family val="2"/>
    </font>
    <font>
      <b/>
      <sz val="14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99"/>
        <bgColor rgb="FF80808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5707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0" borderId="0"/>
    <xf numFmtId="165" fontId="1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72">
    <xf numFmtId="0" fontId="0" fillId="0" borderId="0" xfId="0"/>
    <xf numFmtId="0" fontId="5" fillId="0" borderId="0" xfId="0" applyFont="1"/>
    <xf numFmtId="0" fontId="6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7" fillId="2" borderId="1" xfId="0" applyFont="1" applyFill="1" applyBorder="1" applyAlignment="1">
      <alignment horizontal="justify" wrapText="1"/>
    </xf>
    <xf numFmtId="0" fontId="7" fillId="2" borderId="2" xfId="0" applyFont="1" applyFill="1" applyBorder="1" applyAlignment="1">
      <alignment horizontal="justify" wrapText="1"/>
    </xf>
    <xf numFmtId="0" fontId="7" fillId="5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justify" wrapText="1"/>
    </xf>
    <xf numFmtId="0" fontId="7" fillId="2" borderId="3" xfId="0" applyFont="1" applyFill="1" applyBorder="1" applyAlignment="1">
      <alignment horizontal="justify" wrapText="1"/>
    </xf>
    <xf numFmtId="0" fontId="8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12" fillId="0" borderId="0" xfId="0" applyFont="1"/>
    <xf numFmtId="0" fontId="1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9" xfId="0" applyBorder="1"/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2" fillId="0" borderId="5" xfId="0" applyFont="1" applyBorder="1" applyAlignment="1"/>
    <xf numFmtId="0" fontId="0" fillId="0" borderId="2" xfId="0" applyBorder="1"/>
    <xf numFmtId="0" fontId="0" fillId="0" borderId="20" xfId="0" applyBorder="1"/>
    <xf numFmtId="166" fontId="12" fillId="0" borderId="0" xfId="0" applyNumberFormat="1" applyFont="1" applyAlignment="1">
      <alignment horizontal="left"/>
    </xf>
    <xf numFmtId="0" fontId="13" fillId="6" borderId="6" xfId="0" applyFont="1" applyFill="1" applyBorder="1" applyAlignment="1">
      <alignment horizontal="center" vertical="top"/>
    </xf>
    <xf numFmtId="0" fontId="13" fillId="6" borderId="5" xfId="0" applyFont="1" applyFill="1" applyBorder="1" applyAlignment="1">
      <alignment horizontal="center" vertical="top"/>
    </xf>
    <xf numFmtId="0" fontId="13" fillId="6" borderId="4" xfId="0" applyFont="1" applyFill="1" applyBorder="1" applyAlignment="1">
      <alignment horizontal="center" vertical="top"/>
    </xf>
    <xf numFmtId="0" fontId="9" fillId="0" borderId="16" xfId="0" applyFont="1" applyBorder="1"/>
    <xf numFmtId="0" fontId="0" fillId="0" borderId="18" xfId="0" applyBorder="1"/>
    <xf numFmtId="0" fontId="3" fillId="0" borderId="16" xfId="0" applyFont="1" applyBorder="1"/>
    <xf numFmtId="0" fontId="9" fillId="0" borderId="16" xfId="0" applyFont="1" applyFill="1" applyBorder="1"/>
    <xf numFmtId="0" fontId="3" fillId="0" borderId="16" xfId="0" applyFont="1" applyFill="1" applyBorder="1"/>
    <xf numFmtId="0" fontId="0" fillId="0" borderId="15" xfId="0" applyBorder="1"/>
    <xf numFmtId="0" fontId="0" fillId="0" borderId="10" xfId="0" applyBorder="1"/>
    <xf numFmtId="0" fontId="14" fillId="0" borderId="16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5" fillId="0" borderId="16" xfId="0" applyFont="1" applyBorder="1"/>
    <xf numFmtId="0" fontId="15" fillId="0" borderId="0" xfId="0" applyFont="1" applyBorder="1"/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7" fillId="0" borderId="6" xfId="0" applyFont="1" applyBorder="1"/>
    <xf numFmtId="0" fontId="18" fillId="8" borderId="21" xfId="0" applyFont="1" applyFill="1" applyBorder="1" applyAlignment="1">
      <alignment horizontal="center"/>
    </xf>
    <xf numFmtId="0" fontId="18" fillId="8" borderId="22" xfId="0" applyFont="1" applyFill="1" applyBorder="1" applyAlignment="1">
      <alignment horizontal="center"/>
    </xf>
    <xf numFmtId="0" fontId="18" fillId="8" borderId="23" xfId="0" applyFont="1" applyFill="1" applyBorder="1" applyAlignment="1">
      <alignment horizontal="center"/>
    </xf>
    <xf numFmtId="0" fontId="18" fillId="8" borderId="12" xfId="0" applyFont="1" applyFill="1" applyBorder="1" applyAlignment="1">
      <alignment horizontal="center"/>
    </xf>
    <xf numFmtId="0" fontId="17" fillId="0" borderId="8" xfId="0" applyFont="1" applyBorder="1"/>
    <xf numFmtId="0" fontId="17" fillId="0" borderId="17" xfId="0" applyFont="1" applyBorder="1"/>
    <xf numFmtId="43" fontId="17" fillId="0" borderId="30" xfId="0" applyNumberFormat="1" applyFont="1" applyBorder="1"/>
    <xf numFmtId="43" fontId="17" fillId="7" borderId="29" xfId="0" applyNumberFormat="1" applyFont="1" applyFill="1" applyBorder="1"/>
    <xf numFmtId="43" fontId="17" fillId="7" borderId="30" xfId="0" applyNumberFormat="1" applyFont="1" applyFill="1" applyBorder="1"/>
    <xf numFmtId="3" fontId="0" fillId="7" borderId="28" xfId="0" applyNumberFormat="1" applyFill="1" applyBorder="1"/>
    <xf numFmtId="43" fontId="0" fillId="7" borderId="30" xfId="0" applyNumberFormat="1" applyFill="1" applyBorder="1"/>
    <xf numFmtId="0" fontId="0" fillId="7" borderId="31" xfId="0" applyFill="1" applyBorder="1"/>
    <xf numFmtId="0" fontId="0" fillId="7" borderId="32" xfId="0" applyFill="1" applyBorder="1"/>
    <xf numFmtId="0" fontId="17" fillId="0" borderId="6" xfId="0" applyFont="1" applyBorder="1" applyAlignment="1">
      <alignment horizontal="left" vertical="center"/>
    </xf>
    <xf numFmtId="0" fontId="18" fillId="8" borderId="4" xfId="0" applyFont="1" applyFill="1" applyBorder="1" applyAlignment="1">
      <alignment horizontal="center" vertical="center"/>
    </xf>
    <xf numFmtId="43" fontId="0" fillId="0" borderId="19" xfId="0" applyNumberFormat="1" applyBorder="1"/>
    <xf numFmtId="43" fontId="17" fillId="0" borderId="17" xfId="0" applyNumberFormat="1" applyFont="1" applyBorder="1"/>
    <xf numFmtId="43" fontId="0" fillId="0" borderId="2" xfId="0" applyNumberFormat="1" applyBorder="1"/>
    <xf numFmtId="165" fontId="19" fillId="0" borderId="6" xfId="0" applyNumberFormat="1" applyFont="1" applyBorder="1"/>
    <xf numFmtId="43" fontId="0" fillId="7" borderId="31" xfId="0" applyNumberFormat="1" applyFill="1" applyBorder="1"/>
    <xf numFmtId="0" fontId="12" fillId="0" borderId="0" xfId="0" applyFont="1" applyAlignment="1">
      <alignment horizontal="center"/>
    </xf>
    <xf numFmtId="43" fontId="3" fillId="0" borderId="33" xfId="0" applyNumberFormat="1" applyFont="1" applyBorder="1"/>
    <xf numFmtId="165" fontId="9" fillId="0" borderId="7" xfId="0" applyNumberFormat="1" applyFont="1" applyBorder="1"/>
    <xf numFmtId="0" fontId="19" fillId="0" borderId="11" xfId="0" applyFont="1" applyBorder="1"/>
    <xf numFmtId="0" fontId="20" fillId="0" borderId="2" xfId="0" applyFont="1" applyBorder="1"/>
    <xf numFmtId="3" fontId="17" fillId="0" borderId="34" xfId="0" applyNumberFormat="1" applyFont="1" applyFill="1" applyBorder="1"/>
    <xf numFmtId="43" fontId="17" fillId="0" borderId="29" xfId="0" applyNumberFormat="1" applyFont="1" applyFill="1" applyBorder="1"/>
    <xf numFmtId="43" fontId="17" fillId="0" borderId="30" xfId="0" applyNumberFormat="1" applyFont="1" applyFill="1" applyBorder="1"/>
    <xf numFmtId="3" fontId="0" fillId="0" borderId="28" xfId="0" applyNumberFormat="1" applyFill="1" applyBorder="1"/>
    <xf numFmtId="43" fontId="0" fillId="0" borderId="30" xfId="0" applyNumberFormat="1" applyFill="1" applyBorder="1"/>
    <xf numFmtId="43" fontId="0" fillId="0" borderId="31" xfId="0" applyNumberFormat="1" applyFill="1" applyBorder="1"/>
    <xf numFmtId="0" fontId="0" fillId="0" borderId="31" xfId="0" applyFill="1" applyBorder="1"/>
    <xf numFmtId="3" fontId="17" fillId="0" borderId="34" xfId="0" applyNumberFormat="1" applyFont="1" applyFill="1" applyBorder="1" applyAlignment="1">
      <alignment horizontal="center" vertical="center"/>
    </xf>
    <xf numFmtId="3" fontId="17" fillId="0" borderId="28" xfId="0" applyNumberFormat="1" applyFont="1" applyFill="1" applyBorder="1" applyAlignment="1">
      <alignment horizontal="center" vertical="center"/>
    </xf>
    <xf numFmtId="0" fontId="17" fillId="0" borderId="14" xfId="0" applyFont="1" applyFill="1" applyBorder="1"/>
    <xf numFmtId="164" fontId="17" fillId="0" borderId="41" xfId="0" applyNumberFormat="1" applyFont="1" applyFill="1" applyBorder="1"/>
    <xf numFmtId="165" fontId="19" fillId="0" borderId="42" xfId="0" applyNumberFormat="1" applyFont="1" applyFill="1" applyBorder="1"/>
    <xf numFmtId="165" fontId="19" fillId="0" borderId="43" xfId="0" applyNumberFormat="1" applyFont="1" applyFill="1" applyBorder="1"/>
    <xf numFmtId="165" fontId="0" fillId="0" borderId="41" xfId="2" applyFont="1" applyFill="1" applyBorder="1"/>
    <xf numFmtId="165" fontId="9" fillId="0" borderId="5" xfId="2" applyFont="1" applyFill="1" applyBorder="1"/>
    <xf numFmtId="0" fontId="0" fillId="0" borderId="0" xfId="0" applyFill="1" applyBorder="1"/>
    <xf numFmtId="0" fontId="18" fillId="8" borderId="5" xfId="0" applyFont="1" applyFill="1" applyBorder="1" applyAlignment="1">
      <alignment horizontal="center" vertical="center"/>
    </xf>
    <xf numFmtId="0" fontId="0" fillId="0" borderId="1" xfId="0" applyBorder="1"/>
    <xf numFmtId="43" fontId="3" fillId="0" borderId="35" xfId="0" applyNumberFormat="1" applyFont="1" applyBorder="1"/>
    <xf numFmtId="0" fontId="17" fillId="0" borderId="16" xfId="0" applyFont="1" applyBorder="1"/>
    <xf numFmtId="43" fontId="0" fillId="0" borderId="44" xfId="0" applyNumberFormat="1" applyBorder="1"/>
    <xf numFmtId="43" fontId="3" fillId="0" borderId="0" xfId="0" applyNumberFormat="1" applyFont="1" applyBorder="1"/>
    <xf numFmtId="165" fontId="9" fillId="0" borderId="4" xfId="0" applyNumberFormat="1" applyFont="1" applyBorder="1"/>
    <xf numFmtId="0" fontId="21" fillId="0" borderId="0" xfId="0" applyFont="1"/>
    <xf numFmtId="0" fontId="20" fillId="7" borderId="2" xfId="0" applyFont="1" applyFill="1" applyBorder="1"/>
    <xf numFmtId="3" fontId="17" fillId="7" borderId="34" xfId="0" applyNumberFormat="1" applyFont="1" applyFill="1" applyBorder="1"/>
    <xf numFmtId="3" fontId="17" fillId="7" borderId="34" xfId="0" applyNumberFormat="1" applyFont="1" applyFill="1" applyBorder="1" applyAlignment="1">
      <alignment horizontal="center" vertical="center"/>
    </xf>
    <xf numFmtId="3" fontId="17" fillId="7" borderId="28" xfId="0" applyNumberFormat="1" applyFont="1" applyFill="1" applyBorder="1" applyAlignment="1">
      <alignment horizontal="center" vertical="center"/>
    </xf>
    <xf numFmtId="3" fontId="17" fillId="7" borderId="37" xfId="0" applyNumberFormat="1" applyFont="1" applyFill="1" applyBorder="1" applyAlignment="1">
      <alignment horizontal="center" vertical="center"/>
    </xf>
    <xf numFmtId="43" fontId="17" fillId="7" borderId="38" xfId="0" applyNumberFormat="1" applyFont="1" applyFill="1" applyBorder="1"/>
    <xf numFmtId="3" fontId="17" fillId="7" borderId="39" xfId="0" applyNumberFormat="1" applyFont="1" applyFill="1" applyBorder="1" applyAlignment="1">
      <alignment horizontal="center" vertical="center"/>
    </xf>
    <xf numFmtId="43" fontId="0" fillId="7" borderId="38" xfId="0" applyNumberFormat="1" applyFill="1" applyBorder="1"/>
    <xf numFmtId="43" fontId="0" fillId="7" borderId="40" xfId="0" applyNumberFormat="1" applyFill="1" applyBorder="1"/>
    <xf numFmtId="0" fontId="0" fillId="7" borderId="40" xfId="0" applyFill="1" applyBorder="1"/>
    <xf numFmtId="0" fontId="17" fillId="7" borderId="20" xfId="0" applyFont="1" applyFill="1" applyBorder="1"/>
    <xf numFmtId="3" fontId="17" fillId="7" borderId="37" xfId="0" applyNumberFormat="1" applyFont="1" applyFill="1" applyBorder="1"/>
    <xf numFmtId="3" fontId="0" fillId="7" borderId="39" xfId="0" applyNumberFormat="1" applyFill="1" applyBorder="1"/>
    <xf numFmtId="0" fontId="22" fillId="0" borderId="4" xfId="0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1" xfId="0" applyFont="1" applyBorder="1"/>
    <xf numFmtId="0" fontId="23" fillId="0" borderId="33" xfId="0" applyFont="1" applyBorder="1"/>
    <xf numFmtId="0" fontId="23" fillId="0" borderId="2" xfId="0" applyFont="1" applyBorder="1" applyAlignment="1">
      <alignment horizontal="center"/>
    </xf>
    <xf numFmtId="0" fontId="23" fillId="0" borderId="19" xfId="0" applyFont="1" applyBorder="1"/>
    <xf numFmtId="0" fontId="22" fillId="0" borderId="2" xfId="0" applyFont="1" applyBorder="1" applyAlignment="1">
      <alignment horizontal="center"/>
    </xf>
    <xf numFmtId="0" fontId="22" fillId="0" borderId="4" xfId="0" applyFont="1" applyBorder="1"/>
    <xf numFmtId="0" fontId="23" fillId="0" borderId="0" xfId="0" applyFont="1"/>
    <xf numFmtId="0" fontId="22" fillId="0" borderId="0" xfId="0" applyFont="1" applyAlignment="1">
      <alignment horizontal="center"/>
    </xf>
    <xf numFmtId="0" fontId="20" fillId="5" borderId="2" xfId="0" applyFont="1" applyFill="1" applyBorder="1"/>
    <xf numFmtId="3" fontId="17" fillId="5" borderId="34" xfId="0" applyNumberFormat="1" applyFont="1" applyFill="1" applyBorder="1"/>
    <xf numFmtId="43" fontId="17" fillId="5" borderId="29" xfId="0" applyNumberFormat="1" applyFont="1" applyFill="1" applyBorder="1"/>
    <xf numFmtId="43" fontId="17" fillId="5" borderId="30" xfId="0" applyNumberFormat="1" applyFont="1" applyFill="1" applyBorder="1"/>
    <xf numFmtId="3" fontId="0" fillId="5" borderId="28" xfId="0" applyNumberFormat="1" applyFill="1" applyBorder="1"/>
    <xf numFmtId="43" fontId="0" fillId="5" borderId="30" xfId="0" applyNumberFormat="1" applyFill="1" applyBorder="1"/>
    <xf numFmtId="43" fontId="0" fillId="5" borderId="31" xfId="0" applyNumberFormat="1" applyFill="1" applyBorder="1"/>
    <xf numFmtId="0" fontId="0" fillId="5" borderId="31" xfId="0" applyFill="1" applyBorder="1"/>
    <xf numFmtId="0" fontId="0" fillId="0" borderId="17" xfId="0" applyBorder="1"/>
    <xf numFmtId="0" fontId="0" fillId="0" borderId="45" xfId="0" applyBorder="1"/>
    <xf numFmtId="0" fontId="9" fillId="0" borderId="0" xfId="0" applyFont="1" applyBorder="1"/>
    <xf numFmtId="0" fontId="0" fillId="0" borderId="16" xfId="0" applyBorder="1"/>
    <xf numFmtId="0" fontId="0" fillId="0" borderId="14" xfId="0" applyBorder="1"/>
    <xf numFmtId="43" fontId="17" fillId="0" borderId="2" xfId="0" applyNumberFormat="1" applyFont="1" applyBorder="1"/>
    <xf numFmtId="43" fontId="17" fillId="0" borderId="9" xfId="0" applyNumberFormat="1" applyFont="1" applyBorder="1"/>
    <xf numFmtId="43" fontId="17" fillId="0" borderId="1" xfId="0" applyNumberFormat="1" applyFont="1" applyBorder="1"/>
    <xf numFmtId="0" fontId="3" fillId="0" borderId="0" xfId="1"/>
    <xf numFmtId="0" fontId="20" fillId="7" borderId="1" xfId="0" applyFont="1" applyFill="1" applyBorder="1"/>
    <xf numFmtId="3" fontId="17" fillId="7" borderId="36" xfId="0" applyNumberFormat="1" applyFont="1" applyFill="1" applyBorder="1"/>
    <xf numFmtId="43" fontId="17" fillId="7" borderId="25" xfId="0" applyNumberFormat="1" applyFont="1" applyFill="1" applyBorder="1"/>
    <xf numFmtId="43" fontId="17" fillId="7" borderId="26" xfId="0" applyNumberFormat="1" applyFont="1" applyFill="1" applyBorder="1"/>
    <xf numFmtId="3" fontId="0" fillId="7" borderId="24" xfId="0" applyNumberFormat="1" applyFill="1" applyBorder="1"/>
    <xf numFmtId="43" fontId="0" fillId="7" borderId="26" xfId="0" applyNumberFormat="1" applyFill="1" applyBorder="1"/>
    <xf numFmtId="43" fontId="0" fillId="7" borderId="27" xfId="0" applyNumberFormat="1" applyFill="1" applyBorder="1"/>
    <xf numFmtId="0" fontId="0" fillId="7" borderId="27" xfId="0" applyFill="1" applyBorder="1"/>
    <xf numFmtId="43" fontId="24" fillId="0" borderId="30" xfId="0" applyNumberFormat="1" applyFont="1" applyFill="1" applyBorder="1"/>
    <xf numFmtId="43" fontId="24" fillId="0" borderId="2" xfId="0" applyNumberFormat="1" applyFont="1" applyBorder="1"/>
    <xf numFmtId="0" fontId="24" fillId="0" borderId="0" xfId="0" applyFont="1"/>
    <xf numFmtId="0" fontId="22" fillId="0" borderId="0" xfId="0" applyFont="1"/>
    <xf numFmtId="0" fontId="12" fillId="0" borderId="6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25" fillId="0" borderId="35" xfId="0" applyFont="1" applyBorder="1"/>
    <xf numFmtId="0" fontId="25" fillId="0" borderId="2" xfId="0" applyFont="1" applyBorder="1"/>
    <xf numFmtId="0" fontId="25" fillId="0" borderId="0" xfId="0" applyFont="1"/>
    <xf numFmtId="0" fontId="25" fillId="0" borderId="46" xfId="0" applyFont="1" applyBorder="1"/>
    <xf numFmtId="0" fontId="25" fillId="0" borderId="20" xfId="0" applyFont="1" applyBorder="1"/>
    <xf numFmtId="0" fontId="26" fillId="0" borderId="4" xfId="0" applyFont="1" applyBorder="1" applyAlignment="1">
      <alignment horizontal="center"/>
    </xf>
    <xf numFmtId="0" fontId="27" fillId="0" borderId="0" xfId="0" applyFont="1"/>
    <xf numFmtId="0" fontId="25" fillId="0" borderId="17" xfId="0" applyFont="1" applyBorder="1"/>
    <xf numFmtId="0" fontId="25" fillId="0" borderId="45" xfId="0" applyFont="1" applyBorder="1"/>
    <xf numFmtId="0" fontId="25" fillId="0" borderId="47" xfId="0" applyFont="1" applyBorder="1"/>
    <xf numFmtId="0" fontId="25" fillId="0" borderId="19" xfId="0" applyFont="1" applyBorder="1"/>
    <xf numFmtId="0" fontId="25" fillId="0" borderId="9" xfId="0" applyFont="1" applyBorder="1"/>
    <xf numFmtId="0" fontId="25" fillId="0" borderId="1" xfId="0" applyFont="1" applyBorder="1"/>
    <xf numFmtId="0" fontId="25" fillId="0" borderId="2" xfId="0" applyFont="1" applyBorder="1" applyAlignment="1"/>
    <xf numFmtId="0" fontId="25" fillId="0" borderId="44" xfId="0" applyFont="1" applyBorder="1" applyAlignment="1">
      <alignment horizontal="left"/>
    </xf>
    <xf numFmtId="0" fontId="25" fillId="0" borderId="9" xfId="0" applyFont="1" applyBorder="1" applyAlignment="1"/>
    <xf numFmtId="0" fontId="0" fillId="0" borderId="48" xfId="0" applyFont="1" applyBorder="1"/>
    <xf numFmtId="0" fontId="0" fillId="0" borderId="49" xfId="0" applyFont="1" applyBorder="1"/>
    <xf numFmtId="0" fontId="0" fillId="0" borderId="50" xfId="0" applyFont="1" applyBorder="1"/>
    <xf numFmtId="0" fontId="0" fillId="0" borderId="51" xfId="0" applyFont="1" applyBorder="1"/>
    <xf numFmtId="0" fontId="0" fillId="0" borderId="52" xfId="0" applyFont="1" applyBorder="1"/>
    <xf numFmtId="0" fontId="0" fillId="0" borderId="53" xfId="0" applyFont="1" applyBorder="1"/>
    <xf numFmtId="0" fontId="0" fillId="0" borderId="54" xfId="0" applyFont="1" applyBorder="1"/>
    <xf numFmtId="0" fontId="0" fillId="0" borderId="55" xfId="0" applyFont="1" applyBorder="1"/>
    <xf numFmtId="0" fontId="0" fillId="0" borderId="56" xfId="0" applyFont="1" applyBorder="1"/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Border="1" applyAlignment="1"/>
    <xf numFmtId="0" fontId="0" fillId="0" borderId="5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/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5" borderId="19" xfId="0" applyFill="1" applyBorder="1"/>
    <xf numFmtId="0" fontId="0" fillId="0" borderId="19" xfId="0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0" xfId="0" applyFont="1" applyAlignment="1"/>
    <xf numFmtId="0" fontId="12" fillId="0" borderId="0" xfId="0" applyFont="1" applyAlignment="1">
      <alignment horizontal="center" vertical="center"/>
    </xf>
    <xf numFmtId="0" fontId="23" fillId="0" borderId="58" xfId="0" applyFont="1" applyBorder="1"/>
    <xf numFmtId="0" fontId="23" fillId="0" borderId="8" xfId="0" applyFont="1" applyBorder="1" applyAlignment="1">
      <alignment horizontal="center"/>
    </xf>
    <xf numFmtId="1" fontId="23" fillId="0" borderId="19" xfId="0" applyNumberFormat="1" applyFont="1" applyBorder="1" applyAlignment="1">
      <alignment horizontal="center"/>
    </xf>
    <xf numFmtId="0" fontId="23" fillId="0" borderId="35" xfId="0" applyFont="1" applyBorder="1"/>
    <xf numFmtId="0" fontId="23" fillId="0" borderId="33" xfId="0" applyFont="1" applyBorder="1" applyAlignment="1">
      <alignment horizontal="center"/>
    </xf>
    <xf numFmtId="0" fontId="23" fillId="0" borderId="2" xfId="0" applyFont="1" applyBorder="1"/>
    <xf numFmtId="0" fontId="23" fillId="0" borderId="17" xfId="0" applyFont="1" applyBorder="1"/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3" fillId="0" borderId="0" xfId="1" applyFont="1" applyAlignment="1" applyProtection="1">
      <alignment horizontal="center"/>
      <protection hidden="1"/>
    </xf>
    <xf numFmtId="0" fontId="30" fillId="0" borderId="0" xfId="1" applyFont="1" applyProtection="1">
      <protection hidden="1"/>
    </xf>
    <xf numFmtId="0" fontId="3" fillId="0" borderId="0" xfId="1" applyFont="1" applyProtection="1">
      <protection hidden="1"/>
    </xf>
    <xf numFmtId="0" fontId="29" fillId="0" borderId="6" xfId="1" applyFont="1" applyBorder="1" applyAlignment="1" applyProtection="1">
      <alignment horizontal="left" vertical="center" wrapText="1"/>
      <protection hidden="1"/>
    </xf>
    <xf numFmtId="0" fontId="30" fillId="0" borderId="4" xfId="1" applyFont="1" applyBorder="1" applyAlignment="1" applyProtection="1">
      <alignment horizontal="center" vertical="center" wrapText="1"/>
      <protection hidden="1"/>
    </xf>
    <xf numFmtId="0" fontId="29" fillId="0" borderId="4" xfId="1" applyFont="1" applyBorder="1" applyAlignment="1" applyProtection="1">
      <alignment horizontal="center" vertical="center" wrapText="1"/>
      <protection hidden="1"/>
    </xf>
    <xf numFmtId="0" fontId="28" fillId="5" borderId="19" xfId="1" applyFont="1" applyFill="1" applyBorder="1" applyAlignment="1" applyProtection="1">
      <alignment horizontal="center"/>
      <protection hidden="1"/>
    </xf>
    <xf numFmtId="0" fontId="30" fillId="5" borderId="59" xfId="1" applyFont="1" applyFill="1" applyBorder="1" applyAlignment="1" applyProtection="1">
      <alignment wrapText="1"/>
      <protection hidden="1"/>
    </xf>
    <xf numFmtId="165" fontId="3" fillId="0" borderId="2" xfId="2" applyFont="1" applyBorder="1" applyProtection="1">
      <protection hidden="1"/>
    </xf>
    <xf numFmtId="0" fontId="28" fillId="5" borderId="2" xfId="1" applyFont="1" applyFill="1" applyBorder="1" applyAlignment="1" applyProtection="1">
      <alignment horizontal="center"/>
      <protection hidden="1"/>
    </xf>
    <xf numFmtId="165" fontId="3" fillId="5" borderId="2" xfId="2" applyFont="1" applyFill="1" applyBorder="1" applyProtection="1">
      <protection hidden="1"/>
    </xf>
    <xf numFmtId="166" fontId="9" fillId="0" borderId="6" xfId="1" applyNumberFormat="1" applyFont="1" applyBorder="1" applyAlignment="1" applyProtection="1">
      <alignment horizontal="right" indent="1"/>
      <protection hidden="1"/>
    </xf>
    <xf numFmtId="165" fontId="29" fillId="0" borderId="4" xfId="1" applyNumberFormat="1" applyFont="1" applyBorder="1" applyAlignment="1" applyProtection="1">
      <alignment wrapText="1"/>
      <protection hidden="1"/>
    </xf>
    <xf numFmtId="0" fontId="31" fillId="0" borderId="0" xfId="1" applyFont="1"/>
    <xf numFmtId="0" fontId="0" fillId="0" borderId="1" xfId="0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0" fillId="0" borderId="44" xfId="0" applyBorder="1"/>
    <xf numFmtId="165" fontId="9" fillId="0" borderId="43" xfId="2" applyFont="1" applyFill="1" applyBorder="1"/>
    <xf numFmtId="0" fontId="22" fillId="0" borderId="14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1" fontId="22" fillId="0" borderId="19" xfId="0" applyNumberFormat="1" applyFont="1" applyBorder="1" applyAlignment="1">
      <alignment horizontal="center"/>
    </xf>
    <xf numFmtId="0" fontId="23" fillId="0" borderId="8" xfId="0" applyFont="1" applyBorder="1"/>
    <xf numFmtId="0" fontId="23" fillId="0" borderId="9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4" fillId="0" borderId="0" xfId="0" applyFont="1" applyAlignment="1">
      <alignment horizontal="center" vertical="center"/>
    </xf>
    <xf numFmtId="0" fontId="9" fillId="4" borderId="6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7" fillId="0" borderId="0" xfId="0" applyFont="1" applyAlignment="1">
      <alignment horizontal="left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29" fillId="0" borderId="6" xfId="1" applyFont="1" applyBorder="1" applyAlignment="1" applyProtection="1">
      <alignment horizontal="center" vertical="center" wrapText="1"/>
      <protection hidden="1"/>
    </xf>
    <xf numFmtId="0" fontId="29" fillId="0" borderId="7" xfId="1" applyFont="1" applyBorder="1" applyAlignment="1" applyProtection="1">
      <alignment horizontal="center" vertical="center" wrapText="1"/>
      <protection hidden="1"/>
    </xf>
    <xf numFmtId="0" fontId="29" fillId="0" borderId="5" xfId="1" applyFont="1" applyBorder="1" applyAlignment="1" applyProtection="1">
      <alignment horizontal="center" vertical="center" wrapText="1"/>
      <protection hidden="1"/>
    </xf>
  </cellXfs>
  <cellStyles count="5">
    <cellStyle name="Moeda" xfId="2" builtinId="4"/>
    <cellStyle name="Moeda 2" xfId="3"/>
    <cellStyle name="Moeda 3" xfId="4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opLeftCell="A4" workbookViewId="0">
      <selection activeCell="F32" sqref="F32"/>
    </sheetView>
  </sheetViews>
  <sheetFormatPr defaultRowHeight="12.75" x14ac:dyDescent="0.2"/>
  <cols>
    <col min="1" max="1" width="21.140625" customWidth="1"/>
    <col min="2" max="2" width="11.85546875" customWidth="1"/>
    <col min="3" max="3" width="15.42578125" customWidth="1"/>
    <col min="4" max="4" width="13.42578125" customWidth="1"/>
    <col min="6" max="6" width="19.7109375" customWidth="1"/>
  </cols>
  <sheetData>
    <row r="2" spans="1:11" ht="15" customHeight="1" x14ac:dyDescent="0.2">
      <c r="D2" s="235" t="s">
        <v>20</v>
      </c>
      <c r="E2" s="235"/>
      <c r="F2" s="235"/>
    </row>
    <row r="3" spans="1:11" ht="15" customHeight="1" x14ac:dyDescent="0.2">
      <c r="D3" s="236">
        <v>42822</v>
      </c>
      <c r="E3" s="235"/>
      <c r="F3" s="235"/>
    </row>
    <row r="4" spans="1:11" ht="16.5" thickBot="1" x14ac:dyDescent="0.25">
      <c r="A4" s="237"/>
      <c r="B4" s="237"/>
      <c r="C4" s="237"/>
      <c r="D4" s="237"/>
    </row>
    <row r="5" spans="1:11" ht="18.75" customHeight="1" thickBot="1" x14ac:dyDescent="0.25">
      <c r="A5" s="238" t="s">
        <v>24</v>
      </c>
      <c r="B5" s="239"/>
      <c r="C5" s="239"/>
      <c r="D5" s="240"/>
      <c r="H5" s="4"/>
    </row>
    <row r="6" spans="1:11" ht="30.75" customHeight="1" thickBot="1" x14ac:dyDescent="0.25">
      <c r="A6" s="12" t="s">
        <v>0</v>
      </c>
      <c r="B6" s="13" t="s">
        <v>22</v>
      </c>
      <c r="C6" s="13" t="s">
        <v>23</v>
      </c>
      <c r="D6" s="13" t="s">
        <v>19</v>
      </c>
    </row>
    <row r="7" spans="1:11" ht="15" customHeight="1" x14ac:dyDescent="0.2">
      <c r="A7" s="5" t="s">
        <v>1</v>
      </c>
      <c r="B7" s="19">
        <v>5</v>
      </c>
      <c r="C7" s="19">
        <v>0</v>
      </c>
      <c r="D7" s="14" t="e">
        <f>#REF!</f>
        <v>#REF!</v>
      </c>
    </row>
    <row r="8" spans="1:11" ht="15" customHeight="1" x14ac:dyDescent="0.2">
      <c r="A8" s="6" t="s">
        <v>2</v>
      </c>
      <c r="B8" s="16">
        <v>13</v>
      </c>
      <c r="C8" s="16">
        <v>0</v>
      </c>
      <c r="D8" s="15" t="e">
        <f>#REF!</f>
        <v>#REF!</v>
      </c>
    </row>
    <row r="9" spans="1:11" ht="15" customHeight="1" x14ac:dyDescent="0.2">
      <c r="A9" s="6" t="s">
        <v>3</v>
      </c>
      <c r="B9" s="16">
        <v>2</v>
      </c>
      <c r="C9" s="16">
        <v>0</v>
      </c>
      <c r="D9" s="16" t="e">
        <f>#REF!</f>
        <v>#REF!</v>
      </c>
      <c r="K9" s="3"/>
    </row>
    <row r="10" spans="1:11" ht="15" customHeight="1" x14ac:dyDescent="0.2">
      <c r="A10" s="6" t="s">
        <v>17</v>
      </c>
      <c r="B10" s="17">
        <v>3</v>
      </c>
      <c r="C10" s="17">
        <v>0</v>
      </c>
      <c r="D10" s="17" t="e">
        <f>#REF!</f>
        <v>#REF!</v>
      </c>
      <c r="K10" s="3"/>
    </row>
    <row r="11" spans="1:11" ht="15" customHeight="1" x14ac:dyDescent="0.2">
      <c r="A11" s="6" t="s">
        <v>4</v>
      </c>
      <c r="B11" s="16">
        <v>2</v>
      </c>
      <c r="C11" s="16">
        <v>0</v>
      </c>
      <c r="D11" s="15" t="e">
        <f>#REF!</f>
        <v>#REF!</v>
      </c>
    </row>
    <row r="12" spans="1:11" ht="15" customHeight="1" x14ac:dyDescent="0.2">
      <c r="A12" s="6" t="s">
        <v>6</v>
      </c>
      <c r="B12" s="17">
        <v>2</v>
      </c>
      <c r="C12" s="17">
        <v>0</v>
      </c>
      <c r="D12" s="7" t="e">
        <f>#REF!</f>
        <v>#REF!</v>
      </c>
      <c r="E12" s="1"/>
      <c r="F12" s="1"/>
      <c r="G12" s="1"/>
      <c r="H12" s="1"/>
      <c r="I12" s="1"/>
      <c r="J12" s="1"/>
    </row>
    <row r="13" spans="1:11" ht="15" customHeight="1" x14ac:dyDescent="0.2">
      <c r="A13" s="8" t="s">
        <v>16</v>
      </c>
      <c r="B13" s="20">
        <v>5</v>
      </c>
      <c r="C13" s="20">
        <v>0</v>
      </c>
      <c r="D13" s="7" t="e">
        <f>#REF!</f>
        <v>#REF!</v>
      </c>
    </row>
    <row r="14" spans="1:11" ht="15" customHeight="1" x14ac:dyDescent="0.2">
      <c r="A14" s="9" t="s">
        <v>9</v>
      </c>
      <c r="B14" s="17">
        <v>52</v>
      </c>
      <c r="C14" s="17">
        <v>0</v>
      </c>
      <c r="D14" s="7" t="e">
        <f>#REF!</f>
        <v>#REF!</v>
      </c>
    </row>
    <row r="15" spans="1:11" ht="15" customHeight="1" x14ac:dyDescent="0.2">
      <c r="A15" s="9" t="s">
        <v>18</v>
      </c>
      <c r="B15" s="17">
        <v>2</v>
      </c>
      <c r="C15" s="17">
        <v>0</v>
      </c>
      <c r="D15" s="7" t="e">
        <f>#REF!</f>
        <v>#REF!</v>
      </c>
    </row>
    <row r="16" spans="1:11" ht="15" customHeight="1" x14ac:dyDescent="0.2">
      <c r="A16" s="9" t="s">
        <v>7</v>
      </c>
      <c r="B16" s="17">
        <v>13</v>
      </c>
      <c r="C16" s="17">
        <v>0</v>
      </c>
      <c r="D16" s="7" t="e">
        <f>#REF!</f>
        <v>#REF!</v>
      </c>
    </row>
    <row r="17" spans="1:4" ht="15" customHeight="1" x14ac:dyDescent="0.2">
      <c r="A17" s="9" t="s">
        <v>15</v>
      </c>
      <c r="B17" s="17">
        <v>14</v>
      </c>
      <c r="C17" s="17">
        <v>0</v>
      </c>
      <c r="D17" s="7" t="e">
        <f>#REF!</f>
        <v>#REF!</v>
      </c>
    </row>
    <row r="18" spans="1:4" ht="15" customHeight="1" x14ac:dyDescent="0.2">
      <c r="A18" s="9" t="s">
        <v>8</v>
      </c>
      <c r="B18" s="17">
        <v>142</v>
      </c>
      <c r="C18" s="17">
        <v>0</v>
      </c>
      <c r="D18" s="7" t="e">
        <f>#REF!</f>
        <v>#REF!</v>
      </c>
    </row>
    <row r="19" spans="1:4" ht="15" customHeight="1" x14ac:dyDescent="0.2">
      <c r="A19" s="9" t="s">
        <v>10</v>
      </c>
      <c r="B19" s="17">
        <v>1</v>
      </c>
      <c r="C19" s="17">
        <v>0</v>
      </c>
      <c r="D19" s="7" t="e">
        <f>#REF!</f>
        <v>#REF!</v>
      </c>
    </row>
    <row r="20" spans="1:4" ht="15" customHeight="1" x14ac:dyDescent="0.2">
      <c r="A20" s="9" t="s">
        <v>11</v>
      </c>
      <c r="B20" s="17">
        <v>2</v>
      </c>
      <c r="C20" s="17">
        <v>0</v>
      </c>
      <c r="D20" s="7" t="e">
        <f>#REF!</f>
        <v>#REF!</v>
      </c>
    </row>
    <row r="21" spans="1:4" ht="15" customHeight="1" x14ac:dyDescent="0.2">
      <c r="A21" s="9" t="s">
        <v>12</v>
      </c>
      <c r="B21" s="17">
        <v>6</v>
      </c>
      <c r="C21" s="17">
        <v>1</v>
      </c>
      <c r="D21" s="7" t="e">
        <f>#REF!</f>
        <v>#REF!</v>
      </c>
    </row>
    <row r="22" spans="1:4" ht="15" customHeight="1" x14ac:dyDescent="0.2">
      <c r="A22" s="9" t="s">
        <v>13</v>
      </c>
      <c r="B22" s="17">
        <v>2</v>
      </c>
      <c r="C22" s="17">
        <v>0</v>
      </c>
      <c r="D22" s="7" t="e">
        <f>#REF!</f>
        <v>#REF!</v>
      </c>
    </row>
    <row r="23" spans="1:4" ht="15" customHeight="1" x14ac:dyDescent="0.2">
      <c r="A23" s="9" t="s">
        <v>14</v>
      </c>
      <c r="B23" s="17">
        <v>2</v>
      </c>
      <c r="C23" s="17">
        <v>0</v>
      </c>
      <c r="D23" s="7" t="e">
        <f>#REF!</f>
        <v>#REF!</v>
      </c>
    </row>
    <row r="24" spans="1:4" ht="15" customHeight="1" x14ac:dyDescent="0.2">
      <c r="A24" s="9" t="s">
        <v>21</v>
      </c>
      <c r="B24" s="17">
        <v>1</v>
      </c>
      <c r="C24" s="17">
        <v>22</v>
      </c>
      <c r="D24" s="7" t="e">
        <f>#REF!</f>
        <v>#REF!</v>
      </c>
    </row>
    <row r="25" spans="1:4" ht="15" customHeight="1" thickBot="1" x14ac:dyDescent="0.25">
      <c r="A25" s="8"/>
      <c r="B25" s="20"/>
      <c r="C25" s="20"/>
      <c r="D25" s="7"/>
    </row>
    <row r="26" spans="1:4" ht="19.5" customHeight="1" thickBot="1" x14ac:dyDescent="0.25">
      <c r="A26" s="10" t="s">
        <v>5</v>
      </c>
      <c r="B26" s="18">
        <f>SUM(B7:B25)</f>
        <v>269</v>
      </c>
      <c r="C26" s="18">
        <f>SUM(C7:C25)</f>
        <v>23</v>
      </c>
      <c r="D26" s="11" t="e">
        <f>SUM(D7:D25)</f>
        <v>#REF!</v>
      </c>
    </row>
    <row r="27" spans="1:4" ht="15" customHeight="1" x14ac:dyDescent="0.2">
      <c r="A27" s="2"/>
      <c r="B27" s="2"/>
      <c r="C27" s="2"/>
    </row>
  </sheetData>
  <mergeCells count="4">
    <mergeCell ref="D2:F2"/>
    <mergeCell ref="D3:F3"/>
    <mergeCell ref="A4:D4"/>
    <mergeCell ref="A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2" zoomScale="90" zoomScaleNormal="90" workbookViewId="0">
      <selection activeCell="E29" sqref="E29"/>
    </sheetView>
  </sheetViews>
  <sheetFormatPr defaultRowHeight="12.75" x14ac:dyDescent="0.2"/>
  <cols>
    <col min="1" max="1" width="74.140625" bestFit="1" customWidth="1"/>
    <col min="2" max="2" width="15" customWidth="1"/>
    <col min="3" max="3" width="13" customWidth="1"/>
    <col min="4" max="4" width="14.85546875" customWidth="1"/>
    <col min="5" max="5" width="13.85546875" customWidth="1"/>
    <col min="6" max="6" width="13.28515625" customWidth="1"/>
    <col min="7" max="7" width="14.85546875" bestFit="1" customWidth="1"/>
    <col min="8" max="8" width="10.42578125" customWidth="1"/>
    <col min="9" max="9" width="4" customWidth="1"/>
  </cols>
  <sheetData>
    <row r="1" spans="1:8" ht="18.75" x14ac:dyDescent="0.3">
      <c r="A1" s="51" t="s">
        <v>777</v>
      </c>
      <c r="B1" s="241" t="s">
        <v>783</v>
      </c>
      <c r="C1" s="241"/>
    </row>
    <row r="2" spans="1:8" ht="19.5" thickBot="1" x14ac:dyDescent="0.35">
      <c r="A2" s="52" t="s">
        <v>521</v>
      </c>
      <c r="B2" s="26"/>
    </row>
    <row r="3" spans="1:8" ht="15.75" thickBot="1" x14ac:dyDescent="0.3">
      <c r="A3" s="77" t="s">
        <v>45</v>
      </c>
      <c r="B3" s="54" t="s">
        <v>322</v>
      </c>
      <c r="C3" s="55" t="s">
        <v>323</v>
      </c>
      <c r="D3" s="56" t="s">
        <v>324</v>
      </c>
      <c r="E3" s="54" t="s">
        <v>322</v>
      </c>
      <c r="F3" s="56" t="s">
        <v>325</v>
      </c>
      <c r="G3" s="57" t="s">
        <v>326</v>
      </c>
      <c r="H3" s="57" t="s">
        <v>327</v>
      </c>
    </row>
    <row r="4" spans="1:8" ht="15" x14ac:dyDescent="0.25">
      <c r="A4" s="144" t="s">
        <v>356</v>
      </c>
      <c r="B4" s="145"/>
      <c r="C4" s="146">
        <v>95</v>
      </c>
      <c r="D4" s="147">
        <f>B4*C4</f>
        <v>0</v>
      </c>
      <c r="E4" s="148"/>
      <c r="F4" s="149">
        <f>E4*95</f>
        <v>0</v>
      </c>
      <c r="G4" s="150">
        <f>D4-F4</f>
        <v>0</v>
      </c>
      <c r="H4" s="151"/>
    </row>
    <row r="5" spans="1:8" ht="15" x14ac:dyDescent="0.25">
      <c r="A5" s="78" t="s">
        <v>357</v>
      </c>
      <c r="B5" s="79">
        <v>194</v>
      </c>
      <c r="C5" s="80">
        <v>125</v>
      </c>
      <c r="D5" s="81">
        <f>B5*C5</f>
        <v>24250</v>
      </c>
      <c r="E5" s="82"/>
      <c r="F5" s="83">
        <f>E5*125</f>
        <v>0</v>
      </c>
      <c r="G5" s="84">
        <f>D5-F5</f>
        <v>24250</v>
      </c>
      <c r="H5" s="85"/>
    </row>
    <row r="6" spans="1:8" ht="15" x14ac:dyDescent="0.25">
      <c r="A6" s="78" t="s">
        <v>358</v>
      </c>
      <c r="B6" s="79">
        <v>39</v>
      </c>
      <c r="C6" s="80">
        <v>37</v>
      </c>
      <c r="D6" s="81">
        <f>B6*C6</f>
        <v>1443</v>
      </c>
      <c r="E6" s="82"/>
      <c r="F6" s="83">
        <f>E6*37</f>
        <v>0</v>
      </c>
      <c r="G6" s="84">
        <f>D6-F6</f>
        <v>1443</v>
      </c>
      <c r="H6" s="85"/>
    </row>
    <row r="7" spans="1:8" ht="15" x14ac:dyDescent="0.25">
      <c r="A7" s="78" t="s">
        <v>359</v>
      </c>
      <c r="B7" s="79">
        <v>190</v>
      </c>
      <c r="C7" s="80">
        <v>9.5</v>
      </c>
      <c r="D7" s="81">
        <f>B7*C7</f>
        <v>1805</v>
      </c>
      <c r="E7" s="82"/>
      <c r="F7" s="83">
        <f>E7*9.5</f>
        <v>0</v>
      </c>
      <c r="G7" s="84">
        <f>D7-F7</f>
        <v>1805</v>
      </c>
      <c r="H7" s="85"/>
    </row>
    <row r="8" spans="1:8" ht="15" x14ac:dyDescent="0.25">
      <c r="A8" s="78" t="s">
        <v>360</v>
      </c>
      <c r="B8" s="79">
        <v>33</v>
      </c>
      <c r="C8" s="80">
        <v>180</v>
      </c>
      <c r="D8" s="81">
        <f>B8*C8</f>
        <v>5940</v>
      </c>
      <c r="E8" s="82"/>
      <c r="F8" s="83">
        <f>E8*180</f>
        <v>0</v>
      </c>
      <c r="G8" s="84">
        <f t="shared" ref="G8:G12" si="0">D8-F8</f>
        <v>5940</v>
      </c>
      <c r="H8" s="85"/>
    </row>
    <row r="9" spans="1:8" ht="15" x14ac:dyDescent="0.25">
      <c r="A9" s="127" t="s">
        <v>361</v>
      </c>
      <c r="B9" s="128">
        <v>3</v>
      </c>
      <c r="C9" s="129">
        <v>200</v>
      </c>
      <c r="D9" s="130">
        <f t="shared" ref="D9:D12" si="1">B9*C9</f>
        <v>600</v>
      </c>
      <c r="E9" s="131"/>
      <c r="F9" s="132">
        <f>E9*200</f>
        <v>0</v>
      </c>
      <c r="G9" s="133">
        <f t="shared" si="0"/>
        <v>600</v>
      </c>
      <c r="H9" s="134"/>
    </row>
    <row r="10" spans="1:8" ht="15" x14ac:dyDescent="0.25">
      <c r="A10" s="78" t="s">
        <v>362</v>
      </c>
      <c r="B10" s="79">
        <v>23</v>
      </c>
      <c r="C10" s="80">
        <v>90</v>
      </c>
      <c r="D10" s="81">
        <f t="shared" si="1"/>
        <v>2070</v>
      </c>
      <c r="E10" s="82"/>
      <c r="F10" s="83">
        <f>E10*90</f>
        <v>0</v>
      </c>
      <c r="G10" s="84">
        <f t="shared" si="0"/>
        <v>2070</v>
      </c>
      <c r="H10" s="85"/>
    </row>
    <row r="11" spans="1:8" ht="15" x14ac:dyDescent="0.25">
      <c r="A11" s="127" t="s">
        <v>363</v>
      </c>
      <c r="B11" s="128">
        <v>1</v>
      </c>
      <c r="C11" s="129">
        <v>110</v>
      </c>
      <c r="D11" s="130">
        <f t="shared" si="1"/>
        <v>110</v>
      </c>
      <c r="E11" s="131"/>
      <c r="F11" s="132">
        <f>E11*110</f>
        <v>0</v>
      </c>
      <c r="G11" s="133">
        <f t="shared" si="0"/>
        <v>110</v>
      </c>
      <c r="H11" s="134"/>
    </row>
    <row r="12" spans="1:8" ht="15" x14ac:dyDescent="0.25">
      <c r="A12" s="103" t="s">
        <v>364</v>
      </c>
      <c r="B12" s="104"/>
      <c r="C12" s="61">
        <v>95</v>
      </c>
      <c r="D12" s="62">
        <f t="shared" si="1"/>
        <v>0</v>
      </c>
      <c r="E12" s="63"/>
      <c r="F12" s="64">
        <f>E12*95</f>
        <v>0</v>
      </c>
      <c r="G12" s="73">
        <f t="shared" si="0"/>
        <v>0</v>
      </c>
      <c r="H12" s="65"/>
    </row>
    <row r="13" spans="1:8" ht="15" x14ac:dyDescent="0.25">
      <c r="A13" s="103" t="s">
        <v>365</v>
      </c>
      <c r="B13" s="104"/>
      <c r="C13" s="105" t="s">
        <v>332</v>
      </c>
      <c r="D13" s="62"/>
      <c r="E13" s="63"/>
      <c r="F13" s="64"/>
      <c r="G13" s="73">
        <f>D13-F13</f>
        <v>0</v>
      </c>
      <c r="H13" s="65"/>
    </row>
    <row r="14" spans="1:8" ht="15" x14ac:dyDescent="0.25">
      <c r="A14" s="78" t="s">
        <v>310</v>
      </c>
      <c r="B14" s="86"/>
      <c r="C14" s="86" t="s">
        <v>332</v>
      </c>
      <c r="D14" s="60">
        <v>21402</v>
      </c>
      <c r="E14" s="82"/>
      <c r="F14" s="83"/>
      <c r="G14" s="84">
        <f>D14-F14</f>
        <v>21402</v>
      </c>
      <c r="H14" s="85"/>
    </row>
    <row r="15" spans="1:8" ht="15" x14ac:dyDescent="0.25">
      <c r="A15" s="78" t="s">
        <v>328</v>
      </c>
      <c r="B15" s="86"/>
      <c r="C15" s="86" t="s">
        <v>332</v>
      </c>
      <c r="D15" s="60">
        <v>14300</v>
      </c>
      <c r="E15" s="82"/>
      <c r="F15" s="83"/>
      <c r="G15" s="84">
        <f>D15-F15</f>
        <v>14300</v>
      </c>
      <c r="H15" s="85"/>
    </row>
    <row r="16" spans="1:8" ht="15" x14ac:dyDescent="0.25">
      <c r="A16" s="103" t="s">
        <v>366</v>
      </c>
      <c r="B16" s="104"/>
      <c r="C16" s="105" t="s">
        <v>332</v>
      </c>
      <c r="D16" s="62"/>
      <c r="E16" s="63"/>
      <c r="F16" s="64"/>
      <c r="G16" s="73"/>
      <c r="H16" s="65"/>
    </row>
    <row r="17" spans="1:9" ht="15" x14ac:dyDescent="0.25">
      <c r="A17" s="103" t="s">
        <v>367</v>
      </c>
      <c r="B17" s="104"/>
      <c r="C17" s="105" t="s">
        <v>332</v>
      </c>
      <c r="D17" s="62"/>
      <c r="E17" s="63"/>
      <c r="F17" s="64"/>
      <c r="G17" s="73"/>
      <c r="H17" s="65"/>
    </row>
    <row r="18" spans="1:9" ht="15" x14ac:dyDescent="0.25">
      <c r="A18" s="78" t="s">
        <v>329</v>
      </c>
      <c r="B18" s="86"/>
      <c r="C18" s="86" t="s">
        <v>332</v>
      </c>
      <c r="D18" s="60">
        <v>65985.382601100006</v>
      </c>
      <c r="E18" s="87" t="s">
        <v>332</v>
      </c>
      <c r="F18" s="152"/>
      <c r="G18" s="84">
        <f>D18-F18</f>
        <v>65985.382601100006</v>
      </c>
      <c r="H18" s="85"/>
      <c r="I18" s="154"/>
    </row>
    <row r="19" spans="1:9" ht="15" x14ac:dyDescent="0.25">
      <c r="A19" s="78" t="s">
        <v>368</v>
      </c>
      <c r="B19" s="86"/>
      <c r="C19" s="86" t="s">
        <v>332</v>
      </c>
      <c r="D19" s="60">
        <f>B28</f>
        <v>252.2</v>
      </c>
      <c r="E19" s="87" t="s">
        <v>332</v>
      </c>
      <c r="F19" s="83"/>
      <c r="G19" s="84">
        <f>D19-F19</f>
        <v>252.2</v>
      </c>
      <c r="H19" s="85"/>
    </row>
    <row r="20" spans="1:9" ht="15" x14ac:dyDescent="0.25">
      <c r="A20" s="103" t="s">
        <v>369</v>
      </c>
      <c r="B20" s="105" t="s">
        <v>332</v>
      </c>
      <c r="C20" s="105" t="s">
        <v>332</v>
      </c>
      <c r="D20" s="62"/>
      <c r="E20" s="106" t="s">
        <v>332</v>
      </c>
      <c r="F20" s="64"/>
      <c r="G20" s="73">
        <f>D20-F20</f>
        <v>0</v>
      </c>
      <c r="H20" s="65"/>
    </row>
    <row r="21" spans="1:9" ht="15" x14ac:dyDescent="0.25">
      <c r="A21" s="103" t="s">
        <v>370</v>
      </c>
      <c r="B21" s="107"/>
      <c r="C21" s="105"/>
      <c r="D21" s="108"/>
      <c r="E21" s="109"/>
      <c r="F21" s="110"/>
      <c r="G21" s="111"/>
      <c r="H21" s="112"/>
    </row>
    <row r="22" spans="1:9" ht="15.75" thickBot="1" x14ac:dyDescent="0.3">
      <c r="A22" s="113" t="s">
        <v>371</v>
      </c>
      <c r="B22" s="114"/>
      <c r="C22" s="107" t="s">
        <v>332</v>
      </c>
      <c r="D22" s="108"/>
      <c r="E22" s="115"/>
      <c r="F22" s="110"/>
      <c r="G22" s="111"/>
      <c r="H22" s="66"/>
    </row>
    <row r="23" spans="1:9" ht="15.75" thickBot="1" x14ac:dyDescent="0.3">
      <c r="A23" s="88" t="s">
        <v>27</v>
      </c>
      <c r="B23" s="89"/>
      <c r="C23" s="90"/>
      <c r="D23" s="91">
        <f t="shared" ref="D23:G23" si="2">SUM(D4:D22)</f>
        <v>138157.58260110003</v>
      </c>
      <c r="E23" s="92"/>
      <c r="F23" s="227">
        <f>SUM(F4:F22)</f>
        <v>0</v>
      </c>
      <c r="G23" s="93">
        <f t="shared" si="2"/>
        <v>138157.58260110003</v>
      </c>
      <c r="H23" s="94"/>
    </row>
    <row r="24" spans="1:9" ht="13.5" thickBot="1" x14ac:dyDescent="0.25"/>
    <row r="25" spans="1:9" ht="15.75" thickBot="1" x14ac:dyDescent="0.25">
      <c r="A25" s="67" t="s">
        <v>30</v>
      </c>
      <c r="B25" s="68" t="s">
        <v>324</v>
      </c>
      <c r="C25" s="68" t="s">
        <v>325</v>
      </c>
      <c r="D25" s="68" t="s">
        <v>331</v>
      </c>
      <c r="E25" s="95" t="s">
        <v>327</v>
      </c>
    </row>
    <row r="26" spans="1:9" ht="15" x14ac:dyDescent="0.25">
      <c r="A26" s="58" t="s">
        <v>46</v>
      </c>
      <c r="B26" s="142">
        <f>D4+D5+D6+D7+D8+D9+D10+D11+D12+D13+D14+D15+D21+D16+D17</f>
        <v>71920</v>
      </c>
      <c r="C26" s="69">
        <f>F4+F5+F6+F7+F8+F9+F10+F11+F12+F13+F14+F15+F21</f>
        <v>0</v>
      </c>
      <c r="D26" s="75">
        <f>B26-C26</f>
        <v>71920</v>
      </c>
      <c r="E26" s="96">
        <v>54</v>
      </c>
    </row>
    <row r="27" spans="1:9" ht="15" x14ac:dyDescent="0.25">
      <c r="A27" s="59" t="s">
        <v>311</v>
      </c>
      <c r="B27" s="140">
        <f>D18</f>
        <v>65985.382601100006</v>
      </c>
      <c r="C27" s="153">
        <f>F18</f>
        <v>0</v>
      </c>
      <c r="D27" s="75">
        <f>B27-C27</f>
        <v>65985.382601100006</v>
      </c>
      <c r="E27" s="33">
        <v>31</v>
      </c>
    </row>
    <row r="28" spans="1:9" ht="15" x14ac:dyDescent="0.25">
      <c r="A28" s="59" t="s">
        <v>29</v>
      </c>
      <c r="B28" s="226">
        <v>252.2</v>
      </c>
      <c r="C28" s="70">
        <f>F20</f>
        <v>0</v>
      </c>
      <c r="D28" s="70">
        <f>B28-C28</f>
        <v>252.2</v>
      </c>
      <c r="E28" s="33">
        <v>594133</v>
      </c>
      <c r="H28" s="26"/>
    </row>
    <row r="29" spans="1:9" ht="15" x14ac:dyDescent="0.25">
      <c r="A29" s="59" t="s">
        <v>330</v>
      </c>
      <c r="B29" s="140">
        <f>D22</f>
        <v>0</v>
      </c>
      <c r="C29" s="71">
        <f>F21</f>
        <v>0</v>
      </c>
      <c r="D29" s="97">
        <f>B29-C29</f>
        <v>0</v>
      </c>
      <c r="E29" s="33"/>
    </row>
    <row r="30" spans="1:9" ht="15.75" thickBot="1" x14ac:dyDescent="0.3">
      <c r="A30" s="98" t="s">
        <v>372</v>
      </c>
      <c r="B30" s="141">
        <f>D22</f>
        <v>0</v>
      </c>
      <c r="C30" s="99">
        <f>F22</f>
        <v>0</v>
      </c>
      <c r="D30" s="100">
        <f>B30-C30</f>
        <v>0</v>
      </c>
      <c r="E30" s="25"/>
    </row>
    <row r="31" spans="1:9" ht="15.75" thickBot="1" x14ac:dyDescent="0.3">
      <c r="A31" s="53" t="s">
        <v>27</v>
      </c>
      <c r="B31" s="72">
        <f>SUM(B26:B29)</f>
        <v>138157.58260110003</v>
      </c>
      <c r="C31" s="101">
        <f>SUM(C26:C29)</f>
        <v>0</v>
      </c>
      <c r="D31" s="76">
        <f>SUM(D26:D30)</f>
        <v>138157.58260110003</v>
      </c>
      <c r="E31" s="101"/>
    </row>
    <row r="41" spans="1:1" ht="15" x14ac:dyDescent="0.25">
      <c r="A41" s="102"/>
    </row>
    <row r="42" spans="1:1" ht="15" x14ac:dyDescent="0.25">
      <c r="A42" s="102"/>
    </row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A14" workbookViewId="0">
      <selection activeCell="A35" sqref="A35"/>
    </sheetView>
  </sheetViews>
  <sheetFormatPr defaultRowHeight="12.75" x14ac:dyDescent="0.2"/>
  <cols>
    <col min="7" max="7" width="12.7109375" customWidth="1"/>
    <col min="8" max="8" width="4.140625" customWidth="1"/>
    <col min="15" max="15" width="19" customWidth="1"/>
  </cols>
  <sheetData>
    <row r="1" spans="1:15" ht="13.5" thickBot="1" x14ac:dyDescent="0.25"/>
    <row r="2" spans="1:15" ht="13.5" thickBot="1" x14ac:dyDescent="0.25">
      <c r="A2" s="242" t="s">
        <v>778</v>
      </c>
      <c r="B2" s="243"/>
      <c r="C2" s="243"/>
      <c r="D2" s="243"/>
      <c r="E2" s="243"/>
      <c r="F2" s="243"/>
      <c r="G2" s="244"/>
      <c r="I2" s="242" t="s">
        <v>763</v>
      </c>
      <c r="J2" s="243"/>
      <c r="K2" s="243"/>
      <c r="L2" s="243"/>
      <c r="M2" s="243"/>
      <c r="N2" s="243"/>
      <c r="O2" s="244"/>
    </row>
    <row r="3" spans="1:15" x14ac:dyDescent="0.2">
      <c r="A3" s="46"/>
      <c r="B3" s="47"/>
      <c r="C3" s="47"/>
      <c r="D3" s="47"/>
      <c r="E3" s="47"/>
      <c r="F3" s="47"/>
      <c r="G3" s="48"/>
      <c r="I3" s="46"/>
      <c r="J3" s="47"/>
      <c r="K3" s="47"/>
      <c r="L3" s="47"/>
      <c r="M3" s="47"/>
      <c r="N3" s="47"/>
      <c r="O3" s="48"/>
    </row>
    <row r="4" spans="1:15" x14ac:dyDescent="0.2">
      <c r="A4" s="39" t="s">
        <v>313</v>
      </c>
      <c r="B4" s="29"/>
      <c r="C4" s="29"/>
      <c r="D4" s="29"/>
      <c r="E4" s="29"/>
      <c r="F4" s="29"/>
      <c r="G4" s="40"/>
      <c r="I4" s="39" t="s">
        <v>313</v>
      </c>
      <c r="J4" s="29"/>
      <c r="K4" s="29"/>
      <c r="L4" s="29"/>
      <c r="M4" s="29"/>
      <c r="N4" s="29"/>
      <c r="O4" s="40"/>
    </row>
    <row r="5" spans="1:15" x14ac:dyDescent="0.2">
      <c r="A5" s="49" t="s">
        <v>511</v>
      </c>
      <c r="B5" s="50"/>
      <c r="C5" s="50"/>
      <c r="D5" s="50"/>
      <c r="E5" s="50"/>
      <c r="F5" s="29"/>
      <c r="G5" s="40"/>
      <c r="I5" s="49" t="s">
        <v>511</v>
      </c>
      <c r="J5" s="50"/>
      <c r="K5" s="50"/>
      <c r="L5" s="50"/>
      <c r="M5" s="50"/>
      <c r="N5" s="29"/>
      <c r="O5" s="40"/>
    </row>
    <row r="6" spans="1:15" x14ac:dyDescent="0.2">
      <c r="A6" s="41" t="s">
        <v>272</v>
      </c>
      <c r="B6" s="50"/>
      <c r="C6" s="50"/>
      <c r="D6" s="50"/>
      <c r="E6" s="50"/>
      <c r="F6" s="29"/>
      <c r="G6" s="40"/>
      <c r="I6" s="41" t="s">
        <v>272</v>
      </c>
      <c r="J6" s="50"/>
      <c r="K6" s="50"/>
      <c r="L6" s="50"/>
      <c r="M6" s="50"/>
      <c r="N6" s="29"/>
      <c r="O6" s="40"/>
    </row>
    <row r="7" spans="1:15" x14ac:dyDescent="0.2">
      <c r="A7" s="41" t="s">
        <v>512</v>
      </c>
      <c r="B7" s="29"/>
      <c r="C7" s="29"/>
      <c r="D7" s="29"/>
      <c r="E7" s="29"/>
      <c r="F7" s="29"/>
      <c r="G7" s="40"/>
      <c r="I7" s="41" t="s">
        <v>512</v>
      </c>
      <c r="J7" s="29"/>
      <c r="K7" s="29"/>
      <c r="L7" s="29"/>
      <c r="M7" s="29"/>
      <c r="N7" s="29"/>
      <c r="O7" s="40"/>
    </row>
    <row r="8" spans="1:15" ht="12.75" customHeight="1" x14ac:dyDescent="0.2">
      <c r="A8" s="43" t="s">
        <v>513</v>
      </c>
      <c r="B8" s="29"/>
      <c r="C8" s="29"/>
      <c r="D8" s="29"/>
      <c r="E8" s="29"/>
      <c r="F8" s="29"/>
      <c r="G8" s="40"/>
      <c r="I8" s="43" t="s">
        <v>513</v>
      </c>
      <c r="J8" s="29"/>
      <c r="K8" s="29"/>
      <c r="L8" s="29"/>
      <c r="M8" s="29"/>
      <c r="N8" s="29"/>
      <c r="O8" s="40"/>
    </row>
    <row r="9" spans="1:15" x14ac:dyDescent="0.2">
      <c r="A9" s="39" t="s">
        <v>460</v>
      </c>
      <c r="B9" s="137"/>
      <c r="C9" s="137"/>
      <c r="D9" s="137"/>
      <c r="E9" s="29"/>
      <c r="F9" s="29"/>
      <c r="G9" s="40"/>
      <c r="I9" s="39" t="s">
        <v>460</v>
      </c>
      <c r="J9" s="137"/>
      <c r="K9" s="137"/>
      <c r="L9" s="137"/>
      <c r="M9" s="29"/>
      <c r="N9" s="29"/>
      <c r="O9" s="40"/>
    </row>
    <row r="10" spans="1:15" x14ac:dyDescent="0.2">
      <c r="A10" s="49" t="s">
        <v>536</v>
      </c>
      <c r="B10" s="50"/>
      <c r="C10" s="50"/>
      <c r="D10" s="50"/>
      <c r="E10" s="50"/>
      <c r="F10" s="29"/>
      <c r="G10" s="40"/>
      <c r="I10" s="49" t="s">
        <v>536</v>
      </c>
      <c r="J10" s="50"/>
      <c r="K10" s="50"/>
      <c r="L10" s="50"/>
      <c r="M10" s="50"/>
      <c r="N10" s="29"/>
      <c r="O10" s="40"/>
    </row>
    <row r="11" spans="1:15" x14ac:dyDescent="0.2">
      <c r="A11" s="41" t="s">
        <v>272</v>
      </c>
      <c r="B11" s="29"/>
      <c r="C11" s="29"/>
      <c r="D11" s="29"/>
      <c r="E11" s="29"/>
      <c r="F11" s="29"/>
      <c r="G11" s="40"/>
      <c r="I11" s="41" t="s">
        <v>272</v>
      </c>
      <c r="J11" s="29"/>
      <c r="K11" s="29"/>
      <c r="L11" s="29"/>
      <c r="M11" s="29"/>
      <c r="N11" s="29"/>
      <c r="O11" s="40"/>
    </row>
    <row r="12" spans="1:15" x14ac:dyDescent="0.2">
      <c r="A12" s="41" t="s">
        <v>534</v>
      </c>
      <c r="B12" s="29"/>
      <c r="C12" s="29"/>
      <c r="D12" s="29"/>
      <c r="E12" s="29"/>
      <c r="F12" s="29"/>
      <c r="G12" s="40"/>
      <c r="I12" s="41" t="s">
        <v>534</v>
      </c>
      <c r="J12" s="29"/>
      <c r="K12" s="29"/>
      <c r="L12" s="29"/>
      <c r="M12" s="29"/>
      <c r="N12" s="29"/>
      <c r="O12" s="40"/>
    </row>
    <row r="13" spans="1:15" x14ac:dyDescent="0.2">
      <c r="A13" s="43" t="s">
        <v>535</v>
      </c>
      <c r="B13" s="29"/>
      <c r="C13" s="29"/>
      <c r="D13" s="29"/>
      <c r="E13" s="29"/>
      <c r="F13" s="29"/>
      <c r="G13" s="40"/>
      <c r="I13" s="43" t="s">
        <v>535</v>
      </c>
      <c r="J13" s="29"/>
      <c r="K13" s="29"/>
      <c r="L13" s="29"/>
      <c r="M13" s="29"/>
      <c r="N13" s="29"/>
      <c r="O13" s="40"/>
    </row>
    <row r="14" spans="1:15" x14ac:dyDescent="0.2">
      <c r="A14" s="42" t="s">
        <v>494</v>
      </c>
      <c r="B14" s="29"/>
      <c r="C14" s="29"/>
      <c r="D14" s="29"/>
      <c r="E14" s="29"/>
      <c r="F14" s="29"/>
      <c r="G14" s="40"/>
      <c r="I14" s="42" t="s">
        <v>494</v>
      </c>
      <c r="J14" s="29"/>
      <c r="K14" s="29"/>
      <c r="L14" s="29"/>
      <c r="M14" s="29"/>
      <c r="N14" s="29"/>
      <c r="O14" s="40"/>
    </row>
    <row r="15" spans="1:15" x14ac:dyDescent="0.2">
      <c r="A15" s="138"/>
      <c r="B15" s="50"/>
      <c r="C15" s="50"/>
      <c r="D15" s="50"/>
      <c r="E15" s="50"/>
      <c r="F15" s="29"/>
      <c r="G15" s="40"/>
      <c r="I15" s="138"/>
      <c r="J15" s="50"/>
      <c r="K15" s="50"/>
      <c r="L15" s="50"/>
      <c r="M15" s="50"/>
      <c r="N15" s="29"/>
      <c r="O15" s="40"/>
    </row>
    <row r="16" spans="1:15" x14ac:dyDescent="0.2">
      <c r="A16" s="39" t="s">
        <v>314</v>
      </c>
      <c r="B16" s="29"/>
      <c r="C16" s="29"/>
      <c r="D16" s="29"/>
      <c r="E16" s="29"/>
      <c r="F16" s="29"/>
      <c r="G16" s="40"/>
      <c r="I16" s="39" t="s">
        <v>314</v>
      </c>
      <c r="J16" s="29"/>
      <c r="K16" s="29"/>
      <c r="L16" s="29"/>
      <c r="M16" s="29"/>
      <c r="N16" s="29"/>
      <c r="O16" s="40"/>
    </row>
    <row r="17" spans="1:15" x14ac:dyDescent="0.2">
      <c r="A17" s="49" t="s">
        <v>533</v>
      </c>
      <c r="B17" s="29"/>
      <c r="C17" s="29"/>
      <c r="D17" s="29"/>
      <c r="E17" s="29"/>
      <c r="F17" s="29"/>
      <c r="G17" s="40"/>
      <c r="I17" s="49" t="s">
        <v>533</v>
      </c>
      <c r="J17" s="29"/>
      <c r="K17" s="29"/>
      <c r="L17" s="29"/>
      <c r="M17" s="29"/>
      <c r="N17" s="29"/>
      <c r="O17" s="40"/>
    </row>
    <row r="18" spans="1:15" x14ac:dyDescent="0.2">
      <c r="A18" s="39" t="s">
        <v>273</v>
      </c>
      <c r="B18" s="29"/>
      <c r="C18" s="29"/>
      <c r="D18" s="29"/>
      <c r="E18" s="29"/>
      <c r="F18" s="29"/>
      <c r="G18" s="40"/>
      <c r="I18" s="39" t="s">
        <v>273</v>
      </c>
      <c r="J18" s="29"/>
      <c r="K18" s="29"/>
      <c r="L18" s="29"/>
      <c r="M18" s="29"/>
      <c r="N18" s="29"/>
      <c r="O18" s="40"/>
    </row>
    <row r="19" spans="1:15" x14ac:dyDescent="0.2">
      <c r="A19" s="43" t="s">
        <v>537</v>
      </c>
      <c r="B19" s="29"/>
      <c r="C19" s="29"/>
      <c r="D19" s="29"/>
      <c r="E19" s="29"/>
      <c r="F19" s="29"/>
      <c r="G19" s="40"/>
      <c r="I19" s="43" t="s">
        <v>537</v>
      </c>
      <c r="J19" s="29"/>
      <c r="K19" s="29"/>
      <c r="L19" s="29"/>
      <c r="M19" s="29"/>
      <c r="N19" s="29"/>
      <c r="O19" s="40"/>
    </row>
    <row r="20" spans="1:15" x14ac:dyDescent="0.2">
      <c r="A20" s="41" t="s">
        <v>538</v>
      </c>
      <c r="B20" s="29"/>
      <c r="C20" s="29"/>
      <c r="D20" s="29"/>
      <c r="E20" s="29"/>
      <c r="F20" s="29"/>
      <c r="G20" s="40"/>
      <c r="I20" s="41" t="s">
        <v>538</v>
      </c>
      <c r="J20" s="29"/>
      <c r="K20" s="29"/>
      <c r="L20" s="29"/>
      <c r="M20" s="29"/>
      <c r="N20" s="29"/>
      <c r="O20" s="40"/>
    </row>
    <row r="21" spans="1:15" ht="10.5" customHeight="1" x14ac:dyDescent="0.2">
      <c r="A21" s="39" t="s">
        <v>539</v>
      </c>
      <c r="B21" s="29"/>
      <c r="C21" s="29"/>
      <c r="D21" s="29"/>
      <c r="E21" s="29"/>
      <c r="F21" s="29"/>
      <c r="G21" s="40"/>
      <c r="I21" s="39" t="s">
        <v>539</v>
      </c>
      <c r="J21" s="29"/>
      <c r="K21" s="29"/>
      <c r="L21" s="29"/>
      <c r="M21" s="29"/>
      <c r="N21" s="29"/>
      <c r="O21" s="40"/>
    </row>
    <row r="22" spans="1:15" x14ac:dyDescent="0.2">
      <c r="A22" s="39" t="s">
        <v>333</v>
      </c>
      <c r="B22" s="29"/>
      <c r="C22" s="29"/>
      <c r="D22" s="29"/>
      <c r="E22" s="29"/>
      <c r="F22" s="29"/>
      <c r="G22" s="40"/>
      <c r="I22" s="39" t="s">
        <v>333</v>
      </c>
      <c r="J22" s="29"/>
      <c r="K22" s="29"/>
      <c r="L22" s="29"/>
      <c r="M22" s="29"/>
      <c r="N22" s="29"/>
      <c r="O22" s="40"/>
    </row>
    <row r="23" spans="1:15" x14ac:dyDescent="0.2">
      <c r="A23" s="49" t="s">
        <v>495</v>
      </c>
      <c r="B23" s="29"/>
      <c r="C23" s="50"/>
      <c r="D23" s="50"/>
      <c r="E23" s="50"/>
      <c r="F23" s="50"/>
      <c r="G23" s="40"/>
      <c r="I23" s="49" t="s">
        <v>495</v>
      </c>
      <c r="J23" s="29"/>
      <c r="K23" s="50"/>
      <c r="L23" s="50"/>
      <c r="M23" s="50"/>
      <c r="N23" s="50"/>
      <c r="O23" s="40"/>
    </row>
    <row r="24" spans="1:15" x14ac:dyDescent="0.2">
      <c r="A24" s="39" t="s">
        <v>272</v>
      </c>
      <c r="B24" s="29"/>
      <c r="C24" s="29"/>
      <c r="D24" s="29"/>
      <c r="E24" s="29"/>
      <c r="F24" s="29"/>
      <c r="G24" s="40"/>
      <c r="I24" s="39" t="s">
        <v>272</v>
      </c>
      <c r="J24" s="29"/>
      <c r="K24" s="29"/>
      <c r="L24" s="29"/>
      <c r="M24" s="29"/>
      <c r="N24" s="29"/>
      <c r="O24" s="40"/>
    </row>
    <row r="25" spans="1:15" x14ac:dyDescent="0.2">
      <c r="A25" s="41" t="s">
        <v>274</v>
      </c>
      <c r="B25" s="29"/>
      <c r="C25" s="29"/>
      <c r="D25" s="29"/>
      <c r="E25" s="29"/>
      <c r="F25" s="29"/>
      <c r="G25" s="40"/>
      <c r="I25" s="41" t="s">
        <v>274</v>
      </c>
      <c r="J25" s="29"/>
      <c r="K25" s="29"/>
      <c r="L25" s="29"/>
      <c r="M25" s="29"/>
      <c r="N25" s="29"/>
      <c r="O25" s="40"/>
    </row>
    <row r="26" spans="1:15" x14ac:dyDescent="0.2">
      <c r="A26" s="39" t="s">
        <v>496</v>
      </c>
      <c r="B26" s="29"/>
      <c r="C26" s="29"/>
      <c r="D26" s="29"/>
      <c r="E26" s="29"/>
      <c r="F26" s="29"/>
      <c r="G26" s="40"/>
      <c r="I26" s="39" t="s">
        <v>496</v>
      </c>
      <c r="J26" s="29"/>
      <c r="K26" s="29"/>
      <c r="L26" s="29"/>
      <c r="M26" s="29"/>
      <c r="N26" s="29"/>
      <c r="O26" s="40"/>
    </row>
    <row r="27" spans="1:15" x14ac:dyDescent="0.2">
      <c r="A27" s="39" t="s">
        <v>497</v>
      </c>
      <c r="B27" s="29"/>
      <c r="C27" s="29"/>
      <c r="D27" s="29"/>
      <c r="E27" s="29"/>
      <c r="F27" s="29"/>
      <c r="G27" s="40"/>
      <c r="I27" s="39" t="s">
        <v>497</v>
      </c>
      <c r="J27" s="29"/>
      <c r="K27" s="29"/>
      <c r="L27" s="29"/>
      <c r="M27" s="29"/>
      <c r="N27" s="29"/>
      <c r="O27" s="40"/>
    </row>
    <row r="28" spans="1:15" x14ac:dyDescent="0.2">
      <c r="A28" s="42" t="s">
        <v>498</v>
      </c>
      <c r="B28" s="29"/>
      <c r="C28" s="137"/>
      <c r="D28" s="137"/>
      <c r="E28" s="137"/>
      <c r="F28" s="137"/>
      <c r="G28" s="40"/>
      <c r="I28" s="42" t="s">
        <v>498</v>
      </c>
      <c r="J28" s="29"/>
      <c r="K28" s="137"/>
      <c r="L28" s="137"/>
      <c r="M28" s="137"/>
      <c r="N28" s="137"/>
      <c r="O28" s="40"/>
    </row>
    <row r="29" spans="1:15" x14ac:dyDescent="0.2">
      <c r="A29" s="138"/>
      <c r="B29" s="29"/>
      <c r="C29" s="29"/>
      <c r="D29" s="29"/>
      <c r="E29" s="29"/>
      <c r="F29" s="29"/>
      <c r="G29" s="40"/>
      <c r="I29" s="138"/>
      <c r="J29" s="29"/>
      <c r="K29" s="29"/>
      <c r="L29" s="29"/>
      <c r="M29" s="29"/>
      <c r="N29" s="29"/>
      <c r="O29" s="40"/>
    </row>
    <row r="30" spans="1:15" x14ac:dyDescent="0.2">
      <c r="A30" s="39" t="s">
        <v>54</v>
      </c>
      <c r="B30" s="29"/>
      <c r="C30" s="29"/>
      <c r="D30" s="29"/>
      <c r="E30" s="29"/>
      <c r="F30" s="29"/>
      <c r="G30" s="40"/>
      <c r="I30" s="39" t="s">
        <v>54</v>
      </c>
      <c r="J30" s="29"/>
      <c r="K30" s="29"/>
      <c r="L30" s="29"/>
      <c r="M30" s="29"/>
      <c r="N30" s="29"/>
      <c r="O30" s="40"/>
    </row>
    <row r="31" spans="1:15" x14ac:dyDescent="0.2">
      <c r="A31" s="49" t="s">
        <v>514</v>
      </c>
      <c r="B31" s="29"/>
      <c r="C31" s="29"/>
      <c r="D31" s="29"/>
      <c r="E31" s="29"/>
      <c r="F31" s="29"/>
      <c r="G31" s="40"/>
      <c r="I31" s="49" t="s">
        <v>514</v>
      </c>
      <c r="J31" s="29"/>
      <c r="K31" s="29"/>
      <c r="L31" s="29"/>
      <c r="M31" s="29"/>
      <c r="N31" s="29"/>
      <c r="O31" s="40"/>
    </row>
    <row r="32" spans="1:15" x14ac:dyDescent="0.2">
      <c r="A32" s="39" t="s">
        <v>273</v>
      </c>
      <c r="B32" s="29"/>
      <c r="C32" s="29"/>
      <c r="D32" s="29"/>
      <c r="E32" s="29"/>
      <c r="F32" s="29"/>
      <c r="G32" s="40"/>
      <c r="I32" s="39" t="s">
        <v>273</v>
      </c>
      <c r="J32" s="29"/>
      <c r="K32" s="29"/>
      <c r="L32" s="29"/>
      <c r="M32" s="29"/>
      <c r="N32" s="29"/>
      <c r="O32" s="40"/>
    </row>
    <row r="33" spans="1:15" x14ac:dyDescent="0.2">
      <c r="A33" s="43" t="s">
        <v>515</v>
      </c>
      <c r="B33" s="29"/>
      <c r="C33" s="29"/>
      <c r="D33" s="29"/>
      <c r="E33" s="29"/>
      <c r="F33" s="29"/>
      <c r="G33" s="40"/>
      <c r="I33" s="43" t="s">
        <v>515</v>
      </c>
      <c r="J33" s="29"/>
      <c r="K33" s="29"/>
      <c r="L33" s="29"/>
      <c r="M33" s="29"/>
      <c r="N33" s="29"/>
      <c r="O33" s="40"/>
    </row>
    <row r="34" spans="1:15" x14ac:dyDescent="0.2">
      <c r="A34" s="41" t="s">
        <v>275</v>
      </c>
      <c r="B34" s="29"/>
      <c r="C34" s="29"/>
      <c r="D34" s="29"/>
      <c r="E34" s="29"/>
      <c r="F34" s="29"/>
      <c r="G34" s="40"/>
      <c r="I34" s="41" t="s">
        <v>275</v>
      </c>
      <c r="J34" s="29"/>
      <c r="K34" s="29"/>
      <c r="L34" s="29"/>
      <c r="M34" s="29"/>
      <c r="N34" s="29"/>
      <c r="O34" s="40"/>
    </row>
    <row r="35" spans="1:15" x14ac:dyDescent="0.2">
      <c r="A35" s="39" t="s">
        <v>516</v>
      </c>
      <c r="B35" s="29"/>
      <c r="C35" s="29"/>
      <c r="D35" s="29"/>
      <c r="E35" s="29"/>
      <c r="F35" s="29"/>
      <c r="G35" s="40"/>
      <c r="I35" s="39" t="s">
        <v>516</v>
      </c>
      <c r="J35" s="29"/>
      <c r="K35" s="29"/>
      <c r="L35" s="29"/>
      <c r="M35" s="29"/>
      <c r="N35" s="29"/>
      <c r="O35" s="40"/>
    </row>
    <row r="36" spans="1:15" x14ac:dyDescent="0.2">
      <c r="A36" s="39" t="s">
        <v>461</v>
      </c>
      <c r="B36" s="29"/>
      <c r="C36" s="29"/>
      <c r="D36" s="29"/>
      <c r="E36" s="29"/>
      <c r="F36" s="29"/>
      <c r="G36" s="40"/>
      <c r="I36" s="39" t="s">
        <v>461</v>
      </c>
      <c r="J36" s="29"/>
      <c r="K36" s="29"/>
      <c r="L36" s="29"/>
      <c r="M36" s="29"/>
      <c r="N36" s="29"/>
      <c r="O36" s="40"/>
    </row>
    <row r="37" spans="1:15" ht="13.5" thickBot="1" x14ac:dyDescent="0.25">
      <c r="A37" s="139"/>
      <c r="B37" s="44"/>
      <c r="C37" s="44"/>
      <c r="D37" s="44"/>
      <c r="E37" s="44"/>
      <c r="F37" s="44"/>
      <c r="G37" s="45"/>
      <c r="I37" s="139"/>
      <c r="J37" s="44"/>
      <c r="K37" s="44"/>
      <c r="L37" s="44"/>
      <c r="M37" s="44"/>
      <c r="N37" s="44"/>
      <c r="O37" s="45"/>
    </row>
  </sheetData>
  <mergeCells count="2">
    <mergeCell ref="A2:G2"/>
    <mergeCell ref="I2:O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>
      <selection activeCell="D11" sqref="D11"/>
    </sheetView>
  </sheetViews>
  <sheetFormatPr defaultColWidth="11.5703125" defaultRowHeight="12.75" x14ac:dyDescent="0.2"/>
  <cols>
    <col min="1" max="1" width="45.140625" customWidth="1"/>
    <col min="2" max="2" width="37.85546875" customWidth="1"/>
    <col min="3" max="3" width="8.42578125" customWidth="1"/>
    <col min="4" max="4" width="7.42578125" customWidth="1"/>
    <col min="5" max="5" width="43.140625" customWidth="1"/>
    <col min="6" max="6" width="40.140625" customWidth="1"/>
  </cols>
  <sheetData>
    <row r="1" spans="1:7" ht="13.5" thickBot="1" x14ac:dyDescent="0.25"/>
    <row r="2" spans="1:7" ht="20.25" customHeight="1" thickBot="1" x14ac:dyDescent="0.25">
      <c r="A2" s="245" t="s">
        <v>785</v>
      </c>
      <c r="B2" s="246"/>
      <c r="C2" s="247"/>
      <c r="E2" s="245" t="s">
        <v>769</v>
      </c>
      <c r="F2" s="246"/>
      <c r="G2" s="247"/>
    </row>
    <row r="3" spans="1:7" ht="21" customHeight="1" thickBot="1" x14ac:dyDescent="0.25">
      <c r="A3" s="36" t="s">
        <v>288</v>
      </c>
      <c r="B3" s="38" t="s">
        <v>289</v>
      </c>
      <c r="C3" s="37" t="s">
        <v>290</v>
      </c>
      <c r="E3" s="36" t="s">
        <v>288</v>
      </c>
      <c r="F3" s="38" t="s">
        <v>289</v>
      </c>
      <c r="G3" s="37" t="s">
        <v>290</v>
      </c>
    </row>
    <row r="4" spans="1:7" x14ac:dyDescent="0.2">
      <c r="A4" s="177" t="s">
        <v>474</v>
      </c>
      <c r="B4" s="183" t="s">
        <v>475</v>
      </c>
      <c r="C4" s="180" t="s">
        <v>12</v>
      </c>
      <c r="E4" s="177" t="s">
        <v>474</v>
      </c>
      <c r="F4" s="183" t="s">
        <v>475</v>
      </c>
      <c r="G4" s="180" t="s">
        <v>12</v>
      </c>
    </row>
    <row r="5" spans="1:7" x14ac:dyDescent="0.2">
      <c r="A5" s="178" t="s">
        <v>150</v>
      </c>
      <c r="B5" s="184" t="s">
        <v>177</v>
      </c>
      <c r="C5" s="181" t="s">
        <v>12</v>
      </c>
      <c r="E5" s="178" t="s">
        <v>150</v>
      </c>
      <c r="F5" s="184" t="s">
        <v>177</v>
      </c>
      <c r="G5" s="181" t="s">
        <v>12</v>
      </c>
    </row>
    <row r="6" spans="1:7" x14ac:dyDescent="0.2">
      <c r="A6" s="178" t="s">
        <v>102</v>
      </c>
      <c r="B6" s="184" t="s">
        <v>178</v>
      </c>
      <c r="C6" s="181" t="s">
        <v>12</v>
      </c>
      <c r="E6" s="178" t="s">
        <v>102</v>
      </c>
      <c r="F6" s="184" t="s">
        <v>178</v>
      </c>
      <c r="G6" s="181" t="s">
        <v>12</v>
      </c>
    </row>
    <row r="7" spans="1:7" x14ac:dyDescent="0.2">
      <c r="A7" s="178" t="s">
        <v>375</v>
      </c>
      <c r="B7" s="184" t="s">
        <v>376</v>
      </c>
      <c r="C7" s="181" t="s">
        <v>12</v>
      </c>
      <c r="E7" s="178" t="s">
        <v>375</v>
      </c>
      <c r="F7" s="184" t="s">
        <v>376</v>
      </c>
      <c r="G7" s="181" t="s">
        <v>12</v>
      </c>
    </row>
    <row r="8" spans="1:7" x14ac:dyDescent="0.2">
      <c r="A8" s="178" t="s">
        <v>132</v>
      </c>
      <c r="B8" s="184" t="s">
        <v>179</v>
      </c>
      <c r="C8" s="181" t="s">
        <v>12</v>
      </c>
      <c r="E8" s="178" t="s">
        <v>132</v>
      </c>
      <c r="F8" s="184" t="s">
        <v>179</v>
      </c>
      <c r="G8" s="181" t="s">
        <v>12</v>
      </c>
    </row>
    <row r="9" spans="1:7" x14ac:dyDescent="0.2">
      <c r="A9" s="178" t="s">
        <v>396</v>
      </c>
      <c r="B9" s="184" t="s">
        <v>397</v>
      </c>
      <c r="C9" s="181" t="s">
        <v>12</v>
      </c>
      <c r="E9" s="178" t="s">
        <v>396</v>
      </c>
      <c r="F9" s="184" t="s">
        <v>397</v>
      </c>
      <c r="G9" s="181" t="s">
        <v>12</v>
      </c>
    </row>
    <row r="10" spans="1:7" x14ac:dyDescent="0.2">
      <c r="A10" s="178" t="s">
        <v>133</v>
      </c>
      <c r="B10" s="184" t="s">
        <v>180</v>
      </c>
      <c r="C10" s="181" t="s">
        <v>12</v>
      </c>
      <c r="E10" s="178" t="s">
        <v>133</v>
      </c>
      <c r="F10" s="184" t="s">
        <v>180</v>
      </c>
      <c r="G10" s="181" t="s">
        <v>12</v>
      </c>
    </row>
    <row r="11" spans="1:7" x14ac:dyDescent="0.2">
      <c r="A11" s="178" t="s">
        <v>107</v>
      </c>
      <c r="B11" s="184" t="s">
        <v>181</v>
      </c>
      <c r="C11" s="181" t="s">
        <v>12</v>
      </c>
      <c r="E11" s="178" t="s">
        <v>107</v>
      </c>
      <c r="F11" s="184" t="s">
        <v>181</v>
      </c>
      <c r="G11" s="181" t="s">
        <v>12</v>
      </c>
    </row>
    <row r="12" spans="1:7" x14ac:dyDescent="0.2">
      <c r="A12" s="178" t="s">
        <v>436</v>
      </c>
      <c r="B12" s="184" t="s">
        <v>437</v>
      </c>
      <c r="C12" s="181" t="s">
        <v>12</v>
      </c>
      <c r="E12" s="178" t="s">
        <v>436</v>
      </c>
      <c r="F12" s="184" t="s">
        <v>437</v>
      </c>
      <c r="G12" s="181" t="s">
        <v>12</v>
      </c>
    </row>
    <row r="13" spans="1:7" x14ac:dyDescent="0.2">
      <c r="A13" s="178" t="s">
        <v>317</v>
      </c>
      <c r="B13" s="184" t="s">
        <v>291</v>
      </c>
      <c r="C13" s="181" t="s">
        <v>12</v>
      </c>
      <c r="E13" s="178" t="s">
        <v>317</v>
      </c>
      <c r="F13" s="184" t="s">
        <v>291</v>
      </c>
      <c r="G13" s="181" t="s">
        <v>12</v>
      </c>
    </row>
    <row r="14" spans="1:7" x14ac:dyDescent="0.2">
      <c r="A14" s="178" t="s">
        <v>350</v>
      </c>
      <c r="B14" s="184" t="s">
        <v>351</v>
      </c>
      <c r="C14" s="181" t="s">
        <v>12</v>
      </c>
      <c r="E14" s="178" t="s">
        <v>350</v>
      </c>
      <c r="F14" s="184" t="s">
        <v>351</v>
      </c>
      <c r="G14" s="181" t="s">
        <v>12</v>
      </c>
    </row>
    <row r="15" spans="1:7" x14ac:dyDescent="0.2">
      <c r="A15" s="178" t="s">
        <v>128</v>
      </c>
      <c r="B15" s="184" t="s">
        <v>182</v>
      </c>
      <c r="C15" s="181" t="s">
        <v>12</v>
      </c>
      <c r="E15" s="178" t="s">
        <v>128</v>
      </c>
      <c r="F15" s="184" t="s">
        <v>182</v>
      </c>
      <c r="G15" s="181" t="s">
        <v>12</v>
      </c>
    </row>
    <row r="16" spans="1:7" x14ac:dyDescent="0.2">
      <c r="A16" s="178" t="s">
        <v>96</v>
      </c>
      <c r="B16" s="184" t="s">
        <v>183</v>
      </c>
      <c r="C16" s="181" t="s">
        <v>12</v>
      </c>
      <c r="E16" s="178" t="s">
        <v>96</v>
      </c>
      <c r="F16" s="184" t="s">
        <v>183</v>
      </c>
      <c r="G16" s="181" t="s">
        <v>12</v>
      </c>
    </row>
    <row r="17" spans="1:7" x14ac:dyDescent="0.2">
      <c r="A17" s="178" t="s">
        <v>398</v>
      </c>
      <c r="B17" s="184" t="s">
        <v>399</v>
      </c>
      <c r="C17" s="181" t="s">
        <v>12</v>
      </c>
      <c r="E17" s="178" t="s">
        <v>398</v>
      </c>
      <c r="F17" s="184" t="s">
        <v>399</v>
      </c>
      <c r="G17" s="181" t="s">
        <v>12</v>
      </c>
    </row>
    <row r="18" spans="1:7" x14ac:dyDescent="0.2">
      <c r="A18" s="178" t="s">
        <v>499</v>
      </c>
      <c r="B18" s="184" t="s">
        <v>500</v>
      </c>
      <c r="C18" s="181" t="s">
        <v>12</v>
      </c>
      <c r="E18" s="178" t="s">
        <v>499</v>
      </c>
      <c r="F18" s="184" t="s">
        <v>500</v>
      </c>
      <c r="G18" s="181" t="s">
        <v>12</v>
      </c>
    </row>
    <row r="19" spans="1:7" x14ac:dyDescent="0.2">
      <c r="A19" s="178" t="s">
        <v>143</v>
      </c>
      <c r="B19" s="184" t="s">
        <v>184</v>
      </c>
      <c r="C19" s="181" t="s">
        <v>12</v>
      </c>
      <c r="E19" s="178" t="s">
        <v>143</v>
      </c>
      <c r="F19" s="184" t="s">
        <v>184</v>
      </c>
      <c r="G19" s="181" t="s">
        <v>12</v>
      </c>
    </row>
    <row r="20" spans="1:7" x14ac:dyDescent="0.2">
      <c r="A20" s="178" t="s">
        <v>476</v>
      </c>
      <c r="B20" s="184" t="s">
        <v>477</v>
      </c>
      <c r="C20" s="181" t="s">
        <v>12</v>
      </c>
      <c r="E20" s="178" t="s">
        <v>476</v>
      </c>
      <c r="F20" s="184" t="s">
        <v>477</v>
      </c>
      <c r="G20" s="181" t="s">
        <v>12</v>
      </c>
    </row>
    <row r="21" spans="1:7" x14ac:dyDescent="0.2">
      <c r="A21" s="178" t="s">
        <v>155</v>
      </c>
      <c r="B21" s="184" t="s">
        <v>185</v>
      </c>
      <c r="C21" s="181" t="s">
        <v>12</v>
      </c>
      <c r="E21" s="178" t="s">
        <v>155</v>
      </c>
      <c r="F21" s="184" t="s">
        <v>185</v>
      </c>
      <c r="G21" s="181" t="s">
        <v>12</v>
      </c>
    </row>
    <row r="22" spans="1:7" x14ac:dyDescent="0.2">
      <c r="A22" s="178" t="s">
        <v>118</v>
      </c>
      <c r="B22" s="184" t="s">
        <v>186</v>
      </c>
      <c r="C22" s="181" t="s">
        <v>12</v>
      </c>
      <c r="E22" s="178" t="s">
        <v>118</v>
      </c>
      <c r="F22" s="184" t="s">
        <v>186</v>
      </c>
      <c r="G22" s="181" t="s">
        <v>12</v>
      </c>
    </row>
    <row r="23" spans="1:7" x14ac:dyDescent="0.2">
      <c r="A23" s="178" t="s">
        <v>149</v>
      </c>
      <c r="B23" s="184" t="s">
        <v>187</v>
      </c>
      <c r="C23" s="181" t="s">
        <v>12</v>
      </c>
      <c r="E23" s="178" t="s">
        <v>149</v>
      </c>
      <c r="F23" s="184" t="s">
        <v>187</v>
      </c>
      <c r="G23" s="181" t="s">
        <v>12</v>
      </c>
    </row>
    <row r="24" spans="1:7" x14ac:dyDescent="0.2">
      <c r="A24" s="178" t="s">
        <v>424</v>
      </c>
      <c r="B24" s="184" t="s">
        <v>425</v>
      </c>
      <c r="C24" s="181" t="s">
        <v>12</v>
      </c>
      <c r="E24" s="178" t="s">
        <v>424</v>
      </c>
      <c r="F24" s="184" t="s">
        <v>425</v>
      </c>
      <c r="G24" s="181" t="s">
        <v>12</v>
      </c>
    </row>
    <row r="25" spans="1:7" x14ac:dyDescent="0.2">
      <c r="A25" s="178" t="s">
        <v>283</v>
      </c>
      <c r="B25" s="184" t="s">
        <v>284</v>
      </c>
      <c r="C25" s="181" t="s">
        <v>12</v>
      </c>
      <c r="E25" s="178" t="s">
        <v>283</v>
      </c>
      <c r="F25" s="184" t="s">
        <v>284</v>
      </c>
      <c r="G25" s="181" t="s">
        <v>12</v>
      </c>
    </row>
    <row r="26" spans="1:7" x14ac:dyDescent="0.2">
      <c r="A26" s="178" t="s">
        <v>97</v>
      </c>
      <c r="B26" s="184" t="s">
        <v>188</v>
      </c>
      <c r="C26" s="181" t="s">
        <v>12</v>
      </c>
      <c r="E26" s="178" t="s">
        <v>97</v>
      </c>
      <c r="F26" s="184" t="s">
        <v>188</v>
      </c>
      <c r="G26" s="181" t="s">
        <v>12</v>
      </c>
    </row>
    <row r="27" spans="1:7" x14ac:dyDescent="0.2">
      <c r="A27" s="178" t="s">
        <v>285</v>
      </c>
      <c r="B27" s="184" t="s">
        <v>286</v>
      </c>
      <c r="C27" s="181" t="s">
        <v>12</v>
      </c>
      <c r="E27" s="178" t="s">
        <v>285</v>
      </c>
      <c r="F27" s="184" t="s">
        <v>286</v>
      </c>
      <c r="G27" s="181" t="s">
        <v>12</v>
      </c>
    </row>
    <row r="28" spans="1:7" x14ac:dyDescent="0.2">
      <c r="A28" s="178" t="s">
        <v>92</v>
      </c>
      <c r="B28" s="184" t="s">
        <v>189</v>
      </c>
      <c r="C28" s="181" t="s">
        <v>12</v>
      </c>
      <c r="E28" s="178" t="s">
        <v>92</v>
      </c>
      <c r="F28" s="184" t="s">
        <v>189</v>
      </c>
      <c r="G28" s="181" t="s">
        <v>12</v>
      </c>
    </row>
    <row r="29" spans="1:7" x14ac:dyDescent="0.2">
      <c r="A29" s="178" t="s">
        <v>377</v>
      </c>
      <c r="B29" s="184" t="s">
        <v>378</v>
      </c>
      <c r="C29" s="181" t="s">
        <v>12</v>
      </c>
      <c r="E29" s="178" t="s">
        <v>377</v>
      </c>
      <c r="F29" s="184" t="s">
        <v>378</v>
      </c>
      <c r="G29" s="181" t="s">
        <v>12</v>
      </c>
    </row>
    <row r="30" spans="1:7" x14ac:dyDescent="0.2">
      <c r="A30" s="178" t="s">
        <v>169</v>
      </c>
      <c r="B30" s="184" t="s">
        <v>270</v>
      </c>
      <c r="C30" s="181" t="s">
        <v>12</v>
      </c>
      <c r="E30" s="178" t="s">
        <v>169</v>
      </c>
      <c r="F30" s="184" t="s">
        <v>270</v>
      </c>
      <c r="G30" s="181" t="s">
        <v>12</v>
      </c>
    </row>
    <row r="31" spans="1:7" x14ac:dyDescent="0.2">
      <c r="A31" s="178" t="s">
        <v>379</v>
      </c>
      <c r="B31" s="184" t="s">
        <v>380</v>
      </c>
      <c r="C31" s="181" t="s">
        <v>12</v>
      </c>
      <c r="E31" s="178" t="s">
        <v>379</v>
      </c>
      <c r="F31" s="184" t="s">
        <v>380</v>
      </c>
      <c r="G31" s="181" t="s">
        <v>12</v>
      </c>
    </row>
    <row r="32" spans="1:7" x14ac:dyDescent="0.2">
      <c r="A32" s="178" t="s">
        <v>462</v>
      </c>
      <c r="B32" s="184" t="s">
        <v>463</v>
      </c>
      <c r="C32" s="181" t="s">
        <v>12</v>
      </c>
      <c r="E32" s="178" t="s">
        <v>462</v>
      </c>
      <c r="F32" s="184" t="s">
        <v>463</v>
      </c>
      <c r="G32" s="181" t="s">
        <v>12</v>
      </c>
    </row>
    <row r="33" spans="1:7" x14ac:dyDescent="0.2">
      <c r="A33" s="178" t="s">
        <v>381</v>
      </c>
      <c r="B33" s="184" t="s">
        <v>400</v>
      </c>
      <c r="C33" s="181" t="s">
        <v>12</v>
      </c>
      <c r="E33" s="178" t="s">
        <v>381</v>
      </c>
      <c r="F33" s="184" t="s">
        <v>400</v>
      </c>
      <c r="G33" s="181" t="s">
        <v>12</v>
      </c>
    </row>
    <row r="34" spans="1:7" x14ac:dyDescent="0.2">
      <c r="A34" s="178" t="s">
        <v>464</v>
      </c>
      <c r="B34" s="184" t="s">
        <v>465</v>
      </c>
      <c r="C34" s="181" t="s">
        <v>12</v>
      </c>
      <c r="E34" s="178" t="s">
        <v>464</v>
      </c>
      <c r="F34" s="184" t="s">
        <v>465</v>
      </c>
      <c r="G34" s="181" t="s">
        <v>12</v>
      </c>
    </row>
    <row r="35" spans="1:7" x14ac:dyDescent="0.2">
      <c r="A35" s="178" t="s">
        <v>122</v>
      </c>
      <c r="B35" s="184" t="s">
        <v>190</v>
      </c>
      <c r="C35" s="181" t="s">
        <v>12</v>
      </c>
      <c r="E35" s="178" t="s">
        <v>122</v>
      </c>
      <c r="F35" s="184" t="s">
        <v>190</v>
      </c>
      <c r="G35" s="181" t="s">
        <v>12</v>
      </c>
    </row>
    <row r="36" spans="1:7" x14ac:dyDescent="0.2">
      <c r="A36" s="178" t="s">
        <v>523</v>
      </c>
      <c r="B36" s="184" t="s">
        <v>524</v>
      </c>
      <c r="C36" s="181" t="s">
        <v>12</v>
      </c>
      <c r="E36" s="178" t="s">
        <v>523</v>
      </c>
      <c r="F36" s="184" t="s">
        <v>524</v>
      </c>
      <c r="G36" s="181" t="s">
        <v>12</v>
      </c>
    </row>
    <row r="37" spans="1:7" x14ac:dyDescent="0.2">
      <c r="A37" s="178" t="s">
        <v>112</v>
      </c>
      <c r="B37" s="184" t="s">
        <v>191</v>
      </c>
      <c r="C37" s="181" t="s">
        <v>12</v>
      </c>
      <c r="E37" s="178" t="s">
        <v>112</v>
      </c>
      <c r="F37" s="184" t="s">
        <v>191</v>
      </c>
      <c r="G37" s="181" t="s">
        <v>12</v>
      </c>
    </row>
    <row r="38" spans="1:7" x14ac:dyDescent="0.2">
      <c r="A38" s="178" t="s">
        <v>120</v>
      </c>
      <c r="B38" s="184" t="s">
        <v>192</v>
      </c>
      <c r="C38" s="181" t="s">
        <v>12</v>
      </c>
      <c r="E38" s="178" t="s">
        <v>120</v>
      </c>
      <c r="F38" s="184" t="s">
        <v>192</v>
      </c>
      <c r="G38" s="181" t="s">
        <v>12</v>
      </c>
    </row>
    <row r="39" spans="1:7" x14ac:dyDescent="0.2">
      <c r="A39" s="178" t="s">
        <v>166</v>
      </c>
      <c r="B39" s="184" t="s">
        <v>193</v>
      </c>
      <c r="C39" s="181" t="s">
        <v>12</v>
      </c>
      <c r="E39" s="178" t="s">
        <v>166</v>
      </c>
      <c r="F39" s="184" t="s">
        <v>193</v>
      </c>
      <c r="G39" s="181" t="s">
        <v>12</v>
      </c>
    </row>
    <row r="40" spans="1:7" x14ac:dyDescent="0.2">
      <c r="A40" s="178" t="s">
        <v>555</v>
      </c>
      <c r="B40" s="184" t="s">
        <v>556</v>
      </c>
      <c r="C40" s="181" t="s">
        <v>12</v>
      </c>
      <c r="E40" s="178" t="s">
        <v>555</v>
      </c>
      <c r="F40" s="184" t="s">
        <v>556</v>
      </c>
      <c r="G40" s="181" t="s">
        <v>12</v>
      </c>
    </row>
    <row r="41" spans="1:7" x14ac:dyDescent="0.2">
      <c r="A41" s="178" t="s">
        <v>167</v>
      </c>
      <c r="B41" s="184" t="s">
        <v>194</v>
      </c>
      <c r="C41" s="181" t="s">
        <v>12</v>
      </c>
      <c r="E41" s="178" t="s">
        <v>167</v>
      </c>
      <c r="F41" s="184" t="s">
        <v>194</v>
      </c>
      <c r="G41" s="181" t="s">
        <v>12</v>
      </c>
    </row>
    <row r="42" spans="1:7" x14ac:dyDescent="0.2">
      <c r="A42" s="178" t="s">
        <v>338</v>
      </c>
      <c r="B42" s="184" t="s">
        <v>339</v>
      </c>
      <c r="C42" s="181" t="s">
        <v>12</v>
      </c>
      <c r="E42" s="178" t="s">
        <v>338</v>
      </c>
      <c r="F42" s="184" t="s">
        <v>339</v>
      </c>
      <c r="G42" s="181" t="s">
        <v>12</v>
      </c>
    </row>
    <row r="43" spans="1:7" x14ac:dyDescent="0.2">
      <c r="A43" s="178" t="s">
        <v>174</v>
      </c>
      <c r="B43" s="184" t="s">
        <v>195</v>
      </c>
      <c r="C43" s="181" t="s">
        <v>12</v>
      </c>
      <c r="E43" s="178" t="s">
        <v>174</v>
      </c>
      <c r="F43" s="184" t="s">
        <v>195</v>
      </c>
      <c r="G43" s="181" t="s">
        <v>12</v>
      </c>
    </row>
    <row r="44" spans="1:7" x14ac:dyDescent="0.2">
      <c r="A44" s="178" t="s">
        <v>171</v>
      </c>
      <c r="B44" s="184" t="s">
        <v>196</v>
      </c>
      <c r="C44" s="181" t="s">
        <v>12</v>
      </c>
      <c r="E44" s="178" t="s">
        <v>171</v>
      </c>
      <c r="F44" s="184" t="s">
        <v>196</v>
      </c>
      <c r="G44" s="181" t="s">
        <v>12</v>
      </c>
    </row>
    <row r="45" spans="1:7" x14ac:dyDescent="0.2">
      <c r="A45" s="178" t="s">
        <v>175</v>
      </c>
      <c r="B45" s="184" t="s">
        <v>197</v>
      </c>
      <c r="C45" s="181" t="s">
        <v>12</v>
      </c>
      <c r="E45" s="178" t="s">
        <v>175</v>
      </c>
      <c r="F45" s="184" t="s">
        <v>197</v>
      </c>
      <c r="G45" s="181" t="s">
        <v>12</v>
      </c>
    </row>
    <row r="46" spans="1:7" x14ac:dyDescent="0.2">
      <c r="A46" s="178" t="s">
        <v>90</v>
      </c>
      <c r="B46" s="184" t="s">
        <v>198</v>
      </c>
      <c r="C46" s="181" t="s">
        <v>12</v>
      </c>
      <c r="E46" s="178" t="s">
        <v>90</v>
      </c>
      <c r="F46" s="184" t="s">
        <v>198</v>
      </c>
      <c r="G46" s="181" t="s">
        <v>12</v>
      </c>
    </row>
    <row r="47" spans="1:7" x14ac:dyDescent="0.2">
      <c r="A47" s="178" t="s">
        <v>426</v>
      </c>
      <c r="B47" s="184" t="s">
        <v>427</v>
      </c>
      <c r="C47" s="181" t="s">
        <v>12</v>
      </c>
      <c r="E47" s="178" t="s">
        <v>426</v>
      </c>
      <c r="F47" s="184" t="s">
        <v>427</v>
      </c>
      <c r="G47" s="181" t="s">
        <v>12</v>
      </c>
    </row>
    <row r="48" spans="1:7" x14ac:dyDescent="0.2">
      <c r="A48" s="178" t="s">
        <v>292</v>
      </c>
      <c r="B48" s="184" t="s">
        <v>293</v>
      </c>
      <c r="C48" s="181" t="s">
        <v>12</v>
      </c>
      <c r="E48" s="178" t="s">
        <v>292</v>
      </c>
      <c r="F48" s="184" t="s">
        <v>293</v>
      </c>
      <c r="G48" s="181" t="s">
        <v>12</v>
      </c>
    </row>
    <row r="49" spans="1:7" x14ac:dyDescent="0.2">
      <c r="A49" s="178" t="s">
        <v>141</v>
      </c>
      <c r="B49" s="184" t="s">
        <v>199</v>
      </c>
      <c r="C49" s="181" t="s">
        <v>12</v>
      </c>
      <c r="E49" s="178" t="s">
        <v>141</v>
      </c>
      <c r="F49" s="184" t="s">
        <v>199</v>
      </c>
      <c r="G49" s="181" t="s">
        <v>12</v>
      </c>
    </row>
    <row r="50" spans="1:7" x14ac:dyDescent="0.2">
      <c r="A50" s="178" t="s">
        <v>100</v>
      </c>
      <c r="B50" s="184" t="s">
        <v>200</v>
      </c>
      <c r="C50" s="181" t="s">
        <v>12</v>
      </c>
      <c r="E50" s="178" t="s">
        <v>100</v>
      </c>
      <c r="F50" s="184" t="s">
        <v>200</v>
      </c>
      <c r="G50" s="181" t="s">
        <v>12</v>
      </c>
    </row>
    <row r="51" spans="1:7" x14ac:dyDescent="0.2">
      <c r="A51" s="178" t="s">
        <v>294</v>
      </c>
      <c r="B51" s="184" t="s">
        <v>478</v>
      </c>
      <c r="C51" s="181" t="s">
        <v>12</v>
      </c>
      <c r="E51" s="178" t="s">
        <v>294</v>
      </c>
      <c r="F51" s="184" t="s">
        <v>478</v>
      </c>
      <c r="G51" s="181" t="s">
        <v>12</v>
      </c>
    </row>
    <row r="52" spans="1:7" x14ac:dyDescent="0.2">
      <c r="A52" s="178" t="s">
        <v>505</v>
      </c>
      <c r="B52" s="184" t="s">
        <v>506</v>
      </c>
      <c r="C52" s="181" t="s">
        <v>12</v>
      </c>
      <c r="E52" s="178" t="s">
        <v>505</v>
      </c>
      <c r="F52" s="184" t="s">
        <v>506</v>
      </c>
      <c r="G52" s="181" t="s">
        <v>12</v>
      </c>
    </row>
    <row r="53" spans="1:7" x14ac:dyDescent="0.2">
      <c r="A53" s="178" t="s">
        <v>525</v>
      </c>
      <c r="B53" s="184" t="s">
        <v>526</v>
      </c>
      <c r="C53" s="181" t="s">
        <v>12</v>
      </c>
      <c r="E53" s="178" t="s">
        <v>525</v>
      </c>
      <c r="F53" s="184" t="s">
        <v>526</v>
      </c>
      <c r="G53" s="181" t="s">
        <v>12</v>
      </c>
    </row>
    <row r="54" spans="1:7" x14ac:dyDescent="0.2">
      <c r="A54" s="178" t="s">
        <v>401</v>
      </c>
      <c r="B54" s="184" t="s">
        <v>402</v>
      </c>
      <c r="C54" s="181" t="s">
        <v>12</v>
      </c>
      <c r="E54" s="178" t="s">
        <v>401</v>
      </c>
      <c r="F54" s="184" t="s">
        <v>402</v>
      </c>
      <c r="G54" s="181" t="s">
        <v>12</v>
      </c>
    </row>
    <row r="55" spans="1:7" x14ac:dyDescent="0.2">
      <c r="A55" s="178" t="s">
        <v>557</v>
      </c>
      <c r="B55" s="184" t="s">
        <v>558</v>
      </c>
      <c r="C55" s="181" t="s">
        <v>12</v>
      </c>
      <c r="E55" s="178" t="s">
        <v>557</v>
      </c>
      <c r="F55" s="184" t="s">
        <v>558</v>
      </c>
      <c r="G55" s="181" t="s">
        <v>12</v>
      </c>
    </row>
    <row r="56" spans="1:7" x14ac:dyDescent="0.2">
      <c r="A56" s="178" t="s">
        <v>144</v>
      </c>
      <c r="B56" s="184" t="s">
        <v>201</v>
      </c>
      <c r="C56" s="181" t="s">
        <v>12</v>
      </c>
      <c r="E56" s="178" t="s">
        <v>144</v>
      </c>
      <c r="F56" s="184" t="s">
        <v>201</v>
      </c>
      <c r="G56" s="181" t="s">
        <v>12</v>
      </c>
    </row>
    <row r="57" spans="1:7" x14ac:dyDescent="0.2">
      <c r="A57" s="178" t="s">
        <v>479</v>
      </c>
      <c r="B57" s="184" t="s">
        <v>480</v>
      </c>
      <c r="C57" s="181" t="s">
        <v>12</v>
      </c>
      <c r="E57" s="178" t="s">
        <v>479</v>
      </c>
      <c r="F57" s="184" t="s">
        <v>480</v>
      </c>
      <c r="G57" s="181" t="s">
        <v>12</v>
      </c>
    </row>
    <row r="58" spans="1:7" x14ac:dyDescent="0.2">
      <c r="A58" s="178" t="s">
        <v>161</v>
      </c>
      <c r="B58" s="184" t="s">
        <v>202</v>
      </c>
      <c r="C58" s="181" t="s">
        <v>12</v>
      </c>
      <c r="E58" s="178" t="s">
        <v>161</v>
      </c>
      <c r="F58" s="184" t="s">
        <v>202</v>
      </c>
      <c r="G58" s="181" t="s">
        <v>12</v>
      </c>
    </row>
    <row r="59" spans="1:7" x14ac:dyDescent="0.2">
      <c r="A59" s="178" t="s">
        <v>105</v>
      </c>
      <c r="B59" s="184" t="s">
        <v>203</v>
      </c>
      <c r="C59" s="181" t="s">
        <v>12</v>
      </c>
      <c r="E59" s="178" t="s">
        <v>105</v>
      </c>
      <c r="F59" s="184" t="s">
        <v>203</v>
      </c>
      <c r="G59" s="181" t="s">
        <v>12</v>
      </c>
    </row>
    <row r="60" spans="1:7" x14ac:dyDescent="0.2">
      <c r="A60" s="178" t="s">
        <v>153</v>
      </c>
      <c r="B60" s="184" t="s">
        <v>204</v>
      </c>
      <c r="C60" s="181" t="s">
        <v>12</v>
      </c>
      <c r="E60" s="178" t="s">
        <v>153</v>
      </c>
      <c r="F60" s="184" t="s">
        <v>204</v>
      </c>
      <c r="G60" s="181" t="s">
        <v>12</v>
      </c>
    </row>
    <row r="61" spans="1:7" x14ac:dyDescent="0.2">
      <c r="A61" s="178" t="s">
        <v>507</v>
      </c>
      <c r="B61" s="184" t="s">
        <v>508</v>
      </c>
      <c r="C61" s="181" t="s">
        <v>12</v>
      </c>
      <c r="E61" s="178" t="s">
        <v>507</v>
      </c>
      <c r="F61" s="184" t="s">
        <v>508</v>
      </c>
      <c r="G61" s="181" t="s">
        <v>12</v>
      </c>
    </row>
    <row r="62" spans="1:7" x14ac:dyDescent="0.2">
      <c r="A62" s="178" t="s">
        <v>373</v>
      </c>
      <c r="B62" s="184" t="s">
        <v>374</v>
      </c>
      <c r="C62" s="181" t="s">
        <v>12</v>
      </c>
      <c r="E62" s="178" t="s">
        <v>373</v>
      </c>
      <c r="F62" s="184" t="s">
        <v>374</v>
      </c>
      <c r="G62" s="181" t="s">
        <v>12</v>
      </c>
    </row>
    <row r="63" spans="1:7" x14ac:dyDescent="0.2">
      <c r="A63" s="178" t="s">
        <v>170</v>
      </c>
      <c r="B63" s="184" t="s">
        <v>205</v>
      </c>
      <c r="C63" s="181" t="s">
        <v>12</v>
      </c>
      <c r="E63" s="178" t="s">
        <v>170</v>
      </c>
      <c r="F63" s="184" t="s">
        <v>205</v>
      </c>
      <c r="G63" s="181" t="s">
        <v>12</v>
      </c>
    </row>
    <row r="64" spans="1:7" x14ac:dyDescent="0.2">
      <c r="A64" s="178" t="s">
        <v>106</v>
      </c>
      <c r="B64" s="184" t="s">
        <v>206</v>
      </c>
      <c r="C64" s="181" t="s">
        <v>12</v>
      </c>
      <c r="E64" s="178" t="s">
        <v>106</v>
      </c>
      <c r="F64" s="184" t="s">
        <v>206</v>
      </c>
      <c r="G64" s="181" t="s">
        <v>12</v>
      </c>
    </row>
    <row r="65" spans="1:7" x14ac:dyDescent="0.2">
      <c r="A65" s="178" t="s">
        <v>466</v>
      </c>
      <c r="B65" s="184" t="s">
        <v>467</v>
      </c>
      <c r="C65" s="181" t="s">
        <v>12</v>
      </c>
      <c r="E65" s="178" t="s">
        <v>466</v>
      </c>
      <c r="F65" s="184" t="s">
        <v>467</v>
      </c>
      <c r="G65" s="181" t="s">
        <v>12</v>
      </c>
    </row>
    <row r="66" spans="1:7" x14ac:dyDescent="0.2">
      <c r="A66" s="178" t="s">
        <v>126</v>
      </c>
      <c r="B66" s="184" t="s">
        <v>207</v>
      </c>
      <c r="C66" s="181" t="s">
        <v>12</v>
      </c>
      <c r="E66" s="178" t="s">
        <v>126</v>
      </c>
      <c r="F66" s="184" t="s">
        <v>207</v>
      </c>
      <c r="G66" s="181" t="s">
        <v>12</v>
      </c>
    </row>
    <row r="67" spans="1:7" x14ac:dyDescent="0.2">
      <c r="A67" s="178" t="s">
        <v>382</v>
      </c>
      <c r="B67" s="184" t="s">
        <v>383</v>
      </c>
      <c r="C67" s="181" t="s">
        <v>12</v>
      </c>
      <c r="E67" s="178" t="s">
        <v>382</v>
      </c>
      <c r="F67" s="184" t="s">
        <v>383</v>
      </c>
      <c r="G67" s="181" t="s">
        <v>12</v>
      </c>
    </row>
    <row r="68" spans="1:7" x14ac:dyDescent="0.2">
      <c r="A68" s="178" t="s">
        <v>403</v>
      </c>
      <c r="B68" s="184" t="s">
        <v>404</v>
      </c>
      <c r="C68" s="181" t="s">
        <v>12</v>
      </c>
      <c r="E68" s="178" t="s">
        <v>403</v>
      </c>
      <c r="F68" s="184" t="s">
        <v>404</v>
      </c>
      <c r="G68" s="181" t="s">
        <v>12</v>
      </c>
    </row>
    <row r="69" spans="1:7" x14ac:dyDescent="0.2">
      <c r="A69" s="178" t="s">
        <v>481</v>
      </c>
      <c r="B69" s="184" t="s">
        <v>482</v>
      </c>
      <c r="C69" s="181" t="s">
        <v>12</v>
      </c>
      <c r="E69" s="178" t="s">
        <v>481</v>
      </c>
      <c r="F69" s="184" t="s">
        <v>482</v>
      </c>
      <c r="G69" s="181" t="s">
        <v>12</v>
      </c>
    </row>
    <row r="70" spans="1:7" x14ac:dyDescent="0.2">
      <c r="A70" s="178" t="s">
        <v>295</v>
      </c>
      <c r="B70" s="184" t="s">
        <v>296</v>
      </c>
      <c r="C70" s="181" t="s">
        <v>12</v>
      </c>
      <c r="E70" s="178" t="s">
        <v>295</v>
      </c>
      <c r="F70" s="184" t="s">
        <v>296</v>
      </c>
      <c r="G70" s="181" t="s">
        <v>12</v>
      </c>
    </row>
    <row r="71" spans="1:7" x14ac:dyDescent="0.2">
      <c r="A71" s="178" t="s">
        <v>86</v>
      </c>
      <c r="B71" s="184" t="s">
        <v>208</v>
      </c>
      <c r="C71" s="181" t="s">
        <v>12</v>
      </c>
      <c r="E71" s="178" t="s">
        <v>86</v>
      </c>
      <c r="F71" s="184" t="s">
        <v>208</v>
      </c>
      <c r="G71" s="181" t="s">
        <v>12</v>
      </c>
    </row>
    <row r="72" spans="1:7" x14ac:dyDescent="0.2">
      <c r="A72" s="178" t="s">
        <v>121</v>
      </c>
      <c r="B72" s="184" t="s">
        <v>209</v>
      </c>
      <c r="C72" s="181" t="s">
        <v>12</v>
      </c>
      <c r="E72" s="178" t="s">
        <v>121</v>
      </c>
      <c r="F72" s="184" t="s">
        <v>209</v>
      </c>
      <c r="G72" s="181" t="s">
        <v>12</v>
      </c>
    </row>
    <row r="73" spans="1:7" x14ac:dyDescent="0.2">
      <c r="A73" s="178" t="s">
        <v>168</v>
      </c>
      <c r="B73" s="184" t="s">
        <v>210</v>
      </c>
      <c r="C73" s="181" t="s">
        <v>12</v>
      </c>
      <c r="E73" s="178" t="s">
        <v>168</v>
      </c>
      <c r="F73" s="184" t="s">
        <v>210</v>
      </c>
      <c r="G73" s="181" t="s">
        <v>12</v>
      </c>
    </row>
    <row r="74" spans="1:7" x14ac:dyDescent="0.2">
      <c r="A74" s="178" t="s">
        <v>438</v>
      </c>
      <c r="B74" s="184" t="s">
        <v>439</v>
      </c>
      <c r="C74" s="181" t="s">
        <v>12</v>
      </c>
      <c r="E74" s="178" t="s">
        <v>438</v>
      </c>
      <c r="F74" s="184" t="s">
        <v>439</v>
      </c>
      <c r="G74" s="181" t="s">
        <v>12</v>
      </c>
    </row>
    <row r="75" spans="1:7" x14ac:dyDescent="0.2">
      <c r="A75" s="178" t="s">
        <v>287</v>
      </c>
      <c r="B75" s="184" t="s">
        <v>483</v>
      </c>
      <c r="C75" s="181" t="s">
        <v>12</v>
      </c>
      <c r="E75" s="178" t="s">
        <v>287</v>
      </c>
      <c r="F75" s="184" t="s">
        <v>483</v>
      </c>
      <c r="G75" s="181" t="s">
        <v>12</v>
      </c>
    </row>
    <row r="76" spans="1:7" x14ac:dyDescent="0.2">
      <c r="A76" s="178" t="s">
        <v>135</v>
      </c>
      <c r="B76" s="184" t="s">
        <v>211</v>
      </c>
      <c r="C76" s="181" t="s">
        <v>12</v>
      </c>
      <c r="E76" s="178" t="s">
        <v>135</v>
      </c>
      <c r="F76" s="184" t="s">
        <v>211</v>
      </c>
      <c r="G76" s="181" t="s">
        <v>12</v>
      </c>
    </row>
    <row r="77" spans="1:7" x14ac:dyDescent="0.2">
      <c r="A77" s="178" t="s">
        <v>119</v>
      </c>
      <c r="B77" s="184" t="s">
        <v>212</v>
      </c>
      <c r="C77" s="181" t="s">
        <v>12</v>
      </c>
      <c r="E77" s="178" t="s">
        <v>119</v>
      </c>
      <c r="F77" s="184" t="s">
        <v>212</v>
      </c>
      <c r="G77" s="181" t="s">
        <v>12</v>
      </c>
    </row>
    <row r="78" spans="1:7" x14ac:dyDescent="0.2">
      <c r="A78" s="178" t="s">
        <v>340</v>
      </c>
      <c r="B78" s="184" t="s">
        <v>341</v>
      </c>
      <c r="C78" s="181" t="s">
        <v>12</v>
      </c>
      <c r="E78" s="178" t="s">
        <v>340</v>
      </c>
      <c r="F78" s="184" t="s">
        <v>341</v>
      </c>
      <c r="G78" s="181" t="s">
        <v>12</v>
      </c>
    </row>
    <row r="79" spans="1:7" x14ac:dyDescent="0.2">
      <c r="A79" s="178" t="s">
        <v>440</v>
      </c>
      <c r="B79" s="184" t="s">
        <v>441</v>
      </c>
      <c r="C79" s="181" t="s">
        <v>12</v>
      </c>
      <c r="E79" s="178" t="s">
        <v>440</v>
      </c>
      <c r="F79" s="184" t="s">
        <v>441</v>
      </c>
      <c r="G79" s="181" t="s">
        <v>12</v>
      </c>
    </row>
    <row r="80" spans="1:7" x14ac:dyDescent="0.2">
      <c r="A80" s="178" t="s">
        <v>113</v>
      </c>
      <c r="B80" s="184" t="s">
        <v>213</v>
      </c>
      <c r="C80" s="181" t="s">
        <v>12</v>
      </c>
      <c r="E80" s="178" t="s">
        <v>113</v>
      </c>
      <c r="F80" s="184" t="s">
        <v>213</v>
      </c>
      <c r="G80" s="181" t="s">
        <v>12</v>
      </c>
    </row>
    <row r="81" spans="1:7" x14ac:dyDescent="0.2">
      <c r="A81" s="178" t="s">
        <v>134</v>
      </c>
      <c r="B81" s="184" t="s">
        <v>214</v>
      </c>
      <c r="C81" s="181" t="s">
        <v>12</v>
      </c>
      <c r="E81" s="178" t="s">
        <v>134</v>
      </c>
      <c r="F81" s="184" t="s">
        <v>214</v>
      </c>
      <c r="G81" s="181" t="s">
        <v>12</v>
      </c>
    </row>
    <row r="82" spans="1:7" x14ac:dyDescent="0.2">
      <c r="A82" s="178" t="s">
        <v>98</v>
      </c>
      <c r="B82" s="184" t="s">
        <v>215</v>
      </c>
      <c r="C82" s="181" t="s">
        <v>12</v>
      </c>
      <c r="E82" s="178" t="s">
        <v>98</v>
      </c>
      <c r="F82" s="184" t="s">
        <v>215</v>
      </c>
      <c r="G82" s="181" t="s">
        <v>12</v>
      </c>
    </row>
    <row r="83" spans="1:7" x14ac:dyDescent="0.2">
      <c r="A83" s="178" t="s">
        <v>127</v>
      </c>
      <c r="B83" s="184" t="s">
        <v>216</v>
      </c>
      <c r="C83" s="181" t="s">
        <v>12</v>
      </c>
      <c r="E83" s="178" t="s">
        <v>127</v>
      </c>
      <c r="F83" s="184" t="s">
        <v>216</v>
      </c>
      <c r="G83" s="181" t="s">
        <v>12</v>
      </c>
    </row>
    <row r="84" spans="1:7" x14ac:dyDescent="0.2">
      <c r="A84" s="178" t="s">
        <v>352</v>
      </c>
      <c r="B84" s="184" t="s">
        <v>353</v>
      </c>
      <c r="C84" s="181" t="s">
        <v>12</v>
      </c>
      <c r="E84" s="178" t="s">
        <v>352</v>
      </c>
      <c r="F84" s="184" t="s">
        <v>353</v>
      </c>
      <c r="G84" s="181" t="s">
        <v>12</v>
      </c>
    </row>
    <row r="85" spans="1:7" x14ac:dyDescent="0.2">
      <c r="A85" s="178" t="s">
        <v>138</v>
      </c>
      <c r="B85" s="184" t="s">
        <v>217</v>
      </c>
      <c r="C85" s="181" t="s">
        <v>12</v>
      </c>
      <c r="E85" s="178" t="s">
        <v>138</v>
      </c>
      <c r="F85" s="184" t="s">
        <v>217</v>
      </c>
      <c r="G85" s="181" t="s">
        <v>12</v>
      </c>
    </row>
    <row r="86" spans="1:7" x14ac:dyDescent="0.2">
      <c r="A86" s="178" t="s">
        <v>94</v>
      </c>
      <c r="B86" s="184" t="s">
        <v>218</v>
      </c>
      <c r="C86" s="181" t="s">
        <v>12</v>
      </c>
      <c r="E86" s="178" t="s">
        <v>94</v>
      </c>
      <c r="F86" s="184" t="s">
        <v>218</v>
      </c>
      <c r="G86" s="181" t="s">
        <v>12</v>
      </c>
    </row>
    <row r="87" spans="1:7" x14ac:dyDescent="0.2">
      <c r="A87" s="178" t="s">
        <v>103</v>
      </c>
      <c r="B87" s="184" t="s">
        <v>219</v>
      </c>
      <c r="C87" s="181" t="s">
        <v>12</v>
      </c>
      <c r="E87" s="178" t="s">
        <v>103</v>
      </c>
      <c r="F87" s="184" t="s">
        <v>219</v>
      </c>
      <c r="G87" s="181" t="s">
        <v>12</v>
      </c>
    </row>
    <row r="88" spans="1:7" x14ac:dyDescent="0.2">
      <c r="A88" s="178" t="s">
        <v>158</v>
      </c>
      <c r="B88" s="184" t="s">
        <v>220</v>
      </c>
      <c r="C88" s="181" t="s">
        <v>12</v>
      </c>
      <c r="E88" s="178" t="s">
        <v>158</v>
      </c>
      <c r="F88" s="184" t="s">
        <v>220</v>
      </c>
      <c r="G88" s="181" t="s">
        <v>12</v>
      </c>
    </row>
    <row r="89" spans="1:7" x14ac:dyDescent="0.2">
      <c r="A89" s="178" t="s">
        <v>88</v>
      </c>
      <c r="B89" s="184" t="s">
        <v>221</v>
      </c>
      <c r="C89" s="181" t="s">
        <v>12</v>
      </c>
      <c r="E89" s="178" t="s">
        <v>88</v>
      </c>
      <c r="F89" s="184" t="s">
        <v>221</v>
      </c>
      <c r="G89" s="181" t="s">
        <v>12</v>
      </c>
    </row>
    <row r="90" spans="1:7" x14ac:dyDescent="0.2">
      <c r="A90" s="178" t="s">
        <v>384</v>
      </c>
      <c r="B90" s="184" t="s">
        <v>385</v>
      </c>
      <c r="C90" s="181" t="s">
        <v>12</v>
      </c>
      <c r="E90" s="178" t="s">
        <v>384</v>
      </c>
      <c r="F90" s="184" t="s">
        <v>385</v>
      </c>
      <c r="G90" s="181" t="s">
        <v>12</v>
      </c>
    </row>
    <row r="91" spans="1:7" x14ac:dyDescent="0.2">
      <c r="A91" s="178" t="s">
        <v>124</v>
      </c>
      <c r="B91" s="184" t="s">
        <v>229</v>
      </c>
      <c r="C91" s="181" t="s">
        <v>12</v>
      </c>
      <c r="E91" s="178" t="s">
        <v>124</v>
      </c>
      <c r="F91" s="184" t="s">
        <v>229</v>
      </c>
      <c r="G91" s="181" t="s">
        <v>12</v>
      </c>
    </row>
    <row r="92" spans="1:7" x14ac:dyDescent="0.2">
      <c r="A92" s="178" t="s">
        <v>517</v>
      </c>
      <c r="B92" s="184" t="s">
        <v>518</v>
      </c>
      <c r="C92" s="181" t="s">
        <v>12</v>
      </c>
      <c r="E92" s="178" t="s">
        <v>517</v>
      </c>
      <c r="F92" s="184" t="s">
        <v>518</v>
      </c>
      <c r="G92" s="181" t="s">
        <v>12</v>
      </c>
    </row>
    <row r="93" spans="1:7" x14ac:dyDescent="0.2">
      <c r="A93" s="178" t="s">
        <v>165</v>
      </c>
      <c r="B93" s="184" t="s">
        <v>222</v>
      </c>
      <c r="C93" s="181" t="s">
        <v>12</v>
      </c>
      <c r="E93" s="178" t="s">
        <v>165</v>
      </c>
      <c r="F93" s="184" t="s">
        <v>222</v>
      </c>
      <c r="G93" s="181" t="s">
        <v>12</v>
      </c>
    </row>
    <row r="94" spans="1:7" x14ac:dyDescent="0.2">
      <c r="A94" s="178" t="s">
        <v>318</v>
      </c>
      <c r="B94" s="184" t="s">
        <v>319</v>
      </c>
      <c r="C94" s="181" t="s">
        <v>12</v>
      </c>
      <c r="E94" s="178" t="s">
        <v>318</v>
      </c>
      <c r="F94" s="184" t="s">
        <v>319</v>
      </c>
      <c r="G94" s="181" t="s">
        <v>12</v>
      </c>
    </row>
    <row r="95" spans="1:7" x14ac:dyDescent="0.2">
      <c r="A95" s="178" t="s">
        <v>154</v>
      </c>
      <c r="B95" s="184" t="s">
        <v>223</v>
      </c>
      <c r="C95" s="181" t="s">
        <v>12</v>
      </c>
      <c r="E95" s="178" t="s">
        <v>154</v>
      </c>
      <c r="F95" s="184" t="s">
        <v>223</v>
      </c>
      <c r="G95" s="181" t="s">
        <v>12</v>
      </c>
    </row>
    <row r="96" spans="1:7" x14ac:dyDescent="0.2">
      <c r="A96" s="178" t="s">
        <v>559</v>
      </c>
      <c r="B96" s="184" t="s">
        <v>560</v>
      </c>
      <c r="C96" s="181" t="s">
        <v>12</v>
      </c>
      <c r="E96" s="178" t="s">
        <v>559</v>
      </c>
      <c r="F96" s="184" t="s">
        <v>560</v>
      </c>
      <c r="G96" s="181" t="s">
        <v>12</v>
      </c>
    </row>
    <row r="97" spans="1:7" x14ac:dyDescent="0.2">
      <c r="A97" s="178" t="s">
        <v>458</v>
      </c>
      <c r="B97" s="184" t="s">
        <v>459</v>
      </c>
      <c r="C97" s="181" t="s">
        <v>12</v>
      </c>
      <c r="E97" s="178" t="s">
        <v>458</v>
      </c>
      <c r="F97" s="184" t="s">
        <v>459</v>
      </c>
      <c r="G97" s="181" t="s">
        <v>12</v>
      </c>
    </row>
    <row r="98" spans="1:7" x14ac:dyDescent="0.2">
      <c r="A98" s="178" t="s">
        <v>91</v>
      </c>
      <c r="B98" s="184" t="s">
        <v>224</v>
      </c>
      <c r="C98" s="181" t="s">
        <v>12</v>
      </c>
      <c r="E98" s="178" t="s">
        <v>91</v>
      </c>
      <c r="F98" s="184" t="s">
        <v>224</v>
      </c>
      <c r="G98" s="181" t="s">
        <v>12</v>
      </c>
    </row>
    <row r="99" spans="1:7" x14ac:dyDescent="0.2">
      <c r="A99" s="178" t="s">
        <v>428</v>
      </c>
      <c r="B99" s="184" t="s">
        <v>429</v>
      </c>
      <c r="C99" s="181" t="s">
        <v>12</v>
      </c>
      <c r="E99" s="178" t="s">
        <v>428</v>
      </c>
      <c r="F99" s="184" t="s">
        <v>429</v>
      </c>
      <c r="G99" s="181" t="s">
        <v>12</v>
      </c>
    </row>
    <row r="100" spans="1:7" x14ac:dyDescent="0.2">
      <c r="A100" s="178" t="s">
        <v>268</v>
      </c>
      <c r="B100" s="184" t="s">
        <v>269</v>
      </c>
      <c r="C100" s="181" t="s">
        <v>12</v>
      </c>
      <c r="E100" s="178" t="s">
        <v>268</v>
      </c>
      <c r="F100" s="184" t="s">
        <v>269</v>
      </c>
      <c r="G100" s="181" t="s">
        <v>12</v>
      </c>
    </row>
    <row r="101" spans="1:7" x14ac:dyDescent="0.2">
      <c r="A101" s="178" t="s">
        <v>123</v>
      </c>
      <c r="B101" s="184" t="s">
        <v>225</v>
      </c>
      <c r="C101" s="181" t="s">
        <v>12</v>
      </c>
      <c r="E101" s="178" t="s">
        <v>123</v>
      </c>
      <c r="F101" s="184" t="s">
        <v>225</v>
      </c>
      <c r="G101" s="181" t="s">
        <v>12</v>
      </c>
    </row>
    <row r="102" spans="1:7" x14ac:dyDescent="0.2">
      <c r="A102" s="178" t="s">
        <v>114</v>
      </c>
      <c r="B102" s="184" t="s">
        <v>226</v>
      </c>
      <c r="C102" s="181" t="s">
        <v>12</v>
      </c>
      <c r="E102" s="178" t="s">
        <v>114</v>
      </c>
      <c r="F102" s="184" t="s">
        <v>226</v>
      </c>
      <c r="G102" s="181" t="s">
        <v>12</v>
      </c>
    </row>
    <row r="103" spans="1:7" x14ac:dyDescent="0.2">
      <c r="A103" s="178" t="s">
        <v>89</v>
      </c>
      <c r="B103" s="184" t="s">
        <v>227</v>
      </c>
      <c r="C103" s="181" t="s">
        <v>12</v>
      </c>
      <c r="E103" s="178" t="s">
        <v>89</v>
      </c>
      <c r="F103" s="184" t="s">
        <v>227</v>
      </c>
      <c r="G103" s="181" t="s">
        <v>12</v>
      </c>
    </row>
    <row r="104" spans="1:7" x14ac:dyDescent="0.2">
      <c r="A104" s="178" t="s">
        <v>129</v>
      </c>
      <c r="B104" s="184" t="s">
        <v>228</v>
      </c>
      <c r="C104" s="181" t="s">
        <v>12</v>
      </c>
      <c r="E104" s="178" t="s">
        <v>129</v>
      </c>
      <c r="F104" s="184" t="s">
        <v>228</v>
      </c>
      <c r="G104" s="181" t="s">
        <v>12</v>
      </c>
    </row>
    <row r="105" spans="1:7" x14ac:dyDescent="0.2">
      <c r="A105" s="178" t="s">
        <v>468</v>
      </c>
      <c r="B105" s="184" t="s">
        <v>469</v>
      </c>
      <c r="C105" s="181" t="s">
        <v>12</v>
      </c>
      <c r="E105" s="178" t="s">
        <v>468</v>
      </c>
      <c r="F105" s="184" t="s">
        <v>469</v>
      </c>
      <c r="G105" s="181" t="s">
        <v>12</v>
      </c>
    </row>
    <row r="106" spans="1:7" x14ac:dyDescent="0.2">
      <c r="A106" s="178" t="s">
        <v>470</v>
      </c>
      <c r="B106" s="184" t="s">
        <v>471</v>
      </c>
      <c r="C106" s="181" t="s">
        <v>12</v>
      </c>
      <c r="E106" s="178" t="s">
        <v>470</v>
      </c>
      <c r="F106" s="184" t="s">
        <v>471</v>
      </c>
      <c r="G106" s="181" t="s">
        <v>12</v>
      </c>
    </row>
    <row r="107" spans="1:7" x14ac:dyDescent="0.2">
      <c r="A107" s="178" t="s">
        <v>561</v>
      </c>
      <c r="B107" s="184" t="s">
        <v>562</v>
      </c>
      <c r="C107" s="181" t="s">
        <v>12</v>
      </c>
      <c r="E107" s="178" t="s">
        <v>561</v>
      </c>
      <c r="F107" s="184" t="s">
        <v>562</v>
      </c>
      <c r="G107" s="181" t="s">
        <v>12</v>
      </c>
    </row>
    <row r="108" spans="1:7" x14ac:dyDescent="0.2">
      <c r="A108" s="178" t="s">
        <v>297</v>
      </c>
      <c r="B108" s="184" t="s">
        <v>484</v>
      </c>
      <c r="C108" s="181" t="s">
        <v>12</v>
      </c>
      <c r="E108" s="178" t="s">
        <v>297</v>
      </c>
      <c r="F108" s="184" t="s">
        <v>484</v>
      </c>
      <c r="G108" s="181" t="s">
        <v>12</v>
      </c>
    </row>
    <row r="109" spans="1:7" x14ac:dyDescent="0.2">
      <c r="A109" s="178" t="s">
        <v>160</v>
      </c>
      <c r="B109" s="184" t="s">
        <v>230</v>
      </c>
      <c r="C109" s="181" t="s">
        <v>12</v>
      </c>
      <c r="E109" s="178" t="s">
        <v>160</v>
      </c>
      <c r="F109" s="184" t="s">
        <v>230</v>
      </c>
      <c r="G109" s="181" t="s">
        <v>12</v>
      </c>
    </row>
    <row r="110" spans="1:7" x14ac:dyDescent="0.2">
      <c r="A110" s="178" t="s">
        <v>405</v>
      </c>
      <c r="B110" s="184" t="s">
        <v>485</v>
      </c>
      <c r="C110" s="181" t="s">
        <v>12</v>
      </c>
      <c r="E110" s="178" t="s">
        <v>405</v>
      </c>
      <c r="F110" s="184" t="s">
        <v>485</v>
      </c>
      <c r="G110" s="181" t="s">
        <v>12</v>
      </c>
    </row>
    <row r="111" spans="1:7" x14ac:dyDescent="0.2">
      <c r="A111" s="178" t="s">
        <v>130</v>
      </c>
      <c r="B111" s="184" t="s">
        <v>231</v>
      </c>
      <c r="C111" s="181" t="s">
        <v>12</v>
      </c>
      <c r="E111" s="178" t="s">
        <v>130</v>
      </c>
      <c r="F111" s="184" t="s">
        <v>231</v>
      </c>
      <c r="G111" s="181" t="s">
        <v>12</v>
      </c>
    </row>
    <row r="112" spans="1:7" x14ac:dyDescent="0.2">
      <c r="A112" s="178" t="s">
        <v>442</v>
      </c>
      <c r="B112" s="184" t="s">
        <v>443</v>
      </c>
      <c r="C112" s="181" t="s">
        <v>12</v>
      </c>
      <c r="E112" s="178" t="s">
        <v>442</v>
      </c>
      <c r="F112" s="184" t="s">
        <v>443</v>
      </c>
      <c r="G112" s="181" t="s">
        <v>12</v>
      </c>
    </row>
    <row r="113" spans="1:7" x14ac:dyDescent="0.2">
      <c r="A113" s="178" t="s">
        <v>444</v>
      </c>
      <c r="B113" s="184" t="s">
        <v>445</v>
      </c>
      <c r="C113" s="181" t="s">
        <v>12</v>
      </c>
      <c r="E113" s="178" t="s">
        <v>444</v>
      </c>
      <c r="F113" s="184" t="s">
        <v>445</v>
      </c>
      <c r="G113" s="181" t="s">
        <v>12</v>
      </c>
    </row>
    <row r="114" spans="1:7" x14ac:dyDescent="0.2">
      <c r="A114" s="178" t="s">
        <v>99</v>
      </c>
      <c r="B114" s="184" t="s">
        <v>232</v>
      </c>
      <c r="C114" s="181" t="s">
        <v>12</v>
      </c>
      <c r="E114" s="178" t="s">
        <v>99</v>
      </c>
      <c r="F114" s="184" t="s">
        <v>232</v>
      </c>
      <c r="G114" s="181" t="s">
        <v>12</v>
      </c>
    </row>
    <row r="115" spans="1:7" x14ac:dyDescent="0.2">
      <c r="A115" s="178" t="s">
        <v>434</v>
      </c>
      <c r="B115" s="184" t="s">
        <v>435</v>
      </c>
      <c r="C115" s="181" t="s">
        <v>12</v>
      </c>
      <c r="E115" s="178" t="s">
        <v>434</v>
      </c>
      <c r="F115" s="184" t="s">
        <v>435</v>
      </c>
      <c r="G115" s="181" t="s">
        <v>12</v>
      </c>
    </row>
    <row r="116" spans="1:7" x14ac:dyDescent="0.2">
      <c r="A116" s="178" t="s">
        <v>298</v>
      </c>
      <c r="B116" s="184" t="s">
        <v>299</v>
      </c>
      <c r="C116" s="181" t="s">
        <v>12</v>
      </c>
      <c r="E116" s="178" t="s">
        <v>298</v>
      </c>
      <c r="F116" s="184" t="s">
        <v>299</v>
      </c>
      <c r="G116" s="181" t="s">
        <v>12</v>
      </c>
    </row>
    <row r="117" spans="1:7" x14ac:dyDescent="0.2">
      <c r="A117" s="178" t="s">
        <v>156</v>
      </c>
      <c r="B117" s="184" t="s">
        <v>233</v>
      </c>
      <c r="C117" s="181" t="s">
        <v>12</v>
      </c>
      <c r="E117" s="178" t="s">
        <v>156</v>
      </c>
      <c r="F117" s="184" t="s">
        <v>233</v>
      </c>
      <c r="G117" s="181" t="s">
        <v>12</v>
      </c>
    </row>
    <row r="118" spans="1:7" x14ac:dyDescent="0.2">
      <c r="A118" s="178" t="s">
        <v>486</v>
      </c>
      <c r="B118" s="184" t="s">
        <v>487</v>
      </c>
      <c r="C118" s="181" t="s">
        <v>12</v>
      </c>
      <c r="E118" s="178" t="s">
        <v>486</v>
      </c>
      <c r="F118" s="184" t="s">
        <v>487</v>
      </c>
      <c r="G118" s="181" t="s">
        <v>12</v>
      </c>
    </row>
    <row r="119" spans="1:7" x14ac:dyDescent="0.2">
      <c r="A119" s="178" t="s">
        <v>300</v>
      </c>
      <c r="B119" s="184" t="s">
        <v>488</v>
      </c>
      <c r="C119" s="181" t="s">
        <v>12</v>
      </c>
      <c r="E119" s="178" t="s">
        <v>300</v>
      </c>
      <c r="F119" s="184" t="s">
        <v>488</v>
      </c>
      <c r="G119" s="181" t="s">
        <v>12</v>
      </c>
    </row>
    <row r="120" spans="1:7" x14ac:dyDescent="0.2">
      <c r="A120" s="178" t="s">
        <v>95</v>
      </c>
      <c r="B120" s="184" t="s">
        <v>234</v>
      </c>
      <c r="C120" s="181" t="s">
        <v>12</v>
      </c>
      <c r="E120" s="178" t="s">
        <v>95</v>
      </c>
      <c r="F120" s="184" t="s">
        <v>234</v>
      </c>
      <c r="G120" s="181" t="s">
        <v>12</v>
      </c>
    </row>
    <row r="121" spans="1:7" x14ac:dyDescent="0.2">
      <c r="A121" s="178" t="s">
        <v>527</v>
      </c>
      <c r="B121" s="184" t="s">
        <v>528</v>
      </c>
      <c r="C121" s="181" t="s">
        <v>12</v>
      </c>
      <c r="E121" s="178" t="s">
        <v>527</v>
      </c>
      <c r="F121" s="184" t="s">
        <v>528</v>
      </c>
      <c r="G121" s="181" t="s">
        <v>12</v>
      </c>
    </row>
    <row r="122" spans="1:7" x14ac:dyDescent="0.2">
      <c r="A122" s="178" t="s">
        <v>519</v>
      </c>
      <c r="B122" s="184" t="s">
        <v>520</v>
      </c>
      <c r="C122" s="181" t="s">
        <v>12</v>
      </c>
      <c r="E122" s="178" t="s">
        <v>519</v>
      </c>
      <c r="F122" s="184" t="s">
        <v>520</v>
      </c>
      <c r="G122" s="181" t="s">
        <v>12</v>
      </c>
    </row>
    <row r="123" spans="1:7" x14ac:dyDescent="0.2">
      <c r="A123" s="178" t="s">
        <v>354</v>
      </c>
      <c r="B123" s="184" t="s">
        <v>355</v>
      </c>
      <c r="C123" s="181" t="s">
        <v>12</v>
      </c>
      <c r="E123" s="178" t="s">
        <v>354</v>
      </c>
      <c r="F123" s="184" t="s">
        <v>355</v>
      </c>
      <c r="G123" s="181" t="s">
        <v>12</v>
      </c>
    </row>
    <row r="124" spans="1:7" x14ac:dyDescent="0.2">
      <c r="A124" s="178" t="s">
        <v>136</v>
      </c>
      <c r="B124" s="184" t="s">
        <v>235</v>
      </c>
      <c r="C124" s="181" t="s">
        <v>12</v>
      </c>
      <c r="E124" s="178" t="s">
        <v>136</v>
      </c>
      <c r="F124" s="184" t="s">
        <v>235</v>
      </c>
      <c r="G124" s="181" t="s">
        <v>12</v>
      </c>
    </row>
    <row r="125" spans="1:7" x14ac:dyDescent="0.2">
      <c r="A125" s="178" t="s">
        <v>142</v>
      </c>
      <c r="B125" s="184" t="s">
        <v>236</v>
      </c>
      <c r="C125" s="181" t="s">
        <v>12</v>
      </c>
      <c r="E125" s="178" t="s">
        <v>142</v>
      </c>
      <c r="F125" s="184" t="s">
        <v>236</v>
      </c>
      <c r="G125" s="181" t="s">
        <v>12</v>
      </c>
    </row>
    <row r="126" spans="1:7" x14ac:dyDescent="0.2">
      <c r="A126" s="178" t="s">
        <v>420</v>
      </c>
      <c r="B126" s="184" t="s">
        <v>421</v>
      </c>
      <c r="C126" s="181" t="s">
        <v>12</v>
      </c>
      <c r="E126" s="178" t="s">
        <v>420</v>
      </c>
      <c r="F126" s="184" t="s">
        <v>421</v>
      </c>
      <c r="G126" s="181" t="s">
        <v>12</v>
      </c>
    </row>
    <row r="127" spans="1:7" x14ac:dyDescent="0.2">
      <c r="A127" s="178" t="s">
        <v>301</v>
      </c>
      <c r="B127" s="184" t="s">
        <v>489</v>
      </c>
      <c r="C127" s="181" t="s">
        <v>12</v>
      </c>
      <c r="E127" s="178" t="s">
        <v>301</v>
      </c>
      <c r="F127" s="184" t="s">
        <v>489</v>
      </c>
      <c r="G127" s="181" t="s">
        <v>12</v>
      </c>
    </row>
    <row r="128" spans="1:7" x14ac:dyDescent="0.2">
      <c r="A128" s="178" t="s">
        <v>108</v>
      </c>
      <c r="B128" s="184" t="s">
        <v>237</v>
      </c>
      <c r="C128" s="181" t="s">
        <v>12</v>
      </c>
      <c r="E128" s="178" t="s">
        <v>108</v>
      </c>
      <c r="F128" s="184" t="s">
        <v>237</v>
      </c>
      <c r="G128" s="181" t="s">
        <v>12</v>
      </c>
    </row>
    <row r="129" spans="1:7" x14ac:dyDescent="0.2">
      <c r="A129" s="178" t="s">
        <v>334</v>
      </c>
      <c r="B129" s="184" t="s">
        <v>335</v>
      </c>
      <c r="C129" s="181" t="s">
        <v>12</v>
      </c>
      <c r="E129" s="178" t="s">
        <v>334</v>
      </c>
      <c r="F129" s="184" t="s">
        <v>335</v>
      </c>
      <c r="G129" s="181" t="s">
        <v>12</v>
      </c>
    </row>
    <row r="130" spans="1:7" x14ac:dyDescent="0.2">
      <c r="A130" s="178" t="s">
        <v>406</v>
      </c>
      <c r="B130" s="184" t="s">
        <v>407</v>
      </c>
      <c r="C130" s="181" t="s">
        <v>12</v>
      </c>
      <c r="E130" s="178" t="s">
        <v>406</v>
      </c>
      <c r="F130" s="184" t="s">
        <v>407</v>
      </c>
      <c r="G130" s="181" t="s">
        <v>12</v>
      </c>
    </row>
    <row r="131" spans="1:7" x14ac:dyDescent="0.2">
      <c r="A131" s="178" t="s">
        <v>111</v>
      </c>
      <c r="B131" s="184" t="s">
        <v>238</v>
      </c>
      <c r="C131" s="181" t="s">
        <v>12</v>
      </c>
      <c r="E131" s="178" t="s">
        <v>111</v>
      </c>
      <c r="F131" s="184" t="s">
        <v>238</v>
      </c>
      <c r="G131" s="181" t="s">
        <v>12</v>
      </c>
    </row>
    <row r="132" spans="1:7" x14ac:dyDescent="0.2">
      <c r="A132" s="178" t="s">
        <v>342</v>
      </c>
      <c r="B132" s="184" t="s">
        <v>490</v>
      </c>
      <c r="C132" s="181" t="s">
        <v>12</v>
      </c>
      <c r="E132" s="178" t="s">
        <v>342</v>
      </c>
      <c r="F132" s="184" t="s">
        <v>490</v>
      </c>
      <c r="G132" s="181" t="s">
        <v>12</v>
      </c>
    </row>
    <row r="133" spans="1:7" x14ac:dyDescent="0.2">
      <c r="A133" s="178" t="s">
        <v>109</v>
      </c>
      <c r="B133" s="184" t="s">
        <v>239</v>
      </c>
      <c r="C133" s="181" t="s">
        <v>12</v>
      </c>
      <c r="E133" s="178" t="s">
        <v>109</v>
      </c>
      <c r="F133" s="184" t="s">
        <v>239</v>
      </c>
      <c r="G133" s="181" t="s">
        <v>12</v>
      </c>
    </row>
    <row r="134" spans="1:7" x14ac:dyDescent="0.2">
      <c r="A134" s="178" t="s">
        <v>315</v>
      </c>
      <c r="B134" s="184" t="s">
        <v>316</v>
      </c>
      <c r="C134" s="181" t="s">
        <v>12</v>
      </c>
      <c r="E134" s="178" t="s">
        <v>315</v>
      </c>
      <c r="F134" s="184" t="s">
        <v>316</v>
      </c>
      <c r="G134" s="181" t="s">
        <v>12</v>
      </c>
    </row>
    <row r="135" spans="1:7" x14ac:dyDescent="0.2">
      <c r="A135" s="178" t="s">
        <v>302</v>
      </c>
      <c r="B135" s="184" t="s">
        <v>419</v>
      </c>
      <c r="C135" s="181" t="s">
        <v>12</v>
      </c>
      <c r="E135" s="178" t="s">
        <v>302</v>
      </c>
      <c r="F135" s="184" t="s">
        <v>419</v>
      </c>
      <c r="G135" s="181" t="s">
        <v>12</v>
      </c>
    </row>
    <row r="136" spans="1:7" x14ac:dyDescent="0.2">
      <c r="A136" s="178" t="s">
        <v>408</v>
      </c>
      <c r="B136" s="184" t="s">
        <v>491</v>
      </c>
      <c r="C136" s="181" t="s">
        <v>12</v>
      </c>
      <c r="E136" s="178" t="s">
        <v>408</v>
      </c>
      <c r="F136" s="184" t="s">
        <v>491</v>
      </c>
      <c r="G136" s="181" t="s">
        <v>12</v>
      </c>
    </row>
    <row r="137" spans="1:7" x14ac:dyDescent="0.2">
      <c r="A137" s="178" t="s">
        <v>446</v>
      </c>
      <c r="B137" s="184" t="s">
        <v>447</v>
      </c>
      <c r="C137" s="181" t="s">
        <v>12</v>
      </c>
      <c r="E137" s="178" t="s">
        <v>446</v>
      </c>
      <c r="F137" s="184" t="s">
        <v>447</v>
      </c>
      <c r="G137" s="181" t="s">
        <v>12</v>
      </c>
    </row>
    <row r="138" spans="1:7" x14ac:dyDescent="0.2">
      <c r="A138" s="178" t="s">
        <v>386</v>
      </c>
      <c r="B138" s="184" t="s">
        <v>387</v>
      </c>
      <c r="C138" s="181" t="s">
        <v>12</v>
      </c>
      <c r="E138" s="178" t="s">
        <v>386</v>
      </c>
      <c r="F138" s="184" t="s">
        <v>387</v>
      </c>
      <c r="G138" s="181" t="s">
        <v>12</v>
      </c>
    </row>
    <row r="139" spans="1:7" x14ac:dyDescent="0.2">
      <c r="A139" s="178" t="s">
        <v>409</v>
      </c>
      <c r="B139" s="184" t="s">
        <v>410</v>
      </c>
      <c r="C139" s="181" t="s">
        <v>12</v>
      </c>
      <c r="E139" s="178" t="s">
        <v>409</v>
      </c>
      <c r="F139" s="184" t="s">
        <v>410</v>
      </c>
      <c r="G139" s="181" t="s">
        <v>12</v>
      </c>
    </row>
    <row r="140" spans="1:7" x14ac:dyDescent="0.2">
      <c r="A140" s="178" t="s">
        <v>140</v>
      </c>
      <c r="B140" s="184" t="s">
        <v>240</v>
      </c>
      <c r="C140" s="181" t="s">
        <v>12</v>
      </c>
      <c r="E140" s="178" t="s">
        <v>140</v>
      </c>
      <c r="F140" s="184" t="s">
        <v>240</v>
      </c>
      <c r="G140" s="181" t="s">
        <v>12</v>
      </c>
    </row>
    <row r="141" spans="1:7" x14ac:dyDescent="0.2">
      <c r="A141" s="178" t="s">
        <v>303</v>
      </c>
      <c r="B141" s="184" t="s">
        <v>492</v>
      </c>
      <c r="C141" s="181" t="s">
        <v>12</v>
      </c>
      <c r="E141" s="178" t="s">
        <v>303</v>
      </c>
      <c r="F141" s="184" t="s">
        <v>492</v>
      </c>
      <c r="G141" s="181" t="s">
        <v>12</v>
      </c>
    </row>
    <row r="142" spans="1:7" x14ac:dyDescent="0.2">
      <c r="A142" s="178" t="s">
        <v>472</v>
      </c>
      <c r="B142" s="184" t="s">
        <v>473</v>
      </c>
      <c r="C142" s="181" t="s">
        <v>12</v>
      </c>
      <c r="E142" s="178" t="s">
        <v>472</v>
      </c>
      <c r="F142" s="184" t="s">
        <v>473</v>
      </c>
      <c r="G142" s="181" t="s">
        <v>12</v>
      </c>
    </row>
    <row r="143" spans="1:7" x14ac:dyDescent="0.2">
      <c r="A143" s="178" t="s">
        <v>157</v>
      </c>
      <c r="B143" s="184" t="s">
        <v>241</v>
      </c>
      <c r="C143" s="181" t="s">
        <v>12</v>
      </c>
      <c r="E143" s="178" t="s">
        <v>157</v>
      </c>
      <c r="F143" s="184" t="s">
        <v>241</v>
      </c>
      <c r="G143" s="181" t="s">
        <v>12</v>
      </c>
    </row>
    <row r="144" spans="1:7" x14ac:dyDescent="0.2">
      <c r="A144" s="178" t="s">
        <v>388</v>
      </c>
      <c r="B144" s="184" t="s">
        <v>389</v>
      </c>
      <c r="C144" s="181" t="s">
        <v>12</v>
      </c>
      <c r="E144" s="178" t="s">
        <v>388</v>
      </c>
      <c r="F144" s="184" t="s">
        <v>389</v>
      </c>
      <c r="G144" s="181" t="s">
        <v>12</v>
      </c>
    </row>
    <row r="145" spans="1:7" x14ac:dyDescent="0.2">
      <c r="A145" s="178" t="s">
        <v>304</v>
      </c>
      <c r="B145" s="184" t="s">
        <v>305</v>
      </c>
      <c r="C145" s="181" t="s">
        <v>12</v>
      </c>
      <c r="E145" s="178" t="s">
        <v>304</v>
      </c>
      <c r="F145" s="184" t="s">
        <v>305</v>
      </c>
      <c r="G145" s="181" t="s">
        <v>12</v>
      </c>
    </row>
    <row r="146" spans="1:7" x14ac:dyDescent="0.2">
      <c r="A146" s="178" t="s">
        <v>159</v>
      </c>
      <c r="B146" s="184" t="s">
        <v>242</v>
      </c>
      <c r="C146" s="181" t="s">
        <v>12</v>
      </c>
      <c r="E146" s="178" t="s">
        <v>159</v>
      </c>
      <c r="F146" s="184" t="s">
        <v>242</v>
      </c>
      <c r="G146" s="181" t="s">
        <v>12</v>
      </c>
    </row>
    <row r="147" spans="1:7" x14ac:dyDescent="0.2">
      <c r="A147" s="178" t="s">
        <v>137</v>
      </c>
      <c r="B147" s="184" t="s">
        <v>243</v>
      </c>
      <c r="C147" s="181" t="s">
        <v>12</v>
      </c>
      <c r="E147" s="178" t="s">
        <v>137</v>
      </c>
      <c r="F147" s="184" t="s">
        <v>243</v>
      </c>
      <c r="G147" s="181" t="s">
        <v>12</v>
      </c>
    </row>
    <row r="148" spans="1:7" x14ac:dyDescent="0.2">
      <c r="A148" s="178" t="s">
        <v>390</v>
      </c>
      <c r="B148" s="184" t="s">
        <v>391</v>
      </c>
      <c r="C148" s="181" t="s">
        <v>12</v>
      </c>
      <c r="E148" s="178" t="s">
        <v>390</v>
      </c>
      <c r="F148" s="184" t="s">
        <v>391</v>
      </c>
      <c r="G148" s="181" t="s">
        <v>12</v>
      </c>
    </row>
    <row r="149" spans="1:7" x14ac:dyDescent="0.2">
      <c r="A149" s="178" t="s">
        <v>448</v>
      </c>
      <c r="B149" s="184" t="s">
        <v>449</v>
      </c>
      <c r="C149" s="181" t="s">
        <v>12</v>
      </c>
      <c r="E149" s="178" t="s">
        <v>448</v>
      </c>
      <c r="F149" s="184" t="s">
        <v>449</v>
      </c>
      <c r="G149" s="181" t="s">
        <v>12</v>
      </c>
    </row>
    <row r="150" spans="1:7" x14ac:dyDescent="0.2">
      <c r="A150" s="178" t="s">
        <v>306</v>
      </c>
      <c r="B150" s="184" t="s">
        <v>307</v>
      </c>
      <c r="C150" s="181" t="s">
        <v>12</v>
      </c>
      <c r="E150" s="178" t="s">
        <v>306</v>
      </c>
      <c r="F150" s="184" t="s">
        <v>307</v>
      </c>
      <c r="G150" s="181" t="s">
        <v>12</v>
      </c>
    </row>
    <row r="151" spans="1:7" x14ac:dyDescent="0.2">
      <c r="A151" s="178" t="s">
        <v>152</v>
      </c>
      <c r="B151" s="184" t="s">
        <v>244</v>
      </c>
      <c r="C151" s="181" t="s">
        <v>12</v>
      </c>
      <c r="E151" s="178" t="s">
        <v>152</v>
      </c>
      <c r="F151" s="184" t="s">
        <v>244</v>
      </c>
      <c r="G151" s="181" t="s">
        <v>12</v>
      </c>
    </row>
    <row r="152" spans="1:7" x14ac:dyDescent="0.2">
      <c r="A152" s="178" t="s">
        <v>151</v>
      </c>
      <c r="B152" s="184" t="s">
        <v>245</v>
      </c>
      <c r="C152" s="181" t="s">
        <v>12</v>
      </c>
      <c r="E152" s="178" t="s">
        <v>151</v>
      </c>
      <c r="F152" s="184" t="s">
        <v>245</v>
      </c>
      <c r="G152" s="181" t="s">
        <v>12</v>
      </c>
    </row>
    <row r="153" spans="1:7" x14ac:dyDescent="0.2">
      <c r="A153" s="178" t="s">
        <v>450</v>
      </c>
      <c r="B153" s="184" t="s">
        <v>451</v>
      </c>
      <c r="C153" s="181" t="s">
        <v>12</v>
      </c>
      <c r="E153" s="178" t="s">
        <v>450</v>
      </c>
      <c r="F153" s="184" t="s">
        <v>451</v>
      </c>
      <c r="G153" s="181" t="s">
        <v>12</v>
      </c>
    </row>
    <row r="154" spans="1:7" x14ac:dyDescent="0.2">
      <c r="A154" s="178" t="s">
        <v>320</v>
      </c>
      <c r="B154" s="184" t="s">
        <v>321</v>
      </c>
      <c r="C154" s="181" t="s">
        <v>12</v>
      </c>
      <c r="E154" s="178" t="s">
        <v>320</v>
      </c>
      <c r="F154" s="184" t="s">
        <v>321</v>
      </c>
      <c r="G154" s="181" t="s">
        <v>12</v>
      </c>
    </row>
    <row r="155" spans="1:7" x14ac:dyDescent="0.2">
      <c r="A155" s="178" t="s">
        <v>336</v>
      </c>
      <c r="B155" s="184" t="s">
        <v>337</v>
      </c>
      <c r="C155" s="181" t="s">
        <v>12</v>
      </c>
      <c r="E155" s="178" t="s">
        <v>336</v>
      </c>
      <c r="F155" s="184" t="s">
        <v>337</v>
      </c>
      <c r="G155" s="181" t="s">
        <v>12</v>
      </c>
    </row>
    <row r="156" spans="1:7" x14ac:dyDescent="0.2">
      <c r="A156" s="178" t="s">
        <v>529</v>
      </c>
      <c r="B156" s="184" t="s">
        <v>530</v>
      </c>
      <c r="C156" s="181" t="s">
        <v>12</v>
      </c>
      <c r="E156" s="178" t="s">
        <v>529</v>
      </c>
      <c r="F156" s="184" t="s">
        <v>530</v>
      </c>
      <c r="G156" s="181" t="s">
        <v>12</v>
      </c>
    </row>
    <row r="157" spans="1:7" x14ac:dyDescent="0.2">
      <c r="A157" s="178" t="s">
        <v>430</v>
      </c>
      <c r="B157" s="184" t="s">
        <v>431</v>
      </c>
      <c r="C157" s="181" t="s">
        <v>12</v>
      </c>
      <c r="E157" s="178" t="s">
        <v>430</v>
      </c>
      <c r="F157" s="184" t="s">
        <v>431</v>
      </c>
      <c r="G157" s="181" t="s">
        <v>12</v>
      </c>
    </row>
    <row r="158" spans="1:7" x14ac:dyDescent="0.2">
      <c r="A158" s="178" t="s">
        <v>104</v>
      </c>
      <c r="B158" s="184" t="s">
        <v>246</v>
      </c>
      <c r="C158" s="181" t="s">
        <v>12</v>
      </c>
      <c r="E158" s="178" t="s">
        <v>104</v>
      </c>
      <c r="F158" s="184" t="s">
        <v>246</v>
      </c>
      <c r="G158" s="181" t="s">
        <v>12</v>
      </c>
    </row>
    <row r="159" spans="1:7" x14ac:dyDescent="0.2">
      <c r="A159" s="178" t="s">
        <v>131</v>
      </c>
      <c r="B159" s="184" t="s">
        <v>247</v>
      </c>
      <c r="C159" s="181" t="s">
        <v>12</v>
      </c>
      <c r="E159" s="178" t="s">
        <v>131</v>
      </c>
      <c r="F159" s="184" t="s">
        <v>247</v>
      </c>
      <c r="G159" s="181" t="s">
        <v>12</v>
      </c>
    </row>
    <row r="160" spans="1:7" x14ac:dyDescent="0.2">
      <c r="A160" s="178" t="s">
        <v>432</v>
      </c>
      <c r="B160" s="184" t="s">
        <v>433</v>
      </c>
      <c r="C160" s="181" t="s">
        <v>12</v>
      </c>
      <c r="E160" s="178" t="s">
        <v>432</v>
      </c>
      <c r="F160" s="184" t="s">
        <v>433</v>
      </c>
      <c r="G160" s="181" t="s">
        <v>12</v>
      </c>
    </row>
    <row r="161" spans="1:7" x14ac:dyDescent="0.2">
      <c r="A161" s="178" t="s">
        <v>117</v>
      </c>
      <c r="B161" s="184" t="s">
        <v>248</v>
      </c>
      <c r="C161" s="181" t="s">
        <v>12</v>
      </c>
      <c r="E161" s="178" t="s">
        <v>117</v>
      </c>
      <c r="F161" s="184" t="s">
        <v>248</v>
      </c>
      <c r="G161" s="181" t="s">
        <v>12</v>
      </c>
    </row>
    <row r="162" spans="1:7" x14ac:dyDescent="0.2">
      <c r="A162" s="178" t="s">
        <v>162</v>
      </c>
      <c r="B162" s="184" t="s">
        <v>249</v>
      </c>
      <c r="C162" s="181" t="s">
        <v>12</v>
      </c>
      <c r="E162" s="178" t="s">
        <v>162</v>
      </c>
      <c r="F162" s="184" t="s">
        <v>249</v>
      </c>
      <c r="G162" s="181" t="s">
        <v>12</v>
      </c>
    </row>
    <row r="163" spans="1:7" x14ac:dyDescent="0.2">
      <c r="A163" s="178" t="s">
        <v>501</v>
      </c>
      <c r="B163" s="184" t="s">
        <v>502</v>
      </c>
      <c r="C163" s="181" t="s">
        <v>12</v>
      </c>
      <c r="E163" s="178" t="s">
        <v>501</v>
      </c>
      <c r="F163" s="184" t="s">
        <v>502</v>
      </c>
      <c r="G163" s="181" t="s">
        <v>12</v>
      </c>
    </row>
    <row r="164" spans="1:7" x14ac:dyDescent="0.2">
      <c r="A164" s="178" t="s">
        <v>84</v>
      </c>
      <c r="B164" s="184" t="s">
        <v>250</v>
      </c>
      <c r="C164" s="181" t="s">
        <v>12</v>
      </c>
      <c r="E164" s="178" t="s">
        <v>84</v>
      </c>
      <c r="F164" s="184" t="s">
        <v>250</v>
      </c>
      <c r="G164" s="181" t="s">
        <v>12</v>
      </c>
    </row>
    <row r="165" spans="1:7" x14ac:dyDescent="0.2">
      <c r="A165" s="178" t="s">
        <v>145</v>
      </c>
      <c r="B165" s="184" t="s">
        <v>251</v>
      </c>
      <c r="C165" s="181" t="s">
        <v>12</v>
      </c>
      <c r="E165" s="178" t="s">
        <v>145</v>
      </c>
      <c r="F165" s="184" t="s">
        <v>251</v>
      </c>
      <c r="G165" s="181" t="s">
        <v>12</v>
      </c>
    </row>
    <row r="166" spans="1:7" x14ac:dyDescent="0.2">
      <c r="A166" s="178" t="s">
        <v>148</v>
      </c>
      <c r="B166" s="184" t="s">
        <v>252</v>
      </c>
      <c r="C166" s="181" t="s">
        <v>12</v>
      </c>
      <c r="E166" s="178" t="s">
        <v>148</v>
      </c>
      <c r="F166" s="184" t="s">
        <v>252</v>
      </c>
      <c r="G166" s="181" t="s">
        <v>12</v>
      </c>
    </row>
    <row r="167" spans="1:7" x14ac:dyDescent="0.2">
      <c r="A167" s="178" t="s">
        <v>85</v>
      </c>
      <c r="B167" s="184" t="s">
        <v>253</v>
      </c>
      <c r="C167" s="181" t="s">
        <v>12</v>
      </c>
      <c r="E167" s="178" t="s">
        <v>85</v>
      </c>
      <c r="F167" s="184" t="s">
        <v>253</v>
      </c>
      <c r="G167" s="181" t="s">
        <v>12</v>
      </c>
    </row>
    <row r="168" spans="1:7" x14ac:dyDescent="0.2">
      <c r="A168" s="178" t="s">
        <v>125</v>
      </c>
      <c r="B168" s="184" t="s">
        <v>254</v>
      </c>
      <c r="C168" s="181" t="s">
        <v>12</v>
      </c>
      <c r="E168" s="178" t="s">
        <v>125</v>
      </c>
      <c r="F168" s="184" t="s">
        <v>254</v>
      </c>
      <c r="G168" s="181" t="s">
        <v>12</v>
      </c>
    </row>
    <row r="169" spans="1:7" x14ac:dyDescent="0.2">
      <c r="A169" s="178" t="s">
        <v>87</v>
      </c>
      <c r="B169" s="184" t="s">
        <v>255</v>
      </c>
      <c r="C169" s="181" t="s">
        <v>12</v>
      </c>
      <c r="E169" s="178" t="s">
        <v>87</v>
      </c>
      <c r="F169" s="184" t="s">
        <v>255</v>
      </c>
      <c r="G169" s="181" t="s">
        <v>12</v>
      </c>
    </row>
    <row r="170" spans="1:7" x14ac:dyDescent="0.2">
      <c r="A170" s="178" t="s">
        <v>110</v>
      </c>
      <c r="B170" s="184" t="s">
        <v>256</v>
      </c>
      <c r="C170" s="181" t="s">
        <v>12</v>
      </c>
      <c r="E170" s="178" t="s">
        <v>110</v>
      </c>
      <c r="F170" s="184" t="s">
        <v>256</v>
      </c>
      <c r="G170" s="181" t="s">
        <v>12</v>
      </c>
    </row>
    <row r="171" spans="1:7" x14ac:dyDescent="0.2">
      <c r="A171" s="178" t="s">
        <v>101</v>
      </c>
      <c r="B171" s="184" t="s">
        <v>257</v>
      </c>
      <c r="C171" s="181" t="s">
        <v>12</v>
      </c>
      <c r="E171" s="178" t="s">
        <v>101</v>
      </c>
      <c r="F171" s="184" t="s">
        <v>257</v>
      </c>
      <c r="G171" s="181" t="s">
        <v>12</v>
      </c>
    </row>
    <row r="172" spans="1:7" x14ac:dyDescent="0.2">
      <c r="A172" s="178" t="s">
        <v>392</v>
      </c>
      <c r="B172" s="184" t="s">
        <v>393</v>
      </c>
      <c r="C172" s="181" t="s">
        <v>12</v>
      </c>
      <c r="E172" s="178" t="s">
        <v>392</v>
      </c>
      <c r="F172" s="184" t="s">
        <v>393</v>
      </c>
      <c r="G172" s="181" t="s">
        <v>12</v>
      </c>
    </row>
    <row r="173" spans="1:7" x14ac:dyDescent="0.2">
      <c r="A173" s="178" t="s">
        <v>172</v>
      </c>
      <c r="B173" s="184" t="s">
        <v>258</v>
      </c>
      <c r="C173" s="181" t="s">
        <v>12</v>
      </c>
      <c r="E173" s="178" t="s">
        <v>172</v>
      </c>
      <c r="F173" s="184" t="s">
        <v>258</v>
      </c>
      <c r="G173" s="181" t="s">
        <v>12</v>
      </c>
    </row>
    <row r="174" spans="1:7" x14ac:dyDescent="0.2">
      <c r="A174" s="178" t="s">
        <v>503</v>
      </c>
      <c r="B174" s="184" t="s">
        <v>504</v>
      </c>
      <c r="C174" s="181" t="s">
        <v>12</v>
      </c>
      <c r="E174" s="178" t="s">
        <v>503</v>
      </c>
      <c r="F174" s="184" t="s">
        <v>504</v>
      </c>
      <c r="G174" s="181" t="s">
        <v>12</v>
      </c>
    </row>
    <row r="175" spans="1:7" x14ac:dyDescent="0.2">
      <c r="A175" s="178" t="s">
        <v>146</v>
      </c>
      <c r="B175" s="184" t="s">
        <v>259</v>
      </c>
      <c r="C175" s="181" t="s">
        <v>12</v>
      </c>
      <c r="E175" s="178" t="s">
        <v>146</v>
      </c>
      <c r="F175" s="184" t="s">
        <v>259</v>
      </c>
      <c r="G175" s="181" t="s">
        <v>12</v>
      </c>
    </row>
    <row r="176" spans="1:7" x14ac:dyDescent="0.2">
      <c r="A176" s="178" t="s">
        <v>173</v>
      </c>
      <c r="B176" s="184" t="s">
        <v>271</v>
      </c>
      <c r="C176" s="181" t="s">
        <v>12</v>
      </c>
      <c r="E176" s="178" t="s">
        <v>173</v>
      </c>
      <c r="F176" s="184" t="s">
        <v>271</v>
      </c>
      <c r="G176" s="181" t="s">
        <v>12</v>
      </c>
    </row>
    <row r="177" spans="1:7" x14ac:dyDescent="0.2">
      <c r="A177" s="178" t="s">
        <v>411</v>
      </c>
      <c r="B177" s="184" t="s">
        <v>493</v>
      </c>
      <c r="C177" s="181" t="s">
        <v>12</v>
      </c>
      <c r="E177" s="178" t="s">
        <v>411</v>
      </c>
      <c r="F177" s="184" t="s">
        <v>493</v>
      </c>
      <c r="G177" s="181" t="s">
        <v>12</v>
      </c>
    </row>
    <row r="178" spans="1:7" x14ac:dyDescent="0.2">
      <c r="A178" s="178" t="s">
        <v>147</v>
      </c>
      <c r="B178" s="184" t="s">
        <v>260</v>
      </c>
      <c r="C178" s="181" t="s">
        <v>12</v>
      </c>
      <c r="E178" s="178" t="s">
        <v>147</v>
      </c>
      <c r="F178" s="184" t="s">
        <v>260</v>
      </c>
      <c r="G178" s="181" t="s">
        <v>12</v>
      </c>
    </row>
    <row r="179" spans="1:7" x14ac:dyDescent="0.2">
      <c r="A179" s="178" t="s">
        <v>308</v>
      </c>
      <c r="B179" s="184" t="s">
        <v>309</v>
      </c>
      <c r="C179" s="181" t="s">
        <v>12</v>
      </c>
      <c r="E179" s="178" t="s">
        <v>308</v>
      </c>
      <c r="F179" s="184" t="s">
        <v>309</v>
      </c>
      <c r="G179" s="181" t="s">
        <v>12</v>
      </c>
    </row>
    <row r="180" spans="1:7" x14ac:dyDescent="0.2">
      <c r="A180" s="178" t="s">
        <v>531</v>
      </c>
      <c r="B180" s="184" t="s">
        <v>532</v>
      </c>
      <c r="C180" s="181" t="s">
        <v>12</v>
      </c>
      <c r="E180" s="178" t="s">
        <v>531</v>
      </c>
      <c r="F180" s="184" t="s">
        <v>532</v>
      </c>
      <c r="G180" s="181" t="s">
        <v>12</v>
      </c>
    </row>
    <row r="181" spans="1:7" x14ac:dyDescent="0.2">
      <c r="A181" s="178" t="s">
        <v>93</v>
      </c>
      <c r="B181" s="184" t="s">
        <v>261</v>
      </c>
      <c r="C181" s="181" t="s">
        <v>12</v>
      </c>
      <c r="E181" s="178" t="s">
        <v>93</v>
      </c>
      <c r="F181" s="184" t="s">
        <v>261</v>
      </c>
      <c r="G181" s="181" t="s">
        <v>12</v>
      </c>
    </row>
    <row r="182" spans="1:7" ht="15.75" customHeight="1" x14ac:dyDescent="0.2">
      <c r="A182" s="178" t="s">
        <v>509</v>
      </c>
      <c r="B182" s="184" t="s">
        <v>510</v>
      </c>
      <c r="C182" s="181" t="s">
        <v>12</v>
      </c>
      <c r="E182" s="178" t="s">
        <v>509</v>
      </c>
      <c r="F182" s="184" t="s">
        <v>510</v>
      </c>
      <c r="G182" s="181" t="s">
        <v>12</v>
      </c>
    </row>
    <row r="183" spans="1:7" x14ac:dyDescent="0.2">
      <c r="A183" s="178" t="s">
        <v>164</v>
      </c>
      <c r="B183" s="184" t="s">
        <v>262</v>
      </c>
      <c r="C183" s="181" t="s">
        <v>12</v>
      </c>
      <c r="E183" s="178" t="s">
        <v>164</v>
      </c>
      <c r="F183" s="184" t="s">
        <v>262</v>
      </c>
      <c r="G183" s="181" t="s">
        <v>12</v>
      </c>
    </row>
    <row r="184" spans="1:7" ht="17.25" customHeight="1" x14ac:dyDescent="0.2">
      <c r="A184" s="178" t="s">
        <v>452</v>
      </c>
      <c r="B184" s="184" t="s">
        <v>453</v>
      </c>
      <c r="C184" s="181" t="s">
        <v>12</v>
      </c>
      <c r="E184" s="178" t="s">
        <v>452</v>
      </c>
      <c r="F184" s="184" t="s">
        <v>453</v>
      </c>
      <c r="G184" s="181" t="s">
        <v>12</v>
      </c>
    </row>
    <row r="185" spans="1:7" x14ac:dyDescent="0.2">
      <c r="A185" s="178" t="s">
        <v>176</v>
      </c>
      <c r="B185" s="184" t="s">
        <v>263</v>
      </c>
      <c r="C185" s="181" t="s">
        <v>12</v>
      </c>
      <c r="E185" s="178" t="s">
        <v>176</v>
      </c>
      <c r="F185" s="184" t="s">
        <v>263</v>
      </c>
      <c r="G185" s="181" t="s">
        <v>12</v>
      </c>
    </row>
    <row r="186" spans="1:7" ht="15" customHeight="1" x14ac:dyDescent="0.2">
      <c r="A186" s="178" t="s">
        <v>163</v>
      </c>
      <c r="B186" s="184" t="s">
        <v>264</v>
      </c>
      <c r="C186" s="181" t="s">
        <v>12</v>
      </c>
      <c r="E186" s="178" t="s">
        <v>163</v>
      </c>
      <c r="F186" s="184" t="s">
        <v>264</v>
      </c>
      <c r="G186" s="181" t="s">
        <v>12</v>
      </c>
    </row>
    <row r="187" spans="1:7" x14ac:dyDescent="0.2">
      <c r="A187" s="178" t="s">
        <v>116</v>
      </c>
      <c r="B187" s="184" t="s">
        <v>265</v>
      </c>
      <c r="C187" s="181" t="s">
        <v>12</v>
      </c>
      <c r="E187" s="178" t="s">
        <v>116</v>
      </c>
      <c r="F187" s="184" t="s">
        <v>265</v>
      </c>
      <c r="G187" s="181" t="s">
        <v>12</v>
      </c>
    </row>
    <row r="188" spans="1:7" x14ac:dyDescent="0.2">
      <c r="A188" s="178" t="s">
        <v>422</v>
      </c>
      <c r="B188" s="184" t="s">
        <v>423</v>
      </c>
      <c r="C188" s="181" t="s">
        <v>12</v>
      </c>
      <c r="E188" s="178" t="s">
        <v>422</v>
      </c>
      <c r="F188" s="184" t="s">
        <v>423</v>
      </c>
      <c r="G188" s="181" t="s">
        <v>12</v>
      </c>
    </row>
    <row r="189" spans="1:7" x14ac:dyDescent="0.2">
      <c r="A189" s="178" t="s">
        <v>115</v>
      </c>
      <c r="B189" s="184" t="s">
        <v>266</v>
      </c>
      <c r="C189" s="181" t="s">
        <v>12</v>
      </c>
      <c r="E189" s="178" t="s">
        <v>115</v>
      </c>
      <c r="F189" s="184" t="s">
        <v>266</v>
      </c>
      <c r="G189" s="181" t="s">
        <v>12</v>
      </c>
    </row>
    <row r="190" spans="1:7" x14ac:dyDescent="0.2">
      <c r="A190" s="178" t="s">
        <v>139</v>
      </c>
      <c r="B190" s="184" t="s">
        <v>267</v>
      </c>
      <c r="C190" s="181" t="s">
        <v>12</v>
      </c>
      <c r="E190" s="178" t="s">
        <v>139</v>
      </c>
      <c r="F190" s="184" t="s">
        <v>267</v>
      </c>
      <c r="G190" s="181" t="s">
        <v>12</v>
      </c>
    </row>
    <row r="191" spans="1:7" x14ac:dyDescent="0.2">
      <c r="A191" s="178" t="s">
        <v>412</v>
      </c>
      <c r="B191" s="184" t="s">
        <v>413</v>
      </c>
      <c r="C191" s="181" t="s">
        <v>12</v>
      </c>
      <c r="E191" s="178" t="s">
        <v>412</v>
      </c>
      <c r="F191" s="184" t="s">
        <v>413</v>
      </c>
      <c r="G191" s="181" t="s">
        <v>12</v>
      </c>
    </row>
    <row r="192" spans="1:7" x14ac:dyDescent="0.2">
      <c r="A192" s="178" t="s">
        <v>414</v>
      </c>
      <c r="B192" s="184" t="s">
        <v>415</v>
      </c>
      <c r="C192" s="181" t="s">
        <v>12</v>
      </c>
      <c r="E192" s="178" t="s">
        <v>414</v>
      </c>
      <c r="F192" s="184" t="s">
        <v>415</v>
      </c>
      <c r="G192" s="181" t="s">
        <v>12</v>
      </c>
    </row>
    <row r="193" spans="1:7" ht="13.5" thickBot="1" x14ac:dyDescent="0.25">
      <c r="A193" s="179" t="s">
        <v>416</v>
      </c>
      <c r="B193" s="185" t="s">
        <v>417</v>
      </c>
      <c r="C193" s="182" t="s">
        <v>12</v>
      </c>
      <c r="E193" s="179" t="s">
        <v>416</v>
      </c>
      <c r="F193" s="185" t="s">
        <v>417</v>
      </c>
      <c r="G193" s="182" t="s">
        <v>12</v>
      </c>
    </row>
    <row r="194" spans="1:7" ht="18.75" customHeight="1" thickBot="1" x14ac:dyDescent="0.25">
      <c r="A194" s="248" t="s">
        <v>5</v>
      </c>
      <c r="B194" s="249"/>
      <c r="C194" s="21">
        <v>190</v>
      </c>
      <c r="E194" s="248" t="s">
        <v>5</v>
      </c>
      <c r="F194" s="249"/>
      <c r="G194" s="21">
        <v>190</v>
      </c>
    </row>
    <row r="195" spans="1:7" ht="19.5" customHeight="1" x14ac:dyDescent="0.2"/>
    <row r="217" ht="16.5" customHeight="1" x14ac:dyDescent="0.2"/>
    <row r="219" ht="17.25" customHeight="1" x14ac:dyDescent="0.2"/>
    <row r="220" ht="18" customHeight="1" x14ac:dyDescent="0.2"/>
    <row r="235" ht="15" customHeight="1" x14ac:dyDescent="0.2"/>
    <row r="236" ht="14.25" customHeight="1" x14ac:dyDescent="0.2"/>
    <row r="240" ht="18.75" customHeight="1" x14ac:dyDescent="0.2"/>
    <row r="242" ht="16.5" customHeight="1" x14ac:dyDescent="0.2"/>
    <row r="246" ht="18" customHeight="1" x14ac:dyDescent="0.2"/>
    <row r="253" ht="15" customHeight="1" x14ac:dyDescent="0.2"/>
    <row r="259" ht="16.5" customHeight="1" x14ac:dyDescent="0.2"/>
    <row r="260" ht="16.5" customHeight="1" x14ac:dyDescent="0.2"/>
    <row r="262" ht="17.25" customHeight="1" x14ac:dyDescent="0.2"/>
  </sheetData>
  <mergeCells count="4">
    <mergeCell ref="A2:C2"/>
    <mergeCell ref="E2:G2"/>
    <mergeCell ref="A194:B194"/>
    <mergeCell ref="E194:F19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5" workbookViewId="0">
      <selection activeCell="F12" sqref="F12"/>
    </sheetView>
  </sheetViews>
  <sheetFormatPr defaultRowHeight="12.75" x14ac:dyDescent="0.2"/>
  <cols>
    <col min="1" max="1" width="47.28515625" customWidth="1"/>
    <col min="2" max="2" width="11" style="3" customWidth="1"/>
    <col min="3" max="3" width="14.5703125" style="3" customWidth="1"/>
    <col min="4" max="4" width="13.28515625" style="3" customWidth="1"/>
    <col min="5" max="5" width="10.5703125" style="27" customWidth="1"/>
    <col min="6" max="6" width="6.85546875" style="27" customWidth="1"/>
    <col min="7" max="7" width="48.85546875" customWidth="1"/>
    <col min="8" max="8" width="12" customWidth="1"/>
    <col min="9" max="9" width="15.28515625" customWidth="1"/>
  </cols>
  <sheetData>
    <row r="1" spans="1:11" ht="13.5" thickBot="1" x14ac:dyDescent="0.25">
      <c r="H1" s="3"/>
      <c r="I1" s="3"/>
      <c r="J1" s="3"/>
      <c r="K1" s="27"/>
    </row>
    <row r="2" spans="1:11" ht="12.75" customHeight="1" x14ac:dyDescent="0.2">
      <c r="A2" s="250" t="s">
        <v>779</v>
      </c>
      <c r="B2" s="251"/>
      <c r="C2" s="251"/>
      <c r="D2" s="251"/>
      <c r="E2" s="252"/>
      <c r="F2" s="186"/>
      <c r="G2" s="250" t="s">
        <v>764</v>
      </c>
      <c r="H2" s="251"/>
      <c r="I2" s="251"/>
      <c r="J2" s="251"/>
      <c r="K2" s="252"/>
    </row>
    <row r="3" spans="1:11" ht="13.5" customHeight="1" thickBot="1" x14ac:dyDescent="0.25">
      <c r="A3" s="253"/>
      <c r="B3" s="254"/>
      <c r="C3" s="254"/>
      <c r="D3" s="254"/>
      <c r="E3" s="255"/>
      <c r="F3" s="186"/>
      <c r="G3" s="253"/>
      <c r="H3" s="254"/>
      <c r="I3" s="254"/>
      <c r="J3" s="254"/>
      <c r="K3" s="255"/>
    </row>
    <row r="4" spans="1:11" ht="31.5" customHeight="1" thickBot="1" x14ac:dyDescent="0.25">
      <c r="A4" s="28" t="s">
        <v>31</v>
      </c>
      <c r="B4" s="30" t="s">
        <v>32</v>
      </c>
      <c r="C4" s="31" t="s">
        <v>50</v>
      </c>
      <c r="D4" s="31" t="s">
        <v>51</v>
      </c>
      <c r="E4" s="24" t="s">
        <v>48</v>
      </c>
      <c r="F4" s="187"/>
      <c r="G4" s="28" t="s">
        <v>31</v>
      </c>
      <c r="H4" s="30" t="s">
        <v>32</v>
      </c>
      <c r="I4" s="31" t="s">
        <v>50</v>
      </c>
      <c r="J4" s="31" t="s">
        <v>51</v>
      </c>
      <c r="K4" s="24" t="s">
        <v>48</v>
      </c>
    </row>
    <row r="5" spans="1:11" ht="18" customHeight="1" x14ac:dyDescent="0.2">
      <c r="A5" s="96" t="s">
        <v>76</v>
      </c>
      <c r="B5" s="189">
        <v>14</v>
      </c>
      <c r="C5" s="224">
        <v>0</v>
      </c>
      <c r="D5" s="189">
        <f>B5-C5</f>
        <v>14</v>
      </c>
      <c r="E5" s="190" t="s">
        <v>28</v>
      </c>
      <c r="F5" s="187"/>
      <c r="G5" s="96" t="s">
        <v>76</v>
      </c>
      <c r="H5" s="189">
        <v>14</v>
      </c>
      <c r="I5" s="189">
        <v>0</v>
      </c>
      <c r="J5" s="189">
        <f>H5-I5</f>
        <v>14</v>
      </c>
      <c r="K5" s="190" t="s">
        <v>28</v>
      </c>
    </row>
    <row r="6" spans="1:11" ht="20.25" customHeight="1" x14ac:dyDescent="0.25">
      <c r="A6" s="191" t="s">
        <v>563</v>
      </c>
      <c r="B6" s="192">
        <v>1</v>
      </c>
      <c r="C6" s="193">
        <v>0</v>
      </c>
      <c r="D6" s="192">
        <f>B6-C6</f>
        <v>1</v>
      </c>
      <c r="E6" s="193" t="s">
        <v>28</v>
      </c>
      <c r="F6" s="188"/>
      <c r="G6" s="191" t="s">
        <v>563</v>
      </c>
      <c r="H6" s="192">
        <v>1</v>
      </c>
      <c r="I6" s="192">
        <v>0</v>
      </c>
      <c r="J6" s="192">
        <f>H6-I6</f>
        <v>1</v>
      </c>
      <c r="K6" s="193" t="s">
        <v>28</v>
      </c>
    </row>
    <row r="7" spans="1:11" ht="15" x14ac:dyDescent="0.25">
      <c r="A7" s="191" t="s">
        <v>564</v>
      </c>
      <c r="B7" s="194">
        <v>1</v>
      </c>
      <c r="C7" s="193">
        <v>0</v>
      </c>
      <c r="D7" s="192">
        <f t="shared" ref="D7:D28" si="0">B7-C7</f>
        <v>1</v>
      </c>
      <c r="E7" s="195" t="s">
        <v>345</v>
      </c>
      <c r="G7" s="191" t="s">
        <v>564</v>
      </c>
      <c r="H7" s="194">
        <v>1</v>
      </c>
      <c r="I7" s="192">
        <v>0</v>
      </c>
      <c r="J7" s="192">
        <f t="shared" ref="J7:J28" si="1">H7-I7</f>
        <v>1</v>
      </c>
      <c r="K7" s="195" t="s">
        <v>345</v>
      </c>
    </row>
    <row r="8" spans="1:11" x14ac:dyDescent="0.2">
      <c r="A8" s="191" t="s">
        <v>565</v>
      </c>
      <c r="B8" s="192">
        <v>1</v>
      </c>
      <c r="C8" s="193">
        <v>0</v>
      </c>
      <c r="D8" s="192">
        <f t="shared" si="0"/>
        <v>1</v>
      </c>
      <c r="E8" s="193" t="s">
        <v>28</v>
      </c>
      <c r="G8" s="191" t="s">
        <v>565</v>
      </c>
      <c r="H8" s="192">
        <v>1</v>
      </c>
      <c r="I8" s="192">
        <v>0</v>
      </c>
      <c r="J8" s="192">
        <f t="shared" si="1"/>
        <v>1</v>
      </c>
      <c r="K8" s="193" t="s">
        <v>28</v>
      </c>
    </row>
    <row r="9" spans="1:11" x14ac:dyDescent="0.2">
      <c r="A9" s="191" t="s">
        <v>566</v>
      </c>
      <c r="B9" s="192">
        <v>1</v>
      </c>
      <c r="C9" s="193">
        <v>0</v>
      </c>
      <c r="D9" s="192">
        <f t="shared" si="0"/>
        <v>1</v>
      </c>
      <c r="E9" s="193" t="s">
        <v>28</v>
      </c>
      <c r="G9" s="191" t="s">
        <v>566</v>
      </c>
      <c r="H9" s="192">
        <v>1</v>
      </c>
      <c r="I9" s="192">
        <v>0</v>
      </c>
      <c r="J9" s="192">
        <f t="shared" si="1"/>
        <v>1</v>
      </c>
      <c r="K9" s="193" t="s">
        <v>28</v>
      </c>
    </row>
    <row r="10" spans="1:11" x14ac:dyDescent="0.2">
      <c r="A10" s="196" t="s">
        <v>567</v>
      </c>
      <c r="B10" s="192">
        <v>1</v>
      </c>
      <c r="C10" s="193">
        <v>0</v>
      </c>
      <c r="D10" s="193">
        <f t="shared" si="0"/>
        <v>1</v>
      </c>
      <c r="E10" s="197" t="s">
        <v>28</v>
      </c>
      <c r="G10" s="196" t="s">
        <v>567</v>
      </c>
      <c r="H10" s="192">
        <v>1</v>
      </c>
      <c r="I10" s="192">
        <v>0</v>
      </c>
      <c r="J10" s="193">
        <f t="shared" si="1"/>
        <v>1</v>
      </c>
      <c r="K10" s="197" t="s">
        <v>28</v>
      </c>
    </row>
    <row r="11" spans="1:11" x14ac:dyDescent="0.2">
      <c r="A11" s="196" t="s">
        <v>568</v>
      </c>
      <c r="B11" s="192">
        <v>1</v>
      </c>
      <c r="C11" s="193">
        <v>0</v>
      </c>
      <c r="D11" s="193">
        <f t="shared" si="0"/>
        <v>1</v>
      </c>
      <c r="E11" s="197" t="s">
        <v>28</v>
      </c>
      <c r="G11" s="196" t="s">
        <v>568</v>
      </c>
      <c r="H11" s="192">
        <v>1</v>
      </c>
      <c r="I11" s="192">
        <v>0</v>
      </c>
      <c r="J11" s="193">
        <f t="shared" si="1"/>
        <v>1</v>
      </c>
      <c r="K11" s="197" t="s">
        <v>28</v>
      </c>
    </row>
    <row r="12" spans="1:11" x14ac:dyDescent="0.2">
      <c r="A12" s="196" t="s">
        <v>569</v>
      </c>
      <c r="B12" s="192">
        <v>1</v>
      </c>
      <c r="C12" s="193">
        <v>0</v>
      </c>
      <c r="D12" s="193">
        <f t="shared" si="0"/>
        <v>1</v>
      </c>
      <c r="E12" s="197" t="s">
        <v>28</v>
      </c>
      <c r="G12" s="196" t="s">
        <v>569</v>
      </c>
      <c r="H12" s="192">
        <v>1</v>
      </c>
      <c r="I12" s="192">
        <v>0</v>
      </c>
      <c r="J12" s="193">
        <f t="shared" si="1"/>
        <v>1</v>
      </c>
      <c r="K12" s="197" t="s">
        <v>28</v>
      </c>
    </row>
    <row r="13" spans="1:11" x14ac:dyDescent="0.2">
      <c r="A13" s="196" t="s">
        <v>570</v>
      </c>
      <c r="B13" s="192">
        <v>1</v>
      </c>
      <c r="C13" s="193">
        <v>0</v>
      </c>
      <c r="D13" s="193">
        <f t="shared" si="0"/>
        <v>1</v>
      </c>
      <c r="E13" s="197" t="s">
        <v>28</v>
      </c>
      <c r="G13" s="196" t="s">
        <v>570</v>
      </c>
      <c r="H13" s="192">
        <v>1</v>
      </c>
      <c r="I13" s="192">
        <v>0</v>
      </c>
      <c r="J13" s="193">
        <f t="shared" si="1"/>
        <v>1</v>
      </c>
      <c r="K13" s="197" t="s">
        <v>28</v>
      </c>
    </row>
    <row r="14" spans="1:11" x14ac:dyDescent="0.2">
      <c r="A14" s="196" t="s">
        <v>571</v>
      </c>
      <c r="B14" s="192">
        <v>1</v>
      </c>
      <c r="C14" s="193">
        <v>0</v>
      </c>
      <c r="D14" s="193">
        <f t="shared" si="0"/>
        <v>1</v>
      </c>
      <c r="E14" s="197" t="s">
        <v>28</v>
      </c>
      <c r="G14" s="196" t="s">
        <v>571</v>
      </c>
      <c r="H14" s="192">
        <v>1</v>
      </c>
      <c r="I14" s="192">
        <v>0</v>
      </c>
      <c r="J14" s="193">
        <f t="shared" si="1"/>
        <v>1</v>
      </c>
      <c r="K14" s="197" t="s">
        <v>28</v>
      </c>
    </row>
    <row r="15" spans="1:11" x14ac:dyDescent="0.2">
      <c r="A15" s="196" t="s">
        <v>572</v>
      </c>
      <c r="B15" s="192">
        <v>1</v>
      </c>
      <c r="C15" s="193">
        <v>0</v>
      </c>
      <c r="D15" s="193">
        <f t="shared" si="0"/>
        <v>1</v>
      </c>
      <c r="E15" s="197" t="s">
        <v>28</v>
      </c>
      <c r="G15" s="196" t="s">
        <v>572</v>
      </c>
      <c r="H15" s="192">
        <v>1</v>
      </c>
      <c r="I15" s="192">
        <v>0</v>
      </c>
      <c r="J15" s="193">
        <f t="shared" si="1"/>
        <v>1</v>
      </c>
      <c r="K15" s="197" t="s">
        <v>28</v>
      </c>
    </row>
    <row r="16" spans="1:11" x14ac:dyDescent="0.2">
      <c r="A16" s="196" t="s">
        <v>573</v>
      </c>
      <c r="B16" s="192">
        <v>1</v>
      </c>
      <c r="C16" s="193">
        <v>0</v>
      </c>
      <c r="D16" s="193">
        <f t="shared" si="0"/>
        <v>1</v>
      </c>
      <c r="E16" s="197" t="s">
        <v>28</v>
      </c>
      <c r="G16" s="196" t="s">
        <v>573</v>
      </c>
      <c r="H16" s="192">
        <v>1</v>
      </c>
      <c r="I16" s="192">
        <v>0</v>
      </c>
      <c r="J16" s="193">
        <f t="shared" si="1"/>
        <v>1</v>
      </c>
      <c r="K16" s="197" t="s">
        <v>28</v>
      </c>
    </row>
    <row r="17" spans="1:11" x14ac:dyDescent="0.2">
      <c r="A17" s="196" t="s">
        <v>574</v>
      </c>
      <c r="B17" s="192">
        <v>1</v>
      </c>
      <c r="C17" s="193">
        <v>0</v>
      </c>
      <c r="D17" s="193">
        <f t="shared" si="0"/>
        <v>1</v>
      </c>
      <c r="E17" s="197" t="s">
        <v>28</v>
      </c>
      <c r="G17" s="196" t="s">
        <v>574</v>
      </c>
      <c r="H17" s="192">
        <v>1</v>
      </c>
      <c r="I17" s="192">
        <v>0</v>
      </c>
      <c r="J17" s="193">
        <f t="shared" si="1"/>
        <v>1</v>
      </c>
      <c r="K17" s="197" t="s">
        <v>28</v>
      </c>
    </row>
    <row r="18" spans="1:11" x14ac:dyDescent="0.2">
      <c r="A18" s="196" t="s">
        <v>575</v>
      </c>
      <c r="B18" s="192">
        <v>1</v>
      </c>
      <c r="C18" s="193">
        <v>0</v>
      </c>
      <c r="D18" s="193">
        <f t="shared" si="0"/>
        <v>1</v>
      </c>
      <c r="E18" s="197" t="s">
        <v>28</v>
      </c>
      <c r="G18" s="196" t="s">
        <v>575</v>
      </c>
      <c r="H18" s="192">
        <v>1</v>
      </c>
      <c r="I18" s="192">
        <v>0</v>
      </c>
      <c r="J18" s="193">
        <f t="shared" si="1"/>
        <v>1</v>
      </c>
      <c r="K18" s="197" t="s">
        <v>28</v>
      </c>
    </row>
    <row r="19" spans="1:11" x14ac:dyDescent="0.2">
      <c r="A19" s="196" t="s">
        <v>576</v>
      </c>
      <c r="B19" s="192">
        <v>1</v>
      </c>
      <c r="C19" s="193">
        <v>0</v>
      </c>
      <c r="D19" s="193">
        <f t="shared" si="0"/>
        <v>1</v>
      </c>
      <c r="E19" s="197" t="s">
        <v>28</v>
      </c>
      <c r="G19" s="196" t="s">
        <v>576</v>
      </c>
      <c r="H19" s="192">
        <v>1</v>
      </c>
      <c r="I19" s="192">
        <v>0</v>
      </c>
      <c r="J19" s="193">
        <f t="shared" si="1"/>
        <v>1</v>
      </c>
      <c r="K19" s="197" t="s">
        <v>28</v>
      </c>
    </row>
    <row r="20" spans="1:11" x14ac:dyDescent="0.2">
      <c r="A20" s="196" t="s">
        <v>577</v>
      </c>
      <c r="B20" s="192">
        <v>1</v>
      </c>
      <c r="C20" s="193">
        <v>0</v>
      </c>
      <c r="D20" s="193">
        <f t="shared" si="0"/>
        <v>1</v>
      </c>
      <c r="E20" s="197" t="s">
        <v>28</v>
      </c>
      <c r="G20" s="196" t="s">
        <v>577</v>
      </c>
      <c r="H20" s="192">
        <v>1</v>
      </c>
      <c r="I20" s="192">
        <v>0</v>
      </c>
      <c r="J20" s="193">
        <f t="shared" si="1"/>
        <v>1</v>
      </c>
      <c r="K20" s="197" t="s">
        <v>28</v>
      </c>
    </row>
    <row r="21" spans="1:11" x14ac:dyDescent="0.2">
      <c r="A21" s="196" t="s">
        <v>578</v>
      </c>
      <c r="B21" s="192">
        <v>1</v>
      </c>
      <c r="C21" s="193">
        <v>0</v>
      </c>
      <c r="D21" s="193">
        <f t="shared" si="0"/>
        <v>1</v>
      </c>
      <c r="E21" s="197" t="s">
        <v>28</v>
      </c>
      <c r="G21" s="196" t="s">
        <v>578</v>
      </c>
      <c r="H21" s="192">
        <v>1</v>
      </c>
      <c r="I21" s="192">
        <v>0</v>
      </c>
      <c r="J21" s="193">
        <f t="shared" si="1"/>
        <v>1</v>
      </c>
      <c r="K21" s="197" t="s">
        <v>28</v>
      </c>
    </row>
    <row r="22" spans="1:11" x14ac:dyDescent="0.2">
      <c r="A22" s="196" t="s">
        <v>579</v>
      </c>
      <c r="B22" s="192">
        <v>1</v>
      </c>
      <c r="C22" s="193">
        <v>0</v>
      </c>
      <c r="D22" s="193">
        <f t="shared" si="0"/>
        <v>1</v>
      </c>
      <c r="E22" s="197" t="s">
        <v>28</v>
      </c>
      <c r="G22" s="196" t="s">
        <v>579</v>
      </c>
      <c r="H22" s="192">
        <v>1</v>
      </c>
      <c r="I22" s="192">
        <v>0</v>
      </c>
      <c r="J22" s="193">
        <f t="shared" si="1"/>
        <v>1</v>
      </c>
      <c r="K22" s="197" t="s">
        <v>28</v>
      </c>
    </row>
    <row r="23" spans="1:11" x14ac:dyDescent="0.2">
      <c r="A23" s="196" t="s">
        <v>580</v>
      </c>
      <c r="B23" s="192">
        <v>1</v>
      </c>
      <c r="C23" s="193">
        <v>0</v>
      </c>
      <c r="D23" s="193">
        <f t="shared" si="0"/>
        <v>1</v>
      </c>
      <c r="E23" s="197" t="s">
        <v>28</v>
      </c>
      <c r="G23" s="196" t="s">
        <v>580</v>
      </c>
      <c r="H23" s="192">
        <v>1</v>
      </c>
      <c r="I23" s="192">
        <v>0</v>
      </c>
      <c r="J23" s="193">
        <f t="shared" si="1"/>
        <v>1</v>
      </c>
      <c r="K23" s="197" t="s">
        <v>28</v>
      </c>
    </row>
    <row r="24" spans="1:11" ht="15" x14ac:dyDescent="0.25">
      <c r="A24" s="196" t="s">
        <v>581</v>
      </c>
      <c r="B24" s="194">
        <v>1</v>
      </c>
      <c r="C24" s="193">
        <v>0</v>
      </c>
      <c r="D24" s="193">
        <f t="shared" si="0"/>
        <v>1</v>
      </c>
      <c r="E24" s="198" t="s">
        <v>345</v>
      </c>
      <c r="G24" s="196" t="s">
        <v>581</v>
      </c>
      <c r="H24" s="194">
        <v>1</v>
      </c>
      <c r="I24" s="192">
        <v>0</v>
      </c>
      <c r="J24" s="193">
        <f t="shared" si="1"/>
        <v>1</v>
      </c>
      <c r="K24" s="198" t="s">
        <v>345</v>
      </c>
    </row>
    <row r="25" spans="1:11" ht="15" x14ac:dyDescent="0.25">
      <c r="A25" s="196" t="s">
        <v>582</v>
      </c>
      <c r="B25" s="194">
        <v>1</v>
      </c>
      <c r="C25" s="193">
        <v>0</v>
      </c>
      <c r="D25" s="193">
        <f t="shared" si="0"/>
        <v>1</v>
      </c>
      <c r="E25" s="198" t="s">
        <v>345</v>
      </c>
      <c r="G25" s="196" t="s">
        <v>582</v>
      </c>
      <c r="H25" s="194">
        <v>1</v>
      </c>
      <c r="I25" s="192">
        <v>0</v>
      </c>
      <c r="J25" s="193">
        <f t="shared" si="1"/>
        <v>1</v>
      </c>
      <c r="K25" s="198" t="s">
        <v>345</v>
      </c>
    </row>
    <row r="26" spans="1:11" ht="15" x14ac:dyDescent="0.25">
      <c r="A26" s="196" t="s">
        <v>583</v>
      </c>
      <c r="B26" s="195">
        <v>1</v>
      </c>
      <c r="C26" s="193">
        <v>1</v>
      </c>
      <c r="D26" s="193">
        <f t="shared" si="0"/>
        <v>0</v>
      </c>
      <c r="E26" s="198" t="s">
        <v>345</v>
      </c>
      <c r="G26" s="196" t="s">
        <v>583</v>
      </c>
      <c r="H26" s="195">
        <v>1</v>
      </c>
      <c r="I26" s="192">
        <v>1</v>
      </c>
      <c r="J26" s="193">
        <f t="shared" si="1"/>
        <v>0</v>
      </c>
      <c r="K26" s="198" t="s">
        <v>345</v>
      </c>
    </row>
    <row r="27" spans="1:11" x14ac:dyDescent="0.2">
      <c r="A27" s="196" t="s">
        <v>584</v>
      </c>
      <c r="B27" s="193">
        <v>1</v>
      </c>
      <c r="C27" s="193">
        <v>0</v>
      </c>
      <c r="D27" s="193">
        <f t="shared" si="0"/>
        <v>1</v>
      </c>
      <c r="E27" s="197" t="s">
        <v>28</v>
      </c>
      <c r="G27" s="196" t="s">
        <v>584</v>
      </c>
      <c r="H27" s="193">
        <v>1</v>
      </c>
      <c r="I27" s="192">
        <v>0</v>
      </c>
      <c r="J27" s="193">
        <f t="shared" si="1"/>
        <v>1</v>
      </c>
      <c r="K27" s="197" t="s">
        <v>28</v>
      </c>
    </row>
    <row r="28" spans="1:11" ht="13.5" thickBot="1" x14ac:dyDescent="0.25">
      <c r="A28" s="196" t="s">
        <v>585</v>
      </c>
      <c r="B28" s="193">
        <v>1</v>
      </c>
      <c r="C28" s="197">
        <v>0</v>
      </c>
      <c r="D28" s="193">
        <f t="shared" si="0"/>
        <v>1</v>
      </c>
      <c r="E28" s="197" t="s">
        <v>28</v>
      </c>
      <c r="G28" s="196" t="s">
        <v>585</v>
      </c>
      <c r="H28" s="193">
        <v>1</v>
      </c>
      <c r="I28" s="192">
        <v>0</v>
      </c>
      <c r="J28" s="193">
        <f t="shared" si="1"/>
        <v>1</v>
      </c>
      <c r="K28" s="197" t="s">
        <v>28</v>
      </c>
    </row>
    <row r="29" spans="1:11" ht="15.75" thickBot="1" x14ac:dyDescent="0.3">
      <c r="A29" s="234" t="s">
        <v>5</v>
      </c>
      <c r="B29" s="23">
        <f>SUM(B5:B28)</f>
        <v>37</v>
      </c>
      <c r="C29" s="23">
        <f>SUM(C5:C28)</f>
        <v>1</v>
      </c>
      <c r="D29" s="23">
        <f>SUM(D5:D28)</f>
        <v>36</v>
      </c>
      <c r="E29" s="32"/>
      <c r="G29" s="208" t="s">
        <v>5</v>
      </c>
      <c r="H29" s="23">
        <f>SUM(H5:H28)</f>
        <v>37</v>
      </c>
      <c r="I29" s="23">
        <f>SUM(I5:I28)</f>
        <v>1</v>
      </c>
      <c r="J29" s="23">
        <f>SUM(J5:J28)</f>
        <v>36</v>
      </c>
      <c r="K29" s="32"/>
    </row>
    <row r="30" spans="1:11" x14ac:dyDescent="0.2">
      <c r="H30" s="3"/>
      <c r="I30" s="3"/>
      <c r="J30" s="3"/>
      <c r="K30" s="27"/>
    </row>
    <row r="31" spans="1:11" ht="15" x14ac:dyDescent="0.25">
      <c r="A31" s="74" t="s">
        <v>55</v>
      </c>
      <c r="B31" s="74">
        <f>B5+B6+B8+B9+B10+B11+B12+B13+B14+B15+B16+B17+B18+B19+B20+B21+B22+B23+B27+B28</f>
        <v>33</v>
      </c>
      <c r="C31" s="199" t="s">
        <v>586</v>
      </c>
      <c r="E31" s="200">
        <f>B7+B24+B25+B26</f>
        <v>4</v>
      </c>
      <c r="G31" s="74" t="s">
        <v>55</v>
      </c>
      <c r="H31" s="74">
        <f>H5+H6+H8+H9+H10+H11+H12+H13+H14+H15+H16+H17+H18+H19+H20+H21+H22+H23+H27+H28</f>
        <v>33</v>
      </c>
      <c r="I31" s="199" t="s">
        <v>586</v>
      </c>
      <c r="J31" s="3"/>
      <c r="K31" s="200">
        <f>H7+H24+H25+H26</f>
        <v>4</v>
      </c>
    </row>
    <row r="32" spans="1:11" ht="15" x14ac:dyDescent="0.25">
      <c r="A32" s="74" t="s">
        <v>56</v>
      </c>
      <c r="B32" s="74">
        <f>C5+C6+C8+C9+C10+C11+C12+C13+C14+C15+C16+C17+C18+C19+C20+C21+C22+C23+C27+C28</f>
        <v>0</v>
      </c>
      <c r="C32" s="199" t="s">
        <v>587</v>
      </c>
      <c r="E32" s="200">
        <f>C7+C24+C25+C26</f>
        <v>1</v>
      </c>
      <c r="G32" s="74" t="s">
        <v>56</v>
      </c>
      <c r="H32" s="74">
        <f>I5+I6+I8+I9+I10+I11+I12+I13+I14+I15+I16+I17+I18+I19+I20+I21+I22+I23+I27+I28</f>
        <v>0</v>
      </c>
      <c r="I32" s="199" t="s">
        <v>587</v>
      </c>
      <c r="J32" s="3"/>
      <c r="K32" s="200">
        <f>I7+I24+I25+I26</f>
        <v>1</v>
      </c>
    </row>
    <row r="33" spans="1:11" ht="15" x14ac:dyDescent="0.25">
      <c r="A33" s="74" t="s">
        <v>57</v>
      </c>
      <c r="B33" s="74">
        <f>B31-B32</f>
        <v>33</v>
      </c>
      <c r="C33" s="199" t="s">
        <v>588</v>
      </c>
      <c r="E33" s="200">
        <f>E31-E32</f>
        <v>3</v>
      </c>
      <c r="G33" s="74" t="s">
        <v>57</v>
      </c>
      <c r="H33" s="74">
        <f>H31-H32</f>
        <v>33</v>
      </c>
      <c r="I33" s="199" t="s">
        <v>588</v>
      </c>
      <c r="J33" s="3"/>
      <c r="K33" s="200">
        <f>K31-K32</f>
        <v>3</v>
      </c>
    </row>
    <row r="34" spans="1:11" x14ac:dyDescent="0.2">
      <c r="H34" s="3"/>
      <c r="I34" s="3"/>
      <c r="J34" s="3"/>
      <c r="K34" s="27"/>
    </row>
    <row r="35" spans="1:11" x14ac:dyDescent="0.2">
      <c r="G35" s="256" t="s">
        <v>618</v>
      </c>
      <c r="H35" s="256"/>
      <c r="I35" s="256"/>
      <c r="J35" s="256"/>
      <c r="K35" s="27"/>
    </row>
    <row r="36" spans="1:11" x14ac:dyDescent="0.2">
      <c r="H36" s="3"/>
      <c r="I36" s="3"/>
      <c r="J36" s="3"/>
      <c r="K36" s="27"/>
    </row>
    <row r="37" spans="1:11" x14ac:dyDescent="0.2">
      <c r="H37" s="3"/>
      <c r="I37" s="3"/>
      <c r="J37" s="3"/>
      <c r="K37" s="27"/>
    </row>
    <row r="38" spans="1:11" x14ac:dyDescent="0.2">
      <c r="H38" s="3"/>
      <c r="I38" s="3"/>
      <c r="J38" s="3"/>
      <c r="K38" s="27"/>
    </row>
  </sheetData>
  <mergeCells count="3">
    <mergeCell ref="A2:E3"/>
    <mergeCell ref="G2:K3"/>
    <mergeCell ref="G35:J3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15" workbookViewId="0">
      <selection activeCell="G31" sqref="G31"/>
    </sheetView>
  </sheetViews>
  <sheetFormatPr defaultRowHeight="12.75" x14ac:dyDescent="0.2"/>
  <cols>
    <col min="1" max="1" width="4.42578125" customWidth="1"/>
    <col min="2" max="2" width="25.140625" customWidth="1"/>
    <col min="3" max="3" width="35.85546875" customWidth="1"/>
    <col min="4" max="4" width="13.85546875" customWidth="1"/>
    <col min="5" max="5" width="8.7109375" customWidth="1"/>
    <col min="6" max="6" width="7.7109375" style="3" customWidth="1"/>
    <col min="7" max="7" width="20.7109375" customWidth="1"/>
    <col min="8" max="8" width="5.85546875" customWidth="1"/>
    <col min="10" max="10" width="25.7109375" customWidth="1"/>
    <col min="11" max="11" width="37.140625" customWidth="1"/>
    <col min="12" max="12" width="15.85546875" customWidth="1"/>
  </cols>
  <sheetData>
    <row r="1" spans="1:14" ht="13.5" thickBot="1" x14ac:dyDescent="0.25">
      <c r="N1" s="3"/>
    </row>
    <row r="2" spans="1:14" ht="18.75" customHeight="1" thickBot="1" x14ac:dyDescent="0.25">
      <c r="A2" s="257" t="s">
        <v>780</v>
      </c>
      <c r="B2" s="258"/>
      <c r="C2" s="258"/>
      <c r="D2" s="258"/>
      <c r="E2" s="258"/>
      <c r="F2" s="259"/>
      <c r="I2" s="257" t="s">
        <v>765</v>
      </c>
      <c r="J2" s="258"/>
      <c r="K2" s="258"/>
      <c r="L2" s="258"/>
      <c r="M2" s="258"/>
      <c r="N2" s="259"/>
    </row>
    <row r="3" spans="1:14" ht="18.75" customHeight="1" thickBot="1" x14ac:dyDescent="0.25">
      <c r="A3" s="116" t="s">
        <v>454</v>
      </c>
      <c r="B3" s="229" t="s">
        <v>25</v>
      </c>
      <c r="C3" s="228" t="s">
        <v>26</v>
      </c>
      <c r="D3" s="116" t="s">
        <v>52</v>
      </c>
      <c r="E3" s="117" t="s">
        <v>47</v>
      </c>
      <c r="F3" s="117" t="s">
        <v>53</v>
      </c>
      <c r="I3" s="116" t="s">
        <v>454</v>
      </c>
      <c r="J3" s="225" t="s">
        <v>25</v>
      </c>
      <c r="K3" s="117" t="s">
        <v>26</v>
      </c>
      <c r="L3" s="117" t="s">
        <v>52</v>
      </c>
      <c r="M3" s="117" t="s">
        <v>47</v>
      </c>
      <c r="N3" s="117" t="s">
        <v>53</v>
      </c>
    </row>
    <row r="4" spans="1:14" ht="15" customHeight="1" x14ac:dyDescent="0.2">
      <c r="A4" s="118">
        <v>1</v>
      </c>
      <c r="B4" s="119" t="s">
        <v>33</v>
      </c>
      <c r="C4" s="120" t="s">
        <v>34</v>
      </c>
      <c r="D4" s="121" t="s">
        <v>49</v>
      </c>
      <c r="E4" s="121" t="s">
        <v>28</v>
      </c>
      <c r="F4" s="121">
        <v>1</v>
      </c>
      <c r="I4" s="118">
        <v>1</v>
      </c>
      <c r="J4" s="119" t="s">
        <v>33</v>
      </c>
      <c r="K4" s="120" t="s">
        <v>34</v>
      </c>
      <c r="L4" s="121" t="s">
        <v>49</v>
      </c>
      <c r="M4" s="121" t="s">
        <v>28</v>
      </c>
      <c r="N4" s="121">
        <v>1</v>
      </c>
    </row>
    <row r="5" spans="1:14" ht="12.75" customHeight="1" x14ac:dyDescent="0.2">
      <c r="A5" s="118">
        <v>2</v>
      </c>
      <c r="B5" s="122" t="s">
        <v>35</v>
      </c>
      <c r="C5" s="120" t="s">
        <v>36</v>
      </c>
      <c r="D5" s="121" t="s">
        <v>49</v>
      </c>
      <c r="E5" s="121" t="s">
        <v>28</v>
      </c>
      <c r="F5" s="121">
        <v>1</v>
      </c>
      <c r="I5" s="118">
        <v>2</v>
      </c>
      <c r="J5" s="122" t="s">
        <v>35</v>
      </c>
      <c r="K5" s="120" t="s">
        <v>36</v>
      </c>
      <c r="L5" s="121" t="s">
        <v>49</v>
      </c>
      <c r="M5" s="121" t="s">
        <v>28</v>
      </c>
      <c r="N5" s="121">
        <v>1</v>
      </c>
    </row>
    <row r="6" spans="1:14" x14ac:dyDescent="0.2">
      <c r="A6" s="118">
        <v>3</v>
      </c>
      <c r="B6" s="122" t="s">
        <v>589</v>
      </c>
      <c r="C6" s="120" t="s">
        <v>590</v>
      </c>
      <c r="D6" s="121" t="s">
        <v>49</v>
      </c>
      <c r="E6" s="121" t="s">
        <v>28</v>
      </c>
      <c r="F6" s="121">
        <v>1</v>
      </c>
      <c r="I6" s="118">
        <v>3</v>
      </c>
      <c r="J6" s="122" t="s">
        <v>589</v>
      </c>
      <c r="K6" s="120" t="s">
        <v>590</v>
      </c>
      <c r="L6" s="121" t="s">
        <v>49</v>
      </c>
      <c r="M6" s="121" t="s">
        <v>28</v>
      </c>
      <c r="N6" s="121">
        <v>1</v>
      </c>
    </row>
    <row r="7" spans="1:14" x14ac:dyDescent="0.2">
      <c r="A7" s="118">
        <v>4</v>
      </c>
      <c r="B7" s="122" t="s">
        <v>591</v>
      </c>
      <c r="C7" s="120" t="s">
        <v>592</v>
      </c>
      <c r="D7" s="121" t="s">
        <v>49</v>
      </c>
      <c r="E7" s="121" t="s">
        <v>28</v>
      </c>
      <c r="F7" s="121">
        <v>1</v>
      </c>
      <c r="I7" s="118">
        <v>4</v>
      </c>
      <c r="J7" s="122" t="s">
        <v>591</v>
      </c>
      <c r="K7" s="120" t="s">
        <v>592</v>
      </c>
      <c r="L7" s="121" t="s">
        <v>49</v>
      </c>
      <c r="M7" s="121" t="s">
        <v>28</v>
      </c>
      <c r="N7" s="121">
        <v>1</v>
      </c>
    </row>
    <row r="8" spans="1:14" x14ac:dyDescent="0.2">
      <c r="A8" s="118">
        <v>5</v>
      </c>
      <c r="B8" s="122" t="s">
        <v>770</v>
      </c>
      <c r="C8" s="120" t="s">
        <v>771</v>
      </c>
      <c r="D8" s="121" t="s">
        <v>49</v>
      </c>
      <c r="E8" s="121" t="s">
        <v>28</v>
      </c>
      <c r="F8" s="121">
        <v>1</v>
      </c>
      <c r="I8" s="118">
        <v>5</v>
      </c>
      <c r="J8" s="122" t="s">
        <v>770</v>
      </c>
      <c r="K8" s="120" t="s">
        <v>771</v>
      </c>
      <c r="L8" s="121" t="s">
        <v>49</v>
      </c>
      <c r="M8" s="121" t="s">
        <v>28</v>
      </c>
      <c r="N8" s="121">
        <v>1</v>
      </c>
    </row>
    <row r="9" spans="1:14" x14ac:dyDescent="0.2">
      <c r="A9" s="118">
        <v>6</v>
      </c>
      <c r="B9" s="122" t="s">
        <v>772</v>
      </c>
      <c r="C9" s="120" t="s">
        <v>773</v>
      </c>
      <c r="D9" s="121" t="s">
        <v>49</v>
      </c>
      <c r="E9" s="121" t="s">
        <v>28</v>
      </c>
      <c r="F9" s="121">
        <v>1</v>
      </c>
      <c r="I9" s="118">
        <v>6</v>
      </c>
      <c r="J9" s="122" t="s">
        <v>772</v>
      </c>
      <c r="K9" s="120" t="s">
        <v>773</v>
      </c>
      <c r="L9" s="121" t="s">
        <v>49</v>
      </c>
      <c r="M9" s="121" t="s">
        <v>28</v>
      </c>
      <c r="N9" s="121">
        <v>1</v>
      </c>
    </row>
    <row r="10" spans="1:14" x14ac:dyDescent="0.2">
      <c r="A10" s="118">
        <v>7</v>
      </c>
      <c r="B10" s="122" t="s">
        <v>774</v>
      </c>
      <c r="C10" s="120" t="s">
        <v>775</v>
      </c>
      <c r="D10" s="121" t="s">
        <v>49</v>
      </c>
      <c r="E10" s="121" t="s">
        <v>28</v>
      </c>
      <c r="F10" s="121">
        <v>1</v>
      </c>
      <c r="I10" s="118">
        <v>7</v>
      </c>
      <c r="J10" s="122" t="s">
        <v>774</v>
      </c>
      <c r="K10" s="120" t="s">
        <v>775</v>
      </c>
      <c r="L10" s="121" t="s">
        <v>49</v>
      </c>
      <c r="M10" s="121" t="s">
        <v>28</v>
      </c>
      <c r="N10" s="121">
        <v>1</v>
      </c>
    </row>
    <row r="11" spans="1:14" x14ac:dyDescent="0.2">
      <c r="A11" s="118">
        <v>8</v>
      </c>
      <c r="B11" s="122" t="s">
        <v>37</v>
      </c>
      <c r="C11" s="120" t="s">
        <v>38</v>
      </c>
      <c r="D11" s="121" t="s">
        <v>49</v>
      </c>
      <c r="E11" s="121" t="s">
        <v>28</v>
      </c>
      <c r="F11" s="121">
        <v>1</v>
      </c>
      <c r="I11" s="118">
        <v>8</v>
      </c>
      <c r="J11" s="122" t="s">
        <v>37</v>
      </c>
      <c r="K11" s="120" t="s">
        <v>38</v>
      </c>
      <c r="L11" s="121" t="s">
        <v>49</v>
      </c>
      <c r="M11" s="121" t="s">
        <v>28</v>
      </c>
      <c r="N11" s="121">
        <v>1</v>
      </c>
    </row>
    <row r="12" spans="1:14" ht="14.25" customHeight="1" x14ac:dyDescent="0.2">
      <c r="A12" s="118">
        <v>9</v>
      </c>
      <c r="B12" s="122" t="s">
        <v>39</v>
      </c>
      <c r="C12" s="120" t="s">
        <v>40</v>
      </c>
      <c r="D12" s="121" t="s">
        <v>49</v>
      </c>
      <c r="E12" s="121" t="s">
        <v>28</v>
      </c>
      <c r="F12" s="121">
        <v>1</v>
      </c>
      <c r="I12" s="118">
        <v>9</v>
      </c>
      <c r="J12" s="122" t="s">
        <v>39</v>
      </c>
      <c r="K12" s="120" t="s">
        <v>40</v>
      </c>
      <c r="L12" s="121" t="s">
        <v>49</v>
      </c>
      <c r="M12" s="121" t="s">
        <v>28</v>
      </c>
      <c r="N12" s="121">
        <v>1</v>
      </c>
    </row>
    <row r="13" spans="1:14" x14ac:dyDescent="0.2">
      <c r="A13" s="118">
        <v>10</v>
      </c>
      <c r="B13" s="122" t="s">
        <v>41</v>
      </c>
      <c r="C13" s="120" t="s">
        <v>455</v>
      </c>
      <c r="D13" s="121" t="s">
        <v>49</v>
      </c>
      <c r="E13" s="121" t="s">
        <v>28</v>
      </c>
      <c r="F13" s="121">
        <v>1</v>
      </c>
      <c r="I13" s="118">
        <v>10</v>
      </c>
      <c r="J13" s="122" t="s">
        <v>41</v>
      </c>
      <c r="K13" s="120" t="s">
        <v>455</v>
      </c>
      <c r="L13" s="121" t="s">
        <v>49</v>
      </c>
      <c r="M13" s="121" t="s">
        <v>28</v>
      </c>
      <c r="N13" s="121">
        <v>1</v>
      </c>
    </row>
    <row r="14" spans="1:14" x14ac:dyDescent="0.2">
      <c r="A14" s="118">
        <v>11</v>
      </c>
      <c r="B14" s="122" t="s">
        <v>42</v>
      </c>
      <c r="C14" s="120" t="s">
        <v>43</v>
      </c>
      <c r="D14" s="121" t="s">
        <v>49</v>
      </c>
      <c r="E14" s="121" t="s">
        <v>28</v>
      </c>
      <c r="F14" s="121">
        <v>1</v>
      </c>
      <c r="I14" s="118">
        <v>11</v>
      </c>
      <c r="J14" s="122" t="s">
        <v>42</v>
      </c>
      <c r="K14" s="120" t="s">
        <v>43</v>
      </c>
      <c r="L14" s="121" t="s">
        <v>49</v>
      </c>
      <c r="M14" s="121" t="s">
        <v>28</v>
      </c>
      <c r="N14" s="121">
        <v>1</v>
      </c>
    </row>
    <row r="15" spans="1:14" x14ac:dyDescent="0.2">
      <c r="A15" s="118">
        <v>12</v>
      </c>
      <c r="B15" s="122" t="s">
        <v>44</v>
      </c>
      <c r="C15" s="120" t="s">
        <v>43</v>
      </c>
      <c r="D15" s="121" t="s">
        <v>49</v>
      </c>
      <c r="E15" s="121" t="s">
        <v>28</v>
      </c>
      <c r="F15" s="121">
        <v>1</v>
      </c>
      <c r="I15" s="118">
        <v>12</v>
      </c>
      <c r="J15" s="122" t="s">
        <v>44</v>
      </c>
      <c r="K15" s="120" t="s">
        <v>43</v>
      </c>
      <c r="L15" s="121" t="s">
        <v>49</v>
      </c>
      <c r="M15" s="121" t="s">
        <v>28</v>
      </c>
      <c r="N15" s="121">
        <v>1</v>
      </c>
    </row>
    <row r="16" spans="1:14" x14ac:dyDescent="0.2">
      <c r="A16" s="118">
        <v>13</v>
      </c>
      <c r="B16" s="122" t="s">
        <v>593</v>
      </c>
      <c r="C16" s="120" t="s">
        <v>594</v>
      </c>
      <c r="D16" s="118" t="s">
        <v>49</v>
      </c>
      <c r="E16" s="118" t="s">
        <v>28</v>
      </c>
      <c r="F16" s="203">
        <v>1</v>
      </c>
      <c r="I16" s="118">
        <v>13</v>
      </c>
      <c r="J16" s="122" t="s">
        <v>593</v>
      </c>
      <c r="K16" s="201" t="s">
        <v>594</v>
      </c>
      <c r="L16" s="202" t="s">
        <v>49</v>
      </c>
      <c r="M16" s="118" t="s">
        <v>28</v>
      </c>
      <c r="N16" s="203">
        <v>1</v>
      </c>
    </row>
    <row r="17" spans="1:14" x14ac:dyDescent="0.2">
      <c r="A17" s="118">
        <v>14</v>
      </c>
      <c r="B17" s="122" t="s">
        <v>595</v>
      </c>
      <c r="C17" s="120" t="s">
        <v>596</v>
      </c>
      <c r="D17" s="118" t="s">
        <v>49</v>
      </c>
      <c r="E17" s="118" t="s">
        <v>28</v>
      </c>
      <c r="F17" s="203">
        <v>1</v>
      </c>
      <c r="I17" s="118">
        <v>14</v>
      </c>
      <c r="J17" s="122" t="s">
        <v>595</v>
      </c>
      <c r="K17" s="201" t="s">
        <v>596</v>
      </c>
      <c r="L17" s="202" t="s">
        <v>49</v>
      </c>
      <c r="M17" s="118" t="s">
        <v>28</v>
      </c>
      <c r="N17" s="203">
        <v>1</v>
      </c>
    </row>
    <row r="18" spans="1:14" x14ac:dyDescent="0.2">
      <c r="A18" s="118">
        <v>15</v>
      </c>
      <c r="B18" s="122" t="s">
        <v>597</v>
      </c>
      <c r="C18" s="120" t="s">
        <v>598</v>
      </c>
      <c r="D18" s="118" t="s">
        <v>49</v>
      </c>
      <c r="E18" s="118" t="s">
        <v>28</v>
      </c>
      <c r="F18" s="203">
        <v>1</v>
      </c>
      <c r="I18" s="118">
        <v>15</v>
      </c>
      <c r="J18" s="122" t="s">
        <v>597</v>
      </c>
      <c r="K18" s="201" t="s">
        <v>598</v>
      </c>
      <c r="L18" s="202" t="s">
        <v>49</v>
      </c>
      <c r="M18" s="118" t="s">
        <v>28</v>
      </c>
      <c r="N18" s="203">
        <v>1</v>
      </c>
    </row>
    <row r="19" spans="1:14" x14ac:dyDescent="0.2">
      <c r="A19" s="118">
        <v>16</v>
      </c>
      <c r="B19" s="122" t="s">
        <v>599</v>
      </c>
      <c r="C19" s="120" t="s">
        <v>600</v>
      </c>
      <c r="D19" s="118" t="s">
        <v>49</v>
      </c>
      <c r="E19" s="118" t="s">
        <v>28</v>
      </c>
      <c r="F19" s="203">
        <v>1</v>
      </c>
      <c r="I19" s="118">
        <v>16</v>
      </c>
      <c r="J19" s="122" t="s">
        <v>599</v>
      </c>
      <c r="K19" s="201" t="s">
        <v>600</v>
      </c>
      <c r="L19" s="202" t="s">
        <v>49</v>
      </c>
      <c r="M19" s="118" t="s">
        <v>28</v>
      </c>
      <c r="N19" s="203">
        <v>1</v>
      </c>
    </row>
    <row r="20" spans="1:14" x14ac:dyDescent="0.2">
      <c r="A20" s="118">
        <v>17</v>
      </c>
      <c r="B20" s="122" t="s">
        <v>601</v>
      </c>
      <c r="C20" s="120" t="s">
        <v>602</v>
      </c>
      <c r="D20" s="118" t="s">
        <v>49</v>
      </c>
      <c r="E20" s="118" t="s">
        <v>28</v>
      </c>
      <c r="F20" s="203">
        <v>1</v>
      </c>
      <c r="I20" s="118">
        <v>17</v>
      </c>
      <c r="J20" s="122" t="s">
        <v>601</v>
      </c>
      <c r="K20" s="201" t="s">
        <v>602</v>
      </c>
      <c r="L20" s="202" t="s">
        <v>49</v>
      </c>
      <c r="M20" s="118" t="s">
        <v>28</v>
      </c>
      <c r="N20" s="203">
        <v>1</v>
      </c>
    </row>
    <row r="21" spans="1:14" x14ac:dyDescent="0.2">
      <c r="A21" s="118">
        <v>18</v>
      </c>
      <c r="B21" s="122" t="s">
        <v>603</v>
      </c>
      <c r="C21" s="120" t="s">
        <v>604</v>
      </c>
      <c r="D21" s="118" t="s">
        <v>49</v>
      </c>
      <c r="E21" s="118" t="s">
        <v>28</v>
      </c>
      <c r="F21" s="203">
        <v>1</v>
      </c>
      <c r="I21" s="118">
        <v>18</v>
      </c>
      <c r="J21" s="122" t="s">
        <v>603</v>
      </c>
      <c r="K21" s="201" t="s">
        <v>604</v>
      </c>
      <c r="L21" s="202" t="s">
        <v>49</v>
      </c>
      <c r="M21" s="118" t="s">
        <v>28</v>
      </c>
      <c r="N21" s="203">
        <v>1</v>
      </c>
    </row>
    <row r="22" spans="1:14" x14ac:dyDescent="0.2">
      <c r="A22" s="118">
        <v>19</v>
      </c>
      <c r="B22" s="122" t="s">
        <v>605</v>
      </c>
      <c r="C22" s="120" t="s">
        <v>606</v>
      </c>
      <c r="D22" s="118" t="s">
        <v>49</v>
      </c>
      <c r="E22" s="118" t="s">
        <v>28</v>
      </c>
      <c r="F22" s="203">
        <v>1</v>
      </c>
      <c r="I22" s="118">
        <v>19</v>
      </c>
      <c r="J22" s="122" t="s">
        <v>605</v>
      </c>
      <c r="K22" s="201" t="s">
        <v>606</v>
      </c>
      <c r="L22" s="202" t="s">
        <v>49</v>
      </c>
      <c r="M22" s="118" t="s">
        <v>28</v>
      </c>
      <c r="N22" s="203">
        <v>1</v>
      </c>
    </row>
    <row r="23" spans="1:14" x14ac:dyDescent="0.2">
      <c r="A23" s="118">
        <v>20</v>
      </c>
      <c r="B23" s="122" t="s">
        <v>607</v>
      </c>
      <c r="C23" s="120" t="s">
        <v>608</v>
      </c>
      <c r="D23" s="118" t="s">
        <v>49</v>
      </c>
      <c r="E23" s="118" t="s">
        <v>28</v>
      </c>
      <c r="F23" s="203">
        <v>1</v>
      </c>
      <c r="I23" s="118">
        <v>20</v>
      </c>
      <c r="J23" s="122" t="s">
        <v>607</v>
      </c>
      <c r="K23" s="201" t="s">
        <v>608</v>
      </c>
      <c r="L23" s="202" t="s">
        <v>49</v>
      </c>
      <c r="M23" s="118" t="s">
        <v>28</v>
      </c>
      <c r="N23" s="203">
        <v>1</v>
      </c>
    </row>
    <row r="24" spans="1:14" x14ac:dyDescent="0.2">
      <c r="A24" s="118">
        <v>21</v>
      </c>
      <c r="B24" s="122" t="s">
        <v>609</v>
      </c>
      <c r="C24" s="120" t="s">
        <v>610</v>
      </c>
      <c r="D24" s="230" t="s">
        <v>786</v>
      </c>
      <c r="E24" s="230" t="s">
        <v>28</v>
      </c>
      <c r="F24" s="231">
        <v>0</v>
      </c>
      <c r="I24" s="118">
        <v>21</v>
      </c>
      <c r="J24" s="122" t="s">
        <v>609</v>
      </c>
      <c r="K24" s="201" t="s">
        <v>610</v>
      </c>
      <c r="L24" s="202" t="s">
        <v>49</v>
      </c>
      <c r="M24" s="118" t="s">
        <v>28</v>
      </c>
      <c r="N24" s="203">
        <v>1</v>
      </c>
    </row>
    <row r="25" spans="1:14" x14ac:dyDescent="0.2">
      <c r="A25" s="118">
        <v>22</v>
      </c>
      <c r="B25" s="122" t="s">
        <v>611</v>
      </c>
      <c r="C25" s="120" t="s">
        <v>612</v>
      </c>
      <c r="D25" s="118" t="s">
        <v>49</v>
      </c>
      <c r="E25" s="118" t="s">
        <v>28</v>
      </c>
      <c r="F25" s="203">
        <v>1</v>
      </c>
      <c r="I25" s="118">
        <v>22</v>
      </c>
      <c r="J25" s="122" t="s">
        <v>611</v>
      </c>
      <c r="K25" s="201" t="s">
        <v>612</v>
      </c>
      <c r="L25" s="202" t="s">
        <v>49</v>
      </c>
      <c r="M25" s="118" t="s">
        <v>28</v>
      </c>
      <c r="N25" s="203">
        <v>1</v>
      </c>
    </row>
    <row r="26" spans="1:14" x14ac:dyDescent="0.2">
      <c r="A26" s="118">
        <v>23</v>
      </c>
      <c r="B26" s="204" t="s">
        <v>613</v>
      </c>
      <c r="C26" s="232" t="s">
        <v>614</v>
      </c>
      <c r="D26" s="118" t="s">
        <v>49</v>
      </c>
      <c r="E26" s="118" t="s">
        <v>28</v>
      </c>
      <c r="F26" s="118">
        <v>1</v>
      </c>
      <c r="I26" s="118">
        <v>23</v>
      </c>
      <c r="J26" s="204" t="s">
        <v>613</v>
      </c>
      <c r="K26" s="122" t="s">
        <v>614</v>
      </c>
      <c r="L26" s="205" t="s">
        <v>49</v>
      </c>
      <c r="M26" s="118" t="s">
        <v>28</v>
      </c>
      <c r="N26" s="118">
        <v>1</v>
      </c>
    </row>
    <row r="27" spans="1:14" x14ac:dyDescent="0.2">
      <c r="A27" s="118">
        <v>24</v>
      </c>
      <c r="B27" s="204" t="s">
        <v>615</v>
      </c>
      <c r="C27" s="207" t="s">
        <v>616</v>
      </c>
      <c r="D27" s="118" t="s">
        <v>49</v>
      </c>
      <c r="E27" s="118" t="s">
        <v>28</v>
      </c>
      <c r="F27" s="118">
        <v>1</v>
      </c>
      <c r="I27" s="118">
        <v>24</v>
      </c>
      <c r="J27" s="204" t="s">
        <v>615</v>
      </c>
      <c r="K27" s="206" t="s">
        <v>616</v>
      </c>
      <c r="L27" s="205" t="s">
        <v>49</v>
      </c>
      <c r="M27" s="118" t="s">
        <v>28</v>
      </c>
      <c r="N27" s="118">
        <v>1</v>
      </c>
    </row>
    <row r="28" spans="1:14" ht="13.5" thickBot="1" x14ac:dyDescent="0.25">
      <c r="A28" s="118">
        <v>25</v>
      </c>
      <c r="B28" s="122" t="s">
        <v>343</v>
      </c>
      <c r="C28" s="207" t="s">
        <v>344</v>
      </c>
      <c r="D28" s="233" t="s">
        <v>49</v>
      </c>
      <c r="E28" s="123" t="s">
        <v>345</v>
      </c>
      <c r="F28" s="121">
        <v>1</v>
      </c>
      <c r="I28" s="118">
        <v>25</v>
      </c>
      <c r="J28" s="122" t="s">
        <v>343</v>
      </c>
      <c r="K28" s="207" t="s">
        <v>344</v>
      </c>
      <c r="L28" s="205" t="s">
        <v>49</v>
      </c>
      <c r="M28" s="123" t="s">
        <v>345</v>
      </c>
      <c r="N28" s="121">
        <v>1</v>
      </c>
    </row>
    <row r="29" spans="1:14" ht="13.5" thickBot="1" x14ac:dyDescent="0.25">
      <c r="A29" s="260" t="s">
        <v>418</v>
      </c>
      <c r="B29" s="261"/>
      <c r="C29" s="261"/>
      <c r="D29" s="261"/>
      <c r="E29" s="262"/>
      <c r="F29" s="117">
        <f>SUM(F4:F28)</f>
        <v>24</v>
      </c>
      <c r="I29" s="260" t="s">
        <v>418</v>
      </c>
      <c r="J29" s="261"/>
      <c r="K29" s="261"/>
      <c r="L29" s="261"/>
      <c r="M29" s="262"/>
      <c r="N29" s="117">
        <f>SUM(N4:N28)</f>
        <v>25</v>
      </c>
    </row>
    <row r="30" spans="1:14" x14ac:dyDescent="0.2">
      <c r="N30" s="3"/>
    </row>
    <row r="31" spans="1:14" ht="13.5" thickBot="1" x14ac:dyDescent="0.25">
      <c r="N31" s="3"/>
    </row>
    <row r="32" spans="1:14" ht="13.5" thickBot="1" x14ac:dyDescent="0.25">
      <c r="C32" s="124" t="s">
        <v>456</v>
      </c>
      <c r="D32" s="116">
        <f>SUM(F4:F27)</f>
        <v>23</v>
      </c>
      <c r="K32" s="124" t="s">
        <v>456</v>
      </c>
      <c r="L32" s="116">
        <f>SUM(N4:N27)</f>
        <v>24</v>
      </c>
      <c r="N32" s="3"/>
    </row>
    <row r="33" spans="1:14" ht="13.5" thickBot="1" x14ac:dyDescent="0.25">
      <c r="C33" s="124" t="s">
        <v>457</v>
      </c>
      <c r="D33" s="116">
        <f>F28</f>
        <v>1</v>
      </c>
      <c r="K33" s="124" t="s">
        <v>457</v>
      </c>
      <c r="L33" s="116">
        <f>N28</f>
        <v>1</v>
      </c>
      <c r="N33" s="3"/>
    </row>
    <row r="34" spans="1:14" x14ac:dyDescent="0.2">
      <c r="C34" s="125"/>
      <c r="D34" s="125"/>
      <c r="K34" s="125"/>
      <c r="L34" s="125"/>
      <c r="N34" s="3"/>
    </row>
    <row r="35" spans="1:14" x14ac:dyDescent="0.2">
      <c r="C35" s="126" t="s">
        <v>276</v>
      </c>
      <c r="D35" s="126">
        <v>25</v>
      </c>
      <c r="K35" s="126" t="s">
        <v>276</v>
      </c>
      <c r="L35" s="126">
        <v>25</v>
      </c>
      <c r="N35" s="3"/>
    </row>
    <row r="36" spans="1:14" x14ac:dyDescent="0.2">
      <c r="N36" s="3"/>
    </row>
    <row r="37" spans="1:14" x14ac:dyDescent="0.2">
      <c r="A37" s="155" t="s">
        <v>776</v>
      </c>
      <c r="I37" s="155" t="s">
        <v>776</v>
      </c>
      <c r="N37" s="3"/>
    </row>
    <row r="38" spans="1:14" x14ac:dyDescent="0.2">
      <c r="A38" s="155" t="s">
        <v>617</v>
      </c>
      <c r="I38" s="155" t="s">
        <v>617</v>
      </c>
      <c r="N38" s="3"/>
    </row>
    <row r="39" spans="1:14" x14ac:dyDescent="0.2">
      <c r="N39" s="3"/>
    </row>
    <row r="40" spans="1:14" x14ac:dyDescent="0.2">
      <c r="N40" s="3"/>
    </row>
    <row r="41" spans="1:14" x14ac:dyDescent="0.2">
      <c r="N41" s="3"/>
    </row>
  </sheetData>
  <mergeCells count="4">
    <mergeCell ref="A2:F2"/>
    <mergeCell ref="I2:N2"/>
    <mergeCell ref="A29:E29"/>
    <mergeCell ref="I29:M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workbookViewId="0">
      <selection activeCell="F30" sqref="F30"/>
    </sheetView>
  </sheetViews>
  <sheetFormatPr defaultRowHeight="12.75" x14ac:dyDescent="0.2"/>
  <cols>
    <col min="1" max="1" width="4.140625" customWidth="1"/>
    <col min="2" max="2" width="18.7109375" customWidth="1"/>
    <col min="3" max="3" width="35.42578125" customWidth="1"/>
    <col min="4" max="4" width="11.7109375" customWidth="1"/>
    <col min="5" max="5" width="10" customWidth="1"/>
    <col min="6" max="6" width="18.7109375" customWidth="1"/>
    <col min="7" max="7" width="38.42578125" customWidth="1"/>
  </cols>
  <sheetData>
    <row r="1" spans="2:7" ht="13.5" thickBot="1" x14ac:dyDescent="0.25"/>
    <row r="2" spans="2:7" ht="15.75" thickBot="1" x14ac:dyDescent="0.3">
      <c r="B2" s="263" t="s">
        <v>781</v>
      </c>
      <c r="C2" s="264"/>
      <c r="F2" s="263" t="s">
        <v>766</v>
      </c>
      <c r="G2" s="264"/>
    </row>
    <row r="3" spans="2:7" ht="15.75" thickBot="1" x14ac:dyDescent="0.3">
      <c r="B3" s="157" t="s">
        <v>58</v>
      </c>
      <c r="C3" s="23" t="s">
        <v>59</v>
      </c>
      <c r="F3" s="156" t="s">
        <v>58</v>
      </c>
      <c r="G3" s="23" t="s">
        <v>59</v>
      </c>
    </row>
    <row r="4" spans="2:7" x14ac:dyDescent="0.2">
      <c r="B4" s="168" t="s">
        <v>60</v>
      </c>
      <c r="C4" s="162" t="s">
        <v>61</v>
      </c>
      <c r="D4" s="163"/>
      <c r="F4" s="135" t="s">
        <v>60</v>
      </c>
      <c r="G4" s="33" t="s">
        <v>61</v>
      </c>
    </row>
    <row r="5" spans="2:7" x14ac:dyDescent="0.2">
      <c r="B5" s="168" t="s">
        <v>62</v>
      </c>
      <c r="C5" s="162" t="s">
        <v>347</v>
      </c>
      <c r="D5" s="163"/>
      <c r="F5" s="135" t="s">
        <v>62</v>
      </c>
      <c r="G5" s="33" t="s">
        <v>347</v>
      </c>
    </row>
    <row r="6" spans="2:7" x14ac:dyDescent="0.2">
      <c r="B6" s="168" t="s">
        <v>63</v>
      </c>
      <c r="C6" s="162" t="s">
        <v>64</v>
      </c>
      <c r="D6" s="163"/>
      <c r="F6" s="135" t="s">
        <v>63</v>
      </c>
      <c r="G6" s="33" t="s">
        <v>64</v>
      </c>
    </row>
    <row r="7" spans="2:7" x14ac:dyDescent="0.2">
      <c r="B7" s="168" t="s">
        <v>65</v>
      </c>
      <c r="C7" s="162" t="s">
        <v>66</v>
      </c>
      <c r="D7" s="163"/>
      <c r="F7" s="135" t="s">
        <v>65</v>
      </c>
      <c r="G7" s="33" t="s">
        <v>66</v>
      </c>
    </row>
    <row r="8" spans="2:7" x14ac:dyDescent="0.2">
      <c r="B8" s="168" t="s">
        <v>67</v>
      </c>
      <c r="C8" s="162" t="s">
        <v>68</v>
      </c>
      <c r="D8" s="163"/>
      <c r="F8" s="135" t="s">
        <v>67</v>
      </c>
      <c r="G8" s="33" t="s">
        <v>68</v>
      </c>
    </row>
    <row r="9" spans="2:7" x14ac:dyDescent="0.2">
      <c r="B9" s="168" t="s">
        <v>69</v>
      </c>
      <c r="C9" s="162" t="s">
        <v>70</v>
      </c>
      <c r="D9" s="163"/>
      <c r="F9" s="135" t="s">
        <v>69</v>
      </c>
      <c r="G9" s="33" t="s">
        <v>70</v>
      </c>
    </row>
    <row r="10" spans="2:7" x14ac:dyDescent="0.2">
      <c r="B10" s="168" t="s">
        <v>71</v>
      </c>
      <c r="C10" s="162" t="s">
        <v>349</v>
      </c>
      <c r="D10" s="163"/>
      <c r="F10" s="135" t="s">
        <v>71</v>
      </c>
      <c r="G10" s="33" t="s">
        <v>349</v>
      </c>
    </row>
    <row r="11" spans="2:7" x14ac:dyDescent="0.2">
      <c r="B11" s="168" t="s">
        <v>72</v>
      </c>
      <c r="C11" s="162" t="s">
        <v>73</v>
      </c>
      <c r="D11" s="163"/>
      <c r="F11" s="135" t="s">
        <v>72</v>
      </c>
      <c r="G11" s="33" t="s">
        <v>73</v>
      </c>
    </row>
    <row r="12" spans="2:7" x14ac:dyDescent="0.2">
      <c r="B12" s="168" t="s">
        <v>74</v>
      </c>
      <c r="C12" s="162" t="s">
        <v>75</v>
      </c>
      <c r="D12" s="163"/>
      <c r="F12" s="135" t="s">
        <v>74</v>
      </c>
      <c r="G12" s="33" t="s">
        <v>75</v>
      </c>
    </row>
    <row r="13" spans="2:7" x14ac:dyDescent="0.2">
      <c r="B13" s="168" t="s">
        <v>76</v>
      </c>
      <c r="C13" s="162" t="s">
        <v>77</v>
      </c>
      <c r="D13" s="163"/>
      <c r="F13" s="135" t="s">
        <v>76</v>
      </c>
      <c r="G13" s="33" t="s">
        <v>77</v>
      </c>
    </row>
    <row r="14" spans="2:7" x14ac:dyDescent="0.2">
      <c r="B14" s="168" t="s">
        <v>78</v>
      </c>
      <c r="C14" s="162" t="s">
        <v>79</v>
      </c>
      <c r="D14" s="163"/>
      <c r="F14" s="135" t="s">
        <v>78</v>
      </c>
      <c r="G14" s="33" t="s">
        <v>79</v>
      </c>
    </row>
    <row r="15" spans="2:7" x14ac:dyDescent="0.2">
      <c r="B15" s="168" t="s">
        <v>80</v>
      </c>
      <c r="C15" s="162" t="s">
        <v>81</v>
      </c>
      <c r="D15" s="163"/>
      <c r="F15" s="135" t="s">
        <v>80</v>
      </c>
      <c r="G15" s="33" t="s">
        <v>81</v>
      </c>
    </row>
    <row r="16" spans="2:7" ht="13.5" thickBot="1" x14ac:dyDescent="0.25">
      <c r="B16" s="169" t="s">
        <v>82</v>
      </c>
      <c r="C16" s="165" t="s">
        <v>83</v>
      </c>
      <c r="D16" s="163"/>
      <c r="F16" s="136" t="s">
        <v>82</v>
      </c>
      <c r="G16" s="34" t="s">
        <v>83</v>
      </c>
    </row>
    <row r="17" spans="2:7" ht="15.75" thickBot="1" x14ac:dyDescent="0.3">
      <c r="B17" s="23" t="s">
        <v>5</v>
      </c>
      <c r="C17" s="166">
        <v>13</v>
      </c>
      <c r="F17" s="23" t="s">
        <v>5</v>
      </c>
      <c r="G17" s="21">
        <v>13</v>
      </c>
    </row>
    <row r="19" spans="2:7" ht="15" x14ac:dyDescent="0.25">
      <c r="B19" s="22" t="s">
        <v>277</v>
      </c>
      <c r="C19" s="35">
        <f>C17*1100</f>
        <v>14300</v>
      </c>
      <c r="F19" s="22" t="s">
        <v>277</v>
      </c>
      <c r="G19" s="35">
        <f>G17*1100</f>
        <v>14300</v>
      </c>
    </row>
    <row r="21" spans="2:7" ht="15" x14ac:dyDescent="0.25">
      <c r="B21" s="167" t="s">
        <v>540</v>
      </c>
      <c r="C21" s="167"/>
      <c r="D21" s="167"/>
      <c r="E21" s="155"/>
      <c r="F21" s="155" t="s">
        <v>348</v>
      </c>
      <c r="G21" s="22"/>
    </row>
    <row r="22" spans="2:7" x14ac:dyDescent="0.2">
      <c r="B22" s="167" t="s">
        <v>541</v>
      </c>
      <c r="C22" s="167"/>
      <c r="D22" s="167"/>
      <c r="E22" s="155"/>
      <c r="F22" s="155" t="s">
        <v>394</v>
      </c>
      <c r="G22" s="155"/>
    </row>
    <row r="23" spans="2:7" x14ac:dyDescent="0.2">
      <c r="B23" s="167" t="s">
        <v>542</v>
      </c>
      <c r="C23" s="167"/>
      <c r="D23" s="167"/>
      <c r="E23" s="155"/>
      <c r="F23" s="155" t="s">
        <v>395</v>
      </c>
      <c r="G23" s="155"/>
    </row>
    <row r="24" spans="2:7" x14ac:dyDescent="0.2">
      <c r="E24" s="155"/>
      <c r="F24" s="155"/>
      <c r="G24" s="155"/>
    </row>
  </sheetData>
  <mergeCells count="2">
    <mergeCell ref="B2:C2"/>
    <mergeCell ref="F2:G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J16" sqref="J16:K16"/>
    </sheetView>
  </sheetViews>
  <sheetFormatPr defaultRowHeight="12.75" x14ac:dyDescent="0.2"/>
  <cols>
    <col min="1" max="1" width="8.140625" customWidth="1"/>
    <col min="2" max="2" width="15.7109375" customWidth="1"/>
    <col min="3" max="3" width="15.28515625" customWidth="1"/>
    <col min="4" max="4" width="33.42578125" customWidth="1"/>
    <col min="5" max="5" width="8.85546875" customWidth="1"/>
    <col min="6" max="6" width="12.140625" customWidth="1"/>
    <col min="7" max="7" width="16.140625" customWidth="1"/>
    <col min="8" max="8" width="15.140625" customWidth="1"/>
    <col min="9" max="9" width="33.28515625" customWidth="1"/>
  </cols>
  <sheetData>
    <row r="1" spans="1:9" ht="13.5" thickBot="1" x14ac:dyDescent="0.25"/>
    <row r="2" spans="1:9" ht="15.75" thickBot="1" x14ac:dyDescent="0.3">
      <c r="A2" s="263" t="s">
        <v>782</v>
      </c>
      <c r="B2" s="265"/>
      <c r="C2" s="265"/>
      <c r="D2" s="264"/>
      <c r="F2" s="263" t="s">
        <v>767</v>
      </c>
      <c r="G2" s="265"/>
      <c r="H2" s="265"/>
      <c r="I2" s="264"/>
    </row>
    <row r="3" spans="1:9" ht="15.75" thickBot="1" x14ac:dyDescent="0.3">
      <c r="A3" s="157" t="s">
        <v>312</v>
      </c>
      <c r="B3" s="23" t="s">
        <v>543</v>
      </c>
      <c r="C3" s="160" t="s">
        <v>346</v>
      </c>
      <c r="D3" s="23" t="s">
        <v>278</v>
      </c>
      <c r="F3" s="208" t="s">
        <v>312</v>
      </c>
      <c r="G3" s="23" t="s">
        <v>543</v>
      </c>
      <c r="H3" s="209" t="s">
        <v>346</v>
      </c>
      <c r="I3" s="23" t="s">
        <v>278</v>
      </c>
    </row>
    <row r="4" spans="1:9" x14ac:dyDescent="0.2">
      <c r="A4" s="170" t="s">
        <v>522</v>
      </c>
      <c r="B4" s="171" t="s">
        <v>12</v>
      </c>
      <c r="C4" s="161" t="s">
        <v>60</v>
      </c>
      <c r="D4" s="162" t="s">
        <v>61</v>
      </c>
      <c r="F4" s="170" t="s">
        <v>522</v>
      </c>
      <c r="G4" s="171" t="s">
        <v>12</v>
      </c>
      <c r="H4" s="161" t="s">
        <v>60</v>
      </c>
      <c r="I4" s="162" t="s">
        <v>61</v>
      </c>
    </row>
    <row r="5" spans="1:9" x14ac:dyDescent="0.2">
      <c r="A5" s="170" t="s">
        <v>522</v>
      </c>
      <c r="B5" s="171" t="s">
        <v>12</v>
      </c>
      <c r="C5" s="161" t="s">
        <v>62</v>
      </c>
      <c r="D5" s="162" t="s">
        <v>347</v>
      </c>
      <c r="F5" s="170" t="s">
        <v>522</v>
      </c>
      <c r="G5" s="171" t="s">
        <v>12</v>
      </c>
      <c r="H5" s="161" t="s">
        <v>62</v>
      </c>
      <c r="I5" s="162" t="s">
        <v>347</v>
      </c>
    </row>
    <row r="6" spans="1:9" x14ac:dyDescent="0.2">
      <c r="A6" s="170" t="s">
        <v>522</v>
      </c>
      <c r="B6" s="171" t="s">
        <v>12</v>
      </c>
      <c r="C6" s="161" t="s">
        <v>63</v>
      </c>
      <c r="D6" s="162" t="s">
        <v>64</v>
      </c>
      <c r="F6" s="170" t="s">
        <v>522</v>
      </c>
      <c r="G6" s="171" t="s">
        <v>12</v>
      </c>
      <c r="H6" s="161" t="s">
        <v>63</v>
      </c>
      <c r="I6" s="162" t="s">
        <v>64</v>
      </c>
    </row>
    <row r="7" spans="1:9" x14ac:dyDescent="0.2">
      <c r="A7" s="170" t="s">
        <v>522</v>
      </c>
      <c r="B7" s="171" t="s">
        <v>12</v>
      </c>
      <c r="C7" s="161" t="s">
        <v>65</v>
      </c>
      <c r="D7" s="162" t="s">
        <v>66</v>
      </c>
      <c r="F7" s="170" t="s">
        <v>522</v>
      </c>
      <c r="G7" s="171" t="s">
        <v>12</v>
      </c>
      <c r="H7" s="161" t="s">
        <v>65</v>
      </c>
      <c r="I7" s="162" t="s">
        <v>66</v>
      </c>
    </row>
    <row r="8" spans="1:9" x14ac:dyDescent="0.2">
      <c r="A8" s="170" t="s">
        <v>522</v>
      </c>
      <c r="B8" s="171" t="s">
        <v>12</v>
      </c>
      <c r="C8" s="161" t="s">
        <v>67</v>
      </c>
      <c r="D8" s="162" t="s">
        <v>68</v>
      </c>
      <c r="F8" s="170" t="s">
        <v>522</v>
      </c>
      <c r="G8" s="171" t="s">
        <v>12</v>
      </c>
      <c r="H8" s="161" t="s">
        <v>67</v>
      </c>
      <c r="I8" s="162" t="s">
        <v>68</v>
      </c>
    </row>
    <row r="9" spans="1:9" x14ac:dyDescent="0.2">
      <c r="A9" s="170" t="s">
        <v>522</v>
      </c>
      <c r="B9" s="171" t="s">
        <v>12</v>
      </c>
      <c r="C9" s="161" t="s">
        <v>69</v>
      </c>
      <c r="D9" s="162" t="s">
        <v>70</v>
      </c>
      <c r="F9" s="170" t="s">
        <v>522</v>
      </c>
      <c r="G9" s="171" t="s">
        <v>12</v>
      </c>
      <c r="H9" s="161" t="s">
        <v>69</v>
      </c>
      <c r="I9" s="162" t="s">
        <v>70</v>
      </c>
    </row>
    <row r="10" spans="1:9" x14ac:dyDescent="0.2">
      <c r="A10" s="170" t="s">
        <v>522</v>
      </c>
      <c r="B10" s="171" t="s">
        <v>12</v>
      </c>
      <c r="C10" s="161" t="s">
        <v>71</v>
      </c>
      <c r="D10" s="162" t="s">
        <v>280</v>
      </c>
      <c r="F10" s="170" t="s">
        <v>522</v>
      </c>
      <c r="G10" s="171" t="s">
        <v>12</v>
      </c>
      <c r="H10" s="161" t="s">
        <v>71</v>
      </c>
      <c r="I10" s="162" t="s">
        <v>280</v>
      </c>
    </row>
    <row r="11" spans="1:9" x14ac:dyDescent="0.2">
      <c r="A11" s="170" t="s">
        <v>522</v>
      </c>
      <c r="B11" s="171" t="s">
        <v>12</v>
      </c>
      <c r="C11" s="161" t="s">
        <v>72</v>
      </c>
      <c r="D11" s="162" t="s">
        <v>73</v>
      </c>
      <c r="F11" s="170" t="s">
        <v>522</v>
      </c>
      <c r="G11" s="171" t="s">
        <v>12</v>
      </c>
      <c r="H11" s="161" t="s">
        <v>72</v>
      </c>
      <c r="I11" s="162" t="s">
        <v>73</v>
      </c>
    </row>
    <row r="12" spans="1:9" x14ac:dyDescent="0.2">
      <c r="A12" s="170" t="s">
        <v>522</v>
      </c>
      <c r="B12" s="171" t="s">
        <v>12</v>
      </c>
      <c r="C12" s="161" t="s">
        <v>74</v>
      </c>
      <c r="D12" s="162" t="s">
        <v>281</v>
      </c>
      <c r="F12" s="170" t="s">
        <v>522</v>
      </c>
      <c r="G12" s="171" t="s">
        <v>12</v>
      </c>
      <c r="H12" s="161" t="s">
        <v>74</v>
      </c>
      <c r="I12" s="162" t="s">
        <v>281</v>
      </c>
    </row>
    <row r="13" spans="1:9" x14ac:dyDescent="0.2">
      <c r="A13" s="170" t="s">
        <v>522</v>
      </c>
      <c r="B13" s="171" t="s">
        <v>12</v>
      </c>
      <c r="C13" s="161" t="s">
        <v>76</v>
      </c>
      <c r="D13" s="162" t="s">
        <v>77</v>
      </c>
      <c r="F13" s="170" t="s">
        <v>522</v>
      </c>
      <c r="G13" s="171" t="s">
        <v>12</v>
      </c>
      <c r="H13" s="161" t="s">
        <v>76</v>
      </c>
      <c r="I13" s="162" t="s">
        <v>77</v>
      </c>
    </row>
    <row r="14" spans="1:9" x14ac:dyDescent="0.2">
      <c r="A14" s="170" t="s">
        <v>522</v>
      </c>
      <c r="B14" s="171" t="s">
        <v>12</v>
      </c>
      <c r="C14" s="161" t="s">
        <v>78</v>
      </c>
      <c r="D14" s="162" t="s">
        <v>282</v>
      </c>
      <c r="F14" s="170" t="s">
        <v>522</v>
      </c>
      <c r="G14" s="171" t="s">
        <v>12</v>
      </c>
      <c r="H14" s="161" t="s">
        <v>78</v>
      </c>
      <c r="I14" s="162" t="s">
        <v>282</v>
      </c>
    </row>
    <row r="15" spans="1:9" x14ac:dyDescent="0.2">
      <c r="A15" s="170" t="s">
        <v>522</v>
      </c>
      <c r="B15" s="171" t="s">
        <v>12</v>
      </c>
      <c r="C15" s="161" t="s">
        <v>80</v>
      </c>
      <c r="D15" s="162" t="s">
        <v>81</v>
      </c>
      <c r="F15" s="170" t="s">
        <v>522</v>
      </c>
      <c r="G15" s="171" t="s">
        <v>12</v>
      </c>
      <c r="H15" s="161" t="s">
        <v>80</v>
      </c>
      <c r="I15" s="162" t="s">
        <v>81</v>
      </c>
    </row>
    <row r="16" spans="1:9" ht="13.5" thickBot="1" x14ac:dyDescent="0.25">
      <c r="A16" s="170" t="s">
        <v>522</v>
      </c>
      <c r="B16" s="172" t="s">
        <v>12</v>
      </c>
      <c r="C16" s="164" t="s">
        <v>82</v>
      </c>
      <c r="D16" s="165" t="s">
        <v>83</v>
      </c>
      <c r="F16" s="170" t="s">
        <v>522</v>
      </c>
      <c r="G16" s="172" t="s">
        <v>12</v>
      </c>
      <c r="H16" s="164" t="s">
        <v>82</v>
      </c>
      <c r="I16" s="165" t="s">
        <v>83</v>
      </c>
    </row>
    <row r="17" spans="1:9" ht="15.75" thickBot="1" x14ac:dyDescent="0.3">
      <c r="A17" s="266" t="s">
        <v>5</v>
      </c>
      <c r="B17" s="267"/>
      <c r="C17" s="268"/>
      <c r="D17" s="21">
        <v>13</v>
      </c>
      <c r="F17" s="266" t="s">
        <v>5</v>
      </c>
      <c r="G17" s="267"/>
      <c r="H17" s="268"/>
      <c r="I17" s="21">
        <v>13</v>
      </c>
    </row>
    <row r="18" spans="1:9" ht="13.5" thickBot="1" x14ac:dyDescent="0.25"/>
    <row r="19" spans="1:9" ht="15.75" thickBot="1" x14ac:dyDescent="0.3">
      <c r="A19" s="266" t="s">
        <v>784</v>
      </c>
      <c r="B19" s="267"/>
      <c r="C19" s="267"/>
      <c r="D19" s="268"/>
      <c r="F19" s="266" t="s">
        <v>768</v>
      </c>
      <c r="G19" s="267"/>
      <c r="H19" s="267"/>
      <c r="I19" s="268"/>
    </row>
    <row r="20" spans="1:9" ht="15.75" thickBot="1" x14ac:dyDescent="0.3">
      <c r="A20" s="157" t="s">
        <v>312</v>
      </c>
      <c r="B20" s="23" t="s">
        <v>544</v>
      </c>
      <c r="C20" s="160" t="s">
        <v>47</v>
      </c>
      <c r="D20" s="23" t="s">
        <v>59</v>
      </c>
      <c r="F20" s="208" t="s">
        <v>312</v>
      </c>
      <c r="G20" s="23" t="s">
        <v>544</v>
      </c>
      <c r="H20" s="209" t="s">
        <v>47</v>
      </c>
      <c r="I20" s="23" t="s">
        <v>59</v>
      </c>
    </row>
    <row r="21" spans="1:9" x14ac:dyDescent="0.2">
      <c r="A21" s="173" t="s">
        <v>522</v>
      </c>
      <c r="B21" s="173" t="s">
        <v>545</v>
      </c>
      <c r="C21" s="173" t="s">
        <v>546</v>
      </c>
      <c r="D21" s="173" t="s">
        <v>547</v>
      </c>
      <c r="E21" s="155"/>
      <c r="F21" s="173" t="s">
        <v>522</v>
      </c>
      <c r="G21" s="173" t="s">
        <v>545</v>
      </c>
      <c r="H21" s="173" t="s">
        <v>546</v>
      </c>
      <c r="I21" s="173" t="s">
        <v>547</v>
      </c>
    </row>
    <row r="22" spans="1:9" x14ac:dyDescent="0.2">
      <c r="A22" s="174" t="s">
        <v>522</v>
      </c>
      <c r="B22" s="174" t="s">
        <v>548</v>
      </c>
      <c r="C22" s="162" t="s">
        <v>546</v>
      </c>
      <c r="D22" s="175" t="s">
        <v>549</v>
      </c>
      <c r="E22" s="155"/>
      <c r="F22" s="174" t="s">
        <v>522</v>
      </c>
      <c r="G22" s="174" t="s">
        <v>548</v>
      </c>
      <c r="H22" s="162" t="s">
        <v>546</v>
      </c>
      <c r="I22" s="175" t="s">
        <v>549</v>
      </c>
    </row>
    <row r="23" spans="1:9" x14ac:dyDescent="0.2">
      <c r="A23" s="174" t="s">
        <v>522</v>
      </c>
      <c r="B23" s="174" t="s">
        <v>550</v>
      </c>
      <c r="C23" s="162" t="s">
        <v>546</v>
      </c>
      <c r="D23" s="162" t="s">
        <v>551</v>
      </c>
      <c r="E23" s="155"/>
      <c r="F23" s="174" t="s">
        <v>522</v>
      </c>
      <c r="G23" s="174" t="s">
        <v>550</v>
      </c>
      <c r="H23" s="162" t="s">
        <v>546</v>
      </c>
      <c r="I23" s="162" t="s">
        <v>551</v>
      </c>
    </row>
    <row r="24" spans="1:9" ht="13.5" thickBot="1" x14ac:dyDescent="0.25">
      <c r="A24" s="176" t="s">
        <v>522</v>
      </c>
      <c r="B24" s="176" t="s">
        <v>552</v>
      </c>
      <c r="C24" s="172" t="s">
        <v>546</v>
      </c>
      <c r="D24" s="165" t="s">
        <v>553</v>
      </c>
      <c r="F24" s="176" t="s">
        <v>522</v>
      </c>
      <c r="G24" s="176" t="s">
        <v>552</v>
      </c>
      <c r="H24" s="172" t="s">
        <v>546</v>
      </c>
      <c r="I24" s="165" t="s">
        <v>553</v>
      </c>
    </row>
    <row r="25" spans="1:9" ht="15.75" thickBot="1" x14ac:dyDescent="0.3">
      <c r="A25" s="266" t="s">
        <v>5</v>
      </c>
      <c r="B25" s="267"/>
      <c r="C25" s="268"/>
      <c r="D25" s="21">
        <v>4</v>
      </c>
      <c r="F25" s="266" t="s">
        <v>5</v>
      </c>
      <c r="G25" s="267"/>
      <c r="H25" s="268"/>
      <c r="I25" s="21">
        <v>4</v>
      </c>
    </row>
    <row r="26" spans="1:9" ht="15" x14ac:dyDescent="0.25">
      <c r="A26" s="158"/>
      <c r="B26" s="158"/>
      <c r="C26" s="158"/>
      <c r="D26" s="159"/>
      <c r="F26" s="158"/>
      <c r="G26" s="158"/>
      <c r="H26" s="158"/>
      <c r="I26" s="159"/>
    </row>
    <row r="27" spans="1:9" ht="15" x14ac:dyDescent="0.25">
      <c r="C27" s="22" t="s">
        <v>279</v>
      </c>
      <c r="D27" s="35">
        <f>D17*1570</f>
        <v>20410</v>
      </c>
      <c r="H27" s="22" t="s">
        <v>279</v>
      </c>
      <c r="I27" s="35">
        <f>I17*1570</f>
        <v>20410</v>
      </c>
    </row>
    <row r="28" spans="1:9" ht="15" x14ac:dyDescent="0.25">
      <c r="A28" s="158"/>
      <c r="B28" s="158"/>
      <c r="C28" s="22" t="s">
        <v>554</v>
      </c>
      <c r="D28" s="35">
        <f>D25*248</f>
        <v>992</v>
      </c>
      <c r="F28" s="158"/>
      <c r="G28" s="158"/>
      <c r="H28" s="22" t="s">
        <v>554</v>
      </c>
      <c r="I28" s="35">
        <f>I25*248</f>
        <v>992</v>
      </c>
    </row>
    <row r="29" spans="1:9" ht="15" x14ac:dyDescent="0.25">
      <c r="A29" s="158"/>
      <c r="B29" s="158"/>
      <c r="C29" s="22"/>
      <c r="D29" s="159"/>
      <c r="F29" s="158"/>
      <c r="G29" s="158"/>
      <c r="H29" s="22"/>
      <c r="I29" s="159"/>
    </row>
    <row r="30" spans="1:9" ht="15" x14ac:dyDescent="0.25">
      <c r="C30" s="22" t="s">
        <v>5</v>
      </c>
      <c r="D30" s="35">
        <f>D27+D28</f>
        <v>21402</v>
      </c>
      <c r="H30" s="22" t="s">
        <v>5</v>
      </c>
      <c r="I30" s="35">
        <f>I27+I28</f>
        <v>21402</v>
      </c>
    </row>
    <row r="31" spans="1:9" ht="15" x14ac:dyDescent="0.25">
      <c r="C31" s="22"/>
      <c r="H31" s="22"/>
    </row>
    <row r="32" spans="1:9" x14ac:dyDescent="0.2">
      <c r="A32" s="167" t="s">
        <v>540</v>
      </c>
      <c r="B32" s="167"/>
      <c r="C32" s="167"/>
      <c r="D32" s="167"/>
      <c r="F32" s="167" t="s">
        <v>540</v>
      </c>
      <c r="G32" s="167"/>
      <c r="H32" s="167"/>
      <c r="I32" s="167"/>
    </row>
    <row r="33" spans="1:9" x14ac:dyDescent="0.2">
      <c r="A33" s="167" t="s">
        <v>541</v>
      </c>
      <c r="B33" s="167"/>
      <c r="C33" s="167"/>
      <c r="D33" s="167"/>
      <c r="F33" s="167" t="s">
        <v>541</v>
      </c>
      <c r="G33" s="167"/>
      <c r="H33" s="167"/>
      <c r="I33" s="167"/>
    </row>
    <row r="34" spans="1:9" x14ac:dyDescent="0.2">
      <c r="A34" s="167" t="s">
        <v>542</v>
      </c>
      <c r="B34" s="167"/>
      <c r="C34" s="167"/>
      <c r="D34" s="167"/>
      <c r="F34" s="167" t="s">
        <v>542</v>
      </c>
      <c r="G34" s="167"/>
      <c r="H34" s="167"/>
      <c r="I34" s="167"/>
    </row>
  </sheetData>
  <mergeCells count="8">
    <mergeCell ref="F2:I2"/>
    <mergeCell ref="F17:H17"/>
    <mergeCell ref="F19:I19"/>
    <mergeCell ref="F25:H25"/>
    <mergeCell ref="A19:D19"/>
    <mergeCell ref="A25:C25"/>
    <mergeCell ref="A2:D2"/>
    <mergeCell ref="A17:C17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zoomScaleNormal="100" workbookViewId="0">
      <selection activeCell="E18" sqref="E18"/>
    </sheetView>
  </sheetViews>
  <sheetFormatPr defaultRowHeight="12.75" x14ac:dyDescent="0.2"/>
  <cols>
    <col min="1" max="1" width="5.7109375" style="210" customWidth="1"/>
    <col min="2" max="2" width="92.7109375" style="212" customWidth="1"/>
    <col min="3" max="3" width="17.5703125" style="212" customWidth="1"/>
    <col min="4" max="16384" width="9.140625" style="143"/>
  </cols>
  <sheetData>
    <row r="1" spans="1:3" ht="20.100000000000001" customHeight="1" thickBot="1" x14ac:dyDescent="0.25">
      <c r="A1" s="269" t="s">
        <v>619</v>
      </c>
      <c r="B1" s="270"/>
      <c r="C1" s="271"/>
    </row>
    <row r="2" spans="1:3" ht="13.5" thickBot="1" x14ac:dyDescent="0.25">
      <c r="B2" s="211"/>
    </row>
    <row r="3" spans="1:3" ht="20.100000000000001" customHeight="1" thickBot="1" x14ac:dyDescent="0.25">
      <c r="A3" s="213" t="s">
        <v>620</v>
      </c>
      <c r="B3" s="214" t="s">
        <v>621</v>
      </c>
      <c r="C3" s="215" t="s">
        <v>622</v>
      </c>
    </row>
    <row r="4" spans="1:3" x14ac:dyDescent="0.2">
      <c r="A4" s="216">
        <v>1</v>
      </c>
      <c r="B4" s="217" t="s">
        <v>623</v>
      </c>
      <c r="C4" s="218">
        <v>175.76</v>
      </c>
    </row>
    <row r="5" spans="1:3" x14ac:dyDescent="0.2">
      <c r="A5" s="219">
        <v>2</v>
      </c>
      <c r="B5" s="217" t="s">
        <v>624</v>
      </c>
      <c r="C5" s="220">
        <v>207.22</v>
      </c>
    </row>
    <row r="6" spans="1:3" x14ac:dyDescent="0.2">
      <c r="A6" s="219">
        <v>3</v>
      </c>
      <c r="B6" s="217" t="s">
        <v>625</v>
      </c>
      <c r="C6" s="218">
        <v>1952.04</v>
      </c>
    </row>
    <row r="7" spans="1:3" x14ac:dyDescent="0.2">
      <c r="A7" s="219">
        <v>4</v>
      </c>
      <c r="B7" s="217" t="s">
        <v>626</v>
      </c>
      <c r="C7" s="218">
        <v>207.22</v>
      </c>
    </row>
    <row r="8" spans="1:3" x14ac:dyDescent="0.2">
      <c r="A8" s="219">
        <v>5</v>
      </c>
      <c r="B8" s="217" t="s">
        <v>627</v>
      </c>
      <c r="C8" s="218">
        <v>207.22</v>
      </c>
    </row>
    <row r="9" spans="1:3" x14ac:dyDescent="0.2">
      <c r="A9" s="219">
        <v>6</v>
      </c>
      <c r="B9" s="217" t="s">
        <v>628</v>
      </c>
      <c r="C9" s="218">
        <v>207.22</v>
      </c>
    </row>
    <row r="10" spans="1:3" x14ac:dyDescent="0.2">
      <c r="A10" s="219">
        <v>7</v>
      </c>
      <c r="B10" s="217" t="s">
        <v>629</v>
      </c>
      <c r="C10" s="218">
        <v>207.22</v>
      </c>
    </row>
    <row r="11" spans="1:3" x14ac:dyDescent="0.2">
      <c r="A11" s="219">
        <v>8</v>
      </c>
      <c r="B11" s="217" t="s">
        <v>630</v>
      </c>
      <c r="C11" s="218">
        <v>207.22</v>
      </c>
    </row>
    <row r="12" spans="1:3" x14ac:dyDescent="0.2">
      <c r="A12" s="219">
        <v>9</v>
      </c>
      <c r="B12" s="217" t="s">
        <v>631</v>
      </c>
      <c r="C12" s="218">
        <v>207.22</v>
      </c>
    </row>
    <row r="13" spans="1:3" x14ac:dyDescent="0.2">
      <c r="A13" s="219">
        <v>10</v>
      </c>
      <c r="B13" s="217" t="s">
        <v>632</v>
      </c>
      <c r="C13" s="218">
        <v>207.22</v>
      </c>
    </row>
    <row r="14" spans="1:3" x14ac:dyDescent="0.2">
      <c r="A14" s="219">
        <v>11</v>
      </c>
      <c r="B14" s="217" t="s">
        <v>633</v>
      </c>
      <c r="C14" s="218">
        <v>160.01</v>
      </c>
    </row>
    <row r="15" spans="1:3" x14ac:dyDescent="0.2">
      <c r="A15" s="219">
        <v>12</v>
      </c>
      <c r="B15" s="217" t="s">
        <v>634</v>
      </c>
      <c r="C15" s="218">
        <v>207.22</v>
      </c>
    </row>
    <row r="16" spans="1:3" x14ac:dyDescent="0.2">
      <c r="A16" s="219">
        <v>13</v>
      </c>
      <c r="B16" s="217" t="s">
        <v>635</v>
      </c>
      <c r="C16" s="218">
        <v>207.22</v>
      </c>
    </row>
    <row r="17" spans="1:3" x14ac:dyDescent="0.2">
      <c r="A17" s="219">
        <v>14</v>
      </c>
      <c r="B17" s="217" t="s">
        <v>636</v>
      </c>
      <c r="C17" s="218">
        <v>207.22</v>
      </c>
    </row>
    <row r="18" spans="1:3" x14ac:dyDescent="0.2">
      <c r="A18" s="219">
        <v>15</v>
      </c>
      <c r="B18" s="217" t="s">
        <v>637</v>
      </c>
      <c r="C18" s="218">
        <v>4852.84</v>
      </c>
    </row>
    <row r="19" spans="1:3" x14ac:dyDescent="0.2">
      <c r="A19" s="219">
        <v>16</v>
      </c>
      <c r="B19" s="217" t="s">
        <v>638</v>
      </c>
      <c r="C19" s="218">
        <v>207.22</v>
      </c>
    </row>
    <row r="20" spans="1:3" x14ac:dyDescent="0.2">
      <c r="A20" s="219">
        <v>17</v>
      </c>
      <c r="B20" s="217" t="s">
        <v>639</v>
      </c>
      <c r="C20" s="218">
        <v>706.21</v>
      </c>
    </row>
    <row r="21" spans="1:3" x14ac:dyDescent="0.2">
      <c r="A21" s="219">
        <v>18</v>
      </c>
      <c r="B21" s="217" t="s">
        <v>640</v>
      </c>
      <c r="C21" s="218">
        <v>161.01</v>
      </c>
    </row>
    <row r="22" spans="1:3" x14ac:dyDescent="0.2">
      <c r="A22" s="219">
        <v>19</v>
      </c>
      <c r="B22" s="217" t="s">
        <v>641</v>
      </c>
      <c r="C22" s="218">
        <v>207.22</v>
      </c>
    </row>
    <row r="23" spans="1:3" x14ac:dyDescent="0.2">
      <c r="A23" s="219">
        <v>20</v>
      </c>
      <c r="B23" s="217" t="s">
        <v>642</v>
      </c>
      <c r="C23" s="218">
        <v>207.22</v>
      </c>
    </row>
    <row r="24" spans="1:3" x14ac:dyDescent="0.2">
      <c r="A24" s="219">
        <v>21</v>
      </c>
      <c r="B24" s="217" t="s">
        <v>643</v>
      </c>
      <c r="C24" s="218">
        <v>204.69</v>
      </c>
    </row>
    <row r="25" spans="1:3" x14ac:dyDescent="0.2">
      <c r="A25" s="219">
        <v>22</v>
      </c>
      <c r="B25" s="217" t="s">
        <v>644</v>
      </c>
      <c r="C25" s="218">
        <v>202.77</v>
      </c>
    </row>
    <row r="26" spans="1:3" x14ac:dyDescent="0.2">
      <c r="A26" s="219">
        <v>23</v>
      </c>
      <c r="B26" s="217" t="s">
        <v>645</v>
      </c>
      <c r="C26" s="218">
        <v>207.22</v>
      </c>
    </row>
    <row r="27" spans="1:3" x14ac:dyDescent="0.2">
      <c r="A27" s="219">
        <v>24</v>
      </c>
      <c r="B27" s="217" t="s">
        <v>646</v>
      </c>
      <c r="C27" s="218">
        <v>207.22</v>
      </c>
    </row>
    <row r="28" spans="1:3" x14ac:dyDescent="0.2">
      <c r="A28" s="219">
        <v>25</v>
      </c>
      <c r="B28" s="217" t="s">
        <v>647</v>
      </c>
      <c r="C28" s="218">
        <v>207.22</v>
      </c>
    </row>
    <row r="29" spans="1:3" x14ac:dyDescent="0.2">
      <c r="A29" s="219">
        <v>26</v>
      </c>
      <c r="B29" s="217" t="s">
        <v>648</v>
      </c>
      <c r="C29" s="218">
        <v>29.04</v>
      </c>
    </row>
    <row r="30" spans="1:3" x14ac:dyDescent="0.2">
      <c r="A30" s="219">
        <v>27</v>
      </c>
      <c r="B30" s="217" t="s">
        <v>649</v>
      </c>
      <c r="C30" s="218">
        <v>207.22</v>
      </c>
    </row>
    <row r="31" spans="1:3" x14ac:dyDescent="0.2">
      <c r="A31" s="219">
        <v>28</v>
      </c>
      <c r="B31" s="217" t="s">
        <v>650</v>
      </c>
      <c r="C31" s="218">
        <v>207.22</v>
      </c>
    </row>
    <row r="32" spans="1:3" x14ac:dyDescent="0.2">
      <c r="A32" s="219">
        <v>29</v>
      </c>
      <c r="B32" s="217" t="s">
        <v>651</v>
      </c>
      <c r="C32" s="218">
        <v>207.22</v>
      </c>
    </row>
    <row r="33" spans="1:3" x14ac:dyDescent="0.2">
      <c r="A33" s="219">
        <v>30</v>
      </c>
      <c r="B33" s="217" t="s">
        <v>652</v>
      </c>
      <c r="C33" s="218">
        <v>29.04</v>
      </c>
    </row>
    <row r="34" spans="1:3" x14ac:dyDescent="0.2">
      <c r="A34" s="219">
        <v>31</v>
      </c>
      <c r="B34" s="217" t="s">
        <v>653</v>
      </c>
      <c r="C34" s="218">
        <v>955.67</v>
      </c>
    </row>
    <row r="35" spans="1:3" x14ac:dyDescent="0.2">
      <c r="A35" s="219">
        <v>32</v>
      </c>
      <c r="B35" s="217" t="s">
        <v>654</v>
      </c>
      <c r="C35" s="218">
        <v>26.16</v>
      </c>
    </row>
    <row r="36" spans="1:3" x14ac:dyDescent="0.2">
      <c r="A36" s="219">
        <v>33</v>
      </c>
      <c r="B36" s="217" t="s">
        <v>655</v>
      </c>
      <c r="C36" s="218">
        <v>207.22</v>
      </c>
    </row>
    <row r="37" spans="1:3" x14ac:dyDescent="0.2">
      <c r="A37" s="219">
        <v>34</v>
      </c>
      <c r="B37" s="217" t="s">
        <v>656</v>
      </c>
      <c r="C37" s="218">
        <v>381.63</v>
      </c>
    </row>
    <row r="38" spans="1:3" x14ac:dyDescent="0.2">
      <c r="A38" s="219">
        <v>35</v>
      </c>
      <c r="B38" s="217" t="s">
        <v>657</v>
      </c>
      <c r="C38" s="218">
        <v>207.22</v>
      </c>
    </row>
    <row r="39" spans="1:3" x14ac:dyDescent="0.2">
      <c r="A39" s="219">
        <v>36</v>
      </c>
      <c r="B39" s="217" t="s">
        <v>658</v>
      </c>
      <c r="C39" s="218">
        <v>935.46</v>
      </c>
    </row>
    <row r="40" spans="1:3" x14ac:dyDescent="0.2">
      <c r="A40" s="219">
        <v>37</v>
      </c>
      <c r="B40" s="217" t="s">
        <v>659</v>
      </c>
      <c r="C40" s="218">
        <v>207.22</v>
      </c>
    </row>
    <row r="41" spans="1:3" x14ac:dyDescent="0.2">
      <c r="A41" s="219">
        <v>38</v>
      </c>
      <c r="B41" s="217" t="s">
        <v>660</v>
      </c>
      <c r="C41" s="218">
        <v>29.04</v>
      </c>
    </row>
    <row r="42" spans="1:3" x14ac:dyDescent="0.2">
      <c r="A42" s="219">
        <v>39</v>
      </c>
      <c r="B42" s="217" t="s">
        <v>661</v>
      </c>
      <c r="C42" s="218">
        <v>196.51</v>
      </c>
    </row>
    <row r="43" spans="1:3" x14ac:dyDescent="0.2">
      <c r="A43" s="219">
        <v>40</v>
      </c>
      <c r="B43" s="217" t="s">
        <v>662</v>
      </c>
      <c r="C43" s="218">
        <v>819.2</v>
      </c>
    </row>
    <row r="44" spans="1:3" x14ac:dyDescent="0.2">
      <c r="A44" s="219">
        <v>41</v>
      </c>
      <c r="B44" s="217" t="s">
        <v>663</v>
      </c>
      <c r="C44" s="218">
        <v>207.22</v>
      </c>
    </row>
    <row r="45" spans="1:3" x14ac:dyDescent="0.2">
      <c r="A45" s="219">
        <v>42</v>
      </c>
      <c r="B45" s="217" t="s">
        <v>664</v>
      </c>
      <c r="C45" s="218">
        <v>207.22</v>
      </c>
    </row>
    <row r="46" spans="1:3" x14ac:dyDescent="0.2">
      <c r="A46" s="219">
        <v>43</v>
      </c>
      <c r="B46" s="217" t="s">
        <v>665</v>
      </c>
      <c r="C46" s="218">
        <v>207.22</v>
      </c>
    </row>
    <row r="47" spans="1:3" x14ac:dyDescent="0.2">
      <c r="A47" s="219">
        <v>44</v>
      </c>
      <c r="B47" s="217" t="s">
        <v>666</v>
      </c>
      <c r="C47" s="218">
        <v>207.22</v>
      </c>
    </row>
    <row r="48" spans="1:3" x14ac:dyDescent="0.2">
      <c r="A48" s="219">
        <v>45</v>
      </c>
      <c r="B48" s="217" t="s">
        <v>667</v>
      </c>
      <c r="C48" s="218">
        <v>29.04</v>
      </c>
    </row>
    <row r="49" spans="1:3" x14ac:dyDescent="0.2">
      <c r="A49" s="219">
        <v>46</v>
      </c>
      <c r="B49" s="217" t="s">
        <v>668</v>
      </c>
      <c r="C49" s="218">
        <v>774.94</v>
      </c>
    </row>
    <row r="50" spans="1:3" x14ac:dyDescent="0.2">
      <c r="A50" s="219">
        <v>47</v>
      </c>
      <c r="B50" s="217" t="s">
        <v>669</v>
      </c>
      <c r="C50" s="218">
        <v>25.98</v>
      </c>
    </row>
    <row r="51" spans="1:3" x14ac:dyDescent="0.2">
      <c r="A51" s="219">
        <v>48</v>
      </c>
      <c r="B51" s="217" t="s">
        <v>670</v>
      </c>
      <c r="C51" s="218">
        <v>3640.27</v>
      </c>
    </row>
    <row r="52" spans="1:3" x14ac:dyDescent="0.2">
      <c r="A52" s="219">
        <v>49</v>
      </c>
      <c r="B52" s="217" t="s">
        <v>671</v>
      </c>
      <c r="C52" s="218">
        <v>207.22</v>
      </c>
    </row>
    <row r="53" spans="1:3" x14ac:dyDescent="0.2">
      <c r="A53" s="219">
        <v>50</v>
      </c>
      <c r="B53" s="217" t="s">
        <v>672</v>
      </c>
      <c r="C53" s="218">
        <v>3887.12</v>
      </c>
    </row>
    <row r="54" spans="1:3" x14ac:dyDescent="0.2">
      <c r="A54" s="219">
        <v>51</v>
      </c>
      <c r="B54" s="217" t="s">
        <v>673</v>
      </c>
      <c r="C54" s="218">
        <v>207.22</v>
      </c>
    </row>
    <row r="55" spans="1:3" x14ac:dyDescent="0.2">
      <c r="A55" s="219">
        <v>52</v>
      </c>
      <c r="B55" s="217" t="s">
        <v>674</v>
      </c>
      <c r="C55" s="218">
        <v>207.22</v>
      </c>
    </row>
    <row r="56" spans="1:3" x14ac:dyDescent="0.2">
      <c r="A56" s="219">
        <v>53</v>
      </c>
      <c r="B56" s="217" t="s">
        <v>675</v>
      </c>
      <c r="C56" s="218">
        <v>207.22</v>
      </c>
    </row>
    <row r="57" spans="1:3" x14ac:dyDescent="0.2">
      <c r="A57" s="219">
        <v>54</v>
      </c>
      <c r="B57" s="217" t="s">
        <v>676</v>
      </c>
      <c r="C57" s="218">
        <v>207.22</v>
      </c>
    </row>
    <row r="58" spans="1:3" x14ac:dyDescent="0.2">
      <c r="A58" s="219">
        <v>55</v>
      </c>
      <c r="B58" s="217" t="s">
        <v>677</v>
      </c>
      <c r="C58" s="218">
        <v>196.51</v>
      </c>
    </row>
    <row r="59" spans="1:3" x14ac:dyDescent="0.2">
      <c r="A59" s="219">
        <v>56</v>
      </c>
      <c r="B59" s="217" t="s">
        <v>678</v>
      </c>
      <c r="C59" s="218">
        <v>1035.5899999999999</v>
      </c>
    </row>
    <row r="60" spans="1:3" x14ac:dyDescent="0.2">
      <c r="A60" s="219">
        <v>57</v>
      </c>
      <c r="B60" s="217" t="s">
        <v>679</v>
      </c>
      <c r="C60" s="218">
        <v>26.7</v>
      </c>
    </row>
    <row r="61" spans="1:3" x14ac:dyDescent="0.2">
      <c r="A61" s="219">
        <v>58</v>
      </c>
      <c r="B61" s="217" t="s">
        <v>680</v>
      </c>
      <c r="C61" s="218">
        <v>29.04</v>
      </c>
    </row>
    <row r="62" spans="1:3" x14ac:dyDescent="0.2">
      <c r="A62" s="219">
        <v>59</v>
      </c>
      <c r="B62" s="217" t="s">
        <v>681</v>
      </c>
      <c r="C62" s="218">
        <v>207.22</v>
      </c>
    </row>
    <row r="63" spans="1:3" x14ac:dyDescent="0.2">
      <c r="A63" s="219">
        <v>60</v>
      </c>
      <c r="B63" s="217" t="s">
        <v>682</v>
      </c>
      <c r="C63" s="218">
        <v>207.22</v>
      </c>
    </row>
    <row r="64" spans="1:3" x14ac:dyDescent="0.2">
      <c r="A64" s="219">
        <v>61</v>
      </c>
      <c r="B64" s="217" t="s">
        <v>683</v>
      </c>
      <c r="C64" s="218">
        <v>207.22</v>
      </c>
    </row>
    <row r="65" spans="1:3" x14ac:dyDescent="0.2">
      <c r="A65" s="219">
        <v>62</v>
      </c>
      <c r="B65" s="217" t="s">
        <v>684</v>
      </c>
      <c r="C65" s="218">
        <v>207.22</v>
      </c>
    </row>
    <row r="66" spans="1:3" x14ac:dyDescent="0.2">
      <c r="A66" s="219">
        <v>63</v>
      </c>
      <c r="B66" s="217" t="s">
        <v>685</v>
      </c>
      <c r="C66" s="218">
        <v>207.22</v>
      </c>
    </row>
    <row r="67" spans="1:3" x14ac:dyDescent="0.2">
      <c r="A67" s="219">
        <v>64</v>
      </c>
      <c r="B67" s="217" t="s">
        <v>686</v>
      </c>
      <c r="C67" s="218">
        <v>207.22</v>
      </c>
    </row>
    <row r="68" spans="1:3" x14ac:dyDescent="0.2">
      <c r="A68" s="219">
        <v>65</v>
      </c>
      <c r="B68" s="217" t="s">
        <v>687</v>
      </c>
      <c r="C68" s="218">
        <v>1896.95</v>
      </c>
    </row>
    <row r="69" spans="1:3" x14ac:dyDescent="0.2">
      <c r="A69" s="219">
        <v>66</v>
      </c>
      <c r="B69" s="217" t="s">
        <v>688</v>
      </c>
      <c r="C69" s="218">
        <v>914.32</v>
      </c>
    </row>
    <row r="70" spans="1:3" x14ac:dyDescent="0.2">
      <c r="A70" s="219">
        <v>67</v>
      </c>
      <c r="B70" s="217" t="s">
        <v>689</v>
      </c>
      <c r="C70" s="218">
        <v>207.22</v>
      </c>
    </row>
    <row r="71" spans="1:3" x14ac:dyDescent="0.2">
      <c r="A71" s="219">
        <v>68</v>
      </c>
      <c r="B71" s="217" t="s">
        <v>690</v>
      </c>
      <c r="C71" s="218">
        <v>195.69</v>
      </c>
    </row>
    <row r="72" spans="1:3" x14ac:dyDescent="0.2">
      <c r="A72" s="219">
        <v>69</v>
      </c>
      <c r="B72" s="217" t="s">
        <v>691</v>
      </c>
      <c r="C72" s="218">
        <v>29.04</v>
      </c>
    </row>
    <row r="73" spans="1:3" x14ac:dyDescent="0.2">
      <c r="A73" s="219">
        <v>70</v>
      </c>
      <c r="B73" s="217" t="s">
        <v>692</v>
      </c>
      <c r="C73" s="218">
        <v>207.22</v>
      </c>
    </row>
    <row r="74" spans="1:3" x14ac:dyDescent="0.2">
      <c r="A74" s="219">
        <v>71</v>
      </c>
      <c r="B74" s="217" t="s">
        <v>693</v>
      </c>
      <c r="C74" s="218">
        <v>207.22</v>
      </c>
    </row>
    <row r="75" spans="1:3" x14ac:dyDescent="0.2">
      <c r="A75" s="219">
        <v>72</v>
      </c>
      <c r="B75" s="217" t="s">
        <v>694</v>
      </c>
      <c r="C75" s="218">
        <v>207.22</v>
      </c>
    </row>
    <row r="76" spans="1:3" x14ac:dyDescent="0.2">
      <c r="A76" s="219">
        <v>73</v>
      </c>
      <c r="B76" s="217" t="s">
        <v>695</v>
      </c>
      <c r="C76" s="218">
        <v>170.48</v>
      </c>
    </row>
    <row r="77" spans="1:3" x14ac:dyDescent="0.2">
      <c r="A77" s="219">
        <v>74</v>
      </c>
      <c r="B77" s="217" t="s">
        <v>696</v>
      </c>
      <c r="C77" s="218">
        <v>29.04</v>
      </c>
    </row>
    <row r="78" spans="1:3" x14ac:dyDescent="0.2">
      <c r="A78" s="219">
        <v>75</v>
      </c>
      <c r="B78" s="217" t="s">
        <v>697</v>
      </c>
      <c r="C78" s="218">
        <v>207.22</v>
      </c>
    </row>
    <row r="79" spans="1:3" x14ac:dyDescent="0.2">
      <c r="A79" s="219">
        <v>76</v>
      </c>
      <c r="B79" s="217" t="s">
        <v>698</v>
      </c>
      <c r="C79" s="218">
        <v>207.22</v>
      </c>
    </row>
    <row r="80" spans="1:3" x14ac:dyDescent="0.2">
      <c r="A80" s="219">
        <v>77</v>
      </c>
      <c r="B80" s="217" t="s">
        <v>699</v>
      </c>
      <c r="C80" s="218">
        <v>111.48</v>
      </c>
    </row>
    <row r="81" spans="1:3" x14ac:dyDescent="0.2">
      <c r="A81" s="219">
        <v>78</v>
      </c>
      <c r="B81" s="217" t="s">
        <v>700</v>
      </c>
      <c r="C81" s="218">
        <v>25.98</v>
      </c>
    </row>
    <row r="82" spans="1:3" x14ac:dyDescent="0.2">
      <c r="A82" s="219">
        <v>79</v>
      </c>
      <c r="B82" s="217" t="s">
        <v>701</v>
      </c>
      <c r="C82" s="218">
        <v>207.22</v>
      </c>
    </row>
    <row r="83" spans="1:3" x14ac:dyDescent="0.2">
      <c r="A83" s="219">
        <v>80</v>
      </c>
      <c r="B83" s="217" t="s">
        <v>702</v>
      </c>
      <c r="C83" s="218">
        <v>207.22</v>
      </c>
    </row>
    <row r="84" spans="1:3" x14ac:dyDescent="0.2">
      <c r="A84" s="219">
        <v>81</v>
      </c>
      <c r="B84" s="217" t="s">
        <v>703</v>
      </c>
      <c r="C84" s="218">
        <v>207.22</v>
      </c>
    </row>
    <row r="85" spans="1:3" x14ac:dyDescent="0.2">
      <c r="A85" s="219">
        <v>82</v>
      </c>
      <c r="B85" s="217" t="s">
        <v>704</v>
      </c>
      <c r="C85" s="218">
        <v>207.22</v>
      </c>
    </row>
    <row r="86" spans="1:3" x14ac:dyDescent="0.2">
      <c r="A86" s="219">
        <v>83</v>
      </c>
      <c r="B86" s="217" t="s">
        <v>705</v>
      </c>
      <c r="C86" s="218">
        <v>1103.45</v>
      </c>
    </row>
    <row r="87" spans="1:3" x14ac:dyDescent="0.2">
      <c r="A87" s="219">
        <v>84</v>
      </c>
      <c r="B87" s="217" t="s">
        <v>706</v>
      </c>
      <c r="C87" s="218">
        <v>196.51</v>
      </c>
    </row>
    <row r="88" spans="1:3" x14ac:dyDescent="0.2">
      <c r="A88" s="219">
        <v>85</v>
      </c>
      <c r="B88" s="217" t="s">
        <v>707</v>
      </c>
      <c r="C88" s="218">
        <v>622.28</v>
      </c>
    </row>
    <row r="89" spans="1:3" x14ac:dyDescent="0.2">
      <c r="A89" s="219">
        <v>86</v>
      </c>
      <c r="B89" s="217" t="s">
        <v>707</v>
      </c>
      <c r="C89" s="218">
        <v>5.58</v>
      </c>
    </row>
    <row r="90" spans="1:3" x14ac:dyDescent="0.2">
      <c r="A90" s="219">
        <v>87</v>
      </c>
      <c r="B90" s="217" t="s">
        <v>708</v>
      </c>
      <c r="C90" s="218">
        <v>207.22</v>
      </c>
    </row>
    <row r="91" spans="1:3" x14ac:dyDescent="0.2">
      <c r="A91" s="219">
        <v>88</v>
      </c>
      <c r="B91" s="217" t="s">
        <v>709</v>
      </c>
      <c r="C91" s="218">
        <v>207.22</v>
      </c>
    </row>
    <row r="92" spans="1:3" x14ac:dyDescent="0.2">
      <c r="A92" s="219">
        <v>89</v>
      </c>
      <c r="B92" s="217" t="s">
        <v>710</v>
      </c>
      <c r="C92" s="218">
        <v>185.34</v>
      </c>
    </row>
    <row r="93" spans="1:3" x14ac:dyDescent="0.2">
      <c r="A93" s="219">
        <v>90</v>
      </c>
      <c r="B93" s="217" t="s">
        <v>711</v>
      </c>
      <c r="C93" s="218">
        <v>207.22</v>
      </c>
    </row>
    <row r="94" spans="1:3" x14ac:dyDescent="0.2">
      <c r="A94" s="219">
        <v>91</v>
      </c>
      <c r="B94" s="217" t="s">
        <v>712</v>
      </c>
      <c r="C94" s="218">
        <v>25.98</v>
      </c>
    </row>
    <row r="95" spans="1:3" x14ac:dyDescent="0.2">
      <c r="A95" s="219">
        <v>92</v>
      </c>
      <c r="B95" s="217" t="s">
        <v>713</v>
      </c>
      <c r="C95" s="218">
        <v>207.22</v>
      </c>
    </row>
    <row r="96" spans="1:3" x14ac:dyDescent="0.2">
      <c r="A96" s="219">
        <v>93</v>
      </c>
      <c r="B96" s="217" t="s">
        <v>714</v>
      </c>
      <c r="C96" s="218">
        <v>202.77</v>
      </c>
    </row>
    <row r="97" spans="1:3" x14ac:dyDescent="0.2">
      <c r="A97" s="219">
        <v>94</v>
      </c>
      <c r="B97" s="217" t="s">
        <v>715</v>
      </c>
      <c r="C97" s="218">
        <v>202.77</v>
      </c>
    </row>
    <row r="98" spans="1:3" x14ac:dyDescent="0.2">
      <c r="A98" s="219">
        <v>95</v>
      </c>
      <c r="B98" s="217" t="s">
        <v>716</v>
      </c>
      <c r="C98" s="218">
        <v>635.82000000000005</v>
      </c>
    </row>
    <row r="99" spans="1:3" x14ac:dyDescent="0.2">
      <c r="A99" s="219">
        <v>96</v>
      </c>
      <c r="B99" s="217" t="s">
        <v>717</v>
      </c>
      <c r="C99" s="218">
        <v>590.51</v>
      </c>
    </row>
    <row r="100" spans="1:3" x14ac:dyDescent="0.2">
      <c r="A100" s="219">
        <v>97</v>
      </c>
      <c r="B100" s="217" t="s">
        <v>718</v>
      </c>
      <c r="C100" s="218">
        <v>816.35</v>
      </c>
    </row>
    <row r="101" spans="1:3" x14ac:dyDescent="0.2">
      <c r="A101" s="219">
        <v>98</v>
      </c>
      <c r="B101" s="217" t="s">
        <v>719</v>
      </c>
      <c r="C101" s="218">
        <v>191.25</v>
      </c>
    </row>
    <row r="102" spans="1:3" x14ac:dyDescent="0.2">
      <c r="A102" s="219">
        <v>99</v>
      </c>
      <c r="B102" s="217" t="s">
        <v>720</v>
      </c>
      <c r="C102" s="218">
        <v>185.34</v>
      </c>
    </row>
    <row r="103" spans="1:3" x14ac:dyDescent="0.2">
      <c r="A103" s="219">
        <v>100</v>
      </c>
      <c r="B103" s="217" t="s">
        <v>721</v>
      </c>
      <c r="C103" s="218">
        <v>23.9</v>
      </c>
    </row>
    <row r="104" spans="1:3" x14ac:dyDescent="0.2">
      <c r="A104" s="219">
        <v>101</v>
      </c>
      <c r="B104" s="217" t="s">
        <v>722</v>
      </c>
      <c r="C104" s="218">
        <v>196.51</v>
      </c>
    </row>
    <row r="105" spans="1:3" x14ac:dyDescent="0.2">
      <c r="A105" s="219">
        <v>102</v>
      </c>
      <c r="B105" s="217" t="s">
        <v>723</v>
      </c>
      <c r="C105" s="218">
        <v>101.22</v>
      </c>
    </row>
    <row r="106" spans="1:3" x14ac:dyDescent="0.2">
      <c r="A106" s="219">
        <v>103</v>
      </c>
      <c r="B106" s="217" t="s">
        <v>724</v>
      </c>
      <c r="C106" s="218">
        <v>168.72</v>
      </c>
    </row>
    <row r="107" spans="1:3" x14ac:dyDescent="0.2">
      <c r="A107" s="219">
        <v>104</v>
      </c>
      <c r="B107" s="217" t="s">
        <v>725</v>
      </c>
      <c r="C107" s="218">
        <v>149.82</v>
      </c>
    </row>
    <row r="108" spans="1:3" x14ac:dyDescent="0.2">
      <c r="A108" s="219">
        <v>105</v>
      </c>
      <c r="B108" s="217" t="s">
        <v>726</v>
      </c>
      <c r="C108" s="218">
        <v>29.04</v>
      </c>
    </row>
    <row r="109" spans="1:3" x14ac:dyDescent="0.2">
      <c r="A109" s="219">
        <v>106</v>
      </c>
      <c r="B109" s="217" t="s">
        <v>727</v>
      </c>
      <c r="C109" s="218">
        <v>170.53</v>
      </c>
    </row>
    <row r="110" spans="1:3" x14ac:dyDescent="0.2">
      <c r="A110" s="219">
        <v>107</v>
      </c>
      <c r="B110" s="217" t="s">
        <v>728</v>
      </c>
      <c r="C110" s="218">
        <v>160.01</v>
      </c>
    </row>
    <row r="111" spans="1:3" x14ac:dyDescent="0.2">
      <c r="A111" s="219">
        <v>108</v>
      </c>
      <c r="B111" s="217" t="s">
        <v>729</v>
      </c>
      <c r="C111" s="218">
        <v>207.22</v>
      </c>
    </row>
    <row r="112" spans="1:3" x14ac:dyDescent="0.2">
      <c r="A112" s="219">
        <v>109</v>
      </c>
      <c r="B112" s="217" t="s">
        <v>730</v>
      </c>
      <c r="C112" s="218">
        <v>174.68</v>
      </c>
    </row>
    <row r="113" spans="1:3" x14ac:dyDescent="0.2">
      <c r="A113" s="219">
        <v>110</v>
      </c>
      <c r="B113" s="217" t="s">
        <v>731</v>
      </c>
      <c r="C113" s="218">
        <v>135.54</v>
      </c>
    </row>
    <row r="114" spans="1:3" x14ac:dyDescent="0.2">
      <c r="A114" s="219">
        <v>111</v>
      </c>
      <c r="B114" s="217" t="s">
        <v>732</v>
      </c>
      <c r="C114" s="218">
        <v>29.04</v>
      </c>
    </row>
    <row r="115" spans="1:3" x14ac:dyDescent="0.2">
      <c r="A115" s="219">
        <v>112</v>
      </c>
      <c r="B115" s="217" t="s">
        <v>733</v>
      </c>
      <c r="C115" s="218">
        <v>29.04</v>
      </c>
    </row>
    <row r="116" spans="1:3" x14ac:dyDescent="0.2">
      <c r="A116" s="219">
        <v>113</v>
      </c>
      <c r="B116" s="217" t="s">
        <v>734</v>
      </c>
      <c r="C116" s="218">
        <v>134.13</v>
      </c>
    </row>
    <row r="117" spans="1:3" x14ac:dyDescent="0.2">
      <c r="A117" s="219">
        <v>114</v>
      </c>
      <c r="B117" s="217" t="s">
        <v>735</v>
      </c>
      <c r="C117" s="218">
        <v>29.04</v>
      </c>
    </row>
    <row r="118" spans="1:3" x14ac:dyDescent="0.2">
      <c r="A118" s="219">
        <v>115</v>
      </c>
      <c r="B118" s="217" t="s">
        <v>736</v>
      </c>
      <c r="C118" s="218">
        <v>595.62</v>
      </c>
    </row>
    <row r="119" spans="1:3" x14ac:dyDescent="0.2">
      <c r="A119" s="219">
        <v>116</v>
      </c>
      <c r="B119" s="217" t="s">
        <v>737</v>
      </c>
      <c r="C119" s="218">
        <v>207.22</v>
      </c>
    </row>
    <row r="120" spans="1:3" x14ac:dyDescent="0.2">
      <c r="A120" s="219">
        <v>117</v>
      </c>
      <c r="B120" s="217" t="s">
        <v>738</v>
      </c>
      <c r="C120" s="218">
        <v>207.22</v>
      </c>
    </row>
    <row r="121" spans="1:3" x14ac:dyDescent="0.2">
      <c r="A121" s="219">
        <v>118</v>
      </c>
      <c r="B121" s="217" t="s">
        <v>739</v>
      </c>
      <c r="C121" s="218">
        <v>207.22</v>
      </c>
    </row>
    <row r="122" spans="1:3" x14ac:dyDescent="0.2">
      <c r="A122" s="219">
        <v>119</v>
      </c>
      <c r="B122" s="217" t="s">
        <v>740</v>
      </c>
      <c r="C122" s="218">
        <v>207.22</v>
      </c>
    </row>
    <row r="123" spans="1:3" x14ac:dyDescent="0.2">
      <c r="A123" s="219">
        <v>120</v>
      </c>
      <c r="B123" s="217" t="s">
        <v>741</v>
      </c>
      <c r="C123" s="218">
        <v>2123.5500000000002</v>
      </c>
    </row>
    <row r="124" spans="1:3" x14ac:dyDescent="0.2">
      <c r="A124" s="219">
        <v>121</v>
      </c>
      <c r="B124" s="217" t="s">
        <v>742</v>
      </c>
      <c r="C124" s="218">
        <v>2704.27</v>
      </c>
    </row>
    <row r="125" spans="1:3" x14ac:dyDescent="0.2">
      <c r="A125" s="219">
        <v>122</v>
      </c>
      <c r="B125" s="217" t="s">
        <v>743</v>
      </c>
      <c r="C125" s="218">
        <v>10691.4</v>
      </c>
    </row>
    <row r="126" spans="1:3" x14ac:dyDescent="0.2">
      <c r="A126" s="219">
        <v>123</v>
      </c>
      <c r="B126" s="217" t="s">
        <v>744</v>
      </c>
      <c r="C126" s="218">
        <v>29.04</v>
      </c>
    </row>
    <row r="127" spans="1:3" x14ac:dyDescent="0.2">
      <c r="A127" s="219">
        <v>124</v>
      </c>
      <c r="B127" s="217" t="s">
        <v>745</v>
      </c>
      <c r="C127" s="218">
        <v>1002.45</v>
      </c>
    </row>
    <row r="128" spans="1:3" x14ac:dyDescent="0.2">
      <c r="A128" s="219">
        <v>125</v>
      </c>
      <c r="B128" s="217" t="s">
        <v>746</v>
      </c>
      <c r="C128" s="218">
        <v>1655.42</v>
      </c>
    </row>
    <row r="129" spans="1:3" x14ac:dyDescent="0.2">
      <c r="A129" s="219">
        <v>126</v>
      </c>
      <c r="B129" s="217" t="s">
        <v>747</v>
      </c>
      <c r="C129" s="218">
        <v>207.22</v>
      </c>
    </row>
    <row r="130" spans="1:3" x14ac:dyDescent="0.2">
      <c r="A130" s="219">
        <v>127</v>
      </c>
      <c r="B130" s="217" t="s">
        <v>748</v>
      </c>
      <c r="C130" s="218">
        <v>168.72</v>
      </c>
    </row>
    <row r="131" spans="1:3" x14ac:dyDescent="0.2">
      <c r="A131" s="219">
        <v>128</v>
      </c>
      <c r="B131" s="217" t="s">
        <v>749</v>
      </c>
      <c r="C131" s="218">
        <v>196.51</v>
      </c>
    </row>
    <row r="132" spans="1:3" x14ac:dyDescent="0.2">
      <c r="A132" s="219">
        <v>129</v>
      </c>
      <c r="B132" s="217" t="s">
        <v>750</v>
      </c>
      <c r="C132" s="218">
        <v>26.16</v>
      </c>
    </row>
    <row r="133" spans="1:3" x14ac:dyDescent="0.2">
      <c r="A133" s="219">
        <v>130</v>
      </c>
      <c r="B133" s="217" t="s">
        <v>751</v>
      </c>
      <c r="C133" s="218">
        <v>1074.1300000000001</v>
      </c>
    </row>
    <row r="134" spans="1:3" x14ac:dyDescent="0.2">
      <c r="A134" s="219">
        <v>131</v>
      </c>
      <c r="B134" s="217" t="s">
        <v>752</v>
      </c>
      <c r="C134" s="218">
        <v>196.51</v>
      </c>
    </row>
    <row r="135" spans="1:3" x14ac:dyDescent="0.2">
      <c r="A135" s="219">
        <v>132</v>
      </c>
      <c r="B135" s="217" t="s">
        <v>753</v>
      </c>
      <c r="C135" s="218">
        <v>207.22</v>
      </c>
    </row>
    <row r="136" spans="1:3" x14ac:dyDescent="0.2">
      <c r="A136" s="219">
        <v>133</v>
      </c>
      <c r="B136" s="217" t="s">
        <v>754</v>
      </c>
      <c r="C136" s="218">
        <v>196.51</v>
      </c>
    </row>
    <row r="137" spans="1:3" x14ac:dyDescent="0.2">
      <c r="A137" s="219">
        <v>134</v>
      </c>
      <c r="B137" s="217" t="s">
        <v>755</v>
      </c>
      <c r="C137" s="218">
        <v>207.22</v>
      </c>
    </row>
    <row r="138" spans="1:3" x14ac:dyDescent="0.2">
      <c r="A138" s="219">
        <v>135</v>
      </c>
      <c r="B138" s="217" t="s">
        <v>756</v>
      </c>
      <c r="C138" s="218">
        <v>207.22</v>
      </c>
    </row>
    <row r="139" spans="1:3" x14ac:dyDescent="0.2">
      <c r="A139" s="219">
        <v>136</v>
      </c>
      <c r="B139" s="217" t="s">
        <v>757</v>
      </c>
      <c r="C139" s="218">
        <v>207.22</v>
      </c>
    </row>
    <row r="140" spans="1:3" x14ac:dyDescent="0.2">
      <c r="A140" s="219">
        <v>137</v>
      </c>
      <c r="B140" s="217" t="s">
        <v>758</v>
      </c>
      <c r="C140" s="218">
        <v>527.79</v>
      </c>
    </row>
    <row r="141" spans="1:3" x14ac:dyDescent="0.2">
      <c r="A141" s="219">
        <v>138</v>
      </c>
      <c r="B141" s="217" t="s">
        <v>759</v>
      </c>
      <c r="C141" s="218">
        <v>207.22</v>
      </c>
    </row>
    <row r="142" spans="1:3" x14ac:dyDescent="0.2">
      <c r="A142" s="219">
        <v>139</v>
      </c>
      <c r="B142" s="217" t="s">
        <v>760</v>
      </c>
      <c r="C142" s="218">
        <v>175.76</v>
      </c>
    </row>
    <row r="143" spans="1:3" x14ac:dyDescent="0.2">
      <c r="A143" s="219">
        <v>140</v>
      </c>
      <c r="B143" s="217" t="s">
        <v>761</v>
      </c>
      <c r="C143" s="218">
        <v>29.04</v>
      </c>
    </row>
    <row r="144" spans="1:3" ht="13.5" thickBot="1" x14ac:dyDescent="0.25">
      <c r="A144" s="219">
        <v>141</v>
      </c>
      <c r="B144" s="217" t="s">
        <v>762</v>
      </c>
      <c r="C144" s="218">
        <v>207.22</v>
      </c>
    </row>
    <row r="145" spans="2:4" ht="20.100000000000001" customHeight="1" thickBot="1" x14ac:dyDescent="0.25">
      <c r="B145" s="221" t="s">
        <v>5</v>
      </c>
      <c r="C145" s="222">
        <f>SUM(C4:C144)</f>
        <v>65985.380000000048</v>
      </c>
      <c r="D145" s="223"/>
    </row>
  </sheetData>
  <sheetProtection algorithmName="SHA-512" hashValue="7WtlOAh3jsro1cwMAAS8dfNV14+Jd3curliYjiQ7TbVCH3eYMevfmMMcjx+qHToY0PAyHCAgjJnKOxTDOCBnBQ==" saltValue="UMgCO4DLGSAkZaXcE9Z0yA==" spinCount="100000" sheet="1" objects="1" scenarios="1"/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B2" sqref="A2:D14"/>
    </sheetView>
  </sheetViews>
  <sheetFormatPr defaultRowHeight="12.75" x14ac:dyDescent="0.2"/>
  <cols>
    <col min="1" max="1" width="21.85546875" customWidth="1"/>
    <col min="2" max="2" width="20" customWidth="1"/>
    <col min="4" max="4" width="13.42578125" customWidth="1"/>
  </cols>
  <sheetData>
    <row r="2" spans="1:9" ht="15" customHeight="1" x14ac:dyDescent="0.2">
      <c r="B2" s="235"/>
      <c r="C2" s="235"/>
      <c r="D2" s="235"/>
    </row>
    <row r="3" spans="1:9" ht="15" customHeight="1" x14ac:dyDescent="0.2">
      <c r="B3" s="236"/>
      <c r="C3" s="235"/>
      <c r="D3" s="235"/>
    </row>
    <row r="4" spans="1:9" ht="16.5" thickBot="1" x14ac:dyDescent="0.25">
      <c r="A4" s="237"/>
      <c r="B4" s="237"/>
    </row>
    <row r="5" spans="1:9" ht="18.75" customHeight="1" thickBot="1" x14ac:dyDescent="0.25">
      <c r="A5" s="238"/>
      <c r="B5" s="240"/>
      <c r="F5" s="4"/>
    </row>
    <row r="6" spans="1:9" ht="19.5" customHeight="1" thickBot="1" x14ac:dyDescent="0.25">
      <c r="A6" s="12"/>
      <c r="B6" s="13"/>
    </row>
    <row r="7" spans="1:9" ht="15" customHeight="1" x14ac:dyDescent="0.2">
      <c r="A7" s="5"/>
      <c r="B7" s="14"/>
    </row>
    <row r="8" spans="1:9" ht="15" customHeight="1" x14ac:dyDescent="0.2">
      <c r="A8" s="6"/>
      <c r="B8" s="15"/>
    </row>
    <row r="9" spans="1:9" ht="15" customHeight="1" x14ac:dyDescent="0.2">
      <c r="A9" s="6"/>
      <c r="B9" s="16"/>
      <c r="I9" s="3"/>
    </row>
    <row r="10" spans="1:9" ht="15" customHeight="1" x14ac:dyDescent="0.2">
      <c r="A10" s="6"/>
      <c r="B10" s="17"/>
      <c r="I10" s="3"/>
    </row>
    <row r="11" spans="1:9" ht="15" customHeight="1" x14ac:dyDescent="0.2">
      <c r="A11" s="6"/>
      <c r="B11" s="17"/>
      <c r="I11" s="3"/>
    </row>
    <row r="12" spans="1:9" ht="15" customHeight="1" x14ac:dyDescent="0.2">
      <c r="A12" s="6"/>
      <c r="B12" s="17"/>
      <c r="I12" s="3"/>
    </row>
    <row r="13" spans="1:9" ht="15" customHeight="1" thickBot="1" x14ac:dyDescent="0.25">
      <c r="A13" s="6"/>
      <c r="B13" s="15"/>
    </row>
    <row r="14" spans="1:9" ht="20.25" customHeight="1" thickBot="1" x14ac:dyDescent="0.25">
      <c r="A14" s="10"/>
      <c r="B14" s="11"/>
    </row>
    <row r="15" spans="1:9" ht="15" customHeight="1" x14ac:dyDescent="0.2">
      <c r="A15" s="2"/>
    </row>
  </sheetData>
  <mergeCells count="4">
    <mergeCell ref="B2:D2"/>
    <mergeCell ref="B3:D3"/>
    <mergeCell ref="A4:B4"/>
    <mergeCell ref="A5:B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TOTAL</vt:lpstr>
      <vt:lpstr>TOTAIS_SMCEC</vt:lpstr>
      <vt:lpstr>Estações Trabalho_Impressoras</vt:lpstr>
      <vt:lpstr>Caixas Correio</vt:lpstr>
      <vt:lpstr>Câmeras</vt:lpstr>
      <vt:lpstr>WI-FI</vt:lpstr>
      <vt:lpstr>Adm. Redes Locais</vt:lpstr>
      <vt:lpstr>Gestão da Rede Infovia</vt:lpstr>
      <vt:lpstr>Relação Sistemas SMCEC</vt:lpstr>
      <vt:lpstr>Descentralizadas</vt:lpstr>
    </vt:vector>
  </TitlesOfParts>
  <Company>PMPA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ttel</dc:creator>
  <cp:lastModifiedBy>Márcia Rodrigues de Oliveira</cp:lastModifiedBy>
  <cp:lastPrinted>2017-09-28T12:40:58Z</cp:lastPrinted>
  <dcterms:created xsi:type="dcterms:W3CDTF">2012-03-30T18:42:19Z</dcterms:created>
  <dcterms:modified xsi:type="dcterms:W3CDTF">2023-01-11T16:49:42Z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0a07f331-c34d-4439-be3d-59d757a31e92</vt:lpwstr>
  </property>
</Properties>
</file>