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30"/>
  <workbookPr/>
  <mc:AlternateContent xmlns:mc="http://schemas.openxmlformats.org/markup-compatibility/2006">
    <mc:Choice Requires="x15">
      <x15ac:absPath xmlns:x15ac="http://schemas.microsoft.com/office/spreadsheetml/2010/11/ac" url="D:\Work\CTU\CT551-LUANVANTOTNGHIEP\Code\gender-audio-classification\Gender-Classification\Results\"/>
    </mc:Choice>
  </mc:AlternateContent>
  <xr:revisionPtr revIDLastSave="2" documentId="11_0B372B26007E5BDA339213BD279740877D36BC85" xr6:coauthVersionLast="47" xr6:coauthVersionMax="47" xr10:uidLastSave="{677F133B-DE82-4C15-A0E8-4136AA0D76FF}"/>
  <bookViews>
    <workbookView xWindow="0" yWindow="0" windowWidth="23040" windowHeight="8556" firstSheet="6" activeTab="4" xr2:uid="{00000000-000D-0000-FFFF-FFFF00000000}"/>
  </bookViews>
  <sheets>
    <sheet name="AudioMNIST" sheetId="1" r:id="rId1"/>
    <sheet name="TIMIT" sheetId="3" r:id="rId2"/>
    <sheet name="RAVDESS" sheetId="2" r:id="rId3"/>
    <sheet name="CTU (4.2.1senario1)" sheetId="4" r:id="rId4"/>
    <sheet name="RESULT" sheetId="6" r:id="rId5"/>
    <sheet name="KQNCLQ" sheetId="5" r:id="rId6"/>
    <sheet name="4.3discussion" sheetId="7" r:id="rId7"/>
    <sheet name="4.2.2scenario2"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9" i="8" l="1"/>
  <c r="D25" i="8" s="1"/>
  <c r="S20" i="8"/>
  <c r="D26" i="8" s="1"/>
  <c r="R19" i="8"/>
  <c r="C25" i="8" s="1"/>
  <c r="R20" i="8"/>
  <c r="C26" i="8" s="1"/>
  <c r="R17" i="8" l="1"/>
  <c r="C23" i="8" s="1"/>
  <c r="S17" i="8"/>
  <c r="D23" i="8" s="1"/>
  <c r="R18" i="8"/>
  <c r="C24" i="8" s="1"/>
  <c r="S18" i="8"/>
  <c r="D24" i="8" s="1"/>
  <c r="S16" i="8"/>
  <c r="D22" i="8" s="1"/>
  <c r="R16" i="8"/>
  <c r="C22" i="8" s="1"/>
  <c r="S15" i="8"/>
  <c r="D21" i="8" s="1"/>
  <c r="R15" i="8"/>
  <c r="C21" i="8" s="1"/>
  <c r="S14" i="8"/>
  <c r="D20" i="8" s="1"/>
  <c r="R14" i="8"/>
  <c r="C20" i="8" s="1"/>
  <c r="S13" i="8"/>
  <c r="D19" i="8" s="1"/>
  <c r="R13" i="8"/>
  <c r="C19" i="8" s="1"/>
  <c r="C30" i="6" l="1"/>
  <c r="C28" i="6"/>
  <c r="C26" i="6"/>
  <c r="B30" i="6"/>
  <c r="B28" i="6"/>
  <c r="C24" i="6"/>
  <c r="I8" i="6"/>
  <c r="H8" i="6"/>
  <c r="I6" i="6"/>
  <c r="H6" i="6"/>
  <c r="I4" i="6"/>
  <c r="H4" i="6"/>
  <c r="B26" i="6" s="1"/>
  <c r="I2" i="6"/>
  <c r="H2" i="6"/>
  <c r="J18" i="4" l="1"/>
  <c r="C18" i="6" s="1"/>
  <c r="K19" i="4"/>
  <c r="D19" i="6" s="1"/>
  <c r="J19" i="4"/>
  <c r="C19" i="6" s="1"/>
  <c r="K18" i="4"/>
  <c r="D18" i="6" s="1"/>
  <c r="K12" i="4"/>
  <c r="D9" i="6" s="1"/>
  <c r="J12" i="4"/>
  <c r="C9" i="6" s="1"/>
  <c r="K11" i="4"/>
  <c r="D8" i="6" s="1"/>
  <c r="J11" i="4"/>
  <c r="C8" i="6" s="1"/>
  <c r="J5" i="2"/>
  <c r="D17" i="6" s="1"/>
  <c r="I5" i="2"/>
  <c r="C17" i="6" s="1"/>
  <c r="J4" i="2"/>
  <c r="D16" i="6" s="1"/>
  <c r="I4" i="2"/>
  <c r="C16" i="6" s="1"/>
  <c r="J3" i="2"/>
  <c r="D7" i="6" s="1"/>
  <c r="I3" i="2"/>
  <c r="C7" i="6" s="1"/>
  <c r="J2" i="2"/>
  <c r="D6" i="6" s="1"/>
  <c r="I2" i="2"/>
  <c r="C6" i="6" s="1"/>
  <c r="J2" i="3"/>
  <c r="D4" i="6" s="1"/>
  <c r="I2" i="3"/>
  <c r="C4" i="6" s="1"/>
  <c r="J5" i="3"/>
  <c r="D15" i="6" s="1"/>
  <c r="I5" i="3"/>
  <c r="C15" i="6" s="1"/>
  <c r="J4" i="3"/>
  <c r="D14" i="6" s="1"/>
  <c r="I4" i="3"/>
  <c r="C14" i="6" s="1"/>
  <c r="J3" i="3"/>
  <c r="D5" i="6" s="1"/>
  <c r="I3" i="3"/>
  <c r="C5" i="6" s="1"/>
  <c r="I3" i="1"/>
  <c r="D3" i="6" s="1"/>
  <c r="I4" i="1"/>
  <c r="D12" i="6" s="1"/>
  <c r="I5" i="1"/>
  <c r="D13" i="6" s="1"/>
  <c r="I2" i="1"/>
  <c r="D2" i="6" s="1"/>
  <c r="H2" i="1"/>
  <c r="C2" i="6" s="1"/>
  <c r="H3" i="1"/>
  <c r="C3" i="6" s="1"/>
  <c r="H4" i="1"/>
  <c r="C12" i="6" s="1"/>
  <c r="H5" i="1"/>
  <c r="C13" i="6" s="1"/>
</calcChain>
</file>

<file path=xl/sharedStrings.xml><?xml version="1.0" encoding="utf-8"?>
<sst xmlns="http://schemas.openxmlformats.org/spreadsheetml/2006/main" count="265" uniqueCount="70">
  <si>
    <t>Model</t>
  </si>
  <si>
    <t>Accuracy</t>
  </si>
  <si>
    <t>F1_Score</t>
  </si>
  <si>
    <t>Precision</t>
  </si>
  <si>
    <t>Recall</t>
  </si>
  <si>
    <t>Confusion matrix</t>
  </si>
  <si>
    <t>Confusion matrix Acc</t>
  </si>
  <si>
    <t>ResNet34</t>
  </si>
  <si>
    <t>VGG16</t>
  </si>
  <si>
    <t xml:space="preserve">
0.9948275862068966</t>
  </si>
  <si>
    <t>Error Rate</t>
  </si>
  <si>
    <t>CTU</t>
  </si>
  <si>
    <t>F1-score</t>
  </si>
  <si>
    <t>SVM cho phương pháp 1D</t>
  </si>
  <si>
    <t>Female</t>
  </si>
  <si>
    <t>Male</t>
  </si>
  <si>
    <t>accuracy</t>
  </si>
  <si>
    <t>macro avg</t>
  </si>
  <si>
    <t>weighted avg</t>
  </si>
  <si>
    <t>ResNet34 cho phương pháp 2D</t>
  </si>
  <si>
    <t>VGG16 cho phương pháp 2D</t>
  </si>
  <si>
    <t xml:space="preserve">SVM </t>
  </si>
  <si>
    <t>Dataset</t>
  </si>
  <si>
    <t>Method</t>
  </si>
  <si>
    <t>Resnet34</t>
  </si>
  <si>
    <t>AudioMNIST</t>
  </si>
  <si>
    <t>TIMIT</t>
  </si>
  <si>
    <t>AudioMNIST (ResNet34: 99.8%, VGG16: 99.9%); TIMIT  (ResNet34: 97.9%, VGG16: 97.8%); RAVDESS (ResNet34: 97.2%, VGG16: 88.5%); CTU &amp; Common  (ResNet34: 95.5%, VGG16: 95.1%)</t>
  </si>
  <si>
    <t>RAVDESS</t>
  </si>
  <si>
    <t>CTU &amp; Common Voice</t>
  </si>
  <si>
    <t>STT</t>
  </si>
  <si>
    <t>Tên bài báo</t>
  </si>
  <si>
    <t>Link</t>
  </si>
  <si>
    <t>Acc</t>
  </si>
  <si>
    <t>Gender Recognition from Human Voice using Multi-Layer Architecture</t>
  </si>
  <si>
    <t>10.1109/INISTA49547.2020.9194654</t>
  </si>
  <si>
    <t>Kết hợp các đặc trưng được trích xuất từ cả hai lớp (fundamental frequency, spectral flatness, spectral entropy, mode frequency từ lớp thứ nhất và MFCC từ lớp thứ hai).</t>
  </si>
  <si>
    <t>KNN</t>
  </si>
  <si>
    <t>SVM</t>
  </si>
  <si>
    <t xml:space="preserve">RAVDESS </t>
  </si>
  <si>
    <t>Voice Gender Recognizer RECOGNITION OF GENDER FROM VOICE USING DEEP NEURAL NETWORKS</t>
  </si>
  <si>
    <t>10.1109/ICOSEC49089.2020.9215254</t>
  </si>
  <si>
    <t xml:space="preserve">sử dụng Mạng Nơ-ron Sâu (DNN) để phân loại giới tính từ dữ liệu âm thanh. Mạng có kiến trúc với các lớp đầu vào, ẩn, và đầu ra, sử dụng đơn vị kích hoạt ReLu, tối ưu hóa bằng thuật toán Adam, và khởi tạo trọng số theo phương pháp He uniform. Quá trình học được thực hiện thông qua thuật toán Back Propagation và nhiều epochs, và lớp đầu ra là Softmax để cung cấp xác suất cho từng lớp giới tính. </t>
  </si>
  <si>
    <t>MLP</t>
  </si>
  <si>
    <t>GITHUB: gender-audio-classification</t>
  </si>
  <si>
    <t>https://github.com/zhihanyang2022/gender-audio-classification</t>
  </si>
  <si>
    <t>MFC feature engineering and a pre-trained ResNet-50. GradCAM interpretation.</t>
  </si>
  <si>
    <t>A Deep Neural Network Based End to End Model for Joint Height and Age Estimation from Short Duration Speech</t>
  </si>
  <si>
    <t>10.1109/ICASSP.2019.8683397</t>
  </si>
  <si>
    <t>Automatic speaker profiling from short duration speech data</t>
  </si>
  <si>
    <t>https://doi.org/10.1016/j.specom.2020.03.008</t>
  </si>
  <si>
    <t>Published</t>
  </si>
  <si>
    <t>Methods</t>
  </si>
  <si>
    <t>Accuracy (%)</t>
  </si>
  <si>
    <t>\cite{Uddin2020}</t>
  </si>
  <si>
    <t>\cite{Jasuja2020}</t>
  </si>
  <si>
    <t>\cite{ZhihanYang2022}</t>
  </si>
  <si>
    <t>\cite{nguyen2023}</t>
  </si>
  <si>
    <t>CTU &amp; Common</t>
  </si>
  <si>
    <t>(Our method) 1</t>
  </si>
  <si>
    <t>(Our method) 2</t>
  </si>
  <si>
    <t>(Our method) 3</t>
  </si>
  <si>
    <t>(Our method) 4</t>
  </si>
  <si>
    <t>Mel Spectrogram</t>
  </si>
  <si>
    <t>MFCC</t>
  </si>
  <si>
    <t>RGB-Mapped MFCC</t>
  </si>
  <si>
    <t>MFCC grayscale</t>
  </si>
  <si>
    <t>MFCC Resized</t>
  </si>
  <si>
    <t>Types Data</t>
  </si>
  <si>
    <t>MFCC Grayscale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</si>
</sst>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5">
    <font>
      <sz val="11"/>
      <color theme="1"/>
      <name val="Calibri"/>
      <family val="2"/>
      <scheme val="minor"/>
    </font>
    <font>
      <b/>
      <sz val="11"/>
      <color theme="1"/>
      <name val="Calibri"/>
      <family val="2"/>
      <scheme val="minor"/>
    </font>
    <font>
      <u/>
      <sz val="11"/>
      <color theme="10"/>
      <name val="Calibri"/>
      <family val="2"/>
      <scheme val="minor"/>
    </font>
    <font>
      <sz val="10"/>
      <color rgb="FF1F2328"/>
      <name val="Segoe UI"/>
      <family val="2"/>
    </font>
    <font>
      <sz val="8"/>
      <color rgb="FF000000"/>
      <name val="Courier New"/>
      <family val="3"/>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9">
    <xf numFmtId="0" fontId="0" fillId="0" borderId="0" xfId="0"/>
    <xf numFmtId="0" fontId="2" fillId="0" borderId="0" xfId="1"/>
    <xf numFmtId="0" fontId="0" fillId="0" borderId="1" xfId="0" applyBorder="1" applyAlignment="1">
      <alignment horizontal="center" vertical="center"/>
    </xf>
    <xf numFmtId="0" fontId="0" fillId="0" borderId="1" xfId="0" applyBorder="1" applyAlignment="1">
      <alignment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0" fillId="0" borderId="1" xfId="0" applyBorder="1"/>
    <xf numFmtId="0" fontId="0" fillId="0" borderId="1" xfId="0" applyBorder="1" applyAlignment="1">
      <alignment wrapText="1"/>
    </xf>
    <xf numFmtId="0" fontId="2" fillId="0" borderId="1" xfId="1" applyBorder="1"/>
    <xf numFmtId="0" fontId="3" fillId="0" borderId="1" xfId="0" applyFont="1" applyBorder="1"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wrapText="1"/>
    </xf>
    <xf numFmtId="0" fontId="2" fillId="0" borderId="0" xfId="1" applyBorder="1"/>
    <xf numFmtId="0" fontId="3" fillId="0" borderId="0" xfId="0" applyFont="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wrapText="1"/>
    </xf>
    <xf numFmtId="0" fontId="1" fillId="0" borderId="0" xfId="0" applyFont="1" applyAlignment="1">
      <alignment vertical="center"/>
    </xf>
    <xf numFmtId="0" fontId="1" fillId="0" borderId="0" xfId="0" applyFont="1"/>
    <xf numFmtId="2" fontId="0" fillId="0" borderId="1" xfId="0" applyNumberFormat="1" applyBorder="1" applyAlignment="1">
      <alignment horizontal="center" vertical="center"/>
    </xf>
    <xf numFmtId="2" fontId="0" fillId="0" borderId="1" xfId="0" applyNumberFormat="1" applyBorder="1" applyAlignment="1">
      <alignment vertical="center"/>
    </xf>
    <xf numFmtId="0" fontId="1" fillId="0" borderId="1" xfId="0" applyFont="1" applyBorder="1" applyAlignment="1">
      <alignment horizontal="left" vertical="top"/>
    </xf>
    <xf numFmtId="164" fontId="0" fillId="0" borderId="1" xfId="0" applyNumberFormat="1" applyBorder="1" applyAlignment="1">
      <alignment vertical="center"/>
    </xf>
    <xf numFmtId="164" fontId="0" fillId="0" borderId="1" xfId="0" applyNumberFormat="1" applyBorder="1"/>
    <xf numFmtId="0" fontId="1" fillId="0" borderId="1" xfId="0" applyFont="1" applyBorder="1" applyAlignment="1">
      <alignment vertical="center" textRotation="180"/>
    </xf>
    <xf numFmtId="165" fontId="0" fillId="0" borderId="1" xfId="0" applyNumberFormat="1" applyBorder="1" applyAlignment="1">
      <alignment horizontal="center" vertical="center"/>
    </xf>
    <xf numFmtId="165" fontId="0" fillId="0" borderId="3" xfId="0" applyNumberFormat="1" applyBorder="1" applyAlignment="1">
      <alignment horizontal="center" vertical="center"/>
    </xf>
    <xf numFmtId="0" fontId="4" fillId="0" borderId="0" xfId="0" applyFont="1" applyAlignment="1">
      <alignment horizontal="left" vertical="center"/>
    </xf>
    <xf numFmtId="166" fontId="0" fillId="0" borderId="1" xfId="0" applyNumberFormat="1" applyBorder="1" applyAlignment="1">
      <alignment vertical="center"/>
    </xf>
    <xf numFmtId="0" fontId="1" fillId="0" borderId="1" xfId="0" applyFont="1" applyBorder="1"/>
    <xf numFmtId="2" fontId="0" fillId="0" borderId="1" xfId="0" applyNumberFormat="1" applyBorder="1" applyAlignment="1">
      <alignment horizontal="right" vertical="center"/>
    </xf>
    <xf numFmtId="2" fontId="0" fillId="0" borderId="1" xfId="0" applyNumberFormat="1" applyBorder="1"/>
    <xf numFmtId="0" fontId="1" fillId="0" borderId="5" xfId="0" applyFont="1" applyBorder="1" applyAlignment="1">
      <alignment horizontal="center"/>
    </xf>
    <xf numFmtId="0" fontId="1" fillId="0" borderId="6" xfId="0" applyFont="1" applyBorder="1" applyAlignment="1">
      <alignment horizontal="center"/>
    </xf>
    <xf numFmtId="0" fontId="1"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164" fontId="0" fillId="0" borderId="1" xfId="0" applyNumberFormat="1" applyBorder="1" applyAlignment="1">
      <alignment horizontal="right" vertical="center"/>
    </xf>
    <xf numFmtId="164" fontId="0" fillId="0" borderId="2" xfId="0" applyNumberFormat="1" applyBorder="1" applyAlignment="1">
      <alignment horizontal="right"/>
    </xf>
    <xf numFmtId="164" fontId="0" fillId="0" borderId="4" xfId="0" applyNumberFormat="1" applyBorder="1" applyAlignment="1">
      <alignment horizontal="right"/>
    </xf>
    <xf numFmtId="0" fontId="1" fillId="0" borderId="1" xfId="0" applyFont="1" applyBorder="1" applyAlignment="1">
      <alignment horizontal="left" vertical="top"/>
    </xf>
    <xf numFmtId="2" fontId="0" fillId="0" borderId="1" xfId="0" applyNumberForma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2" fontId="0" fillId="0" borderId="2" xfId="0" applyNumberFormat="1" applyBorder="1" applyAlignment="1">
      <alignment horizontal="center"/>
    </xf>
    <xf numFmtId="2" fontId="0" fillId="0" borderId="4" xfId="0" applyNumberFormat="1" applyBorder="1" applyAlignment="1">
      <alignment horizontal="center"/>
    </xf>
    <xf numFmtId="0" fontId="2" fillId="0" borderId="1" xfId="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RESULT!$G$2</c:f>
              <c:strCache>
                <c:ptCount val="1"/>
                <c:pt idx="0">
                  <c:v>AudioMNIST</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RESULT!$H$1:$I$1</c:f>
              <c:strCache>
                <c:ptCount val="2"/>
                <c:pt idx="0">
                  <c:v>Resnet34</c:v>
                </c:pt>
                <c:pt idx="1">
                  <c:v>VGG16</c:v>
                </c:pt>
              </c:strCache>
            </c:strRef>
          </c:cat>
          <c:val>
            <c:numRef>
              <c:f>RESULT!$H$2:$I$2</c:f>
              <c:numCache>
                <c:formatCode>0.0000</c:formatCode>
                <c:ptCount val="2"/>
                <c:pt idx="0">
                  <c:v>0.99866666666666604</c:v>
                </c:pt>
                <c:pt idx="1">
                  <c:v>0.999</c:v>
                </c:pt>
              </c:numCache>
            </c:numRef>
          </c:val>
          <c:extLst>
            <c:ext xmlns:c16="http://schemas.microsoft.com/office/drawing/2014/chart" uri="{C3380CC4-5D6E-409C-BE32-E72D297353CC}">
              <c16:uniqueId val="{00000000-13EC-41CD-9A66-D0842FEB251A}"/>
            </c:ext>
          </c:extLst>
        </c:ser>
        <c:ser>
          <c:idx val="2"/>
          <c:order val="2"/>
          <c:tx>
            <c:strRef>
              <c:f>RESULT!$G$4</c:f>
              <c:strCache>
                <c:ptCount val="1"/>
                <c:pt idx="0">
                  <c:v>TIMIT</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RESULT!$H$1:$I$1</c:f>
              <c:strCache>
                <c:ptCount val="2"/>
                <c:pt idx="0">
                  <c:v>Resnet34</c:v>
                </c:pt>
                <c:pt idx="1">
                  <c:v>VGG16</c:v>
                </c:pt>
              </c:strCache>
            </c:strRef>
          </c:cat>
          <c:val>
            <c:numRef>
              <c:f>RESULT!$H$4:$I$4</c:f>
              <c:numCache>
                <c:formatCode>0.0000</c:formatCode>
                <c:ptCount val="2"/>
                <c:pt idx="0">
                  <c:v>0.97936507936507899</c:v>
                </c:pt>
                <c:pt idx="1">
                  <c:v>0.97857142857142798</c:v>
                </c:pt>
              </c:numCache>
            </c:numRef>
          </c:val>
          <c:extLst>
            <c:ext xmlns:c16="http://schemas.microsoft.com/office/drawing/2014/chart" uri="{C3380CC4-5D6E-409C-BE32-E72D297353CC}">
              <c16:uniqueId val="{00000002-13EC-41CD-9A66-D0842FEB251A}"/>
            </c:ext>
          </c:extLst>
        </c:ser>
        <c:ser>
          <c:idx val="4"/>
          <c:order val="4"/>
          <c:tx>
            <c:strRef>
              <c:f>RESULT!$G$6</c:f>
              <c:strCache>
                <c:ptCount val="1"/>
                <c:pt idx="0">
                  <c:v>RAVDESS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RESULT!$H$1:$I$1</c:f>
              <c:strCache>
                <c:ptCount val="2"/>
                <c:pt idx="0">
                  <c:v>Resnet34</c:v>
                </c:pt>
                <c:pt idx="1">
                  <c:v>VGG16</c:v>
                </c:pt>
              </c:strCache>
            </c:strRef>
          </c:cat>
          <c:val>
            <c:numRef>
              <c:f>RESULT!$H$6:$I$6</c:f>
              <c:numCache>
                <c:formatCode>0.0000</c:formatCode>
                <c:ptCount val="2"/>
                <c:pt idx="0">
                  <c:v>0.97222222222222199</c:v>
                </c:pt>
                <c:pt idx="1">
                  <c:v>0.88541666666666596</c:v>
                </c:pt>
              </c:numCache>
            </c:numRef>
          </c:val>
          <c:extLst>
            <c:ext xmlns:c16="http://schemas.microsoft.com/office/drawing/2014/chart" uri="{C3380CC4-5D6E-409C-BE32-E72D297353CC}">
              <c16:uniqueId val="{00000004-13EC-41CD-9A66-D0842FEB251A}"/>
            </c:ext>
          </c:extLst>
        </c:ser>
        <c:ser>
          <c:idx val="6"/>
          <c:order val="6"/>
          <c:tx>
            <c:strRef>
              <c:f>RESULT!$G$8</c:f>
              <c:strCache>
                <c:ptCount val="1"/>
                <c:pt idx="0">
                  <c:v>CTU &amp; Common Voice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RESULT!$H$1:$I$1</c:f>
              <c:strCache>
                <c:ptCount val="2"/>
                <c:pt idx="0">
                  <c:v>Resnet34</c:v>
                </c:pt>
                <c:pt idx="1">
                  <c:v>VGG16</c:v>
                </c:pt>
              </c:strCache>
            </c:strRef>
          </c:cat>
          <c:val>
            <c:numRef>
              <c:f>RESULT!$H$8:$I$8</c:f>
              <c:numCache>
                <c:formatCode>0.0000</c:formatCode>
                <c:ptCount val="2"/>
                <c:pt idx="0">
                  <c:v>0.98499999999999999</c:v>
                </c:pt>
                <c:pt idx="1">
                  <c:v>0.95</c:v>
                </c:pt>
              </c:numCache>
            </c:numRef>
          </c:val>
          <c:extLst>
            <c:ext xmlns:c16="http://schemas.microsoft.com/office/drawing/2014/chart" uri="{C3380CC4-5D6E-409C-BE32-E72D297353CC}">
              <c16:uniqueId val="{00000006-13EC-41CD-9A66-D0842FEB251A}"/>
            </c:ext>
          </c:extLst>
        </c:ser>
        <c:dLbls>
          <c:dLblPos val="outEnd"/>
          <c:showLegendKey val="0"/>
          <c:showVal val="1"/>
          <c:showCatName val="0"/>
          <c:showSerName val="0"/>
          <c:showPercent val="0"/>
          <c:showBubbleSize val="0"/>
        </c:dLbls>
        <c:gapWidth val="219"/>
        <c:overlap val="-27"/>
        <c:axId val="132642351"/>
        <c:axId val="132647343"/>
        <c:extLst>
          <c:ext xmlns:c15="http://schemas.microsoft.com/office/drawing/2012/chart" uri="{02D57815-91ED-43cb-92C2-25804820EDAC}">
            <c15:filteredBarSeries>
              <c15:ser>
                <c:idx val="1"/>
                <c:order val="1"/>
                <c:tx>
                  <c:strRef>
                    <c:extLst>
                      <c:ext uri="{02D57815-91ED-43cb-92C2-25804820EDAC}">
                        <c15:formulaRef>
                          <c15:sqref>RESULT!$G$3</c15:sqref>
                        </c15:formulaRef>
                      </c:ext>
                    </c:extLst>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RESULT!$H$1:$I$1</c15:sqref>
                        </c15:formulaRef>
                      </c:ext>
                    </c:extLst>
                    <c:strCache>
                      <c:ptCount val="2"/>
                      <c:pt idx="0">
                        <c:v>Resnet34</c:v>
                      </c:pt>
                      <c:pt idx="1">
                        <c:v>VGG16</c:v>
                      </c:pt>
                    </c:strCache>
                  </c:strRef>
                </c:cat>
                <c:val>
                  <c:numRef>
                    <c:extLst>
                      <c:ext uri="{02D57815-91ED-43cb-92C2-25804820EDAC}">
                        <c15:formulaRef>
                          <c15:sqref>RESULT!$H$3:$I$3</c15:sqref>
                        </c15:formulaRef>
                      </c:ext>
                    </c:extLst>
                    <c:numCache>
                      <c:formatCode>0.0000</c:formatCode>
                      <c:ptCount val="2"/>
                    </c:numCache>
                  </c:numRef>
                </c:val>
                <c:extLst>
                  <c:ext xmlns:c16="http://schemas.microsoft.com/office/drawing/2014/chart" uri="{C3380CC4-5D6E-409C-BE32-E72D297353CC}">
                    <c16:uniqueId val="{00000001-13EC-41CD-9A66-D0842FEB251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RESULT!$G$5</c15:sqref>
                        </c15:formulaRef>
                      </c:ext>
                    </c:extLst>
                    <c:strCache>
                      <c:ptCount val="1"/>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RESULT!$H$1:$I$1</c15:sqref>
                        </c15:formulaRef>
                      </c:ext>
                    </c:extLst>
                    <c:strCache>
                      <c:ptCount val="2"/>
                      <c:pt idx="0">
                        <c:v>Resnet34</c:v>
                      </c:pt>
                      <c:pt idx="1">
                        <c:v>VGG16</c:v>
                      </c:pt>
                    </c:strCache>
                  </c:strRef>
                </c:cat>
                <c:val>
                  <c:numRef>
                    <c:extLst xmlns:c15="http://schemas.microsoft.com/office/drawing/2012/chart">
                      <c:ext xmlns:c15="http://schemas.microsoft.com/office/drawing/2012/chart" uri="{02D57815-91ED-43cb-92C2-25804820EDAC}">
                        <c15:formulaRef>
                          <c15:sqref>RESULT!$H$5:$I$5</c15:sqref>
                        </c15:formulaRef>
                      </c:ext>
                    </c:extLst>
                    <c:numCache>
                      <c:formatCode>0.0000</c:formatCode>
                      <c:ptCount val="2"/>
                    </c:numCache>
                  </c:numRef>
                </c:val>
                <c:extLst xmlns:c15="http://schemas.microsoft.com/office/drawing/2012/chart">
                  <c:ext xmlns:c16="http://schemas.microsoft.com/office/drawing/2014/chart" uri="{C3380CC4-5D6E-409C-BE32-E72D297353CC}">
                    <c16:uniqueId val="{00000003-13EC-41CD-9A66-D0842FEB251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RESULT!$G$7</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RESULT!$H$1:$I$1</c15:sqref>
                        </c15:formulaRef>
                      </c:ext>
                    </c:extLst>
                    <c:strCache>
                      <c:ptCount val="2"/>
                      <c:pt idx="0">
                        <c:v>Resnet34</c:v>
                      </c:pt>
                      <c:pt idx="1">
                        <c:v>VGG16</c:v>
                      </c:pt>
                    </c:strCache>
                  </c:strRef>
                </c:cat>
                <c:val>
                  <c:numRef>
                    <c:extLst xmlns:c15="http://schemas.microsoft.com/office/drawing/2012/chart">
                      <c:ext xmlns:c15="http://schemas.microsoft.com/office/drawing/2012/chart" uri="{02D57815-91ED-43cb-92C2-25804820EDAC}">
                        <c15:formulaRef>
                          <c15:sqref>RESULT!$H$7:$I$7</c15:sqref>
                        </c15:formulaRef>
                      </c:ext>
                    </c:extLst>
                    <c:numCache>
                      <c:formatCode>0.0000</c:formatCode>
                      <c:ptCount val="2"/>
                    </c:numCache>
                  </c:numRef>
                </c:val>
                <c:extLst xmlns:c15="http://schemas.microsoft.com/office/drawing/2012/chart">
                  <c:ext xmlns:c16="http://schemas.microsoft.com/office/drawing/2014/chart" uri="{C3380CC4-5D6E-409C-BE32-E72D297353CC}">
                    <c16:uniqueId val="{00000005-13EC-41CD-9A66-D0842FEB251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RESULT!$G$9</c15:sqref>
                        </c15:formulaRef>
                      </c:ext>
                    </c:extLst>
                    <c:strCache>
                      <c:ptCount val="1"/>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RESULT!$H$1:$I$1</c15:sqref>
                        </c15:formulaRef>
                      </c:ext>
                    </c:extLst>
                    <c:strCache>
                      <c:ptCount val="2"/>
                      <c:pt idx="0">
                        <c:v>Resnet34</c:v>
                      </c:pt>
                      <c:pt idx="1">
                        <c:v>VGG16</c:v>
                      </c:pt>
                    </c:strCache>
                  </c:strRef>
                </c:cat>
                <c:val>
                  <c:numRef>
                    <c:extLst xmlns:c15="http://schemas.microsoft.com/office/drawing/2012/chart">
                      <c:ext xmlns:c15="http://schemas.microsoft.com/office/drawing/2012/chart" uri="{02D57815-91ED-43cb-92C2-25804820EDAC}">
                        <c15:formulaRef>
                          <c15:sqref>RESULT!$H$9:$I$9</c15:sqref>
                        </c15:formulaRef>
                      </c:ext>
                    </c:extLst>
                    <c:numCache>
                      <c:formatCode>0.0000</c:formatCode>
                      <c:ptCount val="2"/>
                    </c:numCache>
                  </c:numRef>
                </c:val>
                <c:extLst xmlns:c15="http://schemas.microsoft.com/office/drawing/2012/chart">
                  <c:ext xmlns:c16="http://schemas.microsoft.com/office/drawing/2014/chart" uri="{C3380CC4-5D6E-409C-BE32-E72D297353CC}">
                    <c16:uniqueId val="{00000007-13EC-41CD-9A66-D0842FEB251A}"/>
                  </c:ext>
                </c:extLst>
              </c15:ser>
            </c15:filteredBarSeries>
          </c:ext>
        </c:extLst>
      </c:barChart>
      <c:catAx>
        <c:axId val="13264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2647343"/>
        <c:crosses val="autoZero"/>
        <c:auto val="1"/>
        <c:lblAlgn val="ctr"/>
        <c:lblOffset val="100"/>
        <c:noMultiLvlLbl val="0"/>
      </c:catAx>
      <c:valAx>
        <c:axId val="13264734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a:t>Accuravy</a:t>
                </a:r>
                <a:r>
                  <a:rPr lang="en-ZW" baseline="0"/>
                  <a:t> (%)</a:t>
                </a:r>
                <a:endParaRPr lang="en-Z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4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RESULT!$A$24</c:f>
              <c:strCache>
                <c:ptCount val="1"/>
                <c:pt idx="0">
                  <c:v>AudioMNIST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RESULT!$B$23:$C$23</c:f>
              <c:strCache>
                <c:ptCount val="2"/>
                <c:pt idx="0">
                  <c:v>Resnet34</c:v>
                </c:pt>
                <c:pt idx="1">
                  <c:v>VGG16</c:v>
                </c:pt>
              </c:strCache>
            </c:strRef>
          </c:cat>
          <c:val>
            <c:numRef>
              <c:f>RESULT!$B$24:$C$24</c:f>
              <c:numCache>
                <c:formatCode>0.00</c:formatCode>
                <c:ptCount val="2"/>
                <c:pt idx="0">
                  <c:v>99.87</c:v>
                </c:pt>
                <c:pt idx="1">
                  <c:v>99.9</c:v>
                </c:pt>
              </c:numCache>
            </c:numRef>
          </c:val>
          <c:extLst>
            <c:ext xmlns:c16="http://schemas.microsoft.com/office/drawing/2014/chart" uri="{C3380CC4-5D6E-409C-BE32-E72D297353CC}">
              <c16:uniqueId val="{00000000-B7EF-4ECE-9A95-7530D29F4233}"/>
            </c:ext>
          </c:extLst>
        </c:ser>
        <c:ser>
          <c:idx val="2"/>
          <c:order val="2"/>
          <c:tx>
            <c:strRef>
              <c:f>RESULT!$A$26</c:f>
              <c:strCache>
                <c:ptCount val="1"/>
                <c:pt idx="0">
                  <c:v>TIMIT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RESULT!$B$23:$C$23</c:f>
              <c:strCache>
                <c:ptCount val="2"/>
                <c:pt idx="0">
                  <c:v>Resnet34</c:v>
                </c:pt>
                <c:pt idx="1">
                  <c:v>VGG16</c:v>
                </c:pt>
              </c:strCache>
            </c:strRef>
          </c:cat>
          <c:val>
            <c:numRef>
              <c:f>RESULT!$B$26:$C$26</c:f>
              <c:numCache>
                <c:formatCode>0.00</c:formatCode>
                <c:ptCount val="2"/>
                <c:pt idx="0">
                  <c:v>97.936507936507894</c:v>
                </c:pt>
                <c:pt idx="1">
                  <c:v>97.857142857142804</c:v>
                </c:pt>
              </c:numCache>
            </c:numRef>
          </c:val>
          <c:extLst>
            <c:ext xmlns:c16="http://schemas.microsoft.com/office/drawing/2014/chart" uri="{C3380CC4-5D6E-409C-BE32-E72D297353CC}">
              <c16:uniqueId val="{00000002-B7EF-4ECE-9A95-7530D29F4233}"/>
            </c:ext>
          </c:extLst>
        </c:ser>
        <c:ser>
          <c:idx val="4"/>
          <c:order val="4"/>
          <c:tx>
            <c:strRef>
              <c:f>RESULT!$A$28</c:f>
              <c:strCache>
                <c:ptCount val="1"/>
                <c:pt idx="0">
                  <c:v>RAVDESS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RESULT!$B$23:$C$23</c:f>
              <c:strCache>
                <c:ptCount val="2"/>
                <c:pt idx="0">
                  <c:v>Resnet34</c:v>
                </c:pt>
                <c:pt idx="1">
                  <c:v>VGG16</c:v>
                </c:pt>
              </c:strCache>
            </c:strRef>
          </c:cat>
          <c:val>
            <c:numRef>
              <c:f>RESULT!$B$28:$C$28</c:f>
              <c:numCache>
                <c:formatCode>0.00</c:formatCode>
                <c:ptCount val="2"/>
                <c:pt idx="0">
                  <c:v>97.2222222222222</c:v>
                </c:pt>
                <c:pt idx="1">
                  <c:v>88.5416666666666</c:v>
                </c:pt>
              </c:numCache>
            </c:numRef>
          </c:val>
          <c:extLst>
            <c:ext xmlns:c16="http://schemas.microsoft.com/office/drawing/2014/chart" uri="{C3380CC4-5D6E-409C-BE32-E72D297353CC}">
              <c16:uniqueId val="{00000004-B7EF-4ECE-9A95-7530D29F4233}"/>
            </c:ext>
          </c:extLst>
        </c:ser>
        <c:ser>
          <c:idx val="6"/>
          <c:order val="6"/>
          <c:tx>
            <c:strRef>
              <c:f>RESULT!$A$30</c:f>
              <c:strCache>
                <c:ptCount val="1"/>
                <c:pt idx="0">
                  <c:v>CTU &amp; Common Voice</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RESULT!$B$23:$C$23</c:f>
              <c:strCache>
                <c:ptCount val="2"/>
                <c:pt idx="0">
                  <c:v>Resnet34</c:v>
                </c:pt>
                <c:pt idx="1">
                  <c:v>VGG16</c:v>
                </c:pt>
              </c:strCache>
            </c:strRef>
          </c:cat>
          <c:val>
            <c:numRef>
              <c:f>RESULT!$B$30:$C$30</c:f>
              <c:numCache>
                <c:formatCode>0.00</c:formatCode>
                <c:ptCount val="2"/>
                <c:pt idx="0">
                  <c:v>98.5</c:v>
                </c:pt>
                <c:pt idx="1">
                  <c:v>95</c:v>
                </c:pt>
              </c:numCache>
            </c:numRef>
          </c:val>
          <c:extLst>
            <c:ext xmlns:c16="http://schemas.microsoft.com/office/drawing/2014/chart" uri="{C3380CC4-5D6E-409C-BE32-E72D297353CC}">
              <c16:uniqueId val="{00000006-B7EF-4ECE-9A95-7530D29F4233}"/>
            </c:ext>
          </c:extLst>
        </c:ser>
        <c:dLbls>
          <c:dLblPos val="outEnd"/>
          <c:showLegendKey val="0"/>
          <c:showVal val="1"/>
          <c:showCatName val="0"/>
          <c:showSerName val="0"/>
          <c:showPercent val="0"/>
          <c:showBubbleSize val="0"/>
        </c:dLbls>
        <c:gapWidth val="219"/>
        <c:overlap val="-27"/>
        <c:axId val="202867183"/>
        <c:axId val="202874671"/>
        <c:extLst>
          <c:ext xmlns:c15="http://schemas.microsoft.com/office/drawing/2012/chart" uri="{02D57815-91ED-43cb-92C2-25804820EDAC}">
            <c15:filteredBarSeries>
              <c15:ser>
                <c:idx val="1"/>
                <c:order val="1"/>
                <c:tx>
                  <c:strRef>
                    <c:extLst>
                      <c:ext uri="{02D57815-91ED-43cb-92C2-25804820EDAC}">
                        <c15:formulaRef>
                          <c15:sqref>RESULT!$A$25</c15:sqref>
                        </c15:formulaRef>
                      </c:ext>
                    </c:extLst>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RESULT!$B$23:$C$23</c15:sqref>
                        </c15:formulaRef>
                      </c:ext>
                    </c:extLst>
                    <c:strCache>
                      <c:ptCount val="2"/>
                      <c:pt idx="0">
                        <c:v>Resnet34</c:v>
                      </c:pt>
                      <c:pt idx="1">
                        <c:v>VGG16</c:v>
                      </c:pt>
                    </c:strCache>
                  </c:strRef>
                </c:cat>
                <c:val>
                  <c:numRef>
                    <c:extLst>
                      <c:ext uri="{02D57815-91ED-43cb-92C2-25804820EDAC}">
                        <c15:formulaRef>
                          <c15:sqref>RESULT!$B$25:$C$25</c15:sqref>
                        </c15:formulaRef>
                      </c:ext>
                    </c:extLst>
                    <c:numCache>
                      <c:formatCode>0.00</c:formatCode>
                      <c:ptCount val="2"/>
                    </c:numCache>
                  </c:numRef>
                </c:val>
                <c:extLst>
                  <c:ext xmlns:c16="http://schemas.microsoft.com/office/drawing/2014/chart" uri="{C3380CC4-5D6E-409C-BE32-E72D297353CC}">
                    <c16:uniqueId val="{00000001-B7EF-4ECE-9A95-7530D29F423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RESULT!$A$27</c15:sqref>
                        </c15:formulaRef>
                      </c:ext>
                    </c:extLst>
                    <c:strCache>
                      <c:ptCount val="1"/>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RESULT!$B$23:$C$23</c15:sqref>
                        </c15:formulaRef>
                      </c:ext>
                    </c:extLst>
                    <c:strCache>
                      <c:ptCount val="2"/>
                      <c:pt idx="0">
                        <c:v>Resnet34</c:v>
                      </c:pt>
                      <c:pt idx="1">
                        <c:v>VGG16</c:v>
                      </c:pt>
                    </c:strCache>
                  </c:strRef>
                </c:cat>
                <c:val>
                  <c:numRef>
                    <c:extLst xmlns:c15="http://schemas.microsoft.com/office/drawing/2012/chart">
                      <c:ext xmlns:c15="http://schemas.microsoft.com/office/drawing/2012/chart" uri="{02D57815-91ED-43cb-92C2-25804820EDAC}">
                        <c15:formulaRef>
                          <c15:sqref>RESULT!$B$27:$C$27</c15:sqref>
                        </c15:formulaRef>
                      </c:ext>
                    </c:extLst>
                    <c:numCache>
                      <c:formatCode>0.00</c:formatCode>
                      <c:ptCount val="2"/>
                    </c:numCache>
                  </c:numRef>
                </c:val>
                <c:extLst xmlns:c15="http://schemas.microsoft.com/office/drawing/2012/chart">
                  <c:ext xmlns:c16="http://schemas.microsoft.com/office/drawing/2014/chart" uri="{C3380CC4-5D6E-409C-BE32-E72D297353CC}">
                    <c16:uniqueId val="{00000003-B7EF-4ECE-9A95-7530D29F423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RESULT!$A$29</c15:sqref>
                        </c15:formulaRef>
                      </c:ext>
                    </c:extLst>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RESULT!$B$23:$C$23</c15:sqref>
                        </c15:formulaRef>
                      </c:ext>
                    </c:extLst>
                    <c:strCache>
                      <c:ptCount val="2"/>
                      <c:pt idx="0">
                        <c:v>Resnet34</c:v>
                      </c:pt>
                      <c:pt idx="1">
                        <c:v>VGG16</c:v>
                      </c:pt>
                    </c:strCache>
                  </c:strRef>
                </c:cat>
                <c:val>
                  <c:numRef>
                    <c:extLst xmlns:c15="http://schemas.microsoft.com/office/drawing/2012/chart">
                      <c:ext xmlns:c15="http://schemas.microsoft.com/office/drawing/2012/chart" uri="{02D57815-91ED-43cb-92C2-25804820EDAC}">
                        <c15:formulaRef>
                          <c15:sqref>RESULT!$B$29:$C$29</c15:sqref>
                        </c15:formulaRef>
                      </c:ext>
                    </c:extLst>
                    <c:numCache>
                      <c:formatCode>0.00</c:formatCode>
                      <c:ptCount val="2"/>
                    </c:numCache>
                  </c:numRef>
                </c:val>
                <c:extLst xmlns:c15="http://schemas.microsoft.com/office/drawing/2012/chart">
                  <c:ext xmlns:c16="http://schemas.microsoft.com/office/drawing/2014/chart" uri="{C3380CC4-5D6E-409C-BE32-E72D297353CC}">
                    <c16:uniqueId val="{00000005-B7EF-4ECE-9A95-7530D29F4233}"/>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RESULT!$A$31</c15:sqref>
                        </c15:formulaRef>
                      </c:ext>
                    </c:extLst>
                    <c:strCache>
                      <c:ptCount val="1"/>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RESULT!$B$23:$C$23</c15:sqref>
                        </c15:formulaRef>
                      </c:ext>
                    </c:extLst>
                    <c:strCache>
                      <c:ptCount val="2"/>
                      <c:pt idx="0">
                        <c:v>Resnet34</c:v>
                      </c:pt>
                      <c:pt idx="1">
                        <c:v>VGG16</c:v>
                      </c:pt>
                    </c:strCache>
                  </c:strRef>
                </c:cat>
                <c:val>
                  <c:numRef>
                    <c:extLst xmlns:c15="http://schemas.microsoft.com/office/drawing/2012/chart">
                      <c:ext xmlns:c15="http://schemas.microsoft.com/office/drawing/2012/chart" uri="{02D57815-91ED-43cb-92C2-25804820EDAC}">
                        <c15:formulaRef>
                          <c15:sqref>RESULT!$B$31:$C$31</c15:sqref>
                        </c15:formulaRef>
                      </c:ext>
                    </c:extLst>
                    <c:numCache>
                      <c:formatCode>0.00</c:formatCode>
                      <c:ptCount val="2"/>
                    </c:numCache>
                  </c:numRef>
                </c:val>
                <c:extLst xmlns:c15="http://schemas.microsoft.com/office/drawing/2012/chart">
                  <c:ext xmlns:c16="http://schemas.microsoft.com/office/drawing/2014/chart" uri="{C3380CC4-5D6E-409C-BE32-E72D297353CC}">
                    <c16:uniqueId val="{00000007-B7EF-4ECE-9A95-7530D29F4233}"/>
                  </c:ext>
                </c:extLst>
              </c15:ser>
            </c15:filteredBarSeries>
          </c:ext>
        </c:extLst>
      </c:barChart>
      <c:catAx>
        <c:axId val="202867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874671"/>
        <c:crosses val="autoZero"/>
        <c:auto val="1"/>
        <c:lblAlgn val="ctr"/>
        <c:lblOffset val="100"/>
        <c:noMultiLvlLbl val="0"/>
      </c:catAx>
      <c:valAx>
        <c:axId val="202874671"/>
        <c:scaling>
          <c:orientation val="minMax"/>
          <c:max val="100"/>
          <c:min val="8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W" sz="1000" b="0" i="0" u="none" strike="noStrike" baseline="0">
                    <a:effectLst/>
                  </a:rPr>
                  <a:t>Accuravy (%)</a:t>
                </a:r>
                <a:endParaRPr lang="en-ZW"/>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'4.2.2scenario2'!$P$3</c:f>
              <c:strCache>
                <c:ptCount val="1"/>
                <c:pt idx="0">
                  <c:v>Mel Spectrogram</c:v>
                </c:pt>
              </c:strCache>
            </c:strRef>
          </c:tx>
          <c:spPr>
            <a:solidFill>
              <a:schemeClr val="accent1"/>
            </a:solidFill>
            <a:ln>
              <a:noFill/>
            </a:ln>
            <a:effectLst/>
          </c:spPr>
          <c:invertIfNegative val="0"/>
          <c:cat>
            <c:strRef>
              <c:f>'4.2.2scenario2'!$O$4</c:f>
              <c:strCache>
                <c:ptCount val="1"/>
                <c:pt idx="0">
                  <c:v>Accuracy (%)</c:v>
                </c:pt>
              </c:strCache>
            </c:strRef>
          </c:cat>
          <c:val>
            <c:numRef>
              <c:f>'4.2.2scenario2'!$P$4</c:f>
              <c:numCache>
                <c:formatCode>0.00</c:formatCode>
                <c:ptCount val="1"/>
                <c:pt idx="0">
                  <c:v>90.72</c:v>
                </c:pt>
              </c:numCache>
            </c:numRef>
          </c:val>
          <c:extLst>
            <c:ext xmlns:c16="http://schemas.microsoft.com/office/drawing/2014/chart" uri="{C3380CC4-5D6E-409C-BE32-E72D297353CC}">
              <c16:uniqueId val="{00000000-3E76-4C73-875E-920C6415980E}"/>
            </c:ext>
          </c:extLst>
        </c:ser>
        <c:ser>
          <c:idx val="1"/>
          <c:order val="1"/>
          <c:tx>
            <c:strRef>
              <c:f>'4.2.2scenario2'!$Q$3</c:f>
              <c:strCache>
                <c:ptCount val="1"/>
                <c:pt idx="0">
                  <c:v>MFCC</c:v>
                </c:pt>
              </c:strCache>
            </c:strRef>
          </c:tx>
          <c:spPr>
            <a:solidFill>
              <a:schemeClr val="accent2"/>
            </a:solidFill>
            <a:ln>
              <a:noFill/>
            </a:ln>
            <a:effectLst/>
          </c:spPr>
          <c:invertIfNegative val="0"/>
          <c:cat>
            <c:strRef>
              <c:f>'4.2.2scenario2'!$O$4</c:f>
              <c:strCache>
                <c:ptCount val="1"/>
                <c:pt idx="0">
                  <c:v>Accuracy (%)</c:v>
                </c:pt>
              </c:strCache>
            </c:strRef>
          </c:cat>
          <c:val>
            <c:numRef>
              <c:f>'4.2.2scenario2'!$Q$4</c:f>
              <c:numCache>
                <c:formatCode>0.00</c:formatCode>
                <c:ptCount val="1"/>
                <c:pt idx="0">
                  <c:v>94.68</c:v>
                </c:pt>
              </c:numCache>
            </c:numRef>
          </c:val>
          <c:extLst>
            <c:ext xmlns:c16="http://schemas.microsoft.com/office/drawing/2014/chart" uri="{C3380CC4-5D6E-409C-BE32-E72D297353CC}">
              <c16:uniqueId val="{00000001-3E76-4C73-875E-920C6415980E}"/>
            </c:ext>
          </c:extLst>
        </c:ser>
        <c:ser>
          <c:idx val="2"/>
          <c:order val="2"/>
          <c:tx>
            <c:strRef>
              <c:f>'4.2.2scenario2'!$R$3</c:f>
              <c:strCache>
                <c:ptCount val="1"/>
                <c:pt idx="0">
                  <c:v>RGB-Mapped MFCC</c:v>
                </c:pt>
              </c:strCache>
            </c:strRef>
          </c:tx>
          <c:spPr>
            <a:solidFill>
              <a:schemeClr val="accent3"/>
            </a:solidFill>
            <a:ln>
              <a:noFill/>
            </a:ln>
            <a:effectLst/>
          </c:spPr>
          <c:invertIfNegative val="0"/>
          <c:cat>
            <c:strRef>
              <c:f>'4.2.2scenario2'!$O$4</c:f>
              <c:strCache>
                <c:ptCount val="1"/>
                <c:pt idx="0">
                  <c:v>Accuracy (%)</c:v>
                </c:pt>
              </c:strCache>
            </c:strRef>
          </c:cat>
          <c:val>
            <c:numRef>
              <c:f>'4.2.2scenario2'!$R$4</c:f>
              <c:numCache>
                <c:formatCode>0.00</c:formatCode>
                <c:ptCount val="1"/>
                <c:pt idx="0">
                  <c:v>96.45</c:v>
                </c:pt>
              </c:numCache>
            </c:numRef>
          </c:val>
          <c:extLst>
            <c:ext xmlns:c16="http://schemas.microsoft.com/office/drawing/2014/chart" uri="{C3380CC4-5D6E-409C-BE32-E72D297353CC}">
              <c16:uniqueId val="{00000002-3E76-4C73-875E-920C6415980E}"/>
            </c:ext>
          </c:extLst>
        </c:ser>
        <c:ser>
          <c:idx val="3"/>
          <c:order val="3"/>
          <c:tx>
            <c:strRef>
              <c:f>'4.2.2scenario2'!$S$3</c:f>
              <c:strCache>
                <c:ptCount val="1"/>
                <c:pt idx="0">
                  <c:v>MFCC grayscale</c:v>
                </c:pt>
              </c:strCache>
            </c:strRef>
          </c:tx>
          <c:spPr>
            <a:solidFill>
              <a:schemeClr val="accent4"/>
            </a:solidFill>
            <a:ln>
              <a:noFill/>
            </a:ln>
            <a:effectLst/>
          </c:spPr>
          <c:invertIfNegative val="0"/>
          <c:cat>
            <c:strRef>
              <c:f>'4.2.2scenario2'!$O$4</c:f>
              <c:strCache>
                <c:ptCount val="1"/>
                <c:pt idx="0">
                  <c:v>Accuracy (%)</c:v>
                </c:pt>
              </c:strCache>
            </c:strRef>
          </c:cat>
          <c:val>
            <c:numRef>
              <c:f>'4.2.2scenario2'!$S$4</c:f>
              <c:numCache>
                <c:formatCode>0.00</c:formatCode>
                <c:ptCount val="1"/>
                <c:pt idx="0">
                  <c:v>98.5</c:v>
                </c:pt>
              </c:numCache>
            </c:numRef>
          </c:val>
          <c:extLst>
            <c:ext xmlns:c16="http://schemas.microsoft.com/office/drawing/2014/chart" uri="{C3380CC4-5D6E-409C-BE32-E72D297353CC}">
              <c16:uniqueId val="{00000003-3E76-4C73-875E-920C6415980E}"/>
            </c:ext>
          </c:extLst>
        </c:ser>
        <c:dLbls>
          <c:showLegendKey val="0"/>
          <c:showVal val="0"/>
          <c:showCatName val="0"/>
          <c:showSerName val="0"/>
          <c:showPercent val="0"/>
          <c:showBubbleSize val="0"/>
        </c:dLbls>
        <c:gapWidth val="219"/>
        <c:overlap val="-27"/>
        <c:axId val="414986624"/>
        <c:axId val="414977888"/>
      </c:barChart>
      <c:catAx>
        <c:axId val="4149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77888"/>
        <c:crosses val="autoZero"/>
        <c:auto val="1"/>
        <c:lblAlgn val="ctr"/>
        <c:lblOffset val="100"/>
        <c:noMultiLvlLbl val="0"/>
      </c:catAx>
      <c:valAx>
        <c:axId val="414977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986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659130</xdr:colOff>
      <xdr:row>7</xdr:row>
      <xdr:rowOff>120015</xdr:rowOff>
    </xdr:from>
    <xdr:to>
      <xdr:col>13</xdr:col>
      <xdr:colOff>211455</xdr:colOff>
      <xdr:row>22</xdr:row>
      <xdr:rowOff>120015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xdr:colOff>
      <xdr:row>24</xdr:row>
      <xdr:rowOff>83820</xdr:rowOff>
    </xdr:from>
    <xdr:to>
      <xdr:col>12</xdr:col>
      <xdr:colOff>160020</xdr:colOff>
      <xdr:row>39</xdr:row>
      <xdr:rowOff>83820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597175</xdr:colOff>
      <xdr:row>25</xdr:row>
      <xdr:rowOff>31474</xdr:rowOff>
    </xdr:from>
    <xdr:to>
      <xdr:col>14</xdr:col>
      <xdr:colOff>1017517</xdr:colOff>
      <xdr:row>39</xdr:row>
      <xdr:rowOff>172693</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109/ICASSP.2019.8683397" TargetMode="External"/><Relationship Id="rId2" Type="http://schemas.openxmlformats.org/officeDocument/2006/relationships/hyperlink" Target="https://doi.org/10.1109/ICOSEC49089.2020.9215254" TargetMode="External"/><Relationship Id="rId1" Type="http://schemas.openxmlformats.org/officeDocument/2006/relationships/hyperlink" Target="https://doi.org/10.1109/INISTA49547.2020.9194654" TargetMode="External"/><Relationship Id="rId6" Type="http://schemas.openxmlformats.org/officeDocument/2006/relationships/hyperlink" Target="https://github.com/soerenab/AudioMNIST" TargetMode="External"/><Relationship Id="rId5" Type="http://schemas.openxmlformats.org/officeDocument/2006/relationships/hyperlink" Target="https://github.com/zhihanyang2022/gender-audio-classification" TargetMode="External"/><Relationship Id="rId4" Type="http://schemas.openxmlformats.org/officeDocument/2006/relationships/hyperlink" Target="https://doi.org/10.1016/j.specom.2020.03.008"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
  <sheetViews>
    <sheetView workbookViewId="0">
      <selection activeCell="B4" sqref="B4:B5"/>
    </sheetView>
  </sheetViews>
  <sheetFormatPr defaultRowHeight="14.45"/>
  <cols>
    <col min="1" max="1" width="14.42578125" customWidth="1"/>
    <col min="2" max="2" width="8.7109375" bestFit="1" customWidth="1"/>
    <col min="3" max="4" width="8.5703125" bestFit="1" customWidth="1"/>
    <col min="5" max="5" width="11.140625" bestFit="1" customWidth="1"/>
    <col min="6" max="6" width="8.85546875" customWidth="1"/>
    <col min="8" max="8" width="11.28515625" customWidth="1"/>
    <col min="9" max="9" width="12.28515625" customWidth="1"/>
    <col min="11" max="12" width="8.85546875" customWidth="1"/>
  </cols>
  <sheetData>
    <row r="1" spans="1:9">
      <c r="A1" s="16" t="s">
        <v>0</v>
      </c>
      <c r="B1" s="16" t="s">
        <v>1</v>
      </c>
      <c r="C1" s="16" t="s">
        <v>2</v>
      </c>
      <c r="D1" s="16" t="s">
        <v>3</v>
      </c>
      <c r="E1" s="16" t="s">
        <v>4</v>
      </c>
      <c r="F1" s="37" t="s">
        <v>5</v>
      </c>
      <c r="G1" s="37"/>
      <c r="H1" s="35" t="s">
        <v>6</v>
      </c>
      <c r="I1" s="36"/>
    </row>
    <row r="2" spans="1:9" ht="14.45" customHeight="1">
      <c r="A2" s="38" t="s">
        <v>7</v>
      </c>
      <c r="B2" s="38">
        <v>0.99866666666666604</v>
      </c>
      <c r="C2" s="38">
        <v>0.99653979238754298</v>
      </c>
      <c r="D2" s="38">
        <v>1</v>
      </c>
      <c r="E2" s="38">
        <v>0.99310344827586206</v>
      </c>
      <c r="F2" s="2">
        <v>1152</v>
      </c>
      <c r="G2" s="2">
        <v>8</v>
      </c>
      <c r="H2" s="22">
        <f>(F2/SUM(F2:G2))*100</f>
        <v>99.310344827586206</v>
      </c>
      <c r="I2" s="22">
        <f>(G2/SUM(F2:G2))*100</f>
        <v>0.68965517241379315</v>
      </c>
    </row>
    <row r="3" spans="1:9">
      <c r="A3" s="38"/>
      <c r="B3" s="38"/>
      <c r="C3" s="38"/>
      <c r="D3" s="38"/>
      <c r="E3" s="38"/>
      <c r="F3" s="2">
        <v>0</v>
      </c>
      <c r="G3" s="2">
        <v>4840</v>
      </c>
      <c r="H3" s="22">
        <f t="shared" ref="H3" si="0">(F3/SUM(F3:G3))*100</f>
        <v>0</v>
      </c>
      <c r="I3" s="22">
        <f t="shared" ref="I3:I5" si="1">(G3/SUM(F3:G3))*100</f>
        <v>100</v>
      </c>
    </row>
    <row r="4" spans="1:9">
      <c r="A4" s="38" t="s">
        <v>8</v>
      </c>
      <c r="B4" s="38">
        <v>0.999</v>
      </c>
      <c r="C4" s="38">
        <v>0.99740708729472705</v>
      </c>
      <c r="D4" s="38">
        <v>1</v>
      </c>
      <c r="E4" s="39" t="s">
        <v>9</v>
      </c>
      <c r="F4" s="2">
        <v>1154</v>
      </c>
      <c r="G4" s="2">
        <v>6</v>
      </c>
      <c r="H4" s="22">
        <f t="shared" ref="H4" si="2">(F4/SUM(F4:G4))*100</f>
        <v>99.482758620689665</v>
      </c>
      <c r="I4" s="22">
        <f t="shared" si="1"/>
        <v>0.51724137931034486</v>
      </c>
    </row>
    <row r="5" spans="1:9">
      <c r="A5" s="38"/>
      <c r="B5" s="38"/>
      <c r="C5" s="38"/>
      <c r="D5" s="38"/>
      <c r="E5" s="38"/>
      <c r="F5" s="2">
        <v>0</v>
      </c>
      <c r="G5" s="2">
        <v>4840</v>
      </c>
      <c r="H5" s="22">
        <f t="shared" ref="H5" si="3">(F5/SUM(F5:G5))*100</f>
        <v>0</v>
      </c>
      <c r="I5" s="22">
        <f t="shared" si="1"/>
        <v>100</v>
      </c>
    </row>
    <row r="6" spans="1:9">
      <c r="B6" s="13"/>
      <c r="C6" s="14"/>
      <c r="D6" s="13"/>
      <c r="E6" s="10"/>
      <c r="F6" s="12"/>
      <c r="G6" s="12"/>
    </row>
    <row r="7" spans="1:9" ht="15.6" customHeight="1">
      <c r="C7" s="14"/>
      <c r="D7" s="15"/>
      <c r="E7" s="14"/>
      <c r="F7" s="12"/>
      <c r="G7" s="12"/>
    </row>
    <row r="8" spans="1:9">
      <c r="B8" s="13"/>
      <c r="C8" s="14"/>
    </row>
    <row r="9" spans="1:9">
      <c r="B9" s="13"/>
      <c r="C9" s="14"/>
    </row>
  </sheetData>
  <mergeCells count="12">
    <mergeCell ref="H1:I1"/>
    <mergeCell ref="F1:G1"/>
    <mergeCell ref="A4:A5"/>
    <mergeCell ref="B4:B5"/>
    <mergeCell ref="C4:C5"/>
    <mergeCell ref="D4:D5"/>
    <mergeCell ref="E2:E3"/>
    <mergeCell ref="E4:E5"/>
    <mergeCell ref="A2:A3"/>
    <mergeCell ref="B2:B3"/>
    <mergeCell ref="C2:C3"/>
    <mergeCell ref="D2:D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B4" sqref="B4:B5"/>
    </sheetView>
  </sheetViews>
  <sheetFormatPr defaultRowHeight="14.45"/>
  <cols>
    <col min="2" max="4" width="12" bestFit="1" customWidth="1"/>
    <col min="5" max="6" width="11.5703125" bestFit="1" customWidth="1"/>
    <col min="9" max="9" width="10.28515625" customWidth="1"/>
    <col min="10" max="10" width="10.7109375" customWidth="1"/>
  </cols>
  <sheetData>
    <row r="1" spans="1:10" ht="14.45" customHeight="1">
      <c r="A1" s="16" t="s">
        <v>0</v>
      </c>
      <c r="B1" s="16" t="s">
        <v>1</v>
      </c>
      <c r="C1" s="16" t="s">
        <v>2</v>
      </c>
      <c r="D1" s="16" t="s">
        <v>3</v>
      </c>
      <c r="E1" s="16" t="s">
        <v>4</v>
      </c>
      <c r="F1" s="17" t="s">
        <v>10</v>
      </c>
      <c r="G1" s="37" t="s">
        <v>5</v>
      </c>
      <c r="H1" s="37"/>
      <c r="I1" s="35" t="s">
        <v>6</v>
      </c>
      <c r="J1" s="36"/>
    </row>
    <row r="2" spans="1:10" ht="14.45" customHeight="1">
      <c r="A2" s="38" t="s">
        <v>7</v>
      </c>
      <c r="B2" s="38">
        <v>0.97936507936507899</v>
      </c>
      <c r="C2" s="38">
        <v>0.96495956873315303</v>
      </c>
      <c r="D2" s="38">
        <v>0.95212765957446799</v>
      </c>
      <c r="E2" s="38">
        <v>0.97814207650273199</v>
      </c>
      <c r="F2" s="39">
        <v>2.06349206349206E-2</v>
      </c>
      <c r="G2" s="2">
        <v>358</v>
      </c>
      <c r="H2" s="2">
        <v>8</v>
      </c>
      <c r="I2" s="22">
        <f>(G2/SUM(G2:H2))*100</f>
        <v>97.814207650273218</v>
      </c>
      <c r="J2" s="22">
        <f>(H2/SUM(G2:H2))*100</f>
        <v>2.1857923497267762</v>
      </c>
    </row>
    <row r="3" spans="1:10">
      <c r="A3" s="38"/>
      <c r="B3" s="38"/>
      <c r="C3" s="38"/>
      <c r="D3" s="38"/>
      <c r="E3" s="38"/>
      <c r="F3" s="39"/>
      <c r="G3" s="2">
        <v>18</v>
      </c>
      <c r="H3" s="2">
        <v>876</v>
      </c>
      <c r="I3" s="22">
        <f t="shared" ref="I3:I5" si="0">(G3/SUM(G3:H3))*100</f>
        <v>2.0134228187919461</v>
      </c>
      <c r="J3" s="22">
        <f t="shared" ref="J3:J5" si="1">(H3/SUM(G3:H3))*100</f>
        <v>97.986577181208062</v>
      </c>
    </row>
    <row r="4" spans="1:10">
      <c r="A4" s="38" t="s">
        <v>8</v>
      </c>
      <c r="B4" s="38">
        <v>0.97857142857142798</v>
      </c>
      <c r="C4" s="38">
        <v>0.96244784422809404</v>
      </c>
      <c r="D4" s="38">
        <v>0.98016997167138797</v>
      </c>
      <c r="E4" s="39">
        <v>0.94535519125682999</v>
      </c>
      <c r="F4" s="39">
        <v>2.1428571428571401E-2</v>
      </c>
      <c r="G4" s="2">
        <v>346</v>
      </c>
      <c r="H4" s="2">
        <v>20</v>
      </c>
      <c r="I4" s="22">
        <f t="shared" si="0"/>
        <v>94.535519125683066</v>
      </c>
      <c r="J4" s="22">
        <f t="shared" si="1"/>
        <v>5.4644808743169397</v>
      </c>
    </row>
    <row r="5" spans="1:10">
      <c r="A5" s="38"/>
      <c r="B5" s="38"/>
      <c r="C5" s="38"/>
      <c r="D5" s="38"/>
      <c r="E5" s="38"/>
      <c r="F5" s="39"/>
      <c r="G5" s="2">
        <v>7</v>
      </c>
      <c r="H5" s="2">
        <v>887</v>
      </c>
      <c r="I5" s="22">
        <f t="shared" si="0"/>
        <v>0.78299776286353473</v>
      </c>
      <c r="J5" s="22">
        <f t="shared" si="1"/>
        <v>99.217002237136469</v>
      </c>
    </row>
    <row r="6" spans="1:10" ht="14.45" customHeight="1">
      <c r="A6" s="10"/>
      <c r="B6" s="10"/>
      <c r="C6" s="10"/>
      <c r="D6" s="10"/>
      <c r="E6" s="10"/>
      <c r="F6" s="11"/>
      <c r="G6" s="12"/>
      <c r="H6" s="12"/>
    </row>
    <row r="7" spans="1:10">
      <c r="A7" s="10"/>
      <c r="B7" s="10"/>
      <c r="C7" s="10"/>
      <c r="D7" s="10"/>
      <c r="E7" s="10"/>
      <c r="F7" s="11"/>
      <c r="G7" s="12"/>
      <c r="H7" s="12"/>
    </row>
    <row r="8" spans="1:10">
      <c r="A8" s="10"/>
      <c r="B8" s="10"/>
      <c r="C8" s="10"/>
      <c r="D8" s="10"/>
      <c r="E8" s="11"/>
      <c r="F8" s="11"/>
      <c r="G8" s="12"/>
      <c r="H8" s="12"/>
    </row>
    <row r="9" spans="1:10">
      <c r="A9" s="10"/>
      <c r="B9" s="10"/>
      <c r="C9" s="10"/>
      <c r="D9" s="10"/>
      <c r="E9" s="10"/>
      <c r="F9" s="11"/>
      <c r="G9" s="12"/>
      <c r="H9" s="12"/>
    </row>
  </sheetData>
  <mergeCells count="14">
    <mergeCell ref="F4:F5"/>
    <mergeCell ref="A4:A5"/>
    <mergeCell ref="B4:B5"/>
    <mergeCell ref="C4:C5"/>
    <mergeCell ref="D4:D5"/>
    <mergeCell ref="E4:E5"/>
    <mergeCell ref="I1:J1"/>
    <mergeCell ref="G1:H1"/>
    <mergeCell ref="A2:A3"/>
    <mergeCell ref="B2:B3"/>
    <mergeCell ref="C2:C3"/>
    <mergeCell ref="D2:D3"/>
    <mergeCell ref="E2:E3"/>
    <mergeCell ref="F2: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election activeCell="G1" sqref="G1:J5"/>
    </sheetView>
  </sheetViews>
  <sheetFormatPr defaultRowHeight="14.45"/>
  <cols>
    <col min="2" max="5" width="12" bestFit="1" customWidth="1"/>
    <col min="6" max="6" width="11.5703125" bestFit="1" customWidth="1"/>
  </cols>
  <sheetData>
    <row r="1" spans="1:10">
      <c r="A1" s="16" t="s">
        <v>0</v>
      </c>
      <c r="B1" s="16" t="s">
        <v>1</v>
      </c>
      <c r="C1" s="16" t="s">
        <v>2</v>
      </c>
      <c r="D1" s="16" t="s">
        <v>3</v>
      </c>
      <c r="E1" s="16" t="s">
        <v>4</v>
      </c>
      <c r="F1" s="19" t="s">
        <v>10</v>
      </c>
      <c r="G1" s="40" t="s">
        <v>5</v>
      </c>
      <c r="H1" s="40"/>
      <c r="I1" s="35" t="s">
        <v>6</v>
      </c>
      <c r="J1" s="36"/>
    </row>
    <row r="2" spans="1:10">
      <c r="A2" s="38" t="s">
        <v>7</v>
      </c>
      <c r="B2" s="38">
        <v>0.97222222222222199</v>
      </c>
      <c r="C2" s="38">
        <v>0.97419354838709604</v>
      </c>
      <c r="D2" s="38">
        <v>0.97419354838709604</v>
      </c>
      <c r="E2" s="38">
        <v>0.97419354838709604</v>
      </c>
      <c r="F2" s="39">
        <v>2.77777777777777E-2</v>
      </c>
      <c r="G2" s="2">
        <v>151</v>
      </c>
      <c r="H2" s="2">
        <v>4</v>
      </c>
      <c r="I2" s="22">
        <f>(G2/SUM(G2:H2))*100</f>
        <v>97.41935483870968</v>
      </c>
      <c r="J2" s="22">
        <f>(H2/SUM(G2:H2))*100</f>
        <v>2.5806451612903225</v>
      </c>
    </row>
    <row r="3" spans="1:10">
      <c r="A3" s="38"/>
      <c r="B3" s="38"/>
      <c r="C3" s="38"/>
      <c r="D3" s="38"/>
      <c r="E3" s="38"/>
      <c r="F3" s="39"/>
      <c r="G3" s="2">
        <v>4</v>
      </c>
      <c r="H3" s="2">
        <v>129</v>
      </c>
      <c r="I3" s="22">
        <f t="shared" ref="I3:I5" si="0">(G3/SUM(G3:H3))*100</f>
        <v>3.007518796992481</v>
      </c>
      <c r="J3" s="22">
        <f t="shared" ref="J3:J5" si="1">(H3/SUM(G3:H3))*100</f>
        <v>96.992481203007515</v>
      </c>
    </row>
    <row r="4" spans="1:10" ht="14.45" customHeight="1">
      <c r="A4" s="38" t="s">
        <v>8</v>
      </c>
      <c r="B4" s="38">
        <v>0.88541666666666596</v>
      </c>
      <c r="C4" s="38">
        <v>0.90322580645161199</v>
      </c>
      <c r="D4" s="38">
        <v>0.82795698924731098</v>
      </c>
      <c r="E4" s="39">
        <v>0.99354838709677396</v>
      </c>
      <c r="F4" s="39">
        <v>0.114583333333333</v>
      </c>
      <c r="G4" s="2">
        <v>154</v>
      </c>
      <c r="H4" s="2">
        <v>1</v>
      </c>
      <c r="I4" s="22">
        <f t="shared" si="0"/>
        <v>99.354838709677423</v>
      </c>
      <c r="J4" s="22">
        <f t="shared" si="1"/>
        <v>0.64516129032258063</v>
      </c>
    </row>
    <row r="5" spans="1:10">
      <c r="A5" s="38"/>
      <c r="B5" s="38"/>
      <c r="C5" s="38"/>
      <c r="D5" s="38"/>
      <c r="E5" s="38"/>
      <c r="F5" s="39"/>
      <c r="G5" s="2">
        <v>32</v>
      </c>
      <c r="H5" s="2">
        <v>101</v>
      </c>
      <c r="I5" s="22">
        <f t="shared" si="0"/>
        <v>24.060150375939848</v>
      </c>
      <c r="J5" s="22">
        <f t="shared" si="1"/>
        <v>75.939849624060145</v>
      </c>
    </row>
  </sheetData>
  <mergeCells count="14">
    <mergeCell ref="I1:J1"/>
    <mergeCell ref="G1:H1"/>
    <mergeCell ref="F2:F3"/>
    <mergeCell ref="F4:F5"/>
    <mergeCell ref="A2:A3"/>
    <mergeCell ref="B2:B3"/>
    <mergeCell ref="C2:C3"/>
    <mergeCell ref="D2:D3"/>
    <mergeCell ref="E2:E3"/>
    <mergeCell ref="A4:A5"/>
    <mergeCell ref="B4:B5"/>
    <mergeCell ref="C4:C5"/>
    <mergeCell ref="D4:D5"/>
    <mergeCell ref="E4: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0"/>
  <sheetViews>
    <sheetView zoomScaleNormal="100" workbookViewId="0">
      <selection activeCell="H11" sqref="H11:I12"/>
    </sheetView>
  </sheetViews>
  <sheetFormatPr defaultColWidth="8.85546875" defaultRowHeight="14.45"/>
  <cols>
    <col min="1" max="1" width="11.7109375" bestFit="1" customWidth="1"/>
    <col min="2" max="2" width="12.28515625" bestFit="1" customWidth="1"/>
    <col min="3" max="3" width="8.7109375" bestFit="1" customWidth="1"/>
    <col min="4" max="5" width="8" bestFit="1" customWidth="1"/>
    <col min="6" max="6" width="8.140625" customWidth="1"/>
    <col min="7" max="7" width="7.7109375" customWidth="1"/>
    <col min="8" max="8" width="8.28515625" customWidth="1"/>
    <col min="11" max="11" width="10.85546875" customWidth="1"/>
  </cols>
  <sheetData>
    <row r="1" spans="1:13">
      <c r="A1" s="4"/>
      <c r="B1" s="4"/>
      <c r="C1" s="4"/>
      <c r="D1" s="4"/>
      <c r="E1" s="4"/>
      <c r="F1" s="20"/>
      <c r="G1" s="20"/>
    </row>
    <row r="2" spans="1:13" ht="43.15" customHeight="1">
      <c r="A2" s="38" t="s">
        <v>11</v>
      </c>
      <c r="B2" s="18"/>
      <c r="C2" s="18" t="s">
        <v>3</v>
      </c>
      <c r="D2" s="18" t="s">
        <v>4</v>
      </c>
      <c r="E2" s="18" t="s">
        <v>12</v>
      </c>
      <c r="F2" s="39" t="s">
        <v>13</v>
      </c>
      <c r="G2" s="12"/>
    </row>
    <row r="3" spans="1:13" ht="14.45" customHeight="1">
      <c r="A3" s="38"/>
      <c r="B3" s="18" t="s">
        <v>14</v>
      </c>
      <c r="C3" s="3">
        <v>0.84589999999999999</v>
      </c>
      <c r="D3" s="3">
        <v>0.91720000000000002</v>
      </c>
      <c r="E3" s="3">
        <v>0.88070999999999999</v>
      </c>
      <c r="F3" s="39"/>
      <c r="G3" s="12"/>
      <c r="M3" s="18"/>
    </row>
    <row r="4" spans="1:13">
      <c r="A4" s="38"/>
      <c r="B4" s="18" t="s">
        <v>15</v>
      </c>
      <c r="C4" s="3">
        <v>0.89719000000000004</v>
      </c>
      <c r="D4" s="3">
        <v>0.81401999999999997</v>
      </c>
      <c r="E4" s="3">
        <v>0.85258</v>
      </c>
      <c r="F4" s="39"/>
      <c r="G4" s="12"/>
      <c r="M4" s="23"/>
    </row>
    <row r="5" spans="1:13">
      <c r="A5" s="38"/>
      <c r="B5" s="18" t="s">
        <v>16</v>
      </c>
      <c r="C5" s="6"/>
      <c r="D5" s="3"/>
      <c r="E5" s="3">
        <v>0.86556</v>
      </c>
      <c r="F5" s="39"/>
      <c r="G5" s="12"/>
      <c r="M5" s="3"/>
    </row>
    <row r="6" spans="1:13">
      <c r="A6" s="38"/>
      <c r="B6" s="18" t="s">
        <v>17</v>
      </c>
      <c r="C6" s="3">
        <v>0.87155000000000005</v>
      </c>
      <c r="D6" s="3">
        <v>0.86560999999999999</v>
      </c>
      <c r="E6" s="3">
        <v>0.86614999999999998</v>
      </c>
      <c r="F6" s="39"/>
      <c r="G6" s="12"/>
    </row>
    <row r="7" spans="1:13">
      <c r="A7" s="38"/>
      <c r="B7" s="18" t="s">
        <v>18</v>
      </c>
      <c r="C7" s="3">
        <v>0.86736999999999997</v>
      </c>
      <c r="D7" s="3">
        <v>0.86556</v>
      </c>
      <c r="E7" s="3">
        <v>0.86592999999999998</v>
      </c>
      <c r="F7" s="39"/>
      <c r="G7" s="12"/>
    </row>
    <row r="9" spans="1:13" ht="34.9" customHeight="1">
      <c r="A9" s="38" t="s">
        <v>11</v>
      </c>
      <c r="B9" s="18"/>
      <c r="C9" s="18" t="s">
        <v>3</v>
      </c>
      <c r="D9" s="18" t="s">
        <v>4</v>
      </c>
      <c r="E9" s="18" t="s">
        <v>12</v>
      </c>
      <c r="F9" s="41" t="s">
        <v>19</v>
      </c>
    </row>
    <row r="10" spans="1:13">
      <c r="A10" s="38"/>
      <c r="B10" s="18" t="s">
        <v>14</v>
      </c>
      <c r="C10" s="3">
        <v>0.97199999999999998</v>
      </c>
      <c r="D10" s="3">
        <v>1</v>
      </c>
      <c r="E10" s="3">
        <v>0.98580000000000001</v>
      </c>
      <c r="F10" s="42"/>
      <c r="H10" s="40" t="s">
        <v>5</v>
      </c>
      <c r="I10" s="40"/>
      <c r="J10" s="37" t="s">
        <v>6</v>
      </c>
      <c r="K10" s="37"/>
    </row>
    <row r="11" spans="1:13">
      <c r="A11" s="38"/>
      <c r="B11" s="18" t="s">
        <v>15</v>
      </c>
      <c r="C11" s="3">
        <v>1</v>
      </c>
      <c r="D11" s="3">
        <v>0.96870000000000001</v>
      </c>
      <c r="E11" s="3">
        <v>0.98409999999999997</v>
      </c>
      <c r="F11" s="42"/>
      <c r="H11" s="3">
        <v>392</v>
      </c>
      <c r="I11" s="3">
        <v>0</v>
      </c>
      <c r="J11" s="22">
        <f>(H11/SUM(H11:I11))*100</f>
        <v>100</v>
      </c>
      <c r="K11" s="22">
        <f>(I11/SUM(H11:I11))*100</f>
        <v>0</v>
      </c>
    </row>
    <row r="12" spans="1:13">
      <c r="A12" s="38"/>
      <c r="B12" s="18" t="s">
        <v>16</v>
      </c>
      <c r="C12" s="3"/>
      <c r="D12" s="3"/>
      <c r="E12" s="3">
        <v>0.98499999999999999</v>
      </c>
      <c r="F12" s="42"/>
      <c r="H12" s="6">
        <v>11</v>
      </c>
      <c r="I12" s="6">
        <v>340</v>
      </c>
      <c r="J12" s="22">
        <f>(H12/SUM(H12:I12))*100</f>
        <v>3.133903133903134</v>
      </c>
      <c r="K12" s="22">
        <f>(I12/SUM(H12:I12))*100</f>
        <v>96.866096866096868</v>
      </c>
    </row>
    <row r="13" spans="1:13">
      <c r="A13" s="38"/>
      <c r="B13" s="18" t="s">
        <v>17</v>
      </c>
      <c r="C13" s="3">
        <v>0.98599999999999999</v>
      </c>
      <c r="D13" s="3">
        <v>0.98429999999999995</v>
      </c>
      <c r="E13" s="3">
        <v>0.9849</v>
      </c>
      <c r="F13" s="42"/>
    </row>
    <row r="14" spans="1:13" ht="14.45" customHeight="1">
      <c r="A14" s="38"/>
      <c r="B14" s="18" t="s">
        <v>18</v>
      </c>
      <c r="C14" s="3">
        <v>0.98540000000000005</v>
      </c>
      <c r="D14" s="3">
        <v>0.98499999999999999</v>
      </c>
      <c r="E14" s="3">
        <v>0.98499999999999999</v>
      </c>
      <c r="F14" s="43"/>
    </row>
    <row r="15" spans="1:13">
      <c r="B15" s="21"/>
    </row>
    <row r="16" spans="1:13" ht="40.15" customHeight="1">
      <c r="A16" s="38" t="s">
        <v>11</v>
      </c>
      <c r="B16" s="18"/>
      <c r="C16" s="18" t="s">
        <v>3</v>
      </c>
      <c r="D16" s="18" t="s">
        <v>4</v>
      </c>
      <c r="E16" s="18" t="s">
        <v>12</v>
      </c>
      <c r="F16" s="41" t="s">
        <v>20</v>
      </c>
    </row>
    <row r="17" spans="1:11">
      <c r="A17" s="38"/>
      <c r="B17" s="18" t="s">
        <v>14</v>
      </c>
      <c r="C17" s="3">
        <v>0.93</v>
      </c>
      <c r="D17" s="3">
        <v>0.98</v>
      </c>
      <c r="E17" s="3">
        <v>0.95</v>
      </c>
      <c r="F17" s="42"/>
      <c r="H17" s="40" t="s">
        <v>5</v>
      </c>
      <c r="I17" s="40"/>
      <c r="J17" s="37" t="s">
        <v>6</v>
      </c>
      <c r="K17" s="37"/>
    </row>
    <row r="18" spans="1:11">
      <c r="A18" s="38"/>
      <c r="B18" s="18" t="s">
        <v>15</v>
      </c>
      <c r="C18" s="3">
        <v>0.98</v>
      </c>
      <c r="D18" s="3">
        <v>0.92</v>
      </c>
      <c r="E18" s="3">
        <v>0.95</v>
      </c>
      <c r="F18" s="42"/>
      <c r="H18" s="3">
        <v>374</v>
      </c>
      <c r="I18" s="3">
        <v>8</v>
      </c>
      <c r="J18" s="22">
        <f>(H18/SUM(H18:I18))*100</f>
        <v>97.905759162303667</v>
      </c>
      <c r="K18" s="22">
        <f t="shared" ref="K18:K19" si="0">(I18/SUM(H18:I18))*100</f>
        <v>2.0942408376963351</v>
      </c>
    </row>
    <row r="19" spans="1:11">
      <c r="A19" s="38"/>
      <c r="B19" s="18" t="s">
        <v>16</v>
      </c>
      <c r="C19" s="3"/>
      <c r="D19" s="3"/>
      <c r="E19" s="3">
        <v>0.95</v>
      </c>
      <c r="F19" s="42"/>
      <c r="H19" s="6">
        <v>28</v>
      </c>
      <c r="I19" s="6">
        <v>323</v>
      </c>
      <c r="J19" s="22">
        <f t="shared" ref="J19" si="1">(H19/SUM(H19:I19))*100</f>
        <v>7.9772079772079767</v>
      </c>
      <c r="K19" s="22">
        <f t="shared" si="0"/>
        <v>92.022792022792018</v>
      </c>
    </row>
    <row r="20" spans="1:11">
      <c r="A20" s="38"/>
      <c r="B20" s="18" t="s">
        <v>17</v>
      </c>
      <c r="C20" s="3">
        <v>0.95</v>
      </c>
      <c r="D20" s="3">
        <v>0.95</v>
      </c>
      <c r="E20" s="3">
        <v>0.95</v>
      </c>
      <c r="F20" s="42"/>
    </row>
    <row r="21" spans="1:11">
      <c r="A21" s="38"/>
      <c r="B21" s="18" t="s">
        <v>18</v>
      </c>
      <c r="C21" s="3">
        <v>0.95</v>
      </c>
      <c r="D21" s="3">
        <v>0.95</v>
      </c>
      <c r="E21" s="3">
        <v>0.95</v>
      </c>
      <c r="F21" s="43"/>
    </row>
    <row r="24" spans="1:11">
      <c r="B24" s="44"/>
      <c r="C24" s="37" t="s">
        <v>21</v>
      </c>
      <c r="D24" s="37"/>
      <c r="E24" s="37"/>
      <c r="F24" s="37" t="s">
        <v>7</v>
      </c>
      <c r="G24" s="37"/>
      <c r="H24" s="37"/>
    </row>
    <row r="25" spans="1:11" ht="46.15">
      <c r="B25" s="45"/>
      <c r="C25" s="27" t="s">
        <v>3</v>
      </c>
      <c r="D25" s="27" t="s">
        <v>4</v>
      </c>
      <c r="E25" s="27" t="s">
        <v>12</v>
      </c>
      <c r="F25" s="27" t="s">
        <v>3</v>
      </c>
      <c r="G25" s="27" t="s">
        <v>4</v>
      </c>
      <c r="H25" s="27" t="s">
        <v>12</v>
      </c>
    </row>
    <row r="26" spans="1:11">
      <c r="B26" s="18" t="s">
        <v>14</v>
      </c>
      <c r="C26" s="25">
        <v>0.84589999999999999</v>
      </c>
      <c r="D26" s="25">
        <v>0.91720000000000002</v>
      </c>
      <c r="E26" s="25">
        <v>0.88070999999999999</v>
      </c>
      <c r="F26" s="31">
        <v>0.97199999999999998</v>
      </c>
      <c r="G26" s="31">
        <v>1</v>
      </c>
      <c r="H26" s="31">
        <v>0.98580000000000001</v>
      </c>
    </row>
    <row r="27" spans="1:11">
      <c r="B27" s="18" t="s">
        <v>15</v>
      </c>
      <c r="C27" s="25">
        <v>0.89719000000000004</v>
      </c>
      <c r="D27" s="25">
        <v>0.81401999999999997</v>
      </c>
      <c r="E27" s="25">
        <v>0.85258</v>
      </c>
      <c r="F27" s="31">
        <v>1</v>
      </c>
      <c r="G27" s="31">
        <v>0.96870000000000001</v>
      </c>
      <c r="H27" s="31">
        <v>0.98409999999999997</v>
      </c>
    </row>
    <row r="28" spans="1:11">
      <c r="B28" s="18" t="s">
        <v>16</v>
      </c>
      <c r="C28" s="26"/>
      <c r="D28" s="25"/>
      <c r="E28" s="25">
        <v>0.86556</v>
      </c>
      <c r="F28" s="31"/>
      <c r="G28" s="31"/>
      <c r="H28" s="31">
        <v>0.98499999999999999</v>
      </c>
    </row>
    <row r="29" spans="1:11">
      <c r="B29" s="18" t="s">
        <v>17</v>
      </c>
      <c r="C29" s="25">
        <v>0.87155000000000005</v>
      </c>
      <c r="D29" s="25">
        <v>0.86560999999999999</v>
      </c>
      <c r="E29" s="25">
        <v>0.86614999999999998</v>
      </c>
      <c r="F29" s="31">
        <v>0.98599999999999999</v>
      </c>
      <c r="G29" s="31">
        <v>0.98429999999999995</v>
      </c>
      <c r="H29" s="31">
        <v>0.9849</v>
      </c>
    </row>
    <row r="30" spans="1:11">
      <c r="B30" s="18" t="s">
        <v>18</v>
      </c>
      <c r="C30" s="25">
        <v>0.86736999999999997</v>
      </c>
      <c r="D30" s="25">
        <v>0.86556</v>
      </c>
      <c r="E30" s="25">
        <v>0.86592999999999998</v>
      </c>
      <c r="F30" s="31">
        <v>0.98540000000000005</v>
      </c>
      <c r="G30" s="31">
        <v>0.98499999999999999</v>
      </c>
      <c r="H30" s="31">
        <v>0.98499999999999999</v>
      </c>
    </row>
  </sheetData>
  <mergeCells count="13">
    <mergeCell ref="F2:F7"/>
    <mergeCell ref="A2:A7"/>
    <mergeCell ref="A9:A14"/>
    <mergeCell ref="A16:A21"/>
    <mergeCell ref="B24:B25"/>
    <mergeCell ref="H10:I10"/>
    <mergeCell ref="J10:K10"/>
    <mergeCell ref="H17:I17"/>
    <mergeCell ref="J17:K17"/>
    <mergeCell ref="C24:E24"/>
    <mergeCell ref="F24:H24"/>
    <mergeCell ref="F9:F14"/>
    <mergeCell ref="F16:F2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1"/>
  <sheetViews>
    <sheetView tabSelected="1" topLeftCell="A10" workbookViewId="0">
      <selection activeCell="A23" sqref="A23:C31"/>
    </sheetView>
  </sheetViews>
  <sheetFormatPr defaultRowHeight="14.45"/>
  <cols>
    <col min="1" max="1" width="19.28515625" bestFit="1" customWidth="1"/>
    <col min="7" max="7" width="19.85546875" bestFit="1" customWidth="1"/>
    <col min="8" max="8" width="9.28515625" customWidth="1"/>
    <col min="9" max="9" width="9.5703125" bestFit="1" customWidth="1"/>
  </cols>
  <sheetData>
    <row r="1" spans="1:11">
      <c r="A1" s="16" t="s">
        <v>22</v>
      </c>
      <c r="B1" s="16"/>
      <c r="C1" s="16" t="s">
        <v>14</v>
      </c>
      <c r="D1" s="16" t="s">
        <v>15</v>
      </c>
      <c r="E1" s="17" t="s">
        <v>23</v>
      </c>
      <c r="G1" s="16" t="s">
        <v>22</v>
      </c>
      <c r="H1" s="16" t="s">
        <v>24</v>
      </c>
      <c r="I1" s="16" t="s">
        <v>8</v>
      </c>
    </row>
    <row r="2" spans="1:11">
      <c r="A2" s="40" t="s">
        <v>25</v>
      </c>
      <c r="B2" s="2" t="s">
        <v>14</v>
      </c>
      <c r="C2" s="33">
        <f>AudioMNIST!H2</f>
        <v>99.310344827586206</v>
      </c>
      <c r="D2" s="33">
        <f>AudioMNIST!I2</f>
        <v>0.68965517241379315</v>
      </c>
      <c r="E2" s="51" t="s">
        <v>7</v>
      </c>
      <c r="G2" s="49" t="s">
        <v>25</v>
      </c>
      <c r="H2" s="46">
        <f>AudioMNIST!B2</f>
        <v>0.99866666666666604</v>
      </c>
      <c r="I2" s="46">
        <f>AudioMNIST!$B$4</f>
        <v>0.999</v>
      </c>
    </row>
    <row r="3" spans="1:11">
      <c r="A3" s="40"/>
      <c r="B3" s="2" t="s">
        <v>15</v>
      </c>
      <c r="C3" s="33">
        <f>AudioMNIST!H3</f>
        <v>0</v>
      </c>
      <c r="D3" s="33">
        <f>AudioMNIST!I3</f>
        <v>100</v>
      </c>
      <c r="E3" s="52"/>
      <c r="G3" s="49"/>
      <c r="H3" s="46"/>
      <c r="I3" s="46"/>
    </row>
    <row r="4" spans="1:11">
      <c r="A4" s="40" t="s">
        <v>26</v>
      </c>
      <c r="B4" s="2" t="s">
        <v>14</v>
      </c>
      <c r="C4" s="33">
        <f>TIMIT!I2</f>
        <v>97.814207650273218</v>
      </c>
      <c r="D4" s="33">
        <f>TIMIT!J2</f>
        <v>2.1857923497267762</v>
      </c>
      <c r="E4" s="52"/>
      <c r="G4" s="49" t="s">
        <v>26</v>
      </c>
      <c r="H4" s="47">
        <f>TIMIT!B2</f>
        <v>0.97936507936507899</v>
      </c>
      <c r="I4" s="46">
        <f>TIMIT!$B$4</f>
        <v>0.97857142857142798</v>
      </c>
    </row>
    <row r="5" spans="1:11">
      <c r="A5" s="40"/>
      <c r="B5" s="2" t="s">
        <v>15</v>
      </c>
      <c r="C5" s="33">
        <f>TIMIT!I3</f>
        <v>2.0134228187919461</v>
      </c>
      <c r="D5" s="33">
        <f>TIMIT!J3</f>
        <v>97.986577181208062</v>
      </c>
      <c r="E5" s="52"/>
      <c r="G5" s="49"/>
      <c r="H5" s="48"/>
      <c r="I5" s="46"/>
      <c r="K5" t="s">
        <v>27</v>
      </c>
    </row>
    <row r="6" spans="1:11">
      <c r="A6" s="40" t="s">
        <v>28</v>
      </c>
      <c r="B6" s="2" t="s">
        <v>14</v>
      </c>
      <c r="C6" s="33">
        <f>RAVDESS!I2</f>
        <v>97.41935483870968</v>
      </c>
      <c r="D6" s="33">
        <f>RAVDESS!J2</f>
        <v>2.5806451612903225</v>
      </c>
      <c r="E6" s="52"/>
      <c r="G6" s="49" t="s">
        <v>28</v>
      </c>
      <c r="H6" s="46">
        <f>RAVDESS!$B$2</f>
        <v>0.97222222222222199</v>
      </c>
      <c r="I6" s="46">
        <f>RAVDESS!$B$4</f>
        <v>0.88541666666666596</v>
      </c>
    </row>
    <row r="7" spans="1:11">
      <c r="A7" s="40"/>
      <c r="B7" s="2" t="s">
        <v>15</v>
      </c>
      <c r="C7" s="33">
        <f>RAVDESS!I3</f>
        <v>3.007518796992481</v>
      </c>
      <c r="D7" s="33">
        <f>RAVDESS!J3</f>
        <v>96.992481203007515</v>
      </c>
      <c r="E7" s="52"/>
      <c r="G7" s="49"/>
      <c r="H7" s="46"/>
      <c r="I7" s="46"/>
    </row>
    <row r="8" spans="1:11">
      <c r="A8" s="40" t="s">
        <v>29</v>
      </c>
      <c r="B8" s="2" t="s">
        <v>14</v>
      </c>
      <c r="C8" s="33">
        <f>'CTU (4.2.1senario1)'!J11</f>
        <v>100</v>
      </c>
      <c r="D8" s="33">
        <f>'CTU (4.2.1senario1)'!K11</f>
        <v>0</v>
      </c>
      <c r="E8" s="52"/>
      <c r="G8" s="49" t="s">
        <v>29</v>
      </c>
      <c r="H8" s="46">
        <f>'CTU (4.2.1senario1)'!$E$12</f>
        <v>0.98499999999999999</v>
      </c>
      <c r="I8" s="46">
        <f>'CTU (4.2.1senario1)'!$E$19</f>
        <v>0.95</v>
      </c>
    </row>
    <row r="9" spans="1:11">
      <c r="A9" s="40"/>
      <c r="B9" s="2" t="s">
        <v>15</v>
      </c>
      <c r="C9" s="33">
        <f>'CTU (4.2.1senario1)'!J12</f>
        <v>3.133903133903134</v>
      </c>
      <c r="D9" s="33">
        <f>'CTU (4.2.1senario1)'!K12</f>
        <v>96.866096866096868</v>
      </c>
      <c r="E9" s="53"/>
      <c r="G9" s="49"/>
      <c r="H9" s="46"/>
      <c r="I9" s="46"/>
    </row>
    <row r="11" spans="1:11">
      <c r="A11" s="16" t="s">
        <v>22</v>
      </c>
      <c r="B11" s="16"/>
      <c r="C11" s="16" t="s">
        <v>14</v>
      </c>
      <c r="D11" s="16" t="s">
        <v>15</v>
      </c>
      <c r="E11" s="17" t="s">
        <v>23</v>
      </c>
    </row>
    <row r="12" spans="1:11">
      <c r="A12" s="40" t="s">
        <v>25</v>
      </c>
      <c r="B12" s="2" t="s">
        <v>14</v>
      </c>
      <c r="C12" s="33">
        <f>AudioMNIST!H4</f>
        <v>99.482758620689665</v>
      </c>
      <c r="D12" s="33">
        <f>AudioMNIST!I4</f>
        <v>0.51724137931034486</v>
      </c>
      <c r="E12" s="51" t="s">
        <v>8</v>
      </c>
    </row>
    <row r="13" spans="1:11">
      <c r="A13" s="40"/>
      <c r="B13" s="2" t="s">
        <v>15</v>
      </c>
      <c r="C13" s="33">
        <f>AudioMNIST!H5</f>
        <v>0</v>
      </c>
      <c r="D13" s="33">
        <f>AudioMNIST!I5</f>
        <v>100</v>
      </c>
      <c r="E13" s="52"/>
    </row>
    <row r="14" spans="1:11">
      <c r="A14" s="40" t="s">
        <v>26</v>
      </c>
      <c r="B14" s="2" t="s">
        <v>14</v>
      </c>
      <c r="C14" s="33">
        <f>TIMIT!I4</f>
        <v>94.535519125683066</v>
      </c>
      <c r="D14" s="33">
        <f>TIMIT!J4</f>
        <v>5.4644808743169397</v>
      </c>
      <c r="E14" s="52"/>
    </row>
    <row r="15" spans="1:11">
      <c r="A15" s="40"/>
      <c r="B15" s="2" t="s">
        <v>15</v>
      </c>
      <c r="C15" s="33">
        <f>TIMIT!I5</f>
        <v>0.78299776286353473</v>
      </c>
      <c r="D15" s="33">
        <f>TIMIT!J5</f>
        <v>99.217002237136469</v>
      </c>
      <c r="E15" s="52"/>
    </row>
    <row r="16" spans="1:11">
      <c r="A16" s="40" t="s">
        <v>28</v>
      </c>
      <c r="B16" s="2" t="s">
        <v>14</v>
      </c>
      <c r="C16" s="33">
        <f>RAVDESS!I4</f>
        <v>99.354838709677423</v>
      </c>
      <c r="D16" s="33">
        <f>RAVDESS!J4</f>
        <v>0.64516129032258063</v>
      </c>
      <c r="E16" s="52"/>
    </row>
    <row r="17" spans="1:5">
      <c r="A17" s="40"/>
      <c r="B17" s="2" t="s">
        <v>15</v>
      </c>
      <c r="C17" s="33">
        <f>RAVDESS!I5</f>
        <v>24.060150375939848</v>
      </c>
      <c r="D17" s="33">
        <f>RAVDESS!J5</f>
        <v>75.939849624060145</v>
      </c>
      <c r="E17" s="52"/>
    </row>
    <row r="18" spans="1:5">
      <c r="A18" s="40" t="s">
        <v>29</v>
      </c>
      <c r="B18" s="2" t="s">
        <v>14</v>
      </c>
      <c r="C18" s="33">
        <f>'CTU (4.2.1senario1)'!J18</f>
        <v>97.905759162303667</v>
      </c>
      <c r="D18" s="33">
        <f>'CTU (4.2.1senario1)'!K18</f>
        <v>2.0942408376963351</v>
      </c>
      <c r="E18" s="52"/>
    </row>
    <row r="19" spans="1:5">
      <c r="A19" s="40"/>
      <c r="B19" s="2" t="s">
        <v>15</v>
      </c>
      <c r="C19" s="33">
        <f>'CTU (4.2.1senario1)'!J19</f>
        <v>7.9772079772079767</v>
      </c>
      <c r="D19" s="33">
        <f>'CTU (4.2.1senario1)'!K19</f>
        <v>92.022792022792018</v>
      </c>
      <c r="E19" s="53"/>
    </row>
    <row r="23" spans="1:5">
      <c r="A23" s="24"/>
      <c r="B23" s="24" t="s">
        <v>24</v>
      </c>
      <c r="C23" s="24" t="s">
        <v>8</v>
      </c>
    </row>
    <row r="24" spans="1:5">
      <c r="A24" s="49" t="s">
        <v>25</v>
      </c>
      <c r="B24" s="50">
        <v>99.87</v>
      </c>
      <c r="C24" s="50">
        <f>AudioMNIST!$B$4 * 100</f>
        <v>99.9</v>
      </c>
    </row>
    <row r="25" spans="1:5">
      <c r="A25" s="49"/>
      <c r="B25" s="50"/>
      <c r="C25" s="50"/>
    </row>
    <row r="26" spans="1:5">
      <c r="A26" s="49" t="s">
        <v>26</v>
      </c>
      <c r="B26" s="54">
        <f>$H$4 * 100</f>
        <v>97.936507936507894</v>
      </c>
      <c r="C26" s="50">
        <f>TIMIT!$B$4 * 100</f>
        <v>97.857142857142804</v>
      </c>
    </row>
    <row r="27" spans="1:5">
      <c r="A27" s="49"/>
      <c r="B27" s="55"/>
      <c r="C27" s="50"/>
    </row>
    <row r="28" spans="1:5">
      <c r="A28" s="49" t="s">
        <v>28</v>
      </c>
      <c r="B28" s="50">
        <f>RAVDESS!$B$2 * 100</f>
        <v>97.2222222222222</v>
      </c>
      <c r="C28" s="50">
        <f>RAVDESS!$B$4 * 100</f>
        <v>88.5416666666666</v>
      </c>
    </row>
    <row r="29" spans="1:5">
      <c r="A29" s="49"/>
      <c r="B29" s="50"/>
      <c r="C29" s="50"/>
    </row>
    <row r="30" spans="1:5">
      <c r="A30" s="49" t="s">
        <v>29</v>
      </c>
      <c r="B30" s="50">
        <f>'CTU (4.2.1senario1)'!$E$12 * 100</f>
        <v>98.5</v>
      </c>
      <c r="C30" s="50">
        <f>'CTU (4.2.1senario1)'!$E$19 * 100</f>
        <v>95</v>
      </c>
    </row>
    <row r="31" spans="1:5">
      <c r="A31" s="49"/>
      <c r="B31" s="50"/>
      <c r="C31" s="50"/>
    </row>
  </sheetData>
  <mergeCells count="34">
    <mergeCell ref="A30:A31"/>
    <mergeCell ref="B30:B31"/>
    <mergeCell ref="C30:C31"/>
    <mergeCell ref="A26:A27"/>
    <mergeCell ref="B26:B27"/>
    <mergeCell ref="C26:C27"/>
    <mergeCell ref="A28:A29"/>
    <mergeCell ref="B28:B29"/>
    <mergeCell ref="C28:C29"/>
    <mergeCell ref="A16:A17"/>
    <mergeCell ref="A18:A19"/>
    <mergeCell ref="H4:H5"/>
    <mergeCell ref="A24:A25"/>
    <mergeCell ref="B24:B25"/>
    <mergeCell ref="C24:C25"/>
    <mergeCell ref="E2:E9"/>
    <mergeCell ref="E12:E19"/>
    <mergeCell ref="G2:G3"/>
    <mergeCell ref="G4:G5"/>
    <mergeCell ref="G6:G7"/>
    <mergeCell ref="G8:G9"/>
    <mergeCell ref="H6:H7"/>
    <mergeCell ref="A2:A3"/>
    <mergeCell ref="A4:A5"/>
    <mergeCell ref="A12:A13"/>
    <mergeCell ref="I6:I7"/>
    <mergeCell ref="H8:H9"/>
    <mergeCell ref="I8:I9"/>
    <mergeCell ref="A14:A15"/>
    <mergeCell ref="H2:H3"/>
    <mergeCell ref="I2:I3"/>
    <mergeCell ref="I4:I5"/>
    <mergeCell ref="A6:A7"/>
    <mergeCell ref="A8:A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
  <sheetViews>
    <sheetView topLeftCell="B1" workbookViewId="0">
      <selection activeCell="C6" sqref="C6"/>
    </sheetView>
  </sheetViews>
  <sheetFormatPr defaultRowHeight="14.45"/>
  <cols>
    <col min="1" max="1" width="14.42578125" customWidth="1"/>
    <col min="2" max="2" width="31.42578125" bestFit="1" customWidth="1"/>
    <col min="3" max="3" width="54" bestFit="1" customWidth="1"/>
    <col min="4" max="4" width="41.140625" customWidth="1"/>
    <col min="5" max="5" width="11.140625" bestFit="1" customWidth="1"/>
    <col min="6" max="6" width="8.85546875" customWidth="1"/>
    <col min="8" max="9" width="8.85546875" customWidth="1"/>
    <col min="11" max="12" width="8.85546875" customWidth="1"/>
  </cols>
  <sheetData>
    <row r="1" spans="1:7">
      <c r="A1" s="4" t="s">
        <v>30</v>
      </c>
      <c r="B1" s="5" t="s">
        <v>31</v>
      </c>
      <c r="C1" s="5" t="s">
        <v>32</v>
      </c>
      <c r="D1" s="5" t="s">
        <v>23</v>
      </c>
      <c r="E1" s="5" t="s">
        <v>22</v>
      </c>
      <c r="F1" s="5" t="s">
        <v>0</v>
      </c>
      <c r="G1" s="5" t="s">
        <v>33</v>
      </c>
    </row>
    <row r="2" spans="1:7" ht="14.45" customHeight="1">
      <c r="A2" s="38">
        <v>1</v>
      </c>
      <c r="B2" s="39" t="s">
        <v>34</v>
      </c>
      <c r="C2" s="56" t="s">
        <v>35</v>
      </c>
      <c r="D2" s="39" t="s">
        <v>36</v>
      </c>
      <c r="E2" s="38" t="s">
        <v>26</v>
      </c>
      <c r="F2" s="2" t="s">
        <v>37</v>
      </c>
      <c r="G2" s="2">
        <v>96.8</v>
      </c>
    </row>
    <row r="3" spans="1:7">
      <c r="A3" s="38"/>
      <c r="B3" s="39"/>
      <c r="C3" s="56"/>
      <c r="D3" s="39"/>
      <c r="E3" s="38"/>
      <c r="F3" s="2" t="s">
        <v>38</v>
      </c>
      <c r="G3" s="2">
        <v>87.5</v>
      </c>
    </row>
    <row r="4" spans="1:7">
      <c r="A4" s="38"/>
      <c r="B4" s="39"/>
      <c r="C4" s="56"/>
      <c r="D4" s="39"/>
      <c r="E4" s="38" t="s">
        <v>39</v>
      </c>
      <c r="F4" s="2" t="s">
        <v>37</v>
      </c>
      <c r="G4" s="2">
        <v>92.5</v>
      </c>
    </row>
    <row r="5" spans="1:7">
      <c r="A5" s="38"/>
      <c r="B5" s="39"/>
      <c r="C5" s="56"/>
      <c r="D5" s="39"/>
      <c r="E5" s="38"/>
      <c r="F5" s="2" t="s">
        <v>38</v>
      </c>
      <c r="G5" s="2">
        <v>88.9</v>
      </c>
    </row>
    <row r="6" spans="1:7" ht="129.6">
      <c r="A6" s="6">
        <v>2</v>
      </c>
      <c r="B6" s="7" t="s">
        <v>40</v>
      </c>
      <c r="C6" s="8" t="s">
        <v>41</v>
      </c>
      <c r="D6" s="7" t="s">
        <v>42</v>
      </c>
      <c r="E6" s="3" t="s">
        <v>26</v>
      </c>
      <c r="F6" s="2" t="s">
        <v>43</v>
      </c>
      <c r="G6" s="2">
        <v>96</v>
      </c>
    </row>
    <row r="7" spans="1:7" ht="30">
      <c r="A7" s="6">
        <v>3</v>
      </c>
      <c r="B7" s="6" t="s">
        <v>44</v>
      </c>
      <c r="C7" s="8" t="s">
        <v>45</v>
      </c>
      <c r="D7" s="9" t="s">
        <v>46</v>
      </c>
      <c r="E7" s="1" t="s">
        <v>25</v>
      </c>
      <c r="F7" s="6" t="s">
        <v>7</v>
      </c>
      <c r="G7" s="6">
        <v>97.3</v>
      </c>
    </row>
    <row r="8" spans="1:7" ht="57.6">
      <c r="A8" s="6">
        <v>4</v>
      </c>
      <c r="B8" s="7" t="s">
        <v>47</v>
      </c>
      <c r="C8" s="8" t="s">
        <v>48</v>
      </c>
      <c r="D8" s="6"/>
      <c r="E8" s="6"/>
      <c r="F8" s="6"/>
      <c r="G8" s="6"/>
    </row>
    <row r="9" spans="1:7" ht="28.9">
      <c r="A9" s="6">
        <v>5</v>
      </c>
      <c r="B9" s="7" t="s">
        <v>49</v>
      </c>
      <c r="C9" s="8" t="s">
        <v>50</v>
      </c>
      <c r="D9" s="6"/>
      <c r="E9" s="6"/>
      <c r="F9" s="6"/>
      <c r="G9" s="6"/>
    </row>
  </sheetData>
  <mergeCells count="6">
    <mergeCell ref="A2:A5"/>
    <mergeCell ref="B2:B5"/>
    <mergeCell ref="C2:C5"/>
    <mergeCell ref="D2:D5"/>
    <mergeCell ref="E2:E3"/>
    <mergeCell ref="E4:E5"/>
  </mergeCells>
  <hyperlinks>
    <hyperlink ref="C2" r:id="rId1" display="https://doi.org/10.1109/INISTA49547.2020.9194654" xr:uid="{00000000-0004-0000-0500-000000000000}"/>
    <hyperlink ref="C6" r:id="rId2" display="https://doi.org/10.1109/ICOSEC49089.2020.9215254" xr:uid="{00000000-0004-0000-0500-000001000000}"/>
    <hyperlink ref="C8" r:id="rId3" display="https://doi.org/10.1109/ICASSP.2019.8683397" xr:uid="{00000000-0004-0000-0500-000002000000}"/>
    <hyperlink ref="C9" r:id="rId4" tooltip="Persistent link using digital object identifier" xr:uid="{00000000-0004-0000-0500-000003000000}"/>
    <hyperlink ref="C7" r:id="rId5" xr:uid="{00000000-0004-0000-0500-000004000000}"/>
    <hyperlink ref="E7" r:id="rId6" display="https://github.com/soerenab/AudioMNIST" xr:uid="{00000000-0004-0000-05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2"/>
  <sheetViews>
    <sheetView workbookViewId="0">
      <selection activeCell="M10" sqref="M10"/>
    </sheetView>
  </sheetViews>
  <sheetFormatPr defaultRowHeight="14.45"/>
  <cols>
    <col min="1" max="1" width="31.42578125" bestFit="1" customWidth="1"/>
    <col min="2" max="2" width="16.28515625" customWidth="1"/>
    <col min="3" max="3" width="9.7109375" customWidth="1"/>
    <col min="4" max="4" width="11.85546875" bestFit="1" customWidth="1"/>
  </cols>
  <sheetData>
    <row r="1" spans="1:4">
      <c r="A1" s="16" t="s">
        <v>51</v>
      </c>
      <c r="B1" s="16" t="s">
        <v>22</v>
      </c>
      <c r="C1" s="16" t="s">
        <v>52</v>
      </c>
      <c r="D1" s="16" t="s">
        <v>53</v>
      </c>
    </row>
    <row r="2" spans="1:4">
      <c r="A2" s="2" t="s">
        <v>54</v>
      </c>
      <c r="B2" s="2" t="s">
        <v>26</v>
      </c>
      <c r="C2" s="2" t="s">
        <v>37</v>
      </c>
      <c r="D2" s="28">
        <v>96.8</v>
      </c>
    </row>
    <row r="3" spans="1:4">
      <c r="A3" s="2" t="s">
        <v>54</v>
      </c>
      <c r="B3" s="2" t="s">
        <v>26</v>
      </c>
      <c r="C3" s="2" t="s">
        <v>38</v>
      </c>
      <c r="D3" s="28">
        <v>87.5</v>
      </c>
    </row>
    <row r="4" spans="1:4">
      <c r="A4" s="2" t="s">
        <v>54</v>
      </c>
      <c r="B4" s="2" t="s">
        <v>39</v>
      </c>
      <c r="C4" s="2" t="s">
        <v>37</v>
      </c>
      <c r="D4" s="28">
        <v>92.5</v>
      </c>
    </row>
    <row r="5" spans="1:4">
      <c r="A5" s="2" t="s">
        <v>54</v>
      </c>
      <c r="B5" s="2" t="s">
        <v>39</v>
      </c>
      <c r="C5" s="2" t="s">
        <v>38</v>
      </c>
      <c r="D5" s="28">
        <v>88.9</v>
      </c>
    </row>
    <row r="6" spans="1:4">
      <c r="A6" s="2" t="s">
        <v>55</v>
      </c>
      <c r="B6" s="2" t="s">
        <v>26</v>
      </c>
      <c r="C6" s="2" t="s">
        <v>43</v>
      </c>
      <c r="D6" s="28">
        <v>96</v>
      </c>
    </row>
    <row r="7" spans="1:4">
      <c r="A7" s="2" t="s">
        <v>56</v>
      </c>
      <c r="B7" s="2" t="s">
        <v>25</v>
      </c>
      <c r="C7" s="2" t="s">
        <v>7</v>
      </c>
      <c r="D7" s="28">
        <v>97.3</v>
      </c>
    </row>
    <row r="8" spans="1:4">
      <c r="A8" s="2" t="s">
        <v>57</v>
      </c>
      <c r="B8" s="2" t="s">
        <v>58</v>
      </c>
      <c r="C8" s="2" t="s">
        <v>38</v>
      </c>
      <c r="D8" s="28">
        <v>86.6</v>
      </c>
    </row>
    <row r="9" spans="1:4">
      <c r="A9" s="2" t="s">
        <v>59</v>
      </c>
      <c r="B9" s="2" t="s">
        <v>26</v>
      </c>
      <c r="C9" s="2" t="s">
        <v>7</v>
      </c>
      <c r="D9" s="29">
        <v>97.9</v>
      </c>
    </row>
    <row r="10" spans="1:4">
      <c r="A10" s="2" t="s">
        <v>60</v>
      </c>
      <c r="B10" s="2" t="s">
        <v>39</v>
      </c>
      <c r="C10" s="2" t="s">
        <v>7</v>
      </c>
      <c r="D10" s="28">
        <v>97.2</v>
      </c>
    </row>
    <row r="11" spans="1:4">
      <c r="A11" s="2" t="s">
        <v>61</v>
      </c>
      <c r="B11" s="2" t="s">
        <v>25</v>
      </c>
      <c r="C11" s="2" t="s">
        <v>7</v>
      </c>
      <c r="D11" s="28">
        <v>99.8</v>
      </c>
    </row>
    <row r="12" spans="1:4">
      <c r="A12" s="2" t="s">
        <v>62</v>
      </c>
      <c r="B12" s="2" t="s">
        <v>58</v>
      </c>
      <c r="C12" s="2" t="s">
        <v>7</v>
      </c>
      <c r="D12" s="28">
        <v>98.5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3"/>
  <sheetViews>
    <sheetView topLeftCell="A23" zoomScale="107" zoomScaleNormal="115" workbookViewId="0">
      <selection activeCell="N55" sqref="N55"/>
    </sheetView>
  </sheetViews>
  <sheetFormatPr defaultRowHeight="14.45"/>
  <cols>
    <col min="1" max="1" width="15.5703125" bestFit="1" customWidth="1"/>
    <col min="2" max="4" width="7" bestFit="1" customWidth="1"/>
    <col min="5" max="5" width="6.5703125" bestFit="1" customWidth="1"/>
    <col min="6" max="6" width="6.7109375" bestFit="1" customWidth="1"/>
    <col min="7" max="7" width="15.5703125" bestFit="1" customWidth="1"/>
    <col min="8" max="8" width="6.7109375" bestFit="1" customWidth="1"/>
    <col min="9" max="9" width="17.7109375" bestFit="1" customWidth="1"/>
    <col min="10" max="10" width="14.28515625" bestFit="1" customWidth="1"/>
    <col min="11" max="11" width="6.5703125" customWidth="1"/>
    <col min="12" max="13" width="6.5703125" bestFit="1" customWidth="1"/>
    <col min="15" max="16" width="15.5703125" bestFit="1" customWidth="1"/>
    <col min="17" max="17" width="11.85546875" bestFit="1" customWidth="1"/>
    <col min="18" max="18" width="17.7109375" bestFit="1" customWidth="1"/>
    <col min="19" max="19" width="14.28515625" bestFit="1" customWidth="1"/>
  </cols>
  <sheetData>
    <row r="1" spans="1:19">
      <c r="A1" s="37"/>
      <c r="B1" s="37" t="s">
        <v>63</v>
      </c>
      <c r="C1" s="37"/>
      <c r="D1" s="37"/>
      <c r="E1" s="37" t="s">
        <v>64</v>
      </c>
      <c r="F1" s="37"/>
      <c r="G1" s="37"/>
      <c r="H1" s="37" t="s">
        <v>65</v>
      </c>
      <c r="I1" s="37"/>
      <c r="J1" s="37"/>
      <c r="K1" s="37" t="s">
        <v>66</v>
      </c>
      <c r="L1" s="37"/>
      <c r="M1" s="37"/>
    </row>
    <row r="2" spans="1:19" ht="46.15">
      <c r="A2" s="37"/>
      <c r="B2" s="27" t="s">
        <v>3</v>
      </c>
      <c r="C2" s="27" t="s">
        <v>4</v>
      </c>
      <c r="D2" s="27" t="s">
        <v>12</v>
      </c>
      <c r="E2" s="27" t="s">
        <v>3</v>
      </c>
      <c r="F2" s="27" t="s">
        <v>4</v>
      </c>
      <c r="G2" s="27" t="s">
        <v>12</v>
      </c>
      <c r="H2" s="27" t="s">
        <v>3</v>
      </c>
      <c r="I2" s="27" t="s">
        <v>4</v>
      </c>
      <c r="J2" s="27" t="s">
        <v>12</v>
      </c>
      <c r="K2" s="27" t="s">
        <v>3</v>
      </c>
      <c r="L2" s="27" t="s">
        <v>4</v>
      </c>
      <c r="M2" s="27" t="s">
        <v>12</v>
      </c>
    </row>
    <row r="3" spans="1:19">
      <c r="A3" s="18" t="s">
        <v>14</v>
      </c>
      <c r="B3" s="6">
        <v>0.88670000000000004</v>
      </c>
      <c r="C3" s="6">
        <v>0.94240000000000002</v>
      </c>
      <c r="D3" s="6">
        <v>0.91369999999999996</v>
      </c>
      <c r="E3" s="26">
        <v>0.93859999999999999</v>
      </c>
      <c r="F3" s="26">
        <v>0.9607</v>
      </c>
      <c r="G3" s="26">
        <v>0.94950000000000001</v>
      </c>
      <c r="H3" s="26">
        <v>0.99439999999999995</v>
      </c>
      <c r="I3" s="26">
        <v>0.93720000000000003</v>
      </c>
      <c r="J3" s="26">
        <v>0.96499999999999997</v>
      </c>
      <c r="K3" s="26">
        <v>0.97199999999999998</v>
      </c>
      <c r="L3" s="26">
        <v>1</v>
      </c>
      <c r="M3" s="26">
        <v>0.98580000000000001</v>
      </c>
      <c r="O3" s="32"/>
      <c r="P3" s="32" t="s">
        <v>63</v>
      </c>
      <c r="Q3" s="32" t="s">
        <v>64</v>
      </c>
      <c r="R3" s="32" t="s">
        <v>65</v>
      </c>
      <c r="S3" s="32" t="s">
        <v>66</v>
      </c>
    </row>
    <row r="4" spans="1:19">
      <c r="A4" s="18" t="s">
        <v>15</v>
      </c>
      <c r="B4" s="6">
        <v>0.93269999999999997</v>
      </c>
      <c r="C4" s="6">
        <v>0.86890000000000001</v>
      </c>
      <c r="D4" s="6">
        <v>0.89970000000000006</v>
      </c>
      <c r="E4" s="26">
        <v>0.95609999999999995</v>
      </c>
      <c r="F4" s="26">
        <v>0.93159999999999998</v>
      </c>
      <c r="G4" s="26">
        <v>0.94369999999999998</v>
      </c>
      <c r="H4" s="26">
        <v>0.93569999999999998</v>
      </c>
      <c r="I4" s="26">
        <v>0.99429999999999996</v>
      </c>
      <c r="J4" s="26">
        <v>0.96409999999999996</v>
      </c>
      <c r="K4" s="26">
        <v>1</v>
      </c>
      <c r="L4" s="26">
        <v>0.96870000000000001</v>
      </c>
      <c r="M4" s="26">
        <v>0.98409999999999997</v>
      </c>
      <c r="O4" s="18" t="s">
        <v>53</v>
      </c>
      <c r="P4" s="34">
        <v>90.72</v>
      </c>
      <c r="Q4" s="34">
        <v>94.68</v>
      </c>
      <c r="R4" s="34">
        <v>96.45</v>
      </c>
      <c r="S4" s="34">
        <v>98.5</v>
      </c>
    </row>
    <row r="5" spans="1:19">
      <c r="A5" s="18" t="s">
        <v>16</v>
      </c>
      <c r="B5" s="6"/>
      <c r="C5" s="6"/>
      <c r="D5" s="6">
        <v>0.90720000000000001</v>
      </c>
      <c r="E5" s="26"/>
      <c r="F5" s="26"/>
      <c r="G5" s="26">
        <v>0.94679999999999997</v>
      </c>
      <c r="H5" s="26"/>
      <c r="I5" s="26"/>
      <c r="J5" s="26">
        <v>0.96450000000000002</v>
      </c>
      <c r="K5" s="26"/>
      <c r="L5" s="26"/>
      <c r="M5" s="26">
        <v>0.98499999999999999</v>
      </c>
      <c r="O5" s="18" t="s">
        <v>14</v>
      </c>
      <c r="P5" s="26">
        <v>0.91369999999999996</v>
      </c>
      <c r="Q5" s="26">
        <v>0.94950000000000001</v>
      </c>
      <c r="R5" s="26">
        <v>0.96499999999999997</v>
      </c>
      <c r="S5" s="26">
        <v>0.98580000000000001</v>
      </c>
    </row>
    <row r="6" spans="1:19">
      <c r="A6" s="18" t="s">
        <v>17</v>
      </c>
      <c r="B6" s="6">
        <v>0.90969999999999995</v>
      </c>
      <c r="C6" s="6">
        <v>0.90569999999999995</v>
      </c>
      <c r="D6" s="6">
        <v>0.90669999999999995</v>
      </c>
      <c r="E6" s="26">
        <v>0.94740000000000002</v>
      </c>
      <c r="F6" s="26">
        <v>0.94620000000000004</v>
      </c>
      <c r="G6" s="26">
        <v>0.9466</v>
      </c>
      <c r="H6" s="26">
        <v>0.96509999999999996</v>
      </c>
      <c r="I6" s="26">
        <v>0.9657</v>
      </c>
      <c r="J6" s="26">
        <v>0.96450000000000002</v>
      </c>
      <c r="K6" s="26">
        <v>0.98599999999999999</v>
      </c>
      <c r="L6" s="26">
        <v>0.98429999999999995</v>
      </c>
      <c r="M6" s="26">
        <v>0.9849</v>
      </c>
      <c r="O6" s="18" t="s">
        <v>15</v>
      </c>
      <c r="P6" s="26">
        <v>0.89970000000000006</v>
      </c>
      <c r="Q6" s="26">
        <v>0.94369999999999998</v>
      </c>
      <c r="R6" s="26">
        <v>0.96409999999999996</v>
      </c>
      <c r="S6" s="26">
        <v>0.98409999999999997</v>
      </c>
    </row>
    <row r="7" spans="1:19">
      <c r="A7" s="18" t="s">
        <v>18</v>
      </c>
      <c r="B7" s="6">
        <v>0.90869999999999995</v>
      </c>
      <c r="C7" s="6">
        <v>0.90720000000000001</v>
      </c>
      <c r="D7" s="6">
        <v>0.90700000000000003</v>
      </c>
      <c r="E7" s="26">
        <v>0.94699999999999995</v>
      </c>
      <c r="F7" s="26">
        <v>0.94679999999999997</v>
      </c>
      <c r="G7" s="26">
        <v>0.94679999999999997</v>
      </c>
      <c r="H7" s="26">
        <v>0.96630000000000005</v>
      </c>
      <c r="I7" s="26">
        <v>0.96450000000000002</v>
      </c>
      <c r="J7" s="26">
        <v>0.96450000000000002</v>
      </c>
      <c r="K7" s="26">
        <v>0.98540000000000005</v>
      </c>
      <c r="L7" s="26">
        <v>0.98499999999999999</v>
      </c>
      <c r="M7" s="26">
        <v>0.98499999999999999</v>
      </c>
      <c r="O7" s="18" t="s">
        <v>16</v>
      </c>
      <c r="P7" s="26">
        <v>0.90720000000000001</v>
      </c>
      <c r="Q7" s="26">
        <v>0.94679999999999997</v>
      </c>
      <c r="R7" s="26">
        <v>0.96450000000000002</v>
      </c>
      <c r="S7" s="26">
        <v>0.98499999999999999</v>
      </c>
    </row>
    <row r="8" spans="1:19">
      <c r="I8" s="30"/>
      <c r="O8" s="18" t="s">
        <v>17</v>
      </c>
      <c r="P8" s="26">
        <v>0.90669999999999995</v>
      </c>
      <c r="Q8" s="26">
        <v>0.9466</v>
      </c>
      <c r="R8" s="26">
        <v>0.96450000000000002</v>
      </c>
      <c r="S8" s="26">
        <v>0.9849</v>
      </c>
    </row>
    <row r="9" spans="1:19" ht="14.45" customHeight="1">
      <c r="A9" s="37"/>
      <c r="B9" s="37" t="s">
        <v>63</v>
      </c>
      <c r="C9" s="37"/>
      <c r="D9" s="37"/>
      <c r="E9" s="37" t="s">
        <v>64</v>
      </c>
      <c r="F9" s="37"/>
      <c r="G9" s="37"/>
      <c r="H9" s="37" t="s">
        <v>65</v>
      </c>
      <c r="I9" s="37"/>
      <c r="J9" s="37"/>
      <c r="L9" s="30"/>
      <c r="O9" s="18" t="s">
        <v>18</v>
      </c>
      <c r="P9" s="26">
        <v>0.90700000000000003</v>
      </c>
      <c r="Q9" s="26">
        <v>0.94679999999999997</v>
      </c>
      <c r="R9" s="26">
        <v>0.96450000000000002</v>
      </c>
      <c r="S9" s="26">
        <v>0.98499999999999999</v>
      </c>
    </row>
    <row r="10" spans="1:19" ht="46.15">
      <c r="A10" s="37"/>
      <c r="B10" s="27" t="s">
        <v>3</v>
      </c>
      <c r="C10" s="27" t="s">
        <v>4</v>
      </c>
      <c r="D10" s="27" t="s">
        <v>12</v>
      </c>
      <c r="E10" s="27" t="s">
        <v>3</v>
      </c>
      <c r="F10" s="27" t="s">
        <v>4</v>
      </c>
      <c r="G10" s="27" t="s">
        <v>12</v>
      </c>
      <c r="H10" s="27" t="s">
        <v>3</v>
      </c>
      <c r="I10" s="27" t="s">
        <v>4</v>
      </c>
      <c r="J10" s="27" t="s">
        <v>12</v>
      </c>
      <c r="L10" s="30"/>
    </row>
    <row r="11" spans="1:19">
      <c r="A11" s="18" t="s">
        <v>14</v>
      </c>
      <c r="B11" s="6">
        <v>0.88670000000000004</v>
      </c>
      <c r="C11" s="6">
        <v>0.94240000000000002</v>
      </c>
      <c r="D11" s="6">
        <v>0.91369999999999996</v>
      </c>
      <c r="E11" s="26">
        <v>0.93859999999999999</v>
      </c>
      <c r="F11" s="26">
        <v>0.9607</v>
      </c>
      <c r="G11" s="26">
        <v>0.94950000000000001</v>
      </c>
      <c r="H11" s="26">
        <v>0.99439999999999995</v>
      </c>
      <c r="I11" s="26">
        <v>0.93720000000000003</v>
      </c>
      <c r="J11" s="26">
        <v>0.96499999999999997</v>
      </c>
    </row>
    <row r="12" spans="1:19">
      <c r="A12" s="18" t="s">
        <v>15</v>
      </c>
      <c r="B12" s="6">
        <v>0.93269999999999997</v>
      </c>
      <c r="C12" s="6">
        <v>0.86890000000000001</v>
      </c>
      <c r="D12" s="6">
        <v>0.89970000000000006</v>
      </c>
      <c r="E12" s="26">
        <v>0.95609999999999995</v>
      </c>
      <c r="F12" s="26">
        <v>0.93159999999999998</v>
      </c>
      <c r="G12" s="26">
        <v>0.94369999999999998</v>
      </c>
      <c r="H12" s="26">
        <v>0.93569999999999998</v>
      </c>
      <c r="I12" s="26">
        <v>0.99429999999999996</v>
      </c>
      <c r="J12" s="26">
        <v>0.96409999999999996</v>
      </c>
      <c r="P12" s="40" t="s">
        <v>5</v>
      </c>
      <c r="Q12" s="40"/>
      <c r="R12" s="35" t="s">
        <v>6</v>
      </c>
      <c r="S12" s="36"/>
    </row>
    <row r="13" spans="1:19">
      <c r="A13" s="18" t="s">
        <v>16</v>
      </c>
      <c r="B13" s="6"/>
      <c r="C13" s="6"/>
      <c r="D13" s="6">
        <v>0.90720000000000001</v>
      </c>
      <c r="E13" s="26"/>
      <c r="F13" s="26"/>
      <c r="G13" s="26">
        <v>0.94679999999999997</v>
      </c>
      <c r="H13" s="26"/>
      <c r="I13" s="26"/>
      <c r="J13" s="26">
        <v>0.96450000000000002</v>
      </c>
      <c r="O13" s="57" t="s">
        <v>63</v>
      </c>
      <c r="P13" s="2">
        <v>360</v>
      </c>
      <c r="Q13" s="2">
        <v>22</v>
      </c>
      <c r="R13" s="22">
        <f>(P13/SUM(P13:Q13))*100</f>
        <v>94.240837696335078</v>
      </c>
      <c r="S13" s="22">
        <f>(Q13/SUM(P13:Q13))*100</f>
        <v>5.7591623036649215</v>
      </c>
    </row>
    <row r="14" spans="1:19">
      <c r="A14" s="18" t="s">
        <v>17</v>
      </c>
      <c r="B14" s="6">
        <v>0.90969999999999995</v>
      </c>
      <c r="C14" s="6">
        <v>0.90569999999999995</v>
      </c>
      <c r="D14" s="6">
        <v>0.90669999999999995</v>
      </c>
      <c r="E14" s="26">
        <v>0.94740000000000002</v>
      </c>
      <c r="F14" s="26">
        <v>0.94620000000000004</v>
      </c>
      <c r="G14" s="26">
        <v>0.9466</v>
      </c>
      <c r="H14" s="26">
        <v>0.96509999999999996</v>
      </c>
      <c r="I14" s="26">
        <v>0.9657</v>
      </c>
      <c r="J14" s="26">
        <v>0.96450000000000002</v>
      </c>
      <c r="O14" s="58"/>
      <c r="P14" s="2">
        <v>46</v>
      </c>
      <c r="Q14" s="2">
        <v>305</v>
      </c>
      <c r="R14" s="22">
        <f t="shared" ref="R14:R16" si="0">(P14/SUM(P14:Q14))*100</f>
        <v>13.105413105413104</v>
      </c>
      <c r="S14" s="22">
        <f t="shared" ref="S14:S16" si="1">(Q14/SUM(P14:Q14))*100</f>
        <v>86.894586894586894</v>
      </c>
    </row>
    <row r="15" spans="1:19">
      <c r="A15" s="18" t="s">
        <v>18</v>
      </c>
      <c r="B15" s="6">
        <v>0.90869999999999995</v>
      </c>
      <c r="C15" s="6">
        <v>0.90720000000000001</v>
      </c>
      <c r="D15" s="6">
        <v>0.90700000000000003</v>
      </c>
      <c r="E15" s="26">
        <v>0.94699999999999995</v>
      </c>
      <c r="F15" s="26">
        <v>0.94679999999999997</v>
      </c>
      <c r="G15" s="26">
        <v>0.94679999999999997</v>
      </c>
      <c r="H15" s="26">
        <v>0.96630000000000005</v>
      </c>
      <c r="I15" s="26">
        <v>0.96450000000000002</v>
      </c>
      <c r="J15" s="26">
        <v>0.96450000000000002</v>
      </c>
      <c r="O15" s="57" t="s">
        <v>64</v>
      </c>
      <c r="P15" s="2">
        <v>367</v>
      </c>
      <c r="Q15" s="2">
        <v>15</v>
      </c>
      <c r="R15" s="22">
        <f t="shared" si="0"/>
        <v>96.073298429319379</v>
      </c>
      <c r="S15" s="22">
        <f t="shared" si="1"/>
        <v>3.9267015706806281</v>
      </c>
    </row>
    <row r="16" spans="1:19">
      <c r="O16" s="58"/>
      <c r="P16" s="2">
        <v>24</v>
      </c>
      <c r="Q16" s="2">
        <v>327</v>
      </c>
      <c r="R16" s="22">
        <f t="shared" si="0"/>
        <v>6.8376068376068382</v>
      </c>
      <c r="S16" s="22">
        <f t="shared" si="1"/>
        <v>93.162393162393158</v>
      </c>
    </row>
    <row r="17" spans="1:19" ht="14.45" customHeight="1">
      <c r="O17" s="57" t="s">
        <v>67</v>
      </c>
      <c r="P17" s="2">
        <v>358</v>
      </c>
      <c r="Q17" s="2">
        <v>24</v>
      </c>
      <c r="R17" s="22">
        <f t="shared" ref="R17:R20" si="2">(P17/SUM(P17:Q17))*100</f>
        <v>93.717277486911001</v>
      </c>
      <c r="S17" s="22">
        <f t="shared" ref="S17:S20" si="3">(Q17/SUM(P17:Q17))*100</f>
        <v>6.2827225130890048</v>
      </c>
    </row>
    <row r="18" spans="1:19">
      <c r="A18" s="16" t="s">
        <v>68</v>
      </c>
      <c r="B18" s="16"/>
      <c r="C18" s="16" t="s">
        <v>14</v>
      </c>
      <c r="D18" s="16" t="s">
        <v>15</v>
      </c>
      <c r="O18" s="58"/>
      <c r="P18" s="2">
        <v>2</v>
      </c>
      <c r="Q18" s="2">
        <v>349</v>
      </c>
      <c r="R18" s="22">
        <f t="shared" si="2"/>
        <v>0.56980056980056981</v>
      </c>
      <c r="S18" s="22">
        <f t="shared" si="3"/>
        <v>99.430199430199423</v>
      </c>
    </row>
    <row r="19" spans="1:19">
      <c r="A19" s="57" t="s">
        <v>63</v>
      </c>
      <c r="B19" s="2" t="s">
        <v>14</v>
      </c>
      <c r="C19" s="22">
        <f t="shared" ref="C19:D24" si="4">R13</f>
        <v>94.240837696335078</v>
      </c>
      <c r="D19" s="22">
        <f t="shared" si="4"/>
        <v>5.7591623036649215</v>
      </c>
      <c r="O19" s="57" t="s">
        <v>69</v>
      </c>
      <c r="P19" s="3">
        <v>392</v>
      </c>
      <c r="Q19" s="3">
        <v>0</v>
      </c>
      <c r="R19" s="22">
        <f t="shared" si="2"/>
        <v>100</v>
      </c>
      <c r="S19" s="22">
        <f t="shared" si="3"/>
        <v>0</v>
      </c>
    </row>
    <row r="20" spans="1:19">
      <c r="A20" s="58"/>
      <c r="B20" s="2" t="s">
        <v>15</v>
      </c>
      <c r="C20" s="22">
        <f t="shared" si="4"/>
        <v>13.105413105413104</v>
      </c>
      <c r="D20" s="22">
        <f t="shared" si="4"/>
        <v>86.894586894586894</v>
      </c>
      <c r="O20" s="58"/>
      <c r="P20" s="6">
        <v>11</v>
      </c>
      <c r="Q20" s="6">
        <v>340</v>
      </c>
      <c r="R20" s="22">
        <f t="shared" si="2"/>
        <v>3.133903133903134</v>
      </c>
      <c r="S20" s="22">
        <f t="shared" si="3"/>
        <v>96.866096866096868</v>
      </c>
    </row>
    <row r="21" spans="1:19">
      <c r="A21" s="57" t="s">
        <v>64</v>
      </c>
      <c r="B21" s="2" t="s">
        <v>14</v>
      </c>
      <c r="C21" s="22">
        <f t="shared" si="4"/>
        <v>96.073298429319379</v>
      </c>
      <c r="D21" s="22">
        <f t="shared" si="4"/>
        <v>3.9267015706806281</v>
      </c>
    </row>
    <row r="22" spans="1:19">
      <c r="A22" s="58"/>
      <c r="B22" s="2" t="s">
        <v>15</v>
      </c>
      <c r="C22" s="22">
        <f t="shared" si="4"/>
        <v>6.8376068376068382</v>
      </c>
      <c r="D22" s="22">
        <f t="shared" si="4"/>
        <v>93.162393162393158</v>
      </c>
    </row>
    <row r="23" spans="1:19">
      <c r="A23" s="57" t="s">
        <v>67</v>
      </c>
      <c r="B23" s="2" t="s">
        <v>14</v>
      </c>
      <c r="C23" s="22">
        <f>R17</f>
        <v>93.717277486911001</v>
      </c>
      <c r="D23" s="22">
        <f t="shared" si="4"/>
        <v>6.2827225130890048</v>
      </c>
      <c r="G23" s="32" t="s">
        <v>63</v>
      </c>
      <c r="H23" s="32" t="s">
        <v>64</v>
      </c>
      <c r="I23" s="32" t="s">
        <v>65</v>
      </c>
      <c r="J23" s="32" t="s">
        <v>66</v>
      </c>
    </row>
    <row r="24" spans="1:19">
      <c r="A24" s="58"/>
      <c r="B24" s="2" t="s">
        <v>15</v>
      </c>
      <c r="C24" s="22">
        <f t="shared" si="4"/>
        <v>0.56980056980056981</v>
      </c>
      <c r="D24" s="22">
        <f t="shared" si="4"/>
        <v>99.430199430199423</v>
      </c>
      <c r="G24" s="6">
        <v>0.90720000000000001</v>
      </c>
      <c r="H24" s="26">
        <v>0.94679999999999997</v>
      </c>
      <c r="I24" s="26">
        <v>0.96450000000000002</v>
      </c>
      <c r="J24" s="26">
        <v>0.98499999999999999</v>
      </c>
    </row>
    <row r="25" spans="1:19" ht="14.45" customHeight="1">
      <c r="A25" s="57" t="s">
        <v>69</v>
      </c>
      <c r="B25" s="2" t="s">
        <v>14</v>
      </c>
      <c r="C25" s="22">
        <f t="shared" ref="C25:D26" si="5">R19</f>
        <v>100</v>
      </c>
      <c r="D25" s="22">
        <f t="shared" si="5"/>
        <v>0</v>
      </c>
    </row>
    <row r="26" spans="1:19">
      <c r="A26" s="58"/>
      <c r="B26" s="2" t="s">
        <v>15</v>
      </c>
      <c r="C26" s="22">
        <f t="shared" si="5"/>
        <v>3.133903133903134</v>
      </c>
      <c r="D26" s="22">
        <f t="shared" si="5"/>
        <v>96.866096866096868</v>
      </c>
    </row>
    <row r="57" spans="1:7">
      <c r="A57" s="37"/>
      <c r="B57" s="37"/>
      <c r="C57" s="37"/>
      <c r="D57" s="37"/>
      <c r="E57" s="37"/>
      <c r="F57" s="37"/>
      <c r="G57" s="37"/>
    </row>
    <row r="58" spans="1:7">
      <c r="A58" s="37"/>
      <c r="B58" s="27"/>
      <c r="C58" s="27"/>
      <c r="D58" s="27"/>
      <c r="E58" s="27"/>
      <c r="F58" s="27"/>
      <c r="G58" s="27"/>
    </row>
    <row r="59" spans="1:7">
      <c r="A59" s="18"/>
      <c r="B59" s="26"/>
      <c r="C59" s="26"/>
      <c r="D59" s="26"/>
      <c r="E59" s="26"/>
      <c r="F59" s="26"/>
      <c r="G59" s="26"/>
    </row>
    <row r="60" spans="1:7">
      <c r="A60" s="18"/>
      <c r="B60" s="26"/>
      <c r="C60" s="26"/>
      <c r="D60" s="26"/>
      <c r="E60" s="26"/>
      <c r="F60" s="26"/>
      <c r="G60" s="26"/>
    </row>
    <row r="61" spans="1:7">
      <c r="A61" s="18"/>
      <c r="B61" s="26"/>
      <c r="C61" s="26"/>
      <c r="D61" s="26"/>
      <c r="E61" s="26"/>
      <c r="F61" s="26"/>
      <c r="G61" s="26"/>
    </row>
    <row r="62" spans="1:7">
      <c r="A62" s="18"/>
      <c r="B62" s="26"/>
      <c r="C62" s="26"/>
      <c r="D62" s="26"/>
      <c r="E62" s="26"/>
      <c r="F62" s="26"/>
      <c r="G62" s="26"/>
    </row>
    <row r="63" spans="1:7">
      <c r="A63" s="18"/>
      <c r="B63" s="26"/>
      <c r="C63" s="26"/>
      <c r="D63" s="26"/>
      <c r="E63" s="26"/>
      <c r="F63" s="26"/>
      <c r="G63" s="26"/>
    </row>
  </sheetData>
  <mergeCells count="22">
    <mergeCell ref="P12:Q12"/>
    <mergeCell ref="R12:S12"/>
    <mergeCell ref="O13:O14"/>
    <mergeCell ref="O15:O16"/>
    <mergeCell ref="O17:O18"/>
    <mergeCell ref="E9:G9"/>
    <mergeCell ref="A1:A2"/>
    <mergeCell ref="K1:M1"/>
    <mergeCell ref="H9:J9"/>
    <mergeCell ref="E1:G1"/>
    <mergeCell ref="B1:D1"/>
    <mergeCell ref="H1:J1"/>
    <mergeCell ref="A9:A10"/>
    <mergeCell ref="B9:D9"/>
    <mergeCell ref="O19:O20"/>
    <mergeCell ref="A25:A26"/>
    <mergeCell ref="A57:A58"/>
    <mergeCell ref="B57:D57"/>
    <mergeCell ref="E57:G57"/>
    <mergeCell ref="A19:A20"/>
    <mergeCell ref="A21:A22"/>
    <mergeCell ref="A23:A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toàn  đỗ</cp:lastModifiedBy>
  <cp:revision/>
  <dcterms:created xsi:type="dcterms:W3CDTF">2023-12-23T03:46:21Z</dcterms:created>
  <dcterms:modified xsi:type="dcterms:W3CDTF">2024-05-06T15:57:34Z</dcterms:modified>
  <cp:category/>
  <cp:contentStatus/>
</cp:coreProperties>
</file>