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guyen_van_toan\Desktop\94_テスト\"/>
    </mc:Choice>
  </mc:AlternateContent>
  <bookViews>
    <workbookView xWindow="0" yWindow="456" windowWidth="23040" windowHeight="8916" activeTab="1"/>
  </bookViews>
  <sheets>
    <sheet name="テスト消化率" sheetId="5" r:id="rId1"/>
    <sheet name="初回テスト" sheetId="1" r:id="rId2"/>
    <sheet name="バグ解消_1回目" sheetId="6" r:id="rId3"/>
    <sheet name="不具合管理" sheetId="4" r:id="rId4"/>
  </sheets>
  <definedNames>
    <definedName name="_xlnm._FilterDatabase" localSheetId="2" hidden="1">バグ解消_1回目!$A$3:$R$8</definedName>
    <definedName name="_xlnm._FilterDatabase" localSheetId="1" hidden="1">初回テスト!$A$4:$M$7</definedName>
    <definedName name="_xlnm._FilterDatabase" localSheetId="3" hidden="1">不具合管理!$A$2:$N$3</definedName>
  </definedNames>
  <calcPr calcId="152511"/>
</workbook>
</file>

<file path=xl/calcChain.xml><?xml version="1.0" encoding="utf-8"?>
<calcChain xmlns="http://schemas.openxmlformats.org/spreadsheetml/2006/main">
  <c r="A8" i="6" l="1"/>
  <c r="A7" i="6"/>
  <c r="A6" i="6"/>
  <c r="A5" i="6"/>
  <c r="A4" i="6"/>
  <c r="P7" i="5" l="1"/>
  <c r="P6" i="5"/>
  <c r="P5" i="5"/>
  <c r="O6" i="5"/>
  <c r="N6" i="5"/>
  <c r="M6" i="5"/>
  <c r="L6" i="5"/>
  <c r="K6" i="5"/>
  <c r="I6" i="5"/>
  <c r="E6" i="5"/>
  <c r="J6" i="5" l="1"/>
  <c r="A3" i="4"/>
  <c r="A7" i="1"/>
  <c r="A6" i="1"/>
  <c r="A5" i="1"/>
  <c r="A4" i="1"/>
  <c r="E7" i="5" l="1"/>
  <c r="F7" i="5"/>
  <c r="D7" i="5"/>
  <c r="M5" i="5"/>
  <c r="N5" i="5" s="1"/>
  <c r="O5" i="5" s="1"/>
  <c r="L5" i="5"/>
  <c r="F8" i="5" l="1"/>
  <c r="E8" i="5"/>
  <c r="H7" i="5" l="1"/>
  <c r="D8" i="5"/>
  <c r="H8" i="5" s="1"/>
  <c r="N7" i="5" l="1"/>
  <c r="O7" i="5"/>
  <c r="M7" i="5"/>
  <c r="L7" i="5"/>
  <c r="K7" i="5"/>
  <c r="I7" i="5" l="1"/>
  <c r="J7" i="5" s="1"/>
  <c r="C7" i="5" l="1"/>
  <c r="G7" i="5" s="1"/>
  <c r="I8" i="5"/>
  <c r="J8" i="5" s="1"/>
  <c r="C6" i="5" l="1"/>
  <c r="C8" i="5" l="1"/>
  <c r="G6" i="5"/>
  <c r="G8" i="5" l="1"/>
</calcChain>
</file>

<file path=xl/sharedStrings.xml><?xml version="1.0" encoding="utf-8"?>
<sst xmlns="http://schemas.openxmlformats.org/spreadsheetml/2006/main" count="155" uniqueCount="90">
  <si>
    <t>記載日</t>
    <rPh sb="0" eb="2">
      <t>キサイ</t>
    </rPh>
    <rPh sb="2" eb="3">
      <t>ビ</t>
    </rPh>
    <phoneticPr fontId="1"/>
  </si>
  <si>
    <t>担当</t>
    <rPh sb="0" eb="2">
      <t>タントウ</t>
    </rPh>
    <phoneticPr fontId="1"/>
  </si>
  <si>
    <t>進捗</t>
    <rPh sb="0" eb="2">
      <t>シンチョク</t>
    </rPh>
    <phoneticPr fontId="1"/>
  </si>
  <si>
    <t>事象</t>
    <rPh sb="0" eb="2">
      <t>ジショウ</t>
    </rPh>
    <phoneticPr fontId="1"/>
  </si>
  <si>
    <t>No</t>
    <phoneticPr fontId="1"/>
  </si>
  <si>
    <t>備考</t>
    <rPh sb="0" eb="2">
      <t>ビコウ</t>
    </rPh>
    <phoneticPr fontId="1"/>
  </si>
  <si>
    <t>No</t>
    <phoneticPr fontId="1"/>
  </si>
  <si>
    <t>結果</t>
    <rPh sb="0" eb="2">
      <t>ケッカ</t>
    </rPh>
    <phoneticPr fontId="1"/>
  </si>
  <si>
    <t>実施日</t>
    <rPh sb="0" eb="3">
      <t>ジッシビ</t>
    </rPh>
    <phoneticPr fontId="1"/>
  </si>
  <si>
    <t>前提条件</t>
    <rPh sb="0" eb="2">
      <t>ゼンテイ</t>
    </rPh>
    <rPh sb="2" eb="4">
      <t>ジョウケン</t>
    </rPh>
    <phoneticPr fontId="1"/>
  </si>
  <si>
    <t>テスト内容</t>
    <rPh sb="3" eb="5">
      <t>ナイヨウ</t>
    </rPh>
    <phoneticPr fontId="1"/>
  </si>
  <si>
    <t>想定結果</t>
    <rPh sb="0" eb="2">
      <t>ソウテイ</t>
    </rPh>
    <rPh sb="2" eb="4">
      <t>ケッカ</t>
    </rPh>
    <phoneticPr fontId="1"/>
  </si>
  <si>
    <t>合計</t>
    <rPh sb="0" eb="2">
      <t>ゴウケイ</t>
    </rPh>
    <phoneticPr fontId="1"/>
  </si>
  <si>
    <t>特に無し</t>
    <rPh sb="0" eb="1">
      <t>トク</t>
    </rPh>
    <rPh sb="2" eb="3">
      <t>ナ</t>
    </rPh>
    <phoneticPr fontId="1"/>
  </si>
  <si>
    <t>ファイル読み込み</t>
    <rPh sb="4" eb="5">
      <t>ヨ</t>
    </rPh>
    <rPh sb="6" eb="7">
      <t>コ</t>
    </rPh>
    <phoneticPr fontId="1"/>
  </si>
  <si>
    <t>対象ディレクトリに1つのcsvファイルが存在している</t>
    <rPh sb="0" eb="2">
      <t>タイショウ</t>
    </rPh>
    <rPh sb="20" eb="22">
      <t>ソンザイ</t>
    </rPh>
    <phoneticPr fontId="1"/>
  </si>
  <si>
    <t>対象ディレクトリにcsvファイルが存在しない</t>
    <rPh sb="0" eb="2">
      <t>タイショウ</t>
    </rPh>
    <rPh sb="17" eb="19">
      <t>ソンザイ</t>
    </rPh>
    <phoneticPr fontId="1"/>
  </si>
  <si>
    <t>readDirectoryの中に、1件のcsvファイルパスとファイル名が保存される。</t>
    <rPh sb="14" eb="15">
      <t>ナカ</t>
    </rPh>
    <rPh sb="18" eb="19">
      <t>ケン</t>
    </rPh>
    <rPh sb="34" eb="35">
      <t>メイ</t>
    </rPh>
    <rPh sb="36" eb="38">
      <t>ホゾン</t>
    </rPh>
    <phoneticPr fontId="1"/>
  </si>
  <si>
    <t>readDirectoryのサイズが0となる。ログに「file not exist:(ディレクトリパス)」が追記され、エラー終了となる。</t>
    <rPh sb="54" eb="56">
      <t>ツイキ</t>
    </rPh>
    <rPh sb="62" eb="64">
      <t>シュウリョウ</t>
    </rPh>
    <phoneticPr fontId="1"/>
  </si>
  <si>
    <t>データベースアクセス</t>
    <phoneticPr fontId="1"/>
  </si>
  <si>
    <t>recordが1回ループされ、map及びdkPayListの件数が1件となる。</t>
    <rPh sb="8" eb="9">
      <t>カイ</t>
    </rPh>
    <rPh sb="18" eb="19">
      <t>オヨ</t>
    </rPh>
    <rPh sb="30" eb="32">
      <t>ケンスウ</t>
    </rPh>
    <rPh sb="34" eb="35">
      <t>ケン</t>
    </rPh>
    <phoneticPr fontId="1"/>
  </si>
  <si>
    <t>trn_dkpay_finishテーブルに対象となる(ステータスが2)レコードが1件存在している</t>
    <rPh sb="21" eb="23">
      <t>タイショウ</t>
    </rPh>
    <rPh sb="41" eb="42">
      <t>ケン</t>
    </rPh>
    <rPh sb="42" eb="44">
      <t>ソンザイ</t>
    </rPh>
    <phoneticPr fontId="1"/>
  </si>
  <si>
    <t>trn_dkpay_finishテーブルに対象となり(ステータスが2)、サービスIDが同じレコードが2件存在している</t>
    <rPh sb="21" eb="23">
      <t>タイショウ</t>
    </rPh>
    <rPh sb="43" eb="44">
      <t>オナ</t>
    </rPh>
    <rPh sb="51" eb="52">
      <t>ケン</t>
    </rPh>
    <rPh sb="52" eb="54">
      <t>ソンザイ</t>
    </rPh>
    <phoneticPr fontId="1"/>
  </si>
  <si>
    <t>recordが2回ループされ、mapのサイズが1、dkPayListのサイズが2件となる。</t>
    <rPh sb="8" eb="9">
      <t>カイ</t>
    </rPh>
    <rPh sb="40" eb="41">
      <t>ケン</t>
    </rPh>
    <phoneticPr fontId="1"/>
  </si>
  <si>
    <t>trn_dkpay_finishテーブルに対象となるレコード(ステータスが2)が存在しない</t>
    <rPh sb="21" eb="23">
      <t>タイショウ</t>
    </rPh>
    <rPh sb="40" eb="42">
      <t>ソンザイ</t>
    </rPh>
    <phoneticPr fontId="1"/>
  </si>
  <si>
    <t>対象となるレコードがないため、正常終了する。メールは送信されない。</t>
    <rPh sb="0" eb="2">
      <t>タイショウ</t>
    </rPh>
    <rPh sb="15" eb="17">
      <t>セイジョウ</t>
    </rPh>
    <rPh sb="17" eb="19">
      <t>シュウリョウ</t>
    </rPh>
    <rPh sb="26" eb="28">
      <t>ソウシン</t>
    </rPh>
    <phoneticPr fontId="1"/>
  </si>
  <si>
    <t>OK</t>
    <phoneticPr fontId="1"/>
  </si>
  <si>
    <t>NG</t>
    <phoneticPr fontId="1"/>
  </si>
  <si>
    <t>テスト消化率表</t>
    <rPh sb="3" eb="5">
      <t>ショウカ</t>
    </rPh>
    <rPh sb="5" eb="6">
      <t>リツ</t>
    </rPh>
    <rPh sb="6" eb="7">
      <t>ヒョウ</t>
    </rPh>
    <phoneticPr fontId="1"/>
  </si>
  <si>
    <t>初回テスト</t>
    <rPh sb="0" eb="2">
      <t>ショカイ</t>
    </rPh>
    <phoneticPr fontId="1"/>
  </si>
  <si>
    <t>確認件数</t>
    <rPh sb="0" eb="2">
      <t>カクニン</t>
    </rPh>
    <rPh sb="2" eb="4">
      <t>ケンスウ</t>
    </rPh>
    <phoneticPr fontId="1"/>
  </si>
  <si>
    <t>サマリ</t>
    <phoneticPr fontId="1"/>
  </si>
  <si>
    <t>通常動作</t>
    <rPh sb="0" eb="2">
      <t>ツウジョウ</t>
    </rPh>
    <rPh sb="2" eb="4">
      <t>ドウサ</t>
    </rPh>
    <phoneticPr fontId="1"/>
  </si>
  <si>
    <t>バグ解消</t>
    <rPh sb="2" eb="4">
      <t>カイショウ</t>
    </rPh>
    <phoneticPr fontId="1"/>
  </si>
  <si>
    <t>消化件数</t>
    <rPh sb="0" eb="2">
      <t>ショウカ</t>
    </rPh>
    <rPh sb="2" eb="4">
      <t>ケンスウ</t>
    </rPh>
    <phoneticPr fontId="1"/>
  </si>
  <si>
    <t>バグ件数</t>
    <rPh sb="2" eb="4">
      <t>ケンスウ</t>
    </rPh>
    <phoneticPr fontId="1"/>
  </si>
  <si>
    <t>バグ発生率</t>
    <rPh sb="2" eb="4">
      <t>ハッセイ</t>
    </rPh>
    <rPh sb="4" eb="5">
      <t>リツ</t>
    </rPh>
    <phoneticPr fontId="1"/>
  </si>
  <si>
    <t>実績</t>
    <rPh sb="0" eb="2">
      <t>ジッセキ</t>
    </rPh>
    <phoneticPr fontId="1"/>
  </si>
  <si>
    <t>消化率</t>
    <rPh sb="0" eb="2">
      <t>ショウカ</t>
    </rPh>
    <rPh sb="2" eb="3">
      <t>リツ</t>
    </rPh>
    <phoneticPr fontId="1"/>
  </si>
  <si>
    <t>-</t>
    <phoneticPr fontId="1"/>
  </si>
  <si>
    <t>種別</t>
    <rPh sb="0" eb="2">
      <t>シュベツ</t>
    </rPh>
    <phoneticPr fontId="1"/>
  </si>
  <si>
    <t>追加</t>
  </si>
  <si>
    <t>通常動作/バグ解消</t>
    <phoneticPr fontId="1"/>
  </si>
  <si>
    <t>バグ解消</t>
  </si>
  <si>
    <t>バグ解消1回目</t>
    <rPh sb="2" eb="4">
      <t>カイショウ</t>
    </rPh>
    <rPh sb="5" eb="7">
      <t>カイメ</t>
    </rPh>
    <phoneticPr fontId="1"/>
  </si>
  <si>
    <t>エラー</t>
  </si>
  <si>
    <t>正常</t>
  </si>
  <si>
    <t>通常</t>
  </si>
  <si>
    <t>テストケース</t>
    <phoneticPr fontId="1"/>
  </si>
  <si>
    <t>リクエストパラメータ</t>
    <phoneticPr fontId="1"/>
  </si>
  <si>
    <t>DB レコード</t>
    <phoneticPr fontId="1"/>
  </si>
  <si>
    <t>その他</t>
    <rPh sb="2" eb="3">
      <t>タ</t>
    </rPh>
    <phoneticPr fontId="1"/>
  </si>
  <si>
    <t>パラメータ名前</t>
    <rPh sb="5" eb="7">
      <t>ナマエ</t>
    </rPh>
    <phoneticPr fontId="1"/>
  </si>
  <si>
    <t>パラメータ値</t>
    <rPh sb="5" eb="6">
      <t>アタイ</t>
    </rPh>
    <phoneticPr fontId="1"/>
  </si>
  <si>
    <t>カラム値</t>
    <rPh sb="3" eb="4">
      <t>アタイ</t>
    </rPh>
    <phoneticPr fontId="1"/>
  </si>
  <si>
    <t>カラム名</t>
    <rPh sb="3" eb="4">
      <t>メイ</t>
    </rPh>
    <phoneticPr fontId="1"/>
  </si>
  <si>
    <t>テーブル名</t>
    <rPh sb="4" eb="5">
      <t>メイ</t>
    </rPh>
    <phoneticPr fontId="1"/>
  </si>
  <si>
    <t>完了日</t>
    <rPh sb="0" eb="3">
      <t>カンリョウビ</t>
    </rPh>
    <phoneticPr fontId="1"/>
  </si>
  <si>
    <t>記入者</t>
    <rPh sb="0" eb="2">
      <t>キニュウ</t>
    </rPh>
    <rPh sb="2" eb="3">
      <t>シャ</t>
    </rPh>
    <phoneticPr fontId="1"/>
  </si>
  <si>
    <t>確認者</t>
    <rPh sb="0" eb="2">
      <t>カクニン</t>
    </rPh>
    <rPh sb="2" eb="3">
      <t>シャ</t>
    </rPh>
    <phoneticPr fontId="1"/>
  </si>
  <si>
    <t>テストフェーズ</t>
    <phoneticPr fontId="1"/>
  </si>
  <si>
    <t>テストフェーズ</t>
    <phoneticPr fontId="1"/>
  </si>
  <si>
    <t>対象No</t>
    <rPh sb="0" eb="2">
      <t>タイショウ</t>
    </rPh>
    <phoneticPr fontId="1"/>
  </si>
  <si>
    <t>対象ケース</t>
    <rPh sb="0" eb="2">
      <t>タイショウ</t>
    </rPh>
    <phoneticPr fontId="1"/>
  </si>
  <si>
    <t>内容</t>
    <rPh sb="0" eb="2">
      <t>ナイヨウ</t>
    </rPh>
    <phoneticPr fontId="1"/>
  </si>
  <si>
    <t>種類</t>
    <rPh sb="0" eb="2">
      <t>シュルイ</t>
    </rPh>
    <phoneticPr fontId="1"/>
  </si>
  <si>
    <t>処理箇所</t>
    <rPh sb="0" eb="2">
      <t>ショリ</t>
    </rPh>
    <rPh sb="2" eb="4">
      <t>カショ</t>
    </rPh>
    <phoneticPr fontId="1"/>
  </si>
  <si>
    <t>修正方針</t>
    <rPh sb="0" eb="2">
      <t>シュウセイ</t>
    </rPh>
    <rPh sb="2" eb="4">
      <t>ホウシン</t>
    </rPh>
    <phoneticPr fontId="1"/>
  </si>
  <si>
    <t>状態</t>
    <rPh sb="0" eb="2">
      <t>ジョウタイ</t>
    </rPh>
    <phoneticPr fontId="1"/>
  </si>
  <si>
    <t>テスト目的</t>
    <rPh sb="3" eb="5">
      <t>モクテキ</t>
    </rPh>
    <phoneticPr fontId="1"/>
  </si>
  <si>
    <t>想定との違い</t>
    <rPh sb="0" eb="2">
      <t>ソウテイ</t>
    </rPh>
    <rPh sb="4" eb="5">
      <t>チガ</t>
    </rPh>
    <phoneticPr fontId="1"/>
  </si>
  <si>
    <t>テストフェーズ</t>
    <phoneticPr fontId="1"/>
  </si>
  <si>
    <t>正常系/エラー系</t>
    <rPh sb="0" eb="2">
      <t>セイジョウ</t>
    </rPh>
    <rPh sb="2" eb="3">
      <t>ケイ</t>
    </rPh>
    <rPh sb="7" eb="8">
      <t>ケイ</t>
    </rPh>
    <phoneticPr fontId="1"/>
  </si>
  <si>
    <t>XMLファイル確認</t>
    <rPh sb="7" eb="9">
      <t>カクニン</t>
    </rPh>
    <phoneticPr fontId="1"/>
  </si>
  <si>
    <t>XMLファイルが存在しません</t>
    <rPh sb="8" eb="14">
      <t>ソンザイ</t>
    </rPh>
    <phoneticPr fontId="1"/>
  </si>
  <si>
    <t>フォルダにXMLファイル名を変更します</t>
    <rPh sb="12" eb="13">
      <t>メイ</t>
    </rPh>
    <rPh sb="14" eb="16">
      <t>ヘン</t>
    </rPh>
    <phoneticPr fontId="1"/>
  </si>
  <si>
    <t>例外を発生します</t>
    <rPh sb="0" eb="2">
      <t>レイガイ</t>
    </rPh>
    <rPh sb="3" eb="5">
      <t>ハッセイ</t>
    </rPh>
    <phoneticPr fontId="1"/>
  </si>
  <si>
    <t>タン</t>
    <phoneticPr fontId="1"/>
  </si>
  <si>
    <t>通常</t>
    <rPh sb="0" eb="2">
      <t>ツウジョウ</t>
    </rPh>
    <phoneticPr fontId="1"/>
  </si>
  <si>
    <t>csv ファイル確認</t>
    <rPh sb="8" eb="10">
      <t>カクニン</t>
    </rPh>
    <phoneticPr fontId="1"/>
  </si>
  <si>
    <t>csv ファイルが存在しません</t>
    <rPh sb="9" eb="15">
      <t>ソンザイ</t>
    </rPh>
    <phoneticPr fontId="1"/>
  </si>
  <si>
    <t>フォルダにcsvファイル名を変更します</t>
    <rPh sb="12" eb="13">
      <t>メイ</t>
    </rPh>
    <rPh sb="14" eb="16">
      <t>ヘン</t>
    </rPh>
    <phoneticPr fontId="1"/>
  </si>
  <si>
    <t>XMLファイルの書式確認</t>
    <rPh sb="8" eb="10">
      <t>ショシキ</t>
    </rPh>
    <rPh sb="10" eb="12">
      <t>カクニン</t>
    </rPh>
    <phoneticPr fontId="1"/>
  </si>
  <si>
    <t>XMLファイルの内容の書式はXMLじゃない</t>
    <rPh sb="8" eb="10">
      <t>ナイヨウ</t>
    </rPh>
    <rPh sb="11" eb="13">
      <t>ショシキ</t>
    </rPh>
    <phoneticPr fontId="1"/>
  </si>
  <si>
    <t>メール送信失敗</t>
    <rPh sb="3" eb="5">
      <t>ソウシン</t>
    </rPh>
    <rPh sb="5" eb="7">
      <t>シッパイ</t>
    </rPh>
    <phoneticPr fontId="1"/>
  </si>
  <si>
    <t>例外を発生します、通知内容は「XMLファイルが存在しません」です</t>
    <rPh sb="0" eb="2">
      <t>レイガイ</t>
    </rPh>
    <rPh sb="3" eb="5">
      <t>ハッセイ</t>
    </rPh>
    <rPh sb="9" eb="11">
      <t>ツウチ</t>
    </rPh>
    <rPh sb="11" eb="13">
      <t>ナイヨウ</t>
    </rPh>
    <phoneticPr fontId="1"/>
  </si>
  <si>
    <t>例外を発生します、通知内容は「CSV ファイルが存在しません」です</t>
    <rPh sb="0" eb="2">
      <t>レイガイ</t>
    </rPh>
    <rPh sb="3" eb="5">
      <t>ハッセイ</t>
    </rPh>
    <rPh sb="9" eb="11">
      <t>ツウチ</t>
    </rPh>
    <rPh sb="11" eb="13">
      <t>ナイヨウ</t>
    </rPh>
    <phoneticPr fontId="1"/>
  </si>
  <si>
    <t>例外を発生します、通知内容は「ファイルのフォマットはXMLフォマットじゃない」です</t>
    <rPh sb="0" eb="2">
      <t>レイガイ</t>
    </rPh>
    <rPh sb="3" eb="5">
      <t>ハッセイ</t>
    </rPh>
    <rPh sb="9" eb="11">
      <t>ツウチ</t>
    </rPh>
    <rPh sb="11" eb="13">
      <t>ナイヨウ</t>
    </rPh>
    <phoneticPr fontId="1"/>
  </si>
  <si>
    <t>メール宛先は間違いに設定します</t>
    <rPh sb="3" eb="5">
      <t>アテサキ</t>
    </rPh>
    <rPh sb="6" eb="8">
      <t>マチガ</t>
    </rPh>
    <rPh sb="10" eb="12">
      <t>セッテイ</t>
    </rPh>
    <phoneticPr fontId="1"/>
  </si>
  <si>
    <t>送信メールのパスーワドが間違いに設定します</t>
    <rPh sb="0" eb="2">
      <t>ソウシン</t>
    </rPh>
    <rPh sb="12" eb="14">
      <t>マチガ</t>
    </rPh>
    <rPh sb="16" eb="18">
      <t>セッテイ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</si>
</sst>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\(aaa\)"/>
  </numFmts>
  <fonts count="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9"/>
      <name val="ＭＳ ゴシック"/>
      <family val="3"/>
      <charset val="128"/>
    </font>
    <font>
      <sz val="1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vertical="top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Alignment="1">
      <alignment vertical="top"/>
    </xf>
    <xf numFmtId="0" fontId="2" fillId="0" borderId="1" xfId="0" applyFont="1" applyFill="1" applyBorder="1" applyAlignment="1">
      <alignment vertical="top"/>
    </xf>
    <xf numFmtId="14" fontId="2" fillId="0" borderId="1" xfId="0" applyNumberFormat="1" applyFont="1" applyFill="1" applyBorder="1" applyAlignment="1">
      <alignment vertical="top" wrapText="1"/>
    </xf>
    <xf numFmtId="14" fontId="2" fillId="0" borderId="1" xfId="0" applyNumberFormat="1" applyFont="1" applyFill="1" applyBorder="1" applyAlignment="1">
      <alignment vertical="top"/>
    </xf>
    <xf numFmtId="0" fontId="2" fillId="0" borderId="1" xfId="0" applyFont="1" applyFill="1" applyBorder="1" applyAlignment="1">
      <alignment vertical="center"/>
    </xf>
    <xf numFmtId="10" fontId="2" fillId="0" borderId="1" xfId="0" applyNumberFormat="1" applyFont="1" applyFill="1" applyBorder="1" applyAlignment="1">
      <alignment vertical="center"/>
    </xf>
    <xf numFmtId="0" fontId="2" fillId="0" borderId="1" xfId="0" applyFont="1" applyBorder="1">
      <alignment vertical="center"/>
    </xf>
    <xf numFmtId="0" fontId="2" fillId="4" borderId="4" xfId="0" applyFont="1" applyFill="1" applyBorder="1" applyAlignment="1">
      <alignment vertical="center"/>
    </xf>
    <xf numFmtId="0" fontId="3" fillId="0" borderId="0" xfId="0" applyFont="1">
      <alignment vertical="center"/>
    </xf>
    <xf numFmtId="0" fontId="2" fillId="0" borderId="1" xfId="0" applyNumberFormat="1" applyFont="1" applyFill="1" applyBorder="1" applyAlignment="1">
      <alignment vertical="top" wrapText="1"/>
    </xf>
    <xf numFmtId="0" fontId="2" fillId="0" borderId="0" xfId="0" applyFont="1" applyFill="1" applyAlignment="1">
      <alignment vertical="top"/>
    </xf>
    <xf numFmtId="0" fontId="2" fillId="3" borderId="1" xfId="0" applyFont="1" applyFill="1" applyBorder="1">
      <alignment vertical="center"/>
    </xf>
    <xf numFmtId="10" fontId="2" fillId="0" borderId="5" xfId="0" applyNumberFormat="1" applyFont="1" applyFill="1" applyBorder="1" applyAlignment="1">
      <alignment vertical="center"/>
    </xf>
    <xf numFmtId="0" fontId="2" fillId="3" borderId="1" xfId="0" applyFont="1" applyFill="1" applyBorder="1">
      <alignment vertical="center"/>
    </xf>
    <xf numFmtId="0" fontId="2" fillId="4" borderId="6" xfId="0" applyFont="1" applyFill="1" applyBorder="1" applyAlignment="1">
      <alignment vertical="center"/>
    </xf>
    <xf numFmtId="10" fontId="2" fillId="0" borderId="7" xfId="1" applyNumberFormat="1" applyFont="1" applyFill="1" applyBorder="1" applyAlignment="1">
      <alignment vertical="center"/>
    </xf>
    <xf numFmtId="0" fontId="2" fillId="0" borderId="1" xfId="0" applyNumberFormat="1" applyFont="1" applyBorder="1">
      <alignment vertical="center"/>
    </xf>
    <xf numFmtId="0" fontId="2" fillId="0" borderId="7" xfId="0" applyFont="1" applyFill="1" applyBorder="1" applyAlignment="1">
      <alignment vertical="center"/>
    </xf>
    <xf numFmtId="10" fontId="2" fillId="0" borderId="7" xfId="1" applyNumberFormat="1" applyFont="1" applyBorder="1">
      <alignment vertical="center"/>
    </xf>
    <xf numFmtId="0" fontId="2" fillId="0" borderId="12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176" fontId="2" fillId="3" borderId="1" xfId="0" applyNumberFormat="1" applyFont="1" applyFill="1" applyBorder="1">
      <alignment vertical="center"/>
    </xf>
    <xf numFmtId="0" fontId="3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top"/>
    </xf>
    <xf numFmtId="0" fontId="3" fillId="2" borderId="10" xfId="0" applyFont="1" applyFill="1" applyBorder="1" applyAlignment="1">
      <alignment horizontal="center" vertical="top"/>
    </xf>
    <xf numFmtId="0" fontId="3" fillId="2" borderId="11" xfId="0" applyFont="1" applyFill="1" applyBorder="1" applyAlignment="1">
      <alignment vertical="top"/>
    </xf>
    <xf numFmtId="0" fontId="3" fillId="2" borderId="10" xfId="0" applyFont="1" applyFill="1" applyBorder="1" applyAlignment="1">
      <alignment vertical="top"/>
    </xf>
  </cellXfs>
  <cellStyles count="2">
    <cellStyle name="パーセント" xfId="1" builtinId="5"/>
    <cellStyle name="標準" xfId="0" builtinId="0"/>
  </cellStyles>
  <dxfs count="20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color indexed="9"/>
      </font>
      <fill>
        <patternFill>
          <bgColor indexed="23"/>
        </patternFill>
      </fill>
    </dxf>
    <dxf>
      <font>
        <b val="0"/>
        <i val="0"/>
        <strike val="0"/>
        <condense val="0"/>
        <extend val="0"/>
        <color indexed="9"/>
      </font>
      <fill>
        <patternFill>
          <bgColor indexed="23"/>
        </patternFill>
      </fill>
    </dxf>
    <dxf>
      <font>
        <b val="0"/>
        <i val="0"/>
        <strike val="0"/>
        <condense val="0"/>
        <extend val="0"/>
        <color indexed="9"/>
      </font>
      <fill>
        <patternFill>
          <bgColor indexed="2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/>
  </sheetViews>
  <sheetFormatPr defaultColWidth="9" defaultRowHeight="10.8"/>
  <cols>
    <col min="1" max="1" width="3" style="1" customWidth="1"/>
    <col min="2" max="2" width="15.109375" style="1" bestFit="1" customWidth="1"/>
    <col min="3" max="5" width="8.44140625" style="1" bestFit="1" customWidth="1"/>
    <col min="6" max="6" width="8.44140625" style="1" customWidth="1"/>
    <col min="7" max="9" width="8.44140625" style="1" bestFit="1" customWidth="1"/>
    <col min="10" max="10" width="10.21875" style="1" bestFit="1" customWidth="1"/>
    <col min="11" max="11" width="8.44140625" style="1" bestFit="1" customWidth="1"/>
    <col min="12" max="12" width="8.44140625" style="1" customWidth="1"/>
    <col min="13" max="19" width="8.6640625" style="1" customWidth="1"/>
    <col min="20" max="16384" width="9" style="1"/>
  </cols>
  <sheetData>
    <row r="1" spans="1:16" ht="13.5" customHeight="1">
      <c r="A1" s="12" t="s">
        <v>28</v>
      </c>
    </row>
    <row r="3" spans="1:16">
      <c r="B3" s="29" t="s">
        <v>60</v>
      </c>
      <c r="C3" s="28" t="s">
        <v>31</v>
      </c>
      <c r="D3" s="28"/>
      <c r="E3" s="28"/>
      <c r="F3" s="28"/>
      <c r="G3" s="28"/>
      <c r="H3" s="28"/>
      <c r="I3" s="28"/>
      <c r="J3" s="28"/>
      <c r="K3" s="27" t="s">
        <v>37</v>
      </c>
      <c r="L3" s="27"/>
      <c r="M3" s="27"/>
      <c r="N3" s="27"/>
      <c r="O3" s="27"/>
      <c r="P3" s="27"/>
    </row>
    <row r="4" spans="1:16" ht="13.2" customHeight="1">
      <c r="B4" s="30"/>
      <c r="C4" s="34" t="s">
        <v>30</v>
      </c>
      <c r="D4" s="35"/>
      <c r="E4" s="34" t="s">
        <v>34</v>
      </c>
      <c r="F4" s="35"/>
      <c r="G4" s="34" t="s">
        <v>38</v>
      </c>
      <c r="H4" s="35"/>
      <c r="I4" s="32" t="s">
        <v>35</v>
      </c>
      <c r="J4" s="32" t="s">
        <v>36</v>
      </c>
      <c r="K4" s="27"/>
      <c r="L4" s="27"/>
      <c r="M4" s="27"/>
      <c r="N4" s="27"/>
      <c r="O4" s="27"/>
      <c r="P4" s="27"/>
    </row>
    <row r="5" spans="1:16" ht="11.4" thickBot="1">
      <c r="B5" s="31"/>
      <c r="C5" s="15" t="s">
        <v>32</v>
      </c>
      <c r="D5" s="17" t="s">
        <v>33</v>
      </c>
      <c r="E5" s="17" t="s">
        <v>32</v>
      </c>
      <c r="F5" s="17" t="s">
        <v>33</v>
      </c>
      <c r="G5" s="17" t="s">
        <v>32</v>
      </c>
      <c r="H5" s="17" t="s">
        <v>33</v>
      </c>
      <c r="I5" s="33"/>
      <c r="J5" s="36"/>
      <c r="K5" s="25">
        <v>42992</v>
      </c>
      <c r="L5" s="25">
        <f>K5+1</f>
        <v>42993</v>
      </c>
      <c r="M5" s="25">
        <f t="shared" ref="M5:P5" si="0">L5+1</f>
        <v>42994</v>
      </c>
      <c r="N5" s="25">
        <f t="shared" si="0"/>
        <v>42995</v>
      </c>
      <c r="O5" s="25">
        <f t="shared" si="0"/>
        <v>42996</v>
      </c>
      <c r="P5" s="25">
        <f t="shared" si="0"/>
        <v>42997</v>
      </c>
    </row>
    <row r="6" spans="1:16">
      <c r="B6" s="8" t="s">
        <v>29</v>
      </c>
      <c r="C6" s="8">
        <f>COUNT(初回テスト!$A:$A)</f>
        <v>4</v>
      </c>
      <c r="D6" s="8" t="s">
        <v>39</v>
      </c>
      <c r="E6" s="8">
        <f>COUNTA(初回テスト!$P:$P)-1</f>
        <v>4</v>
      </c>
      <c r="F6" s="21" t="s">
        <v>39</v>
      </c>
      <c r="G6" s="19">
        <f>E6/C6</f>
        <v>1</v>
      </c>
      <c r="H6" s="19" t="s">
        <v>39</v>
      </c>
      <c r="I6" s="11">
        <f>COUNTIF(初回テスト!O:O,"NG")</f>
        <v>0</v>
      </c>
      <c r="J6" s="16">
        <f>I6/E6</f>
        <v>0</v>
      </c>
      <c r="K6" s="20">
        <f>COUNTIF(初回テスト!$P:$P, K5)</f>
        <v>0</v>
      </c>
      <c r="L6" s="20">
        <f>COUNTIF(初回テスト!$P:$P, L5)</f>
        <v>0</v>
      </c>
      <c r="M6" s="20">
        <f>COUNTIF(初回テスト!$P:$P, M5)</f>
        <v>0</v>
      </c>
      <c r="N6" s="20">
        <f>COUNTIF(初回テスト!$P:$P, N5)</f>
        <v>0</v>
      </c>
      <c r="O6" s="20">
        <f>COUNTIF(初回テスト!$P:$P, O5)</f>
        <v>0</v>
      </c>
      <c r="P6" s="20">
        <f>COUNTIF(初回テスト!$P:$P, P5)</f>
        <v>0</v>
      </c>
    </row>
    <row r="7" spans="1:16" ht="11.4" thickBot="1">
      <c r="B7" s="8" t="s">
        <v>44</v>
      </c>
      <c r="C7" s="8">
        <f>COUNT(バグ解消_1回目!$A:$A)-COUNTIF(バグ解消_1回目!$C:$C, "バグ解消")</f>
        <v>3</v>
      </c>
      <c r="D7" s="8">
        <f>COUNTIF(バグ解消_1回目!$C:$C, "バグ解消")</f>
        <v>2</v>
      </c>
      <c r="E7" s="8">
        <f>COUNTIFS(バグ解消_1回目!$C:$C, "&lt;&gt;バグ解消", バグ解消_1回目!$P:$P, "&lt;&gt;")-1</f>
        <v>2</v>
      </c>
      <c r="F7" s="8">
        <f>COUNTIFS(バグ解消_1回目!$C:$C, "バグ解消", バグ解消_1回目!$P:$P, "&lt;&gt;")</f>
        <v>1</v>
      </c>
      <c r="G7" s="19">
        <f>E7/C7</f>
        <v>0.66666666666666663</v>
      </c>
      <c r="H7" s="19">
        <f>F7/D7</f>
        <v>0.5</v>
      </c>
      <c r="I7" s="18">
        <f>COUNTIF(バグ解消_1回目!O:O,"NG")</f>
        <v>1</v>
      </c>
      <c r="J7" s="16">
        <f>I7/E7</f>
        <v>0.5</v>
      </c>
      <c r="K7" s="10">
        <f>COUNTIF(バグ解消_1回目!$P:$P, K5)</f>
        <v>0</v>
      </c>
      <c r="L7" s="10">
        <f>COUNTIF(バグ解消_1回目!$P:$P, L5)</f>
        <v>2</v>
      </c>
      <c r="M7" s="10">
        <f>COUNTIF(バグ解消_1回目!$P:$P, M5)</f>
        <v>0</v>
      </c>
      <c r="N7" s="10">
        <f>COUNTIF(バグ解消_1回目!$P:$P, N5)</f>
        <v>0</v>
      </c>
      <c r="O7" s="10">
        <f>COUNTIF(バグ解消_1回目!$P:$P, O5)</f>
        <v>0</v>
      </c>
      <c r="P7" s="10">
        <f>COUNTIF(バグ解消_1回目!$P:$P, P5)</f>
        <v>1</v>
      </c>
    </row>
    <row r="8" spans="1:16">
      <c r="B8" s="8" t="s">
        <v>12</v>
      </c>
      <c r="C8" s="10">
        <f>SUM(C6:C7)</f>
        <v>7</v>
      </c>
      <c r="D8" s="10">
        <f>SUM(D6:D7)</f>
        <v>2</v>
      </c>
      <c r="E8" s="10">
        <f>SUM(E6:E7)</f>
        <v>6</v>
      </c>
      <c r="F8" s="10">
        <f>SUM(F6:F7)</f>
        <v>1</v>
      </c>
      <c r="G8" s="22">
        <f>E8/C8</f>
        <v>0.8571428571428571</v>
      </c>
      <c r="H8" s="22">
        <f>F8/D8</f>
        <v>0.5</v>
      </c>
      <c r="I8" s="23">
        <f>SUM(I6:I7)</f>
        <v>1</v>
      </c>
      <c r="J8" s="9">
        <f>I8/E8</f>
        <v>0.16666666666666666</v>
      </c>
    </row>
  </sheetData>
  <mergeCells count="8">
    <mergeCell ref="K3:P4"/>
    <mergeCell ref="C3:J3"/>
    <mergeCell ref="B3:B5"/>
    <mergeCell ref="I4:I5"/>
    <mergeCell ref="C4:D4"/>
    <mergeCell ref="J4:J5"/>
    <mergeCell ref="E4:F4"/>
    <mergeCell ref="G4:H4"/>
  </mergeCells>
  <phoneticPr fontId="1"/>
  <conditionalFormatting sqref="B8 I8:J8 C6:J7">
    <cfRule type="expression" dxfId="19" priority="12" stopIfTrue="1">
      <formula>$AF6="×"</formula>
    </cfRule>
  </conditionalFormatting>
  <conditionalFormatting sqref="B6">
    <cfRule type="expression" dxfId="18" priority="13" stopIfTrue="1">
      <formula>#REF!="×"</formula>
    </cfRule>
  </conditionalFormatting>
  <conditionalFormatting sqref="B7">
    <cfRule type="expression" dxfId="17" priority="41" stopIfTrue="1">
      <formula>$AF8="×"</formula>
    </cfRule>
  </conditionalFormatting>
  <pageMargins left="0.7" right="0.7" top="0.75" bottom="0.75" header="0.3" footer="0.3"/>
  <pageSetup paperSize="9" orientation="portrait" horizontalDpi="300" verticalDpi="300" r:id="rId1"/>
  <ignoredErrors>
    <ignoredError sqref="G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abSelected="1" zoomScaleNormal="100" workbookViewId="0">
      <pane ySplit="3" topLeftCell="A4" activePane="bottomLeft" state="frozenSplit"/>
      <selection pane="bottomLeft" activeCell="E7" sqref="E7"/>
    </sheetView>
  </sheetViews>
  <sheetFormatPr defaultColWidth="9" defaultRowHeight="10.8"/>
  <cols>
    <col min="1" max="1" width="3.6640625" style="4" bestFit="1" customWidth="1"/>
    <col min="2" max="2" width="5.44140625" style="4" bestFit="1" customWidth="1"/>
    <col min="3" max="3" width="16" style="4" bestFit="1" customWidth="1"/>
    <col min="4" max="4" width="14.109375" style="4" bestFit="1" customWidth="1"/>
    <col min="5" max="5" width="20.88671875" style="4" bestFit="1" customWidth="1"/>
    <col min="6" max="6" width="20.88671875" style="4" customWidth="1"/>
    <col min="7" max="7" width="9.44140625" style="4" bestFit="1" customWidth="1"/>
    <col min="8" max="8" width="13.109375" style="4" bestFit="1" customWidth="1"/>
    <col min="9" max="9" width="11.33203125" style="4" bestFit="1" customWidth="1"/>
    <col min="10" max="10" width="9.6640625" style="4" bestFit="1" customWidth="1"/>
    <col min="11" max="12" width="8" style="4" bestFit="1" customWidth="1"/>
    <col min="13" max="13" width="87.77734375" style="4" bestFit="1" customWidth="1"/>
    <col min="14" max="14" width="71.6640625" style="4" bestFit="1" customWidth="1"/>
    <col min="15" max="15" width="5.44140625" style="4" bestFit="1" customWidth="1"/>
    <col min="16" max="16" width="9.77734375" style="4" bestFit="1" customWidth="1"/>
    <col min="17" max="18" width="5.44140625" style="4" bestFit="1" customWidth="1"/>
    <col min="19" max="16384" width="9" style="4"/>
  </cols>
  <sheetData>
    <row r="1" spans="1:18">
      <c r="A1" s="38" t="s">
        <v>4</v>
      </c>
      <c r="B1" s="38" t="s">
        <v>40</v>
      </c>
      <c r="C1" s="38" t="s">
        <v>42</v>
      </c>
      <c r="D1" s="38" t="s">
        <v>72</v>
      </c>
      <c r="E1" s="38" t="s">
        <v>10</v>
      </c>
      <c r="F1" s="39" t="s">
        <v>69</v>
      </c>
      <c r="G1" s="38" t="s">
        <v>9</v>
      </c>
      <c r="H1" s="38" t="s">
        <v>48</v>
      </c>
      <c r="I1" s="38"/>
      <c r="J1" s="38"/>
      <c r="K1" s="38"/>
      <c r="L1" s="38"/>
      <c r="M1" s="38"/>
      <c r="N1" s="37" t="s">
        <v>11</v>
      </c>
      <c r="O1" s="37" t="s">
        <v>7</v>
      </c>
      <c r="P1" s="37" t="s">
        <v>8</v>
      </c>
      <c r="Q1" s="37" t="s">
        <v>1</v>
      </c>
      <c r="R1" s="37" t="s">
        <v>5</v>
      </c>
    </row>
    <row r="2" spans="1:18">
      <c r="A2" s="38"/>
      <c r="B2" s="38"/>
      <c r="C2" s="38"/>
      <c r="D2" s="38"/>
      <c r="E2" s="38"/>
      <c r="F2" s="40"/>
      <c r="G2" s="38"/>
      <c r="H2" s="38" t="s">
        <v>49</v>
      </c>
      <c r="I2" s="38"/>
      <c r="J2" s="38" t="s">
        <v>50</v>
      </c>
      <c r="K2" s="38"/>
      <c r="L2" s="38"/>
      <c r="M2" s="38" t="s">
        <v>51</v>
      </c>
      <c r="N2" s="37"/>
      <c r="O2" s="37"/>
      <c r="P2" s="37"/>
      <c r="Q2" s="37"/>
      <c r="R2" s="37"/>
    </row>
    <row r="3" spans="1:18">
      <c r="A3" s="38"/>
      <c r="B3" s="38"/>
      <c r="C3" s="38"/>
      <c r="D3" s="38"/>
      <c r="E3" s="38"/>
      <c r="F3" s="41"/>
      <c r="G3" s="38"/>
      <c r="H3" s="24" t="s">
        <v>52</v>
      </c>
      <c r="I3" s="24" t="s">
        <v>53</v>
      </c>
      <c r="J3" s="24" t="s">
        <v>56</v>
      </c>
      <c r="K3" s="24" t="s">
        <v>55</v>
      </c>
      <c r="L3" s="24" t="s">
        <v>54</v>
      </c>
      <c r="M3" s="38"/>
      <c r="N3" s="37"/>
      <c r="O3" s="37"/>
      <c r="P3" s="37"/>
      <c r="Q3" s="37"/>
      <c r="R3" s="37"/>
    </row>
    <row r="4" spans="1:18" s="14" customFormat="1" ht="32.4">
      <c r="A4" s="5">
        <f>ROW()-3</f>
        <v>1</v>
      </c>
      <c r="B4" s="5" t="s">
        <v>41</v>
      </c>
      <c r="C4" s="13" t="s">
        <v>47</v>
      </c>
      <c r="D4" s="13" t="s">
        <v>46</v>
      </c>
      <c r="E4" s="13" t="s">
        <v>73</v>
      </c>
      <c r="F4" s="13"/>
      <c r="G4" s="3" t="s">
        <v>74</v>
      </c>
      <c r="H4" s="3"/>
      <c r="I4" s="3"/>
      <c r="J4" s="3"/>
      <c r="K4" s="3"/>
      <c r="L4" s="3"/>
      <c r="M4" s="3" t="s">
        <v>75</v>
      </c>
      <c r="N4" s="3" t="s">
        <v>85</v>
      </c>
      <c r="O4" s="3" t="s">
        <v>26</v>
      </c>
      <c r="P4" s="6">
        <v>43006</v>
      </c>
      <c r="Q4" s="5" t="s">
        <v>77</v>
      </c>
      <c r="R4" s="3"/>
    </row>
    <row r="5" spans="1:18" s="14" customFormat="1" ht="32.4">
      <c r="A5" s="5">
        <f t="shared" ref="A5:A7" si="0">ROW()-3</f>
        <v>2</v>
      </c>
      <c r="B5" s="5" t="s">
        <v>41</v>
      </c>
      <c r="C5" s="13" t="s">
        <v>78</v>
      </c>
      <c r="D5" s="13" t="s">
        <v>46</v>
      </c>
      <c r="E5" s="13" t="s">
        <v>79</v>
      </c>
      <c r="F5" s="13"/>
      <c r="G5" s="3" t="s">
        <v>80</v>
      </c>
      <c r="H5" s="3"/>
      <c r="I5" s="3"/>
      <c r="J5" s="3"/>
      <c r="K5" s="3"/>
      <c r="L5" s="3"/>
      <c r="M5" s="3" t="s">
        <v>81</v>
      </c>
      <c r="N5" s="3" t="s">
        <v>86</v>
      </c>
      <c r="O5" s="3" t="s">
        <v>26</v>
      </c>
      <c r="P5" s="6">
        <v>43006</v>
      </c>
      <c r="Q5" s="5" t="s">
        <v>77</v>
      </c>
      <c r="R5" s="3"/>
    </row>
    <row r="6" spans="1:18" s="14" customFormat="1" ht="43.2">
      <c r="A6" s="5">
        <f t="shared" si="0"/>
        <v>3</v>
      </c>
      <c r="B6" s="5" t="s">
        <v>41</v>
      </c>
      <c r="C6" s="13" t="s">
        <v>47</v>
      </c>
      <c r="D6" s="13" t="s">
        <v>46</v>
      </c>
      <c r="E6" s="13" t="s">
        <v>82</v>
      </c>
      <c r="F6" s="13"/>
      <c r="G6" s="3" t="s">
        <v>83</v>
      </c>
      <c r="H6" s="3"/>
      <c r="I6" s="3"/>
      <c r="J6" s="3"/>
      <c r="K6" s="3"/>
      <c r="L6" s="3"/>
      <c r="M6" s="3" t="s">
        <v>83</v>
      </c>
      <c r="N6" s="3" t="s">
        <v>87</v>
      </c>
      <c r="O6" s="3" t="s">
        <v>26</v>
      </c>
      <c r="P6" s="6">
        <v>43006</v>
      </c>
      <c r="Q6" s="5" t="s">
        <v>77</v>
      </c>
      <c r="R6" s="3"/>
    </row>
    <row r="7" spans="1:18" s="14" customFormat="1" ht="54">
      <c r="A7" s="5">
        <f t="shared" si="0"/>
        <v>4</v>
      </c>
      <c r="B7" s="5" t="s">
        <v>41</v>
      </c>
      <c r="C7" s="13" t="s">
        <v>47</v>
      </c>
      <c r="D7" s="13" t="s">
        <v>45</v>
      </c>
      <c r="E7" s="13" t="s">
        <v>84</v>
      </c>
      <c r="F7" s="13"/>
      <c r="G7" s="3" t="s">
        <v>89</v>
      </c>
      <c r="H7" s="3"/>
      <c r="I7" s="3"/>
      <c r="J7" s="3"/>
      <c r="K7" s="3"/>
      <c r="L7" s="3"/>
      <c r="M7" s="3" t="s">
        <v>88</v>
      </c>
      <c r="N7" s="3" t="s">
        <v>76</v>
      </c>
      <c r="O7" s="3" t="s">
        <v>26</v>
      </c>
      <c r="P7" s="6">
        <v>43006</v>
      </c>
      <c r="Q7" s="5" t="s">
        <v>77</v>
      </c>
      <c r="R7" s="3"/>
    </row>
  </sheetData>
  <dataConsolidate/>
  <mergeCells count="16">
    <mergeCell ref="R1:R3"/>
    <mergeCell ref="H2:I2"/>
    <mergeCell ref="J2:L2"/>
    <mergeCell ref="M2:M3"/>
    <mergeCell ref="A1:A3"/>
    <mergeCell ref="B1:B3"/>
    <mergeCell ref="C1:C3"/>
    <mergeCell ref="D1:D3"/>
    <mergeCell ref="E1:E3"/>
    <mergeCell ref="G1:G3"/>
    <mergeCell ref="H1:M1"/>
    <mergeCell ref="N1:N3"/>
    <mergeCell ref="O1:O3"/>
    <mergeCell ref="P1:P3"/>
    <mergeCell ref="Q1:Q3"/>
    <mergeCell ref="F1:F3"/>
  </mergeCells>
  <phoneticPr fontId="1"/>
  <conditionalFormatting sqref="A4:R199">
    <cfRule type="expression" dxfId="16" priority="1">
      <formula>($O4="NG")</formula>
    </cfRule>
  </conditionalFormatting>
  <dataValidations count="4">
    <dataValidation type="list" allowBlank="1" showInputMessage="1" showErrorMessage="1" sqref="B4:B7">
      <formula1>"追加,修正,仕様変更"</formula1>
    </dataValidation>
    <dataValidation type="list" allowBlank="1" showInputMessage="1" showErrorMessage="1" sqref="D4:D7">
      <formula1>"正常, エラー"</formula1>
    </dataValidation>
    <dataValidation type="list" allowBlank="1" showInputMessage="1" showErrorMessage="1" sqref="C4:C7">
      <formula1>"通常,バグ解消"</formula1>
    </dataValidation>
    <dataValidation type="list" allowBlank="1" showInputMessage="1" showErrorMessage="1" sqref="O4:O7">
      <formula1>"Ok, NG"</formula1>
    </dataValidation>
  </dataValidations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zoomScaleNormal="100" workbookViewId="0">
      <pane ySplit="3" topLeftCell="A4" activePane="bottomLeft" state="frozenSplit"/>
      <selection pane="bottomLeft" sqref="A1:A3"/>
    </sheetView>
  </sheetViews>
  <sheetFormatPr defaultColWidth="9" defaultRowHeight="10.8"/>
  <cols>
    <col min="1" max="1" width="3.6640625" style="4" bestFit="1" customWidth="1"/>
    <col min="2" max="2" width="5.44140625" style="4" bestFit="1" customWidth="1"/>
    <col min="3" max="3" width="16" style="4" bestFit="1" customWidth="1"/>
    <col min="4" max="4" width="14.109375" style="4" bestFit="1" customWidth="1"/>
    <col min="5" max="5" width="20.88671875" style="4" bestFit="1" customWidth="1"/>
    <col min="6" max="6" width="20.88671875" style="4" customWidth="1"/>
    <col min="7" max="7" width="9.44140625" style="4" bestFit="1" customWidth="1"/>
    <col min="8" max="8" width="13.109375" style="4" bestFit="1" customWidth="1"/>
    <col min="9" max="9" width="11.33203125" style="4" bestFit="1" customWidth="1"/>
    <col min="10" max="10" width="9.6640625" style="4" bestFit="1" customWidth="1"/>
    <col min="11" max="12" width="8" style="4" bestFit="1" customWidth="1"/>
    <col min="13" max="13" width="87.77734375" style="4" bestFit="1" customWidth="1"/>
    <col min="14" max="14" width="71.6640625" style="4" bestFit="1" customWidth="1"/>
    <col min="15" max="15" width="5.44140625" style="4" bestFit="1" customWidth="1"/>
    <col min="16" max="16" width="9.77734375" style="4" bestFit="1" customWidth="1"/>
    <col min="17" max="18" width="5.44140625" style="4" bestFit="1" customWidth="1"/>
    <col min="19" max="16384" width="9" style="4"/>
  </cols>
  <sheetData>
    <row r="1" spans="1:18">
      <c r="A1" s="38" t="s">
        <v>4</v>
      </c>
      <c r="B1" s="38" t="s">
        <v>40</v>
      </c>
      <c r="C1" s="38" t="s">
        <v>42</v>
      </c>
      <c r="D1" s="38" t="s">
        <v>72</v>
      </c>
      <c r="E1" s="38" t="s">
        <v>10</v>
      </c>
      <c r="F1" s="39" t="s">
        <v>69</v>
      </c>
      <c r="G1" s="38" t="s">
        <v>9</v>
      </c>
      <c r="H1" s="38" t="s">
        <v>48</v>
      </c>
      <c r="I1" s="38"/>
      <c r="J1" s="38"/>
      <c r="K1" s="38"/>
      <c r="L1" s="38"/>
      <c r="M1" s="38"/>
      <c r="N1" s="37" t="s">
        <v>11</v>
      </c>
      <c r="O1" s="37" t="s">
        <v>7</v>
      </c>
      <c r="P1" s="37" t="s">
        <v>8</v>
      </c>
      <c r="Q1" s="37" t="s">
        <v>1</v>
      </c>
      <c r="R1" s="37" t="s">
        <v>5</v>
      </c>
    </row>
    <row r="2" spans="1:18">
      <c r="A2" s="38"/>
      <c r="B2" s="38"/>
      <c r="C2" s="38"/>
      <c r="D2" s="38"/>
      <c r="E2" s="38"/>
      <c r="F2" s="40"/>
      <c r="G2" s="38"/>
      <c r="H2" s="38" t="s">
        <v>49</v>
      </c>
      <c r="I2" s="38"/>
      <c r="J2" s="38" t="s">
        <v>50</v>
      </c>
      <c r="K2" s="38"/>
      <c r="L2" s="38"/>
      <c r="M2" s="38" t="s">
        <v>51</v>
      </c>
      <c r="N2" s="37"/>
      <c r="O2" s="37"/>
      <c r="P2" s="37"/>
      <c r="Q2" s="37"/>
      <c r="R2" s="37"/>
    </row>
    <row r="3" spans="1:18">
      <c r="A3" s="38"/>
      <c r="B3" s="38"/>
      <c r="C3" s="38"/>
      <c r="D3" s="38"/>
      <c r="E3" s="38"/>
      <c r="F3" s="41"/>
      <c r="G3" s="38"/>
      <c r="H3" s="26" t="s">
        <v>52</v>
      </c>
      <c r="I3" s="26" t="s">
        <v>53</v>
      </c>
      <c r="J3" s="26" t="s">
        <v>56</v>
      </c>
      <c r="K3" s="26" t="s">
        <v>55</v>
      </c>
      <c r="L3" s="26" t="s">
        <v>54</v>
      </c>
      <c r="M3" s="38"/>
      <c r="N3" s="37"/>
      <c r="O3" s="37"/>
      <c r="P3" s="37"/>
      <c r="Q3" s="37"/>
      <c r="R3" s="37"/>
    </row>
    <row r="4" spans="1:18" s="14" customFormat="1">
      <c r="A4" s="5">
        <f>ROW()-3</f>
        <v>1</v>
      </c>
      <c r="B4" s="5" t="s">
        <v>41</v>
      </c>
      <c r="C4" s="13" t="s">
        <v>47</v>
      </c>
      <c r="D4" s="13" t="s">
        <v>46</v>
      </c>
      <c r="E4" s="13" t="s">
        <v>19</v>
      </c>
      <c r="F4" s="13"/>
      <c r="G4" s="3" t="s">
        <v>13</v>
      </c>
      <c r="H4" s="3"/>
      <c r="I4" s="3"/>
      <c r="J4" s="3"/>
      <c r="K4" s="3"/>
      <c r="L4" s="3"/>
      <c r="M4" s="3" t="s">
        <v>21</v>
      </c>
      <c r="N4" s="3" t="s">
        <v>20</v>
      </c>
      <c r="O4" s="3" t="s">
        <v>26</v>
      </c>
      <c r="P4" s="6">
        <v>42993</v>
      </c>
      <c r="Q4" s="5"/>
      <c r="R4" s="3"/>
    </row>
    <row r="5" spans="1:18" s="14" customFormat="1">
      <c r="A5" s="5">
        <f t="shared" ref="A5:A8" si="0">ROW()-3</f>
        <v>2</v>
      </c>
      <c r="B5" s="5" t="s">
        <v>41</v>
      </c>
      <c r="C5" s="13" t="s">
        <v>47</v>
      </c>
      <c r="D5" s="13" t="s">
        <v>46</v>
      </c>
      <c r="E5" s="13" t="s">
        <v>19</v>
      </c>
      <c r="F5" s="13"/>
      <c r="G5" s="3" t="s">
        <v>13</v>
      </c>
      <c r="H5" s="3"/>
      <c r="I5" s="3"/>
      <c r="J5" s="3"/>
      <c r="K5" s="3"/>
      <c r="L5" s="3"/>
      <c r="M5" s="3" t="s">
        <v>22</v>
      </c>
      <c r="N5" s="3" t="s">
        <v>23</v>
      </c>
      <c r="O5" s="3" t="s">
        <v>27</v>
      </c>
      <c r="P5" s="6">
        <v>42993</v>
      </c>
      <c r="Q5" s="5"/>
      <c r="R5" s="3"/>
    </row>
    <row r="6" spans="1:18" s="14" customFormat="1">
      <c r="A6" s="5">
        <f t="shared" si="0"/>
        <v>3</v>
      </c>
      <c r="B6" s="5" t="s">
        <v>41</v>
      </c>
      <c r="C6" s="13" t="s">
        <v>43</v>
      </c>
      <c r="D6" s="13" t="s">
        <v>45</v>
      </c>
      <c r="E6" s="13" t="s">
        <v>19</v>
      </c>
      <c r="F6" s="13"/>
      <c r="G6" s="3" t="s">
        <v>13</v>
      </c>
      <c r="H6" s="3"/>
      <c r="I6" s="3"/>
      <c r="J6" s="3"/>
      <c r="K6" s="3"/>
      <c r="L6" s="3"/>
      <c r="M6" s="3" t="s">
        <v>24</v>
      </c>
      <c r="N6" s="3" t="s">
        <v>25</v>
      </c>
      <c r="O6" s="3" t="s">
        <v>26</v>
      </c>
      <c r="P6" s="6">
        <v>42997</v>
      </c>
      <c r="Q6" s="5"/>
      <c r="R6" s="3"/>
    </row>
    <row r="7" spans="1:18" s="14" customFormat="1">
      <c r="A7" s="5">
        <f t="shared" si="0"/>
        <v>4</v>
      </c>
      <c r="B7" s="5" t="s">
        <v>41</v>
      </c>
      <c r="C7" s="13" t="s">
        <v>47</v>
      </c>
      <c r="D7" s="13" t="s">
        <v>46</v>
      </c>
      <c r="E7" s="13" t="s">
        <v>14</v>
      </c>
      <c r="F7" s="13"/>
      <c r="G7" s="3" t="s">
        <v>13</v>
      </c>
      <c r="H7" s="3"/>
      <c r="I7" s="3"/>
      <c r="J7" s="3"/>
      <c r="K7" s="3"/>
      <c r="L7" s="3"/>
      <c r="M7" s="3" t="s">
        <v>15</v>
      </c>
      <c r="N7" s="3" t="s">
        <v>17</v>
      </c>
      <c r="O7" s="3"/>
      <c r="P7" s="6"/>
      <c r="Q7" s="5"/>
      <c r="R7" s="3"/>
    </row>
    <row r="8" spans="1:18" s="14" customFormat="1" ht="21.6">
      <c r="A8" s="5">
        <f t="shared" si="0"/>
        <v>5</v>
      </c>
      <c r="B8" s="5" t="s">
        <v>41</v>
      </c>
      <c r="C8" s="13" t="s">
        <v>43</v>
      </c>
      <c r="D8" s="13" t="s">
        <v>45</v>
      </c>
      <c r="E8" s="13" t="s">
        <v>14</v>
      </c>
      <c r="F8" s="13"/>
      <c r="G8" s="3" t="s">
        <v>13</v>
      </c>
      <c r="H8" s="3"/>
      <c r="I8" s="3"/>
      <c r="J8" s="3"/>
      <c r="K8" s="3"/>
      <c r="L8" s="3"/>
      <c r="M8" s="3" t="s">
        <v>16</v>
      </c>
      <c r="N8" s="3" t="s">
        <v>18</v>
      </c>
      <c r="O8" s="3"/>
      <c r="P8" s="6"/>
      <c r="Q8" s="5"/>
      <c r="R8" s="3"/>
    </row>
  </sheetData>
  <mergeCells count="16">
    <mergeCell ref="G1:G3"/>
    <mergeCell ref="A1:A3"/>
    <mergeCell ref="B1:B3"/>
    <mergeCell ref="C1:C3"/>
    <mergeCell ref="D1:D3"/>
    <mergeCell ref="E1:E3"/>
    <mergeCell ref="F1:F3"/>
    <mergeCell ref="O1:O3"/>
    <mergeCell ref="P1:P3"/>
    <mergeCell ref="Q1:Q3"/>
    <mergeCell ref="R1:R3"/>
    <mergeCell ref="H1:M1"/>
    <mergeCell ref="H2:I2"/>
    <mergeCell ref="J2:L2"/>
    <mergeCell ref="M2:M3"/>
    <mergeCell ref="N1:N3"/>
  </mergeCells>
  <phoneticPr fontId="1"/>
  <conditionalFormatting sqref="A4:R200">
    <cfRule type="expression" dxfId="15" priority="1">
      <formula>($O4="NG")</formula>
    </cfRule>
  </conditionalFormatting>
  <dataValidations count="4">
    <dataValidation type="list" allowBlank="1" showInputMessage="1" showErrorMessage="1" sqref="B4:B8">
      <formula1>"追加,修正,仕様変更"</formula1>
    </dataValidation>
    <dataValidation type="list" allowBlank="1" showInputMessage="1" showErrorMessage="1" sqref="C4:C8">
      <formula1>"通常,バグ解消"</formula1>
    </dataValidation>
    <dataValidation type="list" allowBlank="1" showInputMessage="1" showErrorMessage="1" sqref="D4:D8">
      <formula1>"正常, エラー"</formula1>
    </dataValidation>
    <dataValidation type="list" allowBlank="1" showInputMessage="1" showErrorMessage="1" sqref="O4:O8">
      <formula1>"Ok, NG"</formula1>
    </dataValidation>
  </dataValidations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zoomScaleNormal="100" workbookViewId="0">
      <pane ySplit="2" topLeftCell="A3" activePane="bottomLeft" state="frozenSplit"/>
      <selection pane="bottomLeft" sqref="A1:A2"/>
    </sheetView>
  </sheetViews>
  <sheetFormatPr defaultColWidth="9" defaultRowHeight="10.8"/>
  <cols>
    <col min="1" max="1" width="5.21875" style="1" customWidth="1"/>
    <col min="2" max="2" width="20.44140625" style="1" customWidth="1"/>
    <col min="3" max="3" width="15.44140625" style="1" bestFit="1" customWidth="1"/>
    <col min="4" max="4" width="7.44140625" style="1" bestFit="1" customWidth="1"/>
    <col min="5" max="5" width="27.109375" style="1" customWidth="1"/>
    <col min="6" max="6" width="33.77734375" style="1" customWidth="1"/>
    <col min="7" max="7" width="38.88671875" style="1" customWidth="1"/>
    <col min="8" max="8" width="42.44140625" style="1" customWidth="1"/>
    <col min="9" max="9" width="10.44140625" style="1" bestFit="1" customWidth="1"/>
    <col min="10" max="11" width="9" style="1"/>
    <col min="12" max="12" width="15.21875" style="1" bestFit="1" customWidth="1"/>
    <col min="13" max="13" width="11.44140625" style="1" bestFit="1" customWidth="1"/>
    <col min="14" max="14" width="9.44140625" style="1" bestFit="1" customWidth="1"/>
    <col min="15" max="15" width="55" style="1" customWidth="1"/>
    <col min="16" max="16384" width="9" style="1"/>
  </cols>
  <sheetData>
    <row r="1" spans="1:15" ht="13.2" customHeight="1">
      <c r="A1" s="42" t="s">
        <v>6</v>
      </c>
      <c r="B1" s="44" t="s">
        <v>63</v>
      </c>
      <c r="C1" s="45"/>
      <c r="D1" s="44" t="s">
        <v>64</v>
      </c>
      <c r="E1" s="45"/>
      <c r="F1" s="45"/>
      <c r="G1" s="45"/>
      <c r="H1" s="45"/>
      <c r="I1" s="44" t="s">
        <v>68</v>
      </c>
      <c r="J1" s="45"/>
      <c r="K1" s="45"/>
      <c r="L1" s="45"/>
      <c r="M1" s="45"/>
      <c r="N1" s="45"/>
      <c r="O1" s="45"/>
    </row>
    <row r="2" spans="1:15">
      <c r="A2" s="43"/>
      <c r="B2" s="2" t="s">
        <v>61</v>
      </c>
      <c r="C2" s="2" t="s">
        <v>62</v>
      </c>
      <c r="D2" s="2" t="s">
        <v>65</v>
      </c>
      <c r="E2" s="2" t="s">
        <v>70</v>
      </c>
      <c r="F2" s="2" t="s">
        <v>3</v>
      </c>
      <c r="G2" s="2" t="s">
        <v>66</v>
      </c>
      <c r="H2" s="2" t="s">
        <v>67</v>
      </c>
      <c r="I2" s="2" t="s">
        <v>0</v>
      </c>
      <c r="J2" s="2" t="s">
        <v>58</v>
      </c>
      <c r="K2" s="2" t="s">
        <v>2</v>
      </c>
      <c r="L2" s="2" t="s">
        <v>71</v>
      </c>
      <c r="M2" s="2" t="s">
        <v>57</v>
      </c>
      <c r="N2" s="2" t="s">
        <v>59</v>
      </c>
      <c r="O2" s="2" t="s">
        <v>5</v>
      </c>
    </row>
    <row r="3" spans="1:15">
      <c r="A3" s="8">
        <f>ROW()-2</f>
        <v>1</v>
      </c>
      <c r="B3" s="8"/>
      <c r="C3" s="5"/>
      <c r="D3" s="5"/>
      <c r="E3" s="5"/>
      <c r="F3" s="3"/>
      <c r="G3" s="3"/>
      <c r="H3" s="3"/>
      <c r="I3" s="7"/>
      <c r="J3" s="5"/>
      <c r="K3" s="5"/>
      <c r="L3" s="5"/>
      <c r="M3" s="7"/>
      <c r="N3" s="5"/>
      <c r="O3" s="3"/>
    </row>
  </sheetData>
  <dataConsolidate/>
  <mergeCells count="4">
    <mergeCell ref="A1:A2"/>
    <mergeCell ref="B1:C1"/>
    <mergeCell ref="D1:H1"/>
    <mergeCell ref="I1:O1"/>
  </mergeCells>
  <phoneticPr fontId="1"/>
  <dataValidations count="1">
    <dataValidation type="list" allowBlank="1" showInputMessage="1" showErrorMessage="1" sqref="D3">
      <formula1>"例外,出力NG,処理NG, 実装不足"</formula1>
    </dataValidation>
  </dataValidations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テスト消化率</vt:lpstr>
      <vt:lpstr>初回テスト</vt:lpstr>
      <vt:lpstr>バグ解消_1回目</vt:lpstr>
      <vt:lpstr>不具合管理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kaname_nakano</dc:creator>
  <cp:lastModifiedBy>トアン グエン ヴァン</cp:lastModifiedBy>
  <dcterms:created xsi:type="dcterms:W3CDTF">2013-03-20T08:37:00Z</dcterms:created>
  <dcterms:modified xsi:type="dcterms:W3CDTF">2017-09-28T10:12:14Z</dcterms:modified>
</cp:coreProperties>
</file>