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nab Docs\Machine Learning\KNN\"/>
    </mc:Choice>
  </mc:AlternateContent>
  <xr:revisionPtr revIDLastSave="0" documentId="13_ncr:1_{7EF33941-461A-4A8F-923B-20CA9B7FF18D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ML-Batch-1" sheetId="1" r:id="rId1"/>
    <sheet name="ML-Batch-1 (4)" sheetId="6" r:id="rId2"/>
    <sheet name="KNN" sheetId="9" r:id="rId3"/>
    <sheet name="iris" sheetId="11" r:id="rId4"/>
    <sheet name="iris (2)" sheetId="12" r:id="rId5"/>
    <sheet name="ML-Batch-2" sheetId="2" state="hidden" r:id="rId6"/>
    <sheet name="ML-Batch-1 (2)" sheetId="4" state="hidden" r:id="rId7"/>
    <sheet name="ML-Batch-1 (3)" sheetId="5" state="hidden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7" i="12" l="1"/>
  <c r="I54" i="12"/>
  <c r="G54" i="12"/>
  <c r="I75" i="12"/>
  <c r="G75" i="12"/>
  <c r="I48" i="12"/>
  <c r="G48" i="12"/>
  <c r="I37" i="12"/>
  <c r="G37" i="12"/>
  <c r="I58" i="12"/>
  <c r="G58" i="12"/>
  <c r="I85" i="12"/>
  <c r="G85" i="12"/>
  <c r="I89" i="12"/>
  <c r="G89" i="12"/>
  <c r="I61" i="12"/>
  <c r="G61" i="12"/>
  <c r="I55" i="12"/>
  <c r="G55" i="12"/>
  <c r="I77" i="12"/>
  <c r="G77" i="12"/>
  <c r="I65" i="12"/>
  <c r="G65" i="12"/>
  <c r="I33" i="12"/>
  <c r="G33" i="12"/>
  <c r="I66" i="12"/>
  <c r="G66" i="12"/>
  <c r="I83" i="12"/>
  <c r="G83" i="12"/>
  <c r="I95" i="12"/>
  <c r="G95" i="12"/>
  <c r="I72" i="12"/>
  <c r="G72" i="12"/>
  <c r="I36" i="12"/>
  <c r="G36" i="12"/>
  <c r="I74" i="12"/>
  <c r="G74" i="12"/>
  <c r="I99" i="12"/>
  <c r="G99" i="12"/>
  <c r="I92" i="12"/>
  <c r="G92" i="12"/>
  <c r="I78" i="12"/>
  <c r="G78" i="12"/>
  <c r="I73" i="12"/>
  <c r="G73" i="12"/>
  <c r="I34" i="12"/>
  <c r="G34" i="12"/>
  <c r="I21" i="12"/>
  <c r="G21" i="12"/>
  <c r="I90" i="12"/>
  <c r="G90" i="12"/>
  <c r="I79" i="12"/>
  <c r="G79" i="12"/>
  <c r="I24" i="12"/>
  <c r="G24" i="12"/>
  <c r="I98" i="12"/>
  <c r="G98" i="12"/>
  <c r="I62" i="12"/>
  <c r="G62" i="12"/>
  <c r="I80" i="12"/>
  <c r="G80" i="12"/>
  <c r="I49" i="12"/>
  <c r="G49" i="12"/>
  <c r="I102" i="12"/>
  <c r="G102" i="12"/>
  <c r="I101" i="12"/>
  <c r="G101" i="12"/>
  <c r="I64" i="12"/>
  <c r="G64" i="12"/>
  <c r="I68" i="12"/>
  <c r="G68" i="12"/>
  <c r="I71" i="12"/>
  <c r="G71" i="12"/>
  <c r="I63" i="12"/>
  <c r="G63" i="12"/>
  <c r="I69" i="12"/>
  <c r="G69" i="12"/>
  <c r="I52" i="12"/>
  <c r="G52" i="12"/>
  <c r="I44" i="12"/>
  <c r="G44" i="12"/>
  <c r="I96" i="12"/>
  <c r="G96" i="12"/>
  <c r="I76" i="12"/>
  <c r="G76" i="12"/>
  <c r="I94" i="12"/>
  <c r="G94" i="12"/>
  <c r="I82" i="12"/>
  <c r="G82" i="12"/>
  <c r="I97" i="12"/>
  <c r="G97" i="12"/>
  <c r="I81" i="12"/>
  <c r="G81" i="12"/>
  <c r="I70" i="12"/>
  <c r="G70" i="12"/>
  <c r="I84" i="12"/>
  <c r="G84" i="12"/>
  <c r="I60" i="12"/>
  <c r="G60" i="12"/>
  <c r="I93" i="12"/>
  <c r="G93" i="12"/>
  <c r="I28" i="12"/>
  <c r="G28" i="12"/>
  <c r="I87" i="12"/>
  <c r="G87" i="12"/>
  <c r="I7" i="12"/>
  <c r="G7" i="12"/>
  <c r="I31" i="12"/>
  <c r="G31" i="12"/>
  <c r="I35" i="12"/>
  <c r="G35" i="12"/>
  <c r="I39" i="12"/>
  <c r="G39" i="12"/>
  <c r="I86" i="12"/>
  <c r="G86" i="12"/>
  <c r="I26" i="12"/>
  <c r="G26" i="12"/>
  <c r="I15" i="12"/>
  <c r="G15" i="12"/>
  <c r="I51" i="12"/>
  <c r="G51" i="12"/>
  <c r="I47" i="12"/>
  <c r="G47" i="12"/>
  <c r="I40" i="12"/>
  <c r="G40" i="12"/>
  <c r="I11" i="12"/>
  <c r="G11" i="12"/>
  <c r="I10" i="12"/>
  <c r="G10" i="12"/>
  <c r="I32" i="12"/>
  <c r="G32" i="12"/>
  <c r="I57" i="12"/>
  <c r="G57" i="12"/>
  <c r="I45" i="12"/>
  <c r="G45" i="12"/>
  <c r="I27" i="12"/>
  <c r="G27" i="12"/>
  <c r="I59" i="12"/>
  <c r="G59" i="12"/>
  <c r="I56" i="12"/>
  <c r="G56" i="12"/>
  <c r="I50" i="12"/>
  <c r="G50" i="12"/>
  <c r="I14" i="12"/>
  <c r="G14" i="12"/>
  <c r="I25" i="12"/>
  <c r="G25" i="12"/>
  <c r="I12" i="12"/>
  <c r="G12" i="12"/>
  <c r="I2" i="12"/>
  <c r="G2" i="12"/>
  <c r="I3" i="12"/>
  <c r="G3" i="12"/>
  <c r="I20" i="12"/>
  <c r="G20" i="12"/>
  <c r="I23" i="12"/>
  <c r="G23" i="12"/>
  <c r="I8" i="12"/>
  <c r="G8" i="12"/>
  <c r="I41" i="12"/>
  <c r="G41" i="12"/>
  <c r="I43" i="12"/>
  <c r="G43" i="12"/>
  <c r="I17" i="12"/>
  <c r="G17" i="12"/>
  <c r="I30" i="12"/>
  <c r="G30" i="12"/>
  <c r="I42" i="12"/>
  <c r="G42" i="12"/>
  <c r="I4" i="12"/>
  <c r="G4" i="12"/>
  <c r="I46" i="12"/>
  <c r="G46" i="12"/>
  <c r="I18" i="12"/>
  <c r="G18" i="12"/>
  <c r="I29" i="12"/>
  <c r="G29" i="12"/>
  <c r="I16" i="12"/>
  <c r="G16" i="12"/>
  <c r="I88" i="12"/>
  <c r="G88" i="12"/>
  <c r="I67" i="12"/>
  <c r="G67" i="12"/>
  <c r="I6" i="12"/>
  <c r="G6" i="12"/>
  <c r="I91" i="12"/>
  <c r="G91" i="12"/>
  <c r="I22" i="12"/>
  <c r="G22" i="12"/>
  <c r="I38" i="12"/>
  <c r="G38" i="12"/>
  <c r="I5" i="12"/>
  <c r="G5" i="12"/>
  <c r="I53" i="12"/>
  <c r="G53" i="12"/>
  <c r="I19" i="12"/>
  <c r="G19" i="12"/>
  <c r="I9" i="12"/>
  <c r="G9" i="12"/>
  <c r="I13" i="12"/>
  <c r="G13" i="12"/>
  <c r="I132" i="12"/>
  <c r="G132" i="12"/>
  <c r="I114" i="12"/>
  <c r="G114" i="12"/>
  <c r="I144" i="12"/>
  <c r="G144" i="12"/>
  <c r="I118" i="12"/>
  <c r="G118" i="12"/>
  <c r="I134" i="12"/>
  <c r="G134" i="12"/>
  <c r="I105" i="12"/>
  <c r="G105" i="12"/>
  <c r="I108" i="12"/>
  <c r="G108" i="12"/>
  <c r="I149" i="12"/>
  <c r="G149" i="12"/>
  <c r="I147" i="12"/>
  <c r="I138" i="12"/>
  <c r="G138" i="12"/>
  <c r="I115" i="12"/>
  <c r="G115" i="12"/>
  <c r="I148" i="12"/>
  <c r="G148" i="12"/>
  <c r="I129" i="12"/>
  <c r="G129" i="12"/>
  <c r="I117" i="12"/>
  <c r="G117" i="12"/>
  <c r="I142" i="12"/>
  <c r="G142" i="12"/>
  <c r="I128" i="12"/>
  <c r="G128" i="12"/>
  <c r="I136" i="12"/>
  <c r="G136" i="12"/>
  <c r="I139" i="12"/>
  <c r="G139" i="12"/>
  <c r="I107" i="12"/>
  <c r="G107" i="12"/>
  <c r="I120" i="12"/>
  <c r="G120" i="12"/>
  <c r="I131" i="12"/>
  <c r="G131" i="12"/>
  <c r="I119" i="12"/>
  <c r="G119" i="12"/>
  <c r="I113" i="12"/>
  <c r="G113" i="12"/>
  <c r="I110" i="12"/>
  <c r="G110" i="12"/>
  <c r="I111" i="12"/>
  <c r="G111" i="12"/>
  <c r="I109" i="12"/>
  <c r="G109" i="12"/>
  <c r="I104" i="12"/>
  <c r="G104" i="12"/>
  <c r="I150" i="12"/>
  <c r="G150" i="12"/>
  <c r="I116" i="12"/>
  <c r="G116" i="12"/>
  <c r="I103" i="12"/>
  <c r="G103" i="12"/>
  <c r="I124" i="12"/>
  <c r="G124" i="12"/>
  <c r="I100" i="12"/>
  <c r="G100" i="12"/>
  <c r="I123" i="12"/>
  <c r="G123" i="12"/>
  <c r="I126" i="12"/>
  <c r="G126" i="12"/>
  <c r="I121" i="12"/>
  <c r="G121" i="12"/>
  <c r="I135" i="12"/>
  <c r="G135" i="12"/>
  <c r="I151" i="12"/>
  <c r="G151" i="12"/>
  <c r="I140" i="12"/>
  <c r="G140" i="12"/>
  <c r="I125" i="12"/>
  <c r="G125" i="12"/>
  <c r="I112" i="12"/>
  <c r="G112" i="12"/>
  <c r="I127" i="12"/>
  <c r="G127" i="12"/>
  <c r="I146" i="12"/>
  <c r="G146" i="12"/>
  <c r="I122" i="12"/>
  <c r="G122" i="12"/>
  <c r="I143" i="12"/>
  <c r="G143" i="12"/>
  <c r="I106" i="12"/>
  <c r="G106" i="12"/>
  <c r="I137" i="12"/>
  <c r="G137" i="12"/>
  <c r="I141" i="12"/>
  <c r="G141" i="12"/>
  <c r="I145" i="12"/>
  <c r="G145" i="12"/>
  <c r="I133" i="12"/>
  <c r="G133" i="12"/>
  <c r="I130" i="12"/>
  <c r="G130" i="12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2" i="1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2" i="9"/>
  <c r="O3" i="9"/>
  <c r="O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2" i="9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3" i="6"/>
  <c r="I46" i="6"/>
  <c r="H46" i="6"/>
  <c r="G46" i="6"/>
  <c r="I45" i="6"/>
  <c r="H45" i="6"/>
  <c r="G45" i="6"/>
  <c r="I44" i="6"/>
  <c r="H44" i="6"/>
  <c r="G44" i="6"/>
  <c r="I43" i="6"/>
  <c r="H43" i="6"/>
  <c r="G43" i="6"/>
  <c r="I42" i="6"/>
  <c r="H42" i="6"/>
  <c r="G42" i="6"/>
  <c r="I41" i="6"/>
  <c r="H41" i="6"/>
  <c r="G41" i="6"/>
  <c r="I40" i="6"/>
  <c r="H40" i="6"/>
  <c r="G40" i="6"/>
  <c r="I39" i="6"/>
  <c r="H39" i="6"/>
  <c r="G39" i="6"/>
  <c r="I38" i="6"/>
  <c r="H38" i="6"/>
  <c r="G38" i="6"/>
  <c r="I37" i="6"/>
  <c r="H37" i="6"/>
  <c r="G37" i="6"/>
  <c r="I36" i="6"/>
  <c r="H36" i="6"/>
  <c r="G36" i="6"/>
  <c r="I35" i="6"/>
  <c r="H35" i="6"/>
  <c r="G35" i="6"/>
  <c r="I34" i="6"/>
  <c r="H34" i="6"/>
  <c r="G34" i="6"/>
  <c r="I33" i="6"/>
  <c r="H33" i="6"/>
  <c r="G33" i="6"/>
  <c r="I32" i="6"/>
  <c r="H32" i="6"/>
  <c r="G32" i="6"/>
  <c r="G4" i="1"/>
  <c r="H4" i="1" s="1"/>
  <c r="G5" i="1"/>
  <c r="H5" i="1" s="1"/>
  <c r="G6" i="1"/>
  <c r="H6" i="1" s="1"/>
  <c r="G7" i="1"/>
  <c r="G8" i="1"/>
  <c r="H8" i="1" s="1"/>
  <c r="G9" i="1"/>
  <c r="H9" i="1" s="1"/>
  <c r="G10" i="1"/>
  <c r="H10" i="1" s="1"/>
  <c r="G11" i="1"/>
  <c r="G12" i="1"/>
  <c r="H12" i="1" s="1"/>
  <c r="G13" i="1"/>
  <c r="H13" i="1" s="1"/>
  <c r="G14" i="1"/>
  <c r="H14" i="1" s="1"/>
  <c r="G15" i="1"/>
  <c r="G16" i="1"/>
  <c r="H16" i="1" s="1"/>
  <c r="G17" i="1"/>
  <c r="H17" i="1" s="1"/>
  <c r="G3" i="1"/>
  <c r="H3" i="1" s="1"/>
  <c r="E4" i="1"/>
  <c r="F4" i="1" s="1"/>
  <c r="E5" i="1"/>
  <c r="E6" i="1"/>
  <c r="F6" i="1" s="1"/>
  <c r="E7" i="1"/>
  <c r="F7" i="1" s="1"/>
  <c r="E8" i="1"/>
  <c r="F8" i="1" s="1"/>
  <c r="E9" i="1"/>
  <c r="E10" i="1"/>
  <c r="F10" i="1" s="1"/>
  <c r="E11" i="1"/>
  <c r="F11" i="1" s="1"/>
  <c r="E12" i="1"/>
  <c r="F12" i="1" s="1"/>
  <c r="E13" i="1"/>
  <c r="E14" i="1"/>
  <c r="F14" i="1" s="1"/>
  <c r="E15" i="1"/>
  <c r="F15" i="1" s="1"/>
  <c r="E16" i="1"/>
  <c r="F16" i="1" s="1"/>
  <c r="E17" i="1"/>
  <c r="E3" i="1"/>
  <c r="F3" i="1" s="1"/>
  <c r="H145" i="12" l="1"/>
  <c r="J128" i="12"/>
  <c r="J112" i="12"/>
  <c r="J110" i="12"/>
  <c r="J149" i="12"/>
  <c r="J6" i="12"/>
  <c r="J3" i="12"/>
  <c r="J51" i="12"/>
  <c r="J82" i="12"/>
  <c r="J98" i="12"/>
  <c r="J33" i="12"/>
  <c r="J125" i="12"/>
  <c r="J75" i="12"/>
  <c r="J146" i="12"/>
  <c r="J140" i="12"/>
  <c r="J109" i="12"/>
  <c r="J119" i="12"/>
  <c r="J138" i="12"/>
  <c r="J105" i="12"/>
  <c r="J22" i="12"/>
  <c r="J88" i="12"/>
  <c r="J23" i="12"/>
  <c r="J12" i="12"/>
  <c r="J40" i="12"/>
  <c r="J26" i="12"/>
  <c r="J81" i="12"/>
  <c r="J76" i="12"/>
  <c r="J80" i="12"/>
  <c r="J79" i="12"/>
  <c r="J83" i="12"/>
  <c r="J77" i="12"/>
  <c r="H106" i="12"/>
  <c r="J113" i="12"/>
  <c r="H13" i="12"/>
  <c r="J29" i="12"/>
  <c r="H32" i="12"/>
  <c r="J39" i="12"/>
  <c r="H92" i="12"/>
  <c r="H143" i="12"/>
  <c r="J121" i="12"/>
  <c r="H150" i="12"/>
  <c r="H111" i="12"/>
  <c r="J107" i="12"/>
  <c r="H148" i="12"/>
  <c r="H147" i="12"/>
  <c r="J144" i="12"/>
  <c r="J13" i="12"/>
  <c r="H5" i="12"/>
  <c r="H91" i="12"/>
  <c r="J18" i="12"/>
  <c r="J42" i="12"/>
  <c r="H41" i="12"/>
  <c r="H20" i="12"/>
  <c r="J50" i="12"/>
  <c r="J27" i="12"/>
  <c r="H10" i="12"/>
  <c r="H47" i="12"/>
  <c r="J35" i="12"/>
  <c r="J87" i="12"/>
  <c r="H84" i="12"/>
  <c r="H97" i="12"/>
  <c r="J52" i="12"/>
  <c r="J71" i="12"/>
  <c r="H102" i="12"/>
  <c r="H62" i="12"/>
  <c r="J34" i="12"/>
  <c r="J92" i="12"/>
  <c r="H72" i="12"/>
  <c r="H66" i="12"/>
  <c r="J89" i="12"/>
  <c r="J37" i="12"/>
  <c r="H130" i="12"/>
  <c r="H141" i="12"/>
  <c r="J127" i="12"/>
  <c r="H126" i="12"/>
  <c r="H124" i="12"/>
  <c r="J111" i="12"/>
  <c r="H139" i="12"/>
  <c r="H142" i="12"/>
  <c r="J147" i="12"/>
  <c r="H114" i="12"/>
  <c r="H9" i="12"/>
  <c r="J91" i="12"/>
  <c r="H46" i="12"/>
  <c r="H30" i="12"/>
  <c r="J20" i="12"/>
  <c r="H56" i="12"/>
  <c r="H45" i="12"/>
  <c r="J47" i="12"/>
  <c r="H31" i="12"/>
  <c r="H28" i="12"/>
  <c r="J97" i="12"/>
  <c r="H69" i="12"/>
  <c r="H68" i="12"/>
  <c r="J62" i="12"/>
  <c r="H73" i="12"/>
  <c r="H99" i="12"/>
  <c r="J66" i="12"/>
  <c r="H85" i="12"/>
  <c r="H48" i="12"/>
  <c r="H128" i="12"/>
  <c r="J118" i="12"/>
  <c r="H43" i="12"/>
  <c r="J15" i="12"/>
  <c r="H60" i="12"/>
  <c r="J145" i="12"/>
  <c r="H127" i="12"/>
  <c r="J100" i="12"/>
  <c r="J141" i="12"/>
  <c r="J143" i="12"/>
  <c r="H112" i="12"/>
  <c r="H151" i="12"/>
  <c r="J124" i="12"/>
  <c r="J150" i="12"/>
  <c r="H110" i="12"/>
  <c r="H131" i="12"/>
  <c r="J142" i="12"/>
  <c r="J148" i="12"/>
  <c r="H149" i="12"/>
  <c r="H134" i="12"/>
  <c r="J9" i="12"/>
  <c r="J5" i="12"/>
  <c r="H6" i="12"/>
  <c r="H16" i="12"/>
  <c r="J30" i="12"/>
  <c r="J41" i="12"/>
  <c r="H3" i="12"/>
  <c r="H25" i="12"/>
  <c r="J45" i="12"/>
  <c r="J10" i="12"/>
  <c r="H51" i="12"/>
  <c r="H86" i="12"/>
  <c r="J28" i="12"/>
  <c r="J84" i="12"/>
  <c r="H82" i="12"/>
  <c r="H96" i="12"/>
  <c r="J68" i="12"/>
  <c r="J102" i="12"/>
  <c r="H98" i="12"/>
  <c r="H90" i="12"/>
  <c r="J99" i="12"/>
  <c r="J72" i="12"/>
  <c r="H33" i="12"/>
  <c r="H55" i="12"/>
  <c r="J48" i="12"/>
  <c r="J67" i="12"/>
  <c r="H122" i="12"/>
  <c r="J139" i="12"/>
  <c r="H100" i="12"/>
  <c r="J108" i="12"/>
  <c r="J2" i="12"/>
  <c r="H71" i="12"/>
  <c r="H137" i="12"/>
  <c r="J151" i="12"/>
  <c r="J126" i="12"/>
  <c r="H103" i="12"/>
  <c r="H104" i="12"/>
  <c r="J131" i="12"/>
  <c r="H117" i="12"/>
  <c r="H115" i="12"/>
  <c r="J134" i="12"/>
  <c r="J114" i="12"/>
  <c r="H19" i="12"/>
  <c r="H38" i="12"/>
  <c r="J16" i="12"/>
  <c r="J46" i="12"/>
  <c r="H17" i="12"/>
  <c r="H8" i="12"/>
  <c r="J25" i="12"/>
  <c r="J56" i="12"/>
  <c r="H57" i="12"/>
  <c r="H11" i="12"/>
  <c r="J86" i="12"/>
  <c r="J31" i="12"/>
  <c r="H93" i="12"/>
  <c r="H70" i="12"/>
  <c r="J96" i="12"/>
  <c r="J69" i="12"/>
  <c r="H64" i="12"/>
  <c r="H49" i="12"/>
  <c r="J90" i="12"/>
  <c r="J73" i="12"/>
  <c r="H74" i="12"/>
  <c r="H95" i="12"/>
  <c r="J55" i="12"/>
  <c r="J85" i="12"/>
  <c r="H75" i="12"/>
  <c r="H133" i="12"/>
  <c r="J122" i="12"/>
  <c r="H135" i="12"/>
  <c r="H123" i="12"/>
  <c r="J104" i="12"/>
  <c r="H120" i="12"/>
  <c r="H136" i="12"/>
  <c r="J115" i="12"/>
  <c r="H118" i="12"/>
  <c r="H132" i="12"/>
  <c r="J38" i="12"/>
  <c r="H29" i="12"/>
  <c r="H4" i="12"/>
  <c r="J8" i="12"/>
  <c r="H14" i="12"/>
  <c r="H59" i="12"/>
  <c r="J11" i="12"/>
  <c r="H39" i="12"/>
  <c r="H7" i="12"/>
  <c r="J70" i="12"/>
  <c r="H44" i="12"/>
  <c r="H63" i="12"/>
  <c r="J49" i="12"/>
  <c r="H21" i="12"/>
  <c r="H78" i="12"/>
  <c r="J95" i="12"/>
  <c r="H61" i="12"/>
  <c r="H58" i="12"/>
  <c r="H116" i="12"/>
  <c r="H42" i="12"/>
  <c r="J14" i="12"/>
  <c r="J130" i="12"/>
  <c r="J133" i="12"/>
  <c r="J137" i="12"/>
  <c r="H146" i="12"/>
  <c r="H125" i="12"/>
  <c r="J123" i="12"/>
  <c r="J103" i="12"/>
  <c r="H109" i="12"/>
  <c r="H113" i="12"/>
  <c r="J136" i="12"/>
  <c r="J117" i="12"/>
  <c r="H138" i="12"/>
  <c r="H108" i="12"/>
  <c r="J132" i="12"/>
  <c r="J19" i="12"/>
  <c r="H22" i="12"/>
  <c r="H67" i="12"/>
  <c r="J4" i="12"/>
  <c r="J17" i="12"/>
  <c r="H23" i="12"/>
  <c r="H2" i="12"/>
  <c r="J59" i="12"/>
  <c r="J57" i="12"/>
  <c r="H40" i="12"/>
  <c r="H15" i="12"/>
  <c r="J7" i="12"/>
  <c r="J93" i="12"/>
  <c r="H81" i="12"/>
  <c r="H94" i="12"/>
  <c r="J63" i="12"/>
  <c r="J64" i="12"/>
  <c r="H80" i="12"/>
  <c r="H24" i="12"/>
  <c r="J78" i="12"/>
  <c r="J74" i="12"/>
  <c r="H83" i="12"/>
  <c r="H65" i="12"/>
  <c r="J58" i="12"/>
  <c r="H129" i="12"/>
  <c r="H27" i="12"/>
  <c r="H87" i="12"/>
  <c r="J44" i="12"/>
  <c r="J24" i="12"/>
  <c r="H36" i="12"/>
  <c r="J65" i="12"/>
  <c r="J61" i="12"/>
  <c r="H54" i="12"/>
  <c r="J135" i="12"/>
  <c r="J120" i="12"/>
  <c r="H53" i="12"/>
  <c r="J94" i="12"/>
  <c r="H101" i="12"/>
  <c r="J21" i="12"/>
  <c r="H37" i="12"/>
  <c r="J106" i="12"/>
  <c r="H140" i="12"/>
  <c r="H121" i="12"/>
  <c r="J116" i="12"/>
  <c r="H119" i="12"/>
  <c r="H107" i="12"/>
  <c r="J129" i="12"/>
  <c r="H105" i="12"/>
  <c r="H144" i="12"/>
  <c r="J53" i="12"/>
  <c r="H88" i="12"/>
  <c r="H18" i="12"/>
  <c r="J43" i="12"/>
  <c r="H12" i="12"/>
  <c r="H50" i="12"/>
  <c r="J32" i="12"/>
  <c r="H26" i="12"/>
  <c r="H35" i="12"/>
  <c r="J60" i="12"/>
  <c r="H76" i="12"/>
  <c r="H52" i="12"/>
  <c r="J101" i="12"/>
  <c r="H79" i="12"/>
  <c r="H34" i="12"/>
  <c r="J36" i="12"/>
  <c r="H77" i="12"/>
  <c r="H89" i="12"/>
  <c r="J54" i="12"/>
  <c r="J134" i="11"/>
  <c r="J102" i="11"/>
  <c r="J142" i="11"/>
  <c r="J118" i="11"/>
  <c r="J150" i="11"/>
  <c r="J126" i="11"/>
  <c r="J94" i="11"/>
  <c r="J78" i="11"/>
  <c r="H142" i="11"/>
  <c r="H141" i="11"/>
  <c r="H117" i="11"/>
  <c r="H93" i="11"/>
  <c r="H85" i="11"/>
  <c r="H69" i="11"/>
  <c r="H61" i="11"/>
  <c r="H53" i="11"/>
  <c r="H45" i="11"/>
  <c r="H37" i="11"/>
  <c r="H29" i="11"/>
  <c r="H21" i="11"/>
  <c r="H13" i="11"/>
  <c r="H5" i="11"/>
  <c r="J146" i="11"/>
  <c r="J138" i="11"/>
  <c r="J130" i="11"/>
  <c r="J122" i="11"/>
  <c r="J114" i="11"/>
  <c r="J106" i="11"/>
  <c r="J98" i="11"/>
  <c r="J90" i="11"/>
  <c r="J82" i="11"/>
  <c r="J74" i="11"/>
  <c r="J66" i="11"/>
  <c r="J58" i="11"/>
  <c r="J50" i="11"/>
  <c r="J42" i="11"/>
  <c r="J34" i="11"/>
  <c r="J26" i="11"/>
  <c r="J18" i="11"/>
  <c r="J10" i="11"/>
  <c r="H149" i="11"/>
  <c r="H131" i="11"/>
  <c r="H91" i="11"/>
  <c r="H75" i="11"/>
  <c r="H67" i="11"/>
  <c r="H59" i="11"/>
  <c r="H51" i="11"/>
  <c r="H43" i="11"/>
  <c r="H35" i="11"/>
  <c r="H27" i="11"/>
  <c r="H19" i="11"/>
  <c r="H11" i="11"/>
  <c r="H120" i="11"/>
  <c r="J145" i="11"/>
  <c r="J137" i="11"/>
  <c r="J129" i="11"/>
  <c r="J121" i="11"/>
  <c r="J113" i="11"/>
  <c r="J105" i="11"/>
  <c r="J97" i="11"/>
  <c r="J89" i="11"/>
  <c r="J81" i="11"/>
  <c r="J73" i="11"/>
  <c r="J65" i="11"/>
  <c r="J57" i="11"/>
  <c r="J49" i="11"/>
  <c r="J41" i="11"/>
  <c r="J33" i="11"/>
  <c r="J25" i="11"/>
  <c r="J17" i="11"/>
  <c r="J9" i="11"/>
  <c r="J70" i="11"/>
  <c r="H150" i="11"/>
  <c r="H125" i="11"/>
  <c r="H109" i="11"/>
  <c r="H139" i="11"/>
  <c r="H115" i="11"/>
  <c r="H99" i="11"/>
  <c r="H146" i="11"/>
  <c r="H130" i="11"/>
  <c r="H114" i="11"/>
  <c r="H98" i="11"/>
  <c r="H82" i="11"/>
  <c r="H58" i="11"/>
  <c r="H42" i="11"/>
  <c r="H10" i="11"/>
  <c r="J46" i="11"/>
  <c r="H133" i="11"/>
  <c r="H101" i="11"/>
  <c r="H147" i="11"/>
  <c r="H123" i="11"/>
  <c r="H107" i="11"/>
  <c r="H83" i="11"/>
  <c r="H138" i="11"/>
  <c r="H122" i="11"/>
  <c r="H106" i="11"/>
  <c r="H90" i="11"/>
  <c r="H74" i="11"/>
  <c r="H66" i="11"/>
  <c r="H50" i="11"/>
  <c r="H34" i="11"/>
  <c r="H26" i="11"/>
  <c r="H18" i="11"/>
  <c r="J151" i="11"/>
  <c r="J143" i="11"/>
  <c r="J135" i="11"/>
  <c r="J127" i="11"/>
  <c r="J119" i="11"/>
  <c r="J111" i="11"/>
  <c r="J103" i="11"/>
  <c r="J95" i="11"/>
  <c r="J87" i="11"/>
  <c r="J79" i="11"/>
  <c r="J71" i="11"/>
  <c r="J63" i="11"/>
  <c r="J55" i="11"/>
  <c r="J47" i="11"/>
  <c r="J39" i="11"/>
  <c r="J31" i="11"/>
  <c r="J23" i="11"/>
  <c r="J15" i="11"/>
  <c r="J45" i="11"/>
  <c r="J110" i="11"/>
  <c r="J54" i="11"/>
  <c r="J30" i="11"/>
  <c r="J38" i="11"/>
  <c r="J22" i="11"/>
  <c r="J14" i="11"/>
  <c r="J6" i="11"/>
  <c r="J8" i="11"/>
  <c r="J62" i="11"/>
  <c r="H134" i="11"/>
  <c r="H126" i="11"/>
  <c r="H118" i="11"/>
  <c r="H110" i="11"/>
  <c r="H102" i="11"/>
  <c r="H94" i="11"/>
  <c r="H86" i="11"/>
  <c r="H78" i="11"/>
  <c r="H70" i="11"/>
  <c r="H62" i="11"/>
  <c r="H54" i="11"/>
  <c r="H46" i="11"/>
  <c r="H38" i="11"/>
  <c r="H30" i="11"/>
  <c r="H22" i="11"/>
  <c r="H14" i="11"/>
  <c r="H6" i="11"/>
  <c r="J86" i="11"/>
  <c r="H77" i="11"/>
  <c r="H137" i="11"/>
  <c r="H97" i="11"/>
  <c r="H57" i="11"/>
  <c r="H25" i="11"/>
  <c r="J125" i="11"/>
  <c r="J93" i="11"/>
  <c r="J53" i="11"/>
  <c r="J37" i="11"/>
  <c r="H112" i="11"/>
  <c r="H80" i="11"/>
  <c r="H48" i="11"/>
  <c r="H16" i="11"/>
  <c r="J132" i="11"/>
  <c r="J108" i="11"/>
  <c r="J76" i="11"/>
  <c r="J44" i="11"/>
  <c r="J4" i="11"/>
  <c r="H143" i="11"/>
  <c r="H127" i="11"/>
  <c r="H111" i="11"/>
  <c r="H95" i="11"/>
  <c r="H79" i="11"/>
  <c r="H63" i="11"/>
  <c r="H47" i="11"/>
  <c r="H39" i="11"/>
  <c r="H23" i="11"/>
  <c r="J139" i="11"/>
  <c r="J123" i="11"/>
  <c r="J107" i="11"/>
  <c r="J91" i="11"/>
  <c r="J67" i="11"/>
  <c r="J51" i="11"/>
  <c r="J35" i="11"/>
  <c r="J19" i="11"/>
  <c r="J11" i="11"/>
  <c r="H145" i="11"/>
  <c r="H105" i="11"/>
  <c r="H65" i="11"/>
  <c r="H41" i="11"/>
  <c r="J141" i="11"/>
  <c r="J109" i="11"/>
  <c r="J77" i="11"/>
  <c r="J13" i="11"/>
  <c r="H128" i="11"/>
  <c r="H88" i="11"/>
  <c r="H64" i="11"/>
  <c r="H32" i="11"/>
  <c r="H8" i="11"/>
  <c r="J140" i="11"/>
  <c r="J100" i="11"/>
  <c r="J68" i="11"/>
  <c r="J12" i="11"/>
  <c r="H151" i="11"/>
  <c r="H135" i="11"/>
  <c r="H119" i="11"/>
  <c r="H103" i="11"/>
  <c r="H87" i="11"/>
  <c r="H71" i="11"/>
  <c r="H55" i="11"/>
  <c r="H31" i="11"/>
  <c r="H15" i="11"/>
  <c r="H7" i="11"/>
  <c r="J147" i="11"/>
  <c r="J131" i="11"/>
  <c r="J115" i="11"/>
  <c r="J99" i="11"/>
  <c r="J83" i="11"/>
  <c r="J75" i="11"/>
  <c r="J59" i="11"/>
  <c r="J43" i="11"/>
  <c r="J27" i="11"/>
  <c r="J3" i="11"/>
  <c r="J85" i="11"/>
  <c r="H144" i="11"/>
  <c r="H129" i="11"/>
  <c r="H89" i="11"/>
  <c r="H49" i="11"/>
  <c r="H17" i="11"/>
  <c r="J133" i="11"/>
  <c r="J101" i="11"/>
  <c r="J61" i="11"/>
  <c r="J21" i="11"/>
  <c r="H136" i="11"/>
  <c r="H96" i="11"/>
  <c r="H56" i="11"/>
  <c r="H24" i="11"/>
  <c r="J148" i="11"/>
  <c r="J116" i="11"/>
  <c r="J84" i="11"/>
  <c r="J52" i="11"/>
  <c r="J36" i="11"/>
  <c r="J28" i="11"/>
  <c r="H140" i="11"/>
  <c r="H124" i="11"/>
  <c r="H108" i="11"/>
  <c r="H92" i="11"/>
  <c r="H76" i="11"/>
  <c r="H60" i="11"/>
  <c r="H44" i="11"/>
  <c r="H28" i="11"/>
  <c r="H12" i="11"/>
  <c r="J144" i="11"/>
  <c r="J120" i="11"/>
  <c r="J104" i="11"/>
  <c r="J88" i="11"/>
  <c r="J72" i="11"/>
  <c r="J56" i="11"/>
  <c r="J40" i="11"/>
  <c r="J32" i="11"/>
  <c r="J16" i="11"/>
  <c r="H3" i="11"/>
  <c r="J7" i="11"/>
  <c r="H113" i="11"/>
  <c r="H73" i="11"/>
  <c r="H33" i="11"/>
  <c r="J149" i="11"/>
  <c r="J117" i="11"/>
  <c r="J69" i="11"/>
  <c r="J29" i="11"/>
  <c r="H2" i="11"/>
  <c r="H104" i="11"/>
  <c r="H72" i="11"/>
  <c r="H40" i="11"/>
  <c r="J124" i="11"/>
  <c r="J92" i="11"/>
  <c r="J60" i="11"/>
  <c r="J20" i="11"/>
  <c r="H148" i="11"/>
  <c r="H132" i="11"/>
  <c r="H116" i="11"/>
  <c r="H100" i="11"/>
  <c r="H84" i="11"/>
  <c r="H68" i="11"/>
  <c r="H52" i="11"/>
  <c r="H36" i="11"/>
  <c r="H20" i="11"/>
  <c r="H4" i="11"/>
  <c r="J2" i="11"/>
  <c r="J136" i="11"/>
  <c r="J128" i="11"/>
  <c r="J112" i="11"/>
  <c r="J96" i="11"/>
  <c r="J80" i="11"/>
  <c r="J64" i="11"/>
  <c r="J48" i="11"/>
  <c r="J24" i="11"/>
  <c r="J5" i="11"/>
  <c r="H121" i="11"/>
  <c r="H81" i="11"/>
  <c r="H9" i="11"/>
  <c r="F5" i="1"/>
  <c r="H11" i="1"/>
  <c r="F17" i="1"/>
  <c r="F13" i="1"/>
  <c r="F9" i="1"/>
  <c r="H7" i="1"/>
  <c r="H15" i="1"/>
  <c r="E23" i="2"/>
  <c r="E4" i="5" l="1"/>
  <c r="F4" i="5" s="1"/>
  <c r="E5" i="5"/>
  <c r="F15" i="5" s="1"/>
  <c r="E6" i="5"/>
  <c r="F6" i="5" s="1"/>
  <c r="E7" i="5"/>
  <c r="E8" i="5"/>
  <c r="F8" i="5" s="1"/>
  <c r="E9" i="5"/>
  <c r="F9" i="5" s="1"/>
  <c r="E10" i="5"/>
  <c r="F10" i="5" s="1"/>
  <c r="E11" i="5"/>
  <c r="E12" i="5"/>
  <c r="F12" i="5" s="1"/>
  <c r="E13" i="5"/>
  <c r="F13" i="5" s="1"/>
  <c r="E14" i="5"/>
  <c r="F14" i="5" s="1"/>
  <c r="E15" i="5"/>
  <c r="E16" i="5"/>
  <c r="F16" i="5" s="1"/>
  <c r="E17" i="5"/>
  <c r="F17" i="5" s="1"/>
  <c r="E3" i="5"/>
  <c r="I46" i="5"/>
  <c r="H46" i="5"/>
  <c r="G46" i="5"/>
  <c r="I45" i="5"/>
  <c r="H45" i="5"/>
  <c r="G45" i="5"/>
  <c r="I44" i="5"/>
  <c r="H44" i="5"/>
  <c r="G44" i="5"/>
  <c r="I43" i="5"/>
  <c r="H43" i="5"/>
  <c r="G43" i="5"/>
  <c r="I42" i="5"/>
  <c r="H42" i="5"/>
  <c r="G42" i="5"/>
  <c r="I41" i="5"/>
  <c r="H41" i="5"/>
  <c r="G41" i="5"/>
  <c r="I40" i="5"/>
  <c r="H40" i="5"/>
  <c r="G40" i="5"/>
  <c r="I39" i="5"/>
  <c r="H39" i="5"/>
  <c r="G39" i="5"/>
  <c r="I38" i="5"/>
  <c r="H38" i="5"/>
  <c r="G38" i="5"/>
  <c r="I37" i="5"/>
  <c r="H37" i="5"/>
  <c r="G37" i="5"/>
  <c r="I36" i="5"/>
  <c r="H36" i="5"/>
  <c r="G36" i="5"/>
  <c r="I35" i="5"/>
  <c r="H35" i="5"/>
  <c r="G35" i="5"/>
  <c r="I34" i="5"/>
  <c r="H34" i="5"/>
  <c r="G34" i="5"/>
  <c r="I33" i="5"/>
  <c r="H33" i="5"/>
  <c r="G33" i="5"/>
  <c r="I32" i="5"/>
  <c r="H32" i="5"/>
  <c r="G32" i="5"/>
  <c r="F7" i="5" l="1"/>
  <c r="F11" i="5"/>
  <c r="F5" i="5"/>
  <c r="F3" i="5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3" i="4"/>
  <c r="I46" i="4"/>
  <c r="H46" i="4"/>
  <c r="G46" i="4"/>
  <c r="I45" i="4"/>
  <c r="H45" i="4"/>
  <c r="G45" i="4"/>
  <c r="I44" i="4"/>
  <c r="H44" i="4"/>
  <c r="G44" i="4"/>
  <c r="I43" i="4"/>
  <c r="H43" i="4"/>
  <c r="G43" i="4"/>
  <c r="I42" i="4"/>
  <c r="H42" i="4"/>
  <c r="G42" i="4"/>
  <c r="I41" i="4"/>
  <c r="H41" i="4"/>
  <c r="G41" i="4"/>
  <c r="I40" i="4"/>
  <c r="H40" i="4"/>
  <c r="G40" i="4"/>
  <c r="I39" i="4"/>
  <c r="H39" i="4"/>
  <c r="G39" i="4"/>
  <c r="I38" i="4"/>
  <c r="H38" i="4"/>
  <c r="G38" i="4"/>
  <c r="I37" i="4"/>
  <c r="H37" i="4"/>
  <c r="G37" i="4"/>
  <c r="I36" i="4"/>
  <c r="H36" i="4"/>
  <c r="G36" i="4"/>
  <c r="I35" i="4"/>
  <c r="H35" i="4"/>
  <c r="G35" i="4"/>
  <c r="I34" i="4"/>
  <c r="H34" i="4"/>
  <c r="G34" i="4"/>
  <c r="I33" i="4"/>
  <c r="H33" i="4"/>
  <c r="G33" i="4"/>
  <c r="I32" i="4"/>
  <c r="H32" i="4"/>
  <c r="G32" i="4"/>
  <c r="F4" i="4" l="1"/>
  <c r="F14" i="4"/>
  <c r="F10" i="4"/>
  <c r="F6" i="4"/>
  <c r="F13" i="4"/>
  <c r="F9" i="4"/>
  <c r="F5" i="4"/>
  <c r="F17" i="4"/>
  <c r="F15" i="4"/>
  <c r="F11" i="4"/>
  <c r="F3" i="4"/>
  <c r="F7" i="4"/>
  <c r="F16" i="4"/>
  <c r="F12" i="4"/>
  <c r="F8" i="4"/>
  <c r="F31" i="2"/>
  <c r="F28" i="2"/>
  <c r="F25" i="2"/>
  <c r="F26" i="2"/>
  <c r="E24" i="2"/>
  <c r="F24" i="2"/>
  <c r="H24" i="2" s="1"/>
  <c r="G24" i="2"/>
  <c r="E25" i="2"/>
  <c r="H25" i="2" s="1"/>
  <c r="G25" i="2"/>
  <c r="E26" i="2"/>
  <c r="H26" i="2" s="1"/>
  <c r="G26" i="2"/>
  <c r="E27" i="2"/>
  <c r="F27" i="2"/>
  <c r="G27" i="2"/>
  <c r="E28" i="2"/>
  <c r="G28" i="2"/>
  <c r="E29" i="2"/>
  <c r="F29" i="2"/>
  <c r="H29" i="2" s="1"/>
  <c r="G29" i="2"/>
  <c r="E30" i="2"/>
  <c r="H30" i="2" s="1"/>
  <c r="F30" i="2"/>
  <c r="G30" i="2"/>
  <c r="E31" i="2"/>
  <c r="G31" i="2"/>
  <c r="E32" i="2"/>
  <c r="F32" i="2"/>
  <c r="H32" i="2" s="1"/>
  <c r="G32" i="2"/>
  <c r="E33" i="2"/>
  <c r="H33" i="2" s="1"/>
  <c r="F33" i="2"/>
  <c r="G33" i="2"/>
  <c r="E34" i="2"/>
  <c r="F34" i="2"/>
  <c r="G34" i="2"/>
  <c r="E35" i="2"/>
  <c r="F35" i="2"/>
  <c r="G35" i="2"/>
  <c r="E36" i="2"/>
  <c r="F36" i="2"/>
  <c r="H36" i="2" s="1"/>
  <c r="G36" i="2"/>
  <c r="E37" i="2"/>
  <c r="H37" i="2" s="1"/>
  <c r="F37" i="2"/>
  <c r="G37" i="2"/>
  <c r="F23" i="2"/>
  <c r="G23" i="2"/>
  <c r="H23" i="2" s="1"/>
  <c r="E3" i="2"/>
  <c r="F3" i="2" s="1"/>
  <c r="E4" i="2"/>
  <c r="E5" i="2"/>
  <c r="E6" i="2"/>
  <c r="E7" i="2"/>
  <c r="E8" i="2"/>
  <c r="E9" i="2"/>
  <c r="E10" i="2"/>
  <c r="E11" i="2"/>
  <c r="E12" i="2"/>
  <c r="E13" i="2"/>
  <c r="F13" i="2" s="1"/>
  <c r="E14" i="2"/>
  <c r="E15" i="2"/>
  <c r="E16" i="2"/>
  <c r="E17" i="2"/>
  <c r="F17" i="2" s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H32" i="1"/>
  <c r="I32" i="1"/>
  <c r="G32" i="1"/>
  <c r="F9" i="2" l="1"/>
  <c r="F16" i="2"/>
  <c r="F12" i="2"/>
  <c r="F8" i="2"/>
  <c r="F4" i="2"/>
  <c r="H34" i="2"/>
  <c r="H31" i="2"/>
  <c r="H28" i="2"/>
  <c r="F15" i="2"/>
  <c r="F11" i="2"/>
  <c r="F7" i="2"/>
  <c r="H35" i="2"/>
  <c r="H27" i="2"/>
  <c r="F5" i="2"/>
  <c r="F14" i="2"/>
  <c r="F10" i="2"/>
  <c r="F6" i="2"/>
</calcChain>
</file>

<file path=xl/sharedStrings.xml><?xml version="1.0" encoding="utf-8"?>
<sst xmlns="http://schemas.openxmlformats.org/spreadsheetml/2006/main" count="601" uniqueCount="29">
  <si>
    <t>sepal_length</t>
  </si>
  <si>
    <t>sepal_width</t>
  </si>
  <si>
    <t>species</t>
  </si>
  <si>
    <t>setosa</t>
  </si>
  <si>
    <t>versicolor</t>
  </si>
  <si>
    <t>virginica</t>
  </si>
  <si>
    <t>Test Row</t>
  </si>
  <si>
    <t>distance</t>
  </si>
  <si>
    <t>rank</t>
  </si>
  <si>
    <t>k</t>
  </si>
  <si>
    <t>total</t>
  </si>
  <si>
    <t>K-Nearest Neighbor</t>
  </si>
  <si>
    <t>Test Row (K = 5)</t>
  </si>
  <si>
    <t>Sepal_length</t>
  </si>
  <si>
    <t>Sepal_width</t>
  </si>
  <si>
    <t>Species</t>
  </si>
  <si>
    <t>Euclidean
Distance</t>
  </si>
  <si>
    <t>Rank</t>
  </si>
  <si>
    <t>Manhattan
Distance</t>
  </si>
  <si>
    <t>Virginica</t>
  </si>
  <si>
    <t>https://towardsdatascience.com/9-distance-measures-in-data-science-918109d069fa</t>
  </si>
  <si>
    <t>K =</t>
  </si>
  <si>
    <t>K = 5</t>
  </si>
  <si>
    <t>No.</t>
  </si>
  <si>
    <t>petal_length</t>
  </si>
  <si>
    <t>petal_width</t>
  </si>
  <si>
    <t>Serial</t>
  </si>
  <si>
    <t>Versicolor</t>
  </si>
  <si>
    <t>Rank2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</si>
</sst>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1" fillId="0" borderId="0" xfId="0" applyFont="1"/>
    <xf numFmtId="0" fontId="3" fillId="0" borderId="0" xfId="1"/>
    <xf numFmtId="164" fontId="0" fillId="0" borderId="1" xfId="0" applyNumberFormat="1" applyBorder="1"/>
    <xf numFmtId="164" fontId="0" fillId="0" borderId="2" xfId="0" applyNumberFormat="1" applyBorder="1"/>
    <xf numFmtId="0" fontId="0" fillId="0" borderId="3" xfId="0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0" fontId="1" fillId="0" borderId="9" xfId="0" applyFont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165" fontId="0" fillId="0" borderId="19" xfId="0" applyNumberFormat="1" applyBorder="1"/>
    <xf numFmtId="165" fontId="0" fillId="0" borderId="20" xfId="0" applyNumberFormat="1" applyBorder="1"/>
    <xf numFmtId="165" fontId="0" fillId="0" borderId="21" xfId="0" applyNumberFormat="1" applyBorder="1"/>
    <xf numFmtId="0" fontId="2" fillId="0" borderId="0" xfId="0" applyFont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9" xfId="0" applyBorder="1"/>
    <xf numFmtId="0" fontId="0" fillId="0" borderId="23" xfId="0" applyBorder="1"/>
    <xf numFmtId="0" fontId="0" fillId="0" borderId="24" xfId="0" applyBorder="1"/>
    <xf numFmtId="0" fontId="4" fillId="3" borderId="0" xfId="0" applyFont="1" applyFill="1"/>
    <xf numFmtId="0" fontId="1" fillId="0" borderId="2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" fillId="0" borderId="10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/>
    </xf>
    <xf numFmtId="0" fontId="4" fillId="3" borderId="34" xfId="0" applyFont="1" applyFill="1" applyBorder="1"/>
    <xf numFmtId="0" fontId="1" fillId="0" borderId="11" xfId="0" applyFont="1" applyBorder="1" applyAlignment="1">
      <alignment horizontal="center" vertical="center" wrapText="1"/>
    </xf>
    <xf numFmtId="0" fontId="0" fillId="0" borderId="32" xfId="0" applyBorder="1"/>
    <xf numFmtId="0" fontId="2" fillId="0" borderId="35" xfId="0" applyFont="1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14" xfId="0" applyBorder="1"/>
    <xf numFmtId="0" fontId="0" fillId="0" borderId="15" xfId="0" applyBorder="1"/>
    <xf numFmtId="165" fontId="0" fillId="0" borderId="27" xfId="0" applyNumberFormat="1" applyBorder="1"/>
    <xf numFmtId="165" fontId="0" fillId="0" borderId="2" xfId="0" applyNumberFormat="1" applyBorder="1"/>
    <xf numFmtId="165" fontId="0" fillId="0" borderId="4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2" fontId="0" fillId="0" borderId="39" xfId="0" applyNumberFormat="1" applyBorder="1"/>
    <xf numFmtId="2" fontId="0" fillId="0" borderId="14" xfId="0" applyNumberFormat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0" fillId="0" borderId="48" xfId="0" applyBorder="1"/>
    <xf numFmtId="164" fontId="0" fillId="0" borderId="49" xfId="0" applyNumberFormat="1" applyBorder="1"/>
    <xf numFmtId="164" fontId="0" fillId="0" borderId="50" xfId="0" applyNumberFormat="1" applyBorder="1"/>
    <xf numFmtId="0" fontId="0" fillId="0" borderId="51" xfId="0" applyBorder="1"/>
    <xf numFmtId="165" fontId="0" fillId="0" borderId="49" xfId="0" applyNumberFormat="1" applyBorder="1"/>
    <xf numFmtId="0" fontId="0" fillId="0" borderId="52" xfId="0" applyBorder="1"/>
    <xf numFmtId="0" fontId="0" fillId="0" borderId="53" xfId="0" applyBorder="1"/>
  </cellXfs>
  <cellStyles count="2">
    <cellStyle name="Hyperlink" xfId="1" builtinId="8"/>
    <cellStyle name="Normal" xfId="0" builtinId="0"/>
  </cellStyles>
  <dxfs count="4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00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Dealing with Iris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Setosa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'ML-Batch-1'!$B$3:$B$7</c:f>
              <c:numCache>
                <c:formatCode>General</c:formatCode>
                <c:ptCount val="5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</c:numCache>
            </c:numRef>
          </c:xVal>
          <c:yVal>
            <c:numRef>
              <c:f>'ML-Batch-1'!$C$3:$C$7</c:f>
              <c:numCache>
                <c:formatCode>General</c:formatCode>
                <c:ptCount val="5"/>
                <c:pt idx="0">
                  <c:v>3.5</c:v>
                </c:pt>
                <c:pt idx="1">
                  <c:v>3</c:v>
                </c:pt>
                <c:pt idx="2">
                  <c:v>3.2</c:v>
                </c:pt>
                <c:pt idx="3">
                  <c:v>3.1</c:v>
                </c:pt>
                <c:pt idx="4">
                  <c:v>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CB-4BFD-9E08-03A082B108D1}"/>
            </c:ext>
          </c:extLst>
        </c:ser>
        <c:ser>
          <c:idx val="1"/>
          <c:order val="1"/>
          <c:tx>
            <c:v>Versicolor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'ML-Batch-1'!$B$8:$B$12</c:f>
              <c:numCache>
                <c:formatCode>General</c:formatCode>
                <c:ptCount val="5"/>
                <c:pt idx="0">
                  <c:v>5.5</c:v>
                </c:pt>
                <c:pt idx="1">
                  <c:v>6.5</c:v>
                </c:pt>
                <c:pt idx="2">
                  <c:v>5.7</c:v>
                </c:pt>
                <c:pt idx="3">
                  <c:v>6.3</c:v>
                </c:pt>
                <c:pt idx="4">
                  <c:v>4.9000000000000004</c:v>
                </c:pt>
              </c:numCache>
            </c:numRef>
          </c:xVal>
          <c:yVal>
            <c:numRef>
              <c:f>'ML-Batch-1'!$C$8:$C$12</c:f>
              <c:numCache>
                <c:formatCode>General</c:formatCode>
                <c:ptCount val="5"/>
                <c:pt idx="0">
                  <c:v>2.2999999999999998</c:v>
                </c:pt>
                <c:pt idx="1">
                  <c:v>2.8</c:v>
                </c:pt>
                <c:pt idx="2">
                  <c:v>2.8</c:v>
                </c:pt>
                <c:pt idx="3">
                  <c:v>3.3</c:v>
                </c:pt>
                <c:pt idx="4">
                  <c:v>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CB-4BFD-9E08-03A082B108D1}"/>
            </c:ext>
          </c:extLst>
        </c:ser>
        <c:ser>
          <c:idx val="2"/>
          <c:order val="2"/>
          <c:tx>
            <c:v>Virginica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'ML-Batch-1'!$B$13:$B$17</c:f>
              <c:numCache>
                <c:formatCode>General</c:formatCode>
                <c:ptCount val="5"/>
                <c:pt idx="0">
                  <c:v>7.2</c:v>
                </c:pt>
                <c:pt idx="1">
                  <c:v>6.5</c:v>
                </c:pt>
                <c:pt idx="2">
                  <c:v>6.4</c:v>
                </c:pt>
                <c:pt idx="3">
                  <c:v>6.8</c:v>
                </c:pt>
                <c:pt idx="4">
                  <c:v>5.7</c:v>
                </c:pt>
              </c:numCache>
            </c:numRef>
          </c:xVal>
          <c:yVal>
            <c:numRef>
              <c:f>'ML-Batch-1'!$C$13:$C$17</c:f>
              <c:numCache>
                <c:formatCode>General</c:formatCode>
                <c:ptCount val="5"/>
                <c:pt idx="0">
                  <c:v>3.6</c:v>
                </c:pt>
                <c:pt idx="1">
                  <c:v>3.2</c:v>
                </c:pt>
                <c:pt idx="2">
                  <c:v>2.7</c:v>
                </c:pt>
                <c:pt idx="3">
                  <c:v>3</c:v>
                </c:pt>
                <c:pt idx="4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CB-4BFD-9E08-03A082B108D1}"/>
            </c:ext>
          </c:extLst>
        </c:ser>
        <c:ser>
          <c:idx val="3"/>
          <c:order val="3"/>
          <c:tx>
            <c:v>Test Row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'ML-Batch-1'!$J$4</c:f>
              <c:numCache>
                <c:formatCode>General</c:formatCode>
                <c:ptCount val="1"/>
                <c:pt idx="0">
                  <c:v>6.3</c:v>
                </c:pt>
              </c:numCache>
            </c:numRef>
          </c:xVal>
          <c:yVal>
            <c:numRef>
              <c:f>'ML-Batch-1'!$K$4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CB-4BFD-9E08-03A082B10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79040"/>
        <c:axId val="67294720"/>
      </c:scatterChart>
      <c:valAx>
        <c:axId val="78279040"/>
        <c:scaling>
          <c:orientation val="minMax"/>
          <c:min val="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sepal_length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4720"/>
        <c:crosses val="autoZero"/>
        <c:crossBetween val="midCat"/>
      </c:valAx>
      <c:valAx>
        <c:axId val="67294720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sepal_width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79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on Iris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Setosa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'ML-Batch-1'!$B$3:$B$7</c:f>
              <c:numCache>
                <c:formatCode>General</c:formatCode>
                <c:ptCount val="5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</c:numCache>
            </c:numRef>
          </c:xVal>
          <c:yVal>
            <c:numRef>
              <c:f>'ML-Batch-1'!$C$3:$C$7</c:f>
              <c:numCache>
                <c:formatCode>General</c:formatCode>
                <c:ptCount val="5"/>
                <c:pt idx="0">
                  <c:v>3.5</c:v>
                </c:pt>
                <c:pt idx="1">
                  <c:v>3</c:v>
                </c:pt>
                <c:pt idx="2">
                  <c:v>3.2</c:v>
                </c:pt>
                <c:pt idx="3">
                  <c:v>3.1</c:v>
                </c:pt>
                <c:pt idx="4">
                  <c:v>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DB-4E42-B194-79063F3A55E4}"/>
            </c:ext>
          </c:extLst>
        </c:ser>
        <c:ser>
          <c:idx val="1"/>
          <c:order val="1"/>
          <c:tx>
            <c:v>Versicolor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'ML-Batch-1'!$B$8:$B$12</c:f>
              <c:numCache>
                <c:formatCode>General</c:formatCode>
                <c:ptCount val="5"/>
                <c:pt idx="0">
                  <c:v>5.5</c:v>
                </c:pt>
                <c:pt idx="1">
                  <c:v>6.5</c:v>
                </c:pt>
                <c:pt idx="2">
                  <c:v>5.7</c:v>
                </c:pt>
                <c:pt idx="3">
                  <c:v>6.3</c:v>
                </c:pt>
                <c:pt idx="4">
                  <c:v>4.9000000000000004</c:v>
                </c:pt>
              </c:numCache>
            </c:numRef>
          </c:xVal>
          <c:yVal>
            <c:numRef>
              <c:f>'ML-Batch-1'!$C$8:$C$12</c:f>
              <c:numCache>
                <c:formatCode>General</c:formatCode>
                <c:ptCount val="5"/>
                <c:pt idx="0">
                  <c:v>2.2999999999999998</c:v>
                </c:pt>
                <c:pt idx="1">
                  <c:v>2.8</c:v>
                </c:pt>
                <c:pt idx="2">
                  <c:v>2.8</c:v>
                </c:pt>
                <c:pt idx="3">
                  <c:v>3.3</c:v>
                </c:pt>
                <c:pt idx="4">
                  <c:v>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DB-4E42-B194-79063F3A55E4}"/>
            </c:ext>
          </c:extLst>
        </c:ser>
        <c:ser>
          <c:idx val="2"/>
          <c:order val="2"/>
          <c:tx>
            <c:v>Virginica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'ML-Batch-1'!$B$13:$B$17</c:f>
              <c:numCache>
                <c:formatCode>General</c:formatCode>
                <c:ptCount val="5"/>
                <c:pt idx="0">
                  <c:v>7.2</c:v>
                </c:pt>
                <c:pt idx="1">
                  <c:v>6.5</c:v>
                </c:pt>
                <c:pt idx="2">
                  <c:v>6.4</c:v>
                </c:pt>
                <c:pt idx="3">
                  <c:v>6.8</c:v>
                </c:pt>
                <c:pt idx="4">
                  <c:v>5.7</c:v>
                </c:pt>
              </c:numCache>
            </c:numRef>
          </c:xVal>
          <c:yVal>
            <c:numRef>
              <c:f>'ML-Batch-1'!$C$13:$C$17</c:f>
              <c:numCache>
                <c:formatCode>General</c:formatCode>
                <c:ptCount val="5"/>
                <c:pt idx="0">
                  <c:v>3.6</c:v>
                </c:pt>
                <c:pt idx="1">
                  <c:v>3.2</c:v>
                </c:pt>
                <c:pt idx="2">
                  <c:v>2.7</c:v>
                </c:pt>
                <c:pt idx="3">
                  <c:v>3</c:v>
                </c:pt>
                <c:pt idx="4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DB-4E42-B194-79063F3A55E4}"/>
            </c:ext>
          </c:extLst>
        </c:ser>
        <c:ser>
          <c:idx val="3"/>
          <c:order val="3"/>
          <c:tx>
            <c:v>Test Data Point</c:v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'ML-Batch-1'!$J$4</c:f>
              <c:numCache>
                <c:formatCode>General</c:formatCode>
                <c:ptCount val="1"/>
                <c:pt idx="0">
                  <c:v>6.3</c:v>
                </c:pt>
              </c:numCache>
            </c:numRef>
          </c:xVal>
          <c:yVal>
            <c:numRef>
              <c:f>'ML-Batch-1'!$K$4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DB-4E42-B194-79063F3A5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416288"/>
        <c:axId val="1070417536"/>
      </c:scatterChart>
      <c:valAx>
        <c:axId val="1070416288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Sepal_width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417536"/>
        <c:crosses val="autoZero"/>
        <c:crossBetween val="midCat"/>
      </c:valAx>
      <c:valAx>
        <c:axId val="1070417536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Sepal_length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416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Dealing with Iris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Setosa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'ML-Batch-1 (4)'!$B$3:$B$7</c:f>
              <c:numCache>
                <c:formatCode>General</c:formatCode>
                <c:ptCount val="5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</c:numCache>
            </c:numRef>
          </c:xVal>
          <c:yVal>
            <c:numRef>
              <c:f>'ML-Batch-1 (4)'!$C$3:$C$7</c:f>
              <c:numCache>
                <c:formatCode>General</c:formatCode>
                <c:ptCount val="5"/>
                <c:pt idx="0">
                  <c:v>3.5</c:v>
                </c:pt>
                <c:pt idx="1">
                  <c:v>3</c:v>
                </c:pt>
                <c:pt idx="2">
                  <c:v>3.2</c:v>
                </c:pt>
                <c:pt idx="3">
                  <c:v>3.1</c:v>
                </c:pt>
                <c:pt idx="4">
                  <c:v>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C5-4510-9A24-17C45F293E2F}"/>
            </c:ext>
          </c:extLst>
        </c:ser>
        <c:ser>
          <c:idx val="1"/>
          <c:order val="1"/>
          <c:tx>
            <c:v>Versicolor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'ML-Batch-1 (4)'!$B$8:$B$12</c:f>
              <c:numCache>
                <c:formatCode>General</c:formatCode>
                <c:ptCount val="5"/>
                <c:pt idx="0">
                  <c:v>5.5</c:v>
                </c:pt>
                <c:pt idx="1">
                  <c:v>6.5</c:v>
                </c:pt>
                <c:pt idx="2">
                  <c:v>5.7</c:v>
                </c:pt>
                <c:pt idx="3">
                  <c:v>6.3</c:v>
                </c:pt>
                <c:pt idx="4">
                  <c:v>4.9000000000000004</c:v>
                </c:pt>
              </c:numCache>
            </c:numRef>
          </c:xVal>
          <c:yVal>
            <c:numRef>
              <c:f>'ML-Batch-1 (4)'!$C$8:$C$12</c:f>
              <c:numCache>
                <c:formatCode>General</c:formatCode>
                <c:ptCount val="5"/>
                <c:pt idx="0">
                  <c:v>2.2999999999999998</c:v>
                </c:pt>
                <c:pt idx="1">
                  <c:v>2.8</c:v>
                </c:pt>
                <c:pt idx="2">
                  <c:v>2.8</c:v>
                </c:pt>
                <c:pt idx="3">
                  <c:v>3.3</c:v>
                </c:pt>
                <c:pt idx="4">
                  <c:v>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C5-4510-9A24-17C45F293E2F}"/>
            </c:ext>
          </c:extLst>
        </c:ser>
        <c:ser>
          <c:idx val="2"/>
          <c:order val="2"/>
          <c:tx>
            <c:v>Virginica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'ML-Batch-1 (4)'!$B$13:$B$17</c:f>
              <c:numCache>
                <c:formatCode>General</c:formatCode>
                <c:ptCount val="5"/>
                <c:pt idx="0">
                  <c:v>7.2</c:v>
                </c:pt>
                <c:pt idx="1">
                  <c:v>6.5</c:v>
                </c:pt>
                <c:pt idx="2">
                  <c:v>6.4</c:v>
                </c:pt>
                <c:pt idx="3">
                  <c:v>6.8</c:v>
                </c:pt>
                <c:pt idx="4">
                  <c:v>5.7</c:v>
                </c:pt>
              </c:numCache>
            </c:numRef>
          </c:xVal>
          <c:yVal>
            <c:numRef>
              <c:f>'ML-Batch-1 (4)'!$C$13:$C$17</c:f>
              <c:numCache>
                <c:formatCode>General</c:formatCode>
                <c:ptCount val="5"/>
                <c:pt idx="0">
                  <c:v>3.6</c:v>
                </c:pt>
                <c:pt idx="1">
                  <c:v>3.2</c:v>
                </c:pt>
                <c:pt idx="2">
                  <c:v>2.7</c:v>
                </c:pt>
                <c:pt idx="3">
                  <c:v>3</c:v>
                </c:pt>
                <c:pt idx="4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C5-4510-9A24-17C45F293E2F}"/>
            </c:ext>
          </c:extLst>
        </c:ser>
        <c:ser>
          <c:idx val="3"/>
          <c:order val="3"/>
          <c:tx>
            <c:v>Test Row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'ML-Batch-1 (4)'!$J$4</c:f>
              <c:numCache>
                <c:formatCode>General</c:formatCode>
                <c:ptCount val="1"/>
                <c:pt idx="0">
                  <c:v>6.3</c:v>
                </c:pt>
              </c:numCache>
            </c:numRef>
          </c:xVal>
          <c:yVal>
            <c:numRef>
              <c:f>'ML-Batch-1 (4)'!$K$4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C5-4510-9A24-17C45F293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79040"/>
        <c:axId val="67294720"/>
      </c:scatterChart>
      <c:valAx>
        <c:axId val="78279040"/>
        <c:scaling>
          <c:orientation val="minMax"/>
          <c:min val="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sepal_length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4720"/>
        <c:crosses val="autoZero"/>
        <c:crossBetween val="midCat"/>
      </c:valAx>
      <c:valAx>
        <c:axId val="67294720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sepal_width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79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KNN on IRIS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Setosa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'ML-Batch-1 (4)'!$B$3:$B$7</c:f>
              <c:numCache>
                <c:formatCode>General</c:formatCode>
                <c:ptCount val="5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</c:numCache>
            </c:numRef>
          </c:xVal>
          <c:yVal>
            <c:numRef>
              <c:f>'ML-Batch-1 (4)'!$C$3:$C$7</c:f>
              <c:numCache>
                <c:formatCode>General</c:formatCode>
                <c:ptCount val="5"/>
                <c:pt idx="0">
                  <c:v>3.5</c:v>
                </c:pt>
                <c:pt idx="1">
                  <c:v>3</c:v>
                </c:pt>
                <c:pt idx="2">
                  <c:v>3.2</c:v>
                </c:pt>
                <c:pt idx="3">
                  <c:v>3.1</c:v>
                </c:pt>
                <c:pt idx="4">
                  <c:v>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8F-4695-A96F-D713C04FC8E2}"/>
            </c:ext>
          </c:extLst>
        </c:ser>
        <c:ser>
          <c:idx val="1"/>
          <c:order val="1"/>
          <c:tx>
            <c:v>Versicolor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'ML-Batch-1 (4)'!$B$8:$B$12</c:f>
              <c:numCache>
                <c:formatCode>General</c:formatCode>
                <c:ptCount val="5"/>
                <c:pt idx="0">
                  <c:v>5.5</c:v>
                </c:pt>
                <c:pt idx="1">
                  <c:v>6.5</c:v>
                </c:pt>
                <c:pt idx="2">
                  <c:v>5.7</c:v>
                </c:pt>
                <c:pt idx="3">
                  <c:v>6.3</c:v>
                </c:pt>
                <c:pt idx="4">
                  <c:v>4.9000000000000004</c:v>
                </c:pt>
              </c:numCache>
            </c:numRef>
          </c:xVal>
          <c:yVal>
            <c:numRef>
              <c:f>'ML-Batch-1 (4)'!$C$8:$C$12</c:f>
              <c:numCache>
                <c:formatCode>General</c:formatCode>
                <c:ptCount val="5"/>
                <c:pt idx="0">
                  <c:v>2.2999999999999998</c:v>
                </c:pt>
                <c:pt idx="1">
                  <c:v>2.8</c:v>
                </c:pt>
                <c:pt idx="2">
                  <c:v>2.8</c:v>
                </c:pt>
                <c:pt idx="3">
                  <c:v>3.3</c:v>
                </c:pt>
                <c:pt idx="4">
                  <c:v>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8F-4695-A96F-D713C04FC8E2}"/>
            </c:ext>
          </c:extLst>
        </c:ser>
        <c:ser>
          <c:idx val="2"/>
          <c:order val="2"/>
          <c:tx>
            <c:v>Virginica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'ML-Batch-1 (4)'!$B$13:$B$17</c:f>
              <c:numCache>
                <c:formatCode>General</c:formatCode>
                <c:ptCount val="5"/>
                <c:pt idx="0">
                  <c:v>7.2</c:v>
                </c:pt>
                <c:pt idx="1">
                  <c:v>6.5</c:v>
                </c:pt>
                <c:pt idx="2">
                  <c:v>6.4</c:v>
                </c:pt>
                <c:pt idx="3">
                  <c:v>6.8</c:v>
                </c:pt>
                <c:pt idx="4">
                  <c:v>5.7</c:v>
                </c:pt>
              </c:numCache>
            </c:numRef>
          </c:xVal>
          <c:yVal>
            <c:numRef>
              <c:f>'ML-Batch-1 (4)'!$C$13:$C$17</c:f>
              <c:numCache>
                <c:formatCode>General</c:formatCode>
                <c:ptCount val="5"/>
                <c:pt idx="0">
                  <c:v>3.6</c:v>
                </c:pt>
                <c:pt idx="1">
                  <c:v>3.2</c:v>
                </c:pt>
                <c:pt idx="2">
                  <c:v>2.7</c:v>
                </c:pt>
                <c:pt idx="3">
                  <c:v>3</c:v>
                </c:pt>
                <c:pt idx="4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8F-4695-A96F-D713C04FC8E2}"/>
            </c:ext>
          </c:extLst>
        </c:ser>
        <c:ser>
          <c:idx val="3"/>
          <c:order val="3"/>
          <c:tx>
            <c:v>Test Data Point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'ML-Batch-1 (4)'!$J$4</c:f>
              <c:numCache>
                <c:formatCode>General</c:formatCode>
                <c:ptCount val="1"/>
                <c:pt idx="0">
                  <c:v>6.3</c:v>
                </c:pt>
              </c:numCache>
            </c:numRef>
          </c:xVal>
          <c:yVal>
            <c:numRef>
              <c:f>'ML-Batch-1 (4)'!$K$4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C8F-4695-A96F-D713C04FC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4678256"/>
        <c:axId val="1804679920"/>
      </c:scatterChart>
      <c:valAx>
        <c:axId val="1804678256"/>
        <c:scaling>
          <c:orientation val="minMax"/>
          <c:min val="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Sepal_length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679920"/>
        <c:crosses val="autoZero"/>
        <c:crossBetween val="midCat"/>
      </c:valAx>
      <c:valAx>
        <c:axId val="1804679920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Sepal_width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678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K-NN Classifier with Iris Dataset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Setosa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KNN!$B$2:$B$6</c:f>
              <c:numCache>
                <c:formatCode>0.0</c:formatCode>
                <c:ptCount val="5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</c:numCache>
            </c:numRef>
          </c:xVal>
          <c:yVal>
            <c:numRef>
              <c:f>KNN!$C$2:$C$6</c:f>
              <c:numCache>
                <c:formatCode>0.0</c:formatCode>
                <c:ptCount val="5"/>
                <c:pt idx="0">
                  <c:v>3.5</c:v>
                </c:pt>
                <c:pt idx="1">
                  <c:v>3</c:v>
                </c:pt>
                <c:pt idx="2">
                  <c:v>3.2</c:v>
                </c:pt>
                <c:pt idx="3">
                  <c:v>3.1</c:v>
                </c:pt>
                <c:pt idx="4">
                  <c:v>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66-46DC-A1D0-52D7F0F8EE1B}"/>
            </c:ext>
          </c:extLst>
        </c:ser>
        <c:ser>
          <c:idx val="1"/>
          <c:order val="1"/>
          <c:tx>
            <c:v>Versicolor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KNN!$B$7:$B$11</c:f>
              <c:numCache>
                <c:formatCode>0.0</c:formatCode>
                <c:ptCount val="5"/>
                <c:pt idx="0">
                  <c:v>5.5</c:v>
                </c:pt>
                <c:pt idx="1">
                  <c:v>6.5</c:v>
                </c:pt>
                <c:pt idx="2">
                  <c:v>5.7</c:v>
                </c:pt>
                <c:pt idx="3">
                  <c:v>6.3</c:v>
                </c:pt>
                <c:pt idx="4">
                  <c:v>4.9000000000000004</c:v>
                </c:pt>
              </c:numCache>
            </c:numRef>
          </c:xVal>
          <c:yVal>
            <c:numRef>
              <c:f>KNN!$C$7:$C$11</c:f>
              <c:numCache>
                <c:formatCode>0.0</c:formatCode>
                <c:ptCount val="5"/>
                <c:pt idx="0">
                  <c:v>2.2999999999999998</c:v>
                </c:pt>
                <c:pt idx="1">
                  <c:v>2.8</c:v>
                </c:pt>
                <c:pt idx="2">
                  <c:v>2.8</c:v>
                </c:pt>
                <c:pt idx="3">
                  <c:v>3.3</c:v>
                </c:pt>
                <c:pt idx="4">
                  <c:v>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66-46DC-A1D0-52D7F0F8EE1B}"/>
            </c:ext>
          </c:extLst>
        </c:ser>
        <c:ser>
          <c:idx val="2"/>
          <c:order val="2"/>
          <c:tx>
            <c:v>Virginica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KNN!$B$12:$B$16</c:f>
              <c:numCache>
                <c:formatCode>0.0</c:formatCode>
                <c:ptCount val="5"/>
                <c:pt idx="0">
                  <c:v>7.2</c:v>
                </c:pt>
                <c:pt idx="1">
                  <c:v>6.5</c:v>
                </c:pt>
                <c:pt idx="2">
                  <c:v>6.4</c:v>
                </c:pt>
                <c:pt idx="3">
                  <c:v>6.8</c:v>
                </c:pt>
                <c:pt idx="4">
                  <c:v>5.7</c:v>
                </c:pt>
              </c:numCache>
            </c:numRef>
          </c:xVal>
          <c:yVal>
            <c:numRef>
              <c:f>KNN!$C$12:$C$16</c:f>
              <c:numCache>
                <c:formatCode>0.0</c:formatCode>
                <c:ptCount val="5"/>
                <c:pt idx="0">
                  <c:v>3.6</c:v>
                </c:pt>
                <c:pt idx="1">
                  <c:v>3.2</c:v>
                </c:pt>
                <c:pt idx="2">
                  <c:v>2.7</c:v>
                </c:pt>
                <c:pt idx="3">
                  <c:v>3</c:v>
                </c:pt>
                <c:pt idx="4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66-46DC-A1D0-52D7F0F8EE1B}"/>
            </c:ext>
          </c:extLst>
        </c:ser>
        <c:ser>
          <c:idx val="3"/>
          <c:order val="3"/>
          <c:tx>
            <c:v>Test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KNN!$J$3</c:f>
              <c:numCache>
                <c:formatCode>General</c:formatCode>
                <c:ptCount val="1"/>
                <c:pt idx="0">
                  <c:v>6.3</c:v>
                </c:pt>
              </c:numCache>
            </c:numRef>
          </c:xVal>
          <c:yVal>
            <c:numRef>
              <c:f>KNN!$K$3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66-46DC-A1D0-52D7F0F8E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832015"/>
        <c:axId val="1347827855"/>
      </c:scatterChart>
      <c:valAx>
        <c:axId val="1347832015"/>
        <c:scaling>
          <c:orientation val="minMax"/>
          <c:min val="4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Sepal_Length</a:t>
                </a:r>
                <a:r>
                  <a:rPr lang="en-US" sz="900" b="1" i="0" u="none" strike="noStrike" cap="all" baseline="0">
                    <a:effectLst/>
                  </a:rPr>
                  <a:t> (Cm)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827855"/>
        <c:crosses val="autoZero"/>
        <c:crossBetween val="midCat"/>
      </c:valAx>
      <c:valAx>
        <c:axId val="1347827855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Sepal_Width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832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setosa</c:v>
          </c:tx>
          <c:spPr>
            <a:ln w="28575">
              <a:noFill/>
            </a:ln>
          </c:spPr>
          <c:xVal>
            <c:numRef>
              <c:f>'ML-Batch-2'!$B$3:$B$7</c:f>
              <c:numCache>
                <c:formatCode>0.0</c:formatCode>
                <c:ptCount val="5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</c:numCache>
            </c:numRef>
          </c:xVal>
          <c:yVal>
            <c:numRef>
              <c:f>'ML-Batch-2'!$C$3:$C$7</c:f>
              <c:numCache>
                <c:formatCode>0.0</c:formatCode>
                <c:ptCount val="5"/>
                <c:pt idx="0">
                  <c:v>3.5</c:v>
                </c:pt>
                <c:pt idx="1">
                  <c:v>3</c:v>
                </c:pt>
                <c:pt idx="2">
                  <c:v>3.2</c:v>
                </c:pt>
                <c:pt idx="3">
                  <c:v>3.1</c:v>
                </c:pt>
                <c:pt idx="4">
                  <c:v>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E-41E0-B6DA-95BBDDB985FB}"/>
            </c:ext>
          </c:extLst>
        </c:ser>
        <c:ser>
          <c:idx val="1"/>
          <c:order val="1"/>
          <c:tx>
            <c:v>versicolor</c:v>
          </c:tx>
          <c:spPr>
            <a:ln w="28575">
              <a:noFill/>
            </a:ln>
          </c:spPr>
          <c:xVal>
            <c:numRef>
              <c:f>'ML-Batch-2'!$B$8:$B$12</c:f>
              <c:numCache>
                <c:formatCode>0.0</c:formatCode>
                <c:ptCount val="5"/>
                <c:pt idx="0">
                  <c:v>7</c:v>
                </c:pt>
                <c:pt idx="1">
                  <c:v>6.4</c:v>
                </c:pt>
                <c:pt idx="2">
                  <c:v>6.9</c:v>
                </c:pt>
                <c:pt idx="3">
                  <c:v>5.5</c:v>
                </c:pt>
                <c:pt idx="4">
                  <c:v>6.5</c:v>
                </c:pt>
              </c:numCache>
            </c:numRef>
          </c:xVal>
          <c:yVal>
            <c:numRef>
              <c:f>'ML-Batch-2'!$C$8:$C$12</c:f>
              <c:numCache>
                <c:formatCode>0.0</c:formatCode>
                <c:ptCount val="5"/>
                <c:pt idx="0">
                  <c:v>3.2</c:v>
                </c:pt>
                <c:pt idx="1">
                  <c:v>3.2</c:v>
                </c:pt>
                <c:pt idx="2">
                  <c:v>3.1</c:v>
                </c:pt>
                <c:pt idx="3">
                  <c:v>2.2999999999999998</c:v>
                </c:pt>
                <c:pt idx="4">
                  <c:v>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EE-41E0-B6DA-95BBDDB985FB}"/>
            </c:ext>
          </c:extLst>
        </c:ser>
        <c:ser>
          <c:idx val="2"/>
          <c:order val="2"/>
          <c:tx>
            <c:v>virginica</c:v>
          </c:tx>
          <c:spPr>
            <a:ln w="28575">
              <a:noFill/>
            </a:ln>
          </c:spPr>
          <c:xVal>
            <c:numRef>
              <c:f>'ML-Batch-2'!$B$13:$B$17</c:f>
              <c:numCache>
                <c:formatCode>0.0</c:formatCode>
                <c:ptCount val="5"/>
                <c:pt idx="0">
                  <c:v>6.3</c:v>
                </c:pt>
                <c:pt idx="1">
                  <c:v>5.8</c:v>
                </c:pt>
                <c:pt idx="2">
                  <c:v>7.1</c:v>
                </c:pt>
                <c:pt idx="3">
                  <c:v>6.3</c:v>
                </c:pt>
                <c:pt idx="4">
                  <c:v>6.5</c:v>
                </c:pt>
              </c:numCache>
            </c:numRef>
          </c:xVal>
          <c:yVal>
            <c:numRef>
              <c:f>'ML-Batch-2'!$C$13:$C$17</c:f>
              <c:numCache>
                <c:formatCode>0.0</c:formatCode>
                <c:ptCount val="5"/>
                <c:pt idx="0">
                  <c:v>3.3</c:v>
                </c:pt>
                <c:pt idx="1">
                  <c:v>2.7</c:v>
                </c:pt>
                <c:pt idx="2">
                  <c:v>3</c:v>
                </c:pt>
                <c:pt idx="3">
                  <c:v>2.9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EE-41E0-B6DA-95BBDDB985FB}"/>
            </c:ext>
          </c:extLst>
        </c:ser>
        <c:ser>
          <c:idx val="3"/>
          <c:order val="3"/>
          <c:tx>
            <c:v>Test Row</c:v>
          </c:tx>
          <c:spPr>
            <a:ln w="28575">
              <a:noFill/>
            </a:ln>
          </c:spPr>
          <c:xVal>
            <c:numRef>
              <c:f>'ML-Batch-2'!$I$4</c:f>
              <c:numCache>
                <c:formatCode>0.0</c:formatCode>
                <c:ptCount val="1"/>
                <c:pt idx="0">
                  <c:v>6.1</c:v>
                </c:pt>
              </c:numCache>
            </c:numRef>
          </c:xVal>
          <c:yVal>
            <c:numRef>
              <c:f>'ML-Batch-2'!$J$4</c:f>
              <c:numCache>
                <c:formatCode>0.0</c:formatCode>
                <c:ptCount val="1"/>
                <c:pt idx="0">
                  <c:v>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EE-41E0-B6DA-95BBDDB98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01888"/>
        <c:axId val="94499968"/>
      </c:scatterChart>
      <c:valAx>
        <c:axId val="94501888"/>
        <c:scaling>
          <c:orientation val="minMax"/>
          <c:max val="7.5"/>
          <c:min val="4.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sepal_length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94499968"/>
        <c:crosses val="autoZero"/>
        <c:crossBetween val="midCat"/>
      </c:valAx>
      <c:valAx>
        <c:axId val="94499968"/>
        <c:scaling>
          <c:orientation val="minMax"/>
          <c:max val="3.8"/>
          <c:min val="2.2000000000000002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sepal_width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945018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KNN Algorithm for Machine Learning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Setosa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'ML-Batch-1 (2)'!$B$3:$B$7</c:f>
              <c:numCache>
                <c:formatCode>0.0</c:formatCode>
                <c:ptCount val="5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</c:numCache>
            </c:numRef>
          </c:xVal>
          <c:yVal>
            <c:numRef>
              <c:f>'ML-Batch-1 (2)'!$C$3:$C$7</c:f>
              <c:numCache>
                <c:formatCode>0.0</c:formatCode>
                <c:ptCount val="5"/>
                <c:pt idx="0">
                  <c:v>3.5</c:v>
                </c:pt>
                <c:pt idx="1">
                  <c:v>3</c:v>
                </c:pt>
                <c:pt idx="2">
                  <c:v>3.2</c:v>
                </c:pt>
                <c:pt idx="3">
                  <c:v>3.1</c:v>
                </c:pt>
                <c:pt idx="4">
                  <c:v>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92-4608-B732-0564D47EDEB4}"/>
            </c:ext>
          </c:extLst>
        </c:ser>
        <c:ser>
          <c:idx val="1"/>
          <c:order val="1"/>
          <c:tx>
            <c:v>Versicolor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'ML-Batch-1 (2)'!$B$8:$B$12</c:f>
              <c:numCache>
                <c:formatCode>0.0</c:formatCode>
                <c:ptCount val="5"/>
                <c:pt idx="0">
                  <c:v>5.5</c:v>
                </c:pt>
                <c:pt idx="1">
                  <c:v>6.5</c:v>
                </c:pt>
                <c:pt idx="2">
                  <c:v>5.7</c:v>
                </c:pt>
                <c:pt idx="3">
                  <c:v>6.3</c:v>
                </c:pt>
                <c:pt idx="4">
                  <c:v>4.9000000000000004</c:v>
                </c:pt>
              </c:numCache>
            </c:numRef>
          </c:xVal>
          <c:yVal>
            <c:numRef>
              <c:f>'ML-Batch-1 (2)'!$C$8:$C$12</c:f>
              <c:numCache>
                <c:formatCode>0.0</c:formatCode>
                <c:ptCount val="5"/>
                <c:pt idx="0">
                  <c:v>2.2999999999999998</c:v>
                </c:pt>
                <c:pt idx="1">
                  <c:v>2.8</c:v>
                </c:pt>
                <c:pt idx="2">
                  <c:v>2.8</c:v>
                </c:pt>
                <c:pt idx="3">
                  <c:v>3.3</c:v>
                </c:pt>
                <c:pt idx="4">
                  <c:v>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92-4608-B732-0564D47EDEB4}"/>
            </c:ext>
          </c:extLst>
        </c:ser>
        <c:ser>
          <c:idx val="2"/>
          <c:order val="2"/>
          <c:tx>
            <c:v>Virginica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'ML-Batch-1 (2)'!$B$13:$B$17</c:f>
              <c:numCache>
                <c:formatCode>0.0</c:formatCode>
                <c:ptCount val="5"/>
                <c:pt idx="0">
                  <c:v>7.2</c:v>
                </c:pt>
                <c:pt idx="1">
                  <c:v>6.5</c:v>
                </c:pt>
                <c:pt idx="2">
                  <c:v>6.4</c:v>
                </c:pt>
                <c:pt idx="3">
                  <c:v>6.8</c:v>
                </c:pt>
                <c:pt idx="4">
                  <c:v>5.7</c:v>
                </c:pt>
              </c:numCache>
            </c:numRef>
          </c:xVal>
          <c:yVal>
            <c:numRef>
              <c:f>'ML-Batch-1 (2)'!$C$13:$C$17</c:f>
              <c:numCache>
                <c:formatCode>0.0</c:formatCode>
                <c:ptCount val="5"/>
                <c:pt idx="0">
                  <c:v>3.6</c:v>
                </c:pt>
                <c:pt idx="1">
                  <c:v>3.2</c:v>
                </c:pt>
                <c:pt idx="2">
                  <c:v>2.7</c:v>
                </c:pt>
                <c:pt idx="3">
                  <c:v>3</c:v>
                </c:pt>
                <c:pt idx="4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92-4608-B732-0564D47EDEB4}"/>
            </c:ext>
          </c:extLst>
        </c:ser>
        <c:ser>
          <c:idx val="3"/>
          <c:order val="3"/>
          <c:tx>
            <c:v>Test Data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'ML-Batch-1 (2)'!$H$5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'ML-Batch-1 (2)'!$I$5</c:f>
              <c:numCache>
                <c:formatCode>General</c:formatCode>
                <c:ptCount val="1"/>
                <c:pt idx="0">
                  <c:v>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92-4608-B732-0564D47ED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347407"/>
        <c:axId val="1352344911"/>
      </c:scatterChart>
      <c:valAx>
        <c:axId val="1352347407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344911"/>
        <c:crosses val="autoZero"/>
        <c:crossBetween val="midCat"/>
      </c:valAx>
      <c:valAx>
        <c:axId val="1352344911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347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2"/>
      </a:solidFill>
      <a:round/>
    </a:ln>
    <a:effectLst/>
    <a:scene3d>
      <a:camera prst="orthographicFront"/>
      <a:lightRig rig="threePt" dir="t"/>
    </a:scene3d>
    <a:sp3d>
      <a:bevelT w="190500" h="3810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Implementation of K-NN Algo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K-NN on IRIS DataSet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('ML-Batch-1 (3)'!$B$3:$B$8,'ML-Batch-1 (3)'!$B$12:$B$13,'ML-Batch-1 (3)'!$B$16:$B$17)</c:f>
              <c:numCache>
                <c:formatCode>0.0</c:formatCode>
                <c:ptCount val="10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  <c:pt idx="5">
                  <c:v>5.5</c:v>
                </c:pt>
                <c:pt idx="6">
                  <c:v>4.9000000000000004</c:v>
                </c:pt>
                <c:pt idx="7">
                  <c:v>7.2</c:v>
                </c:pt>
                <c:pt idx="8">
                  <c:v>6.8</c:v>
                </c:pt>
                <c:pt idx="9">
                  <c:v>5.7</c:v>
                </c:pt>
              </c:numCache>
            </c:numRef>
          </c:xVal>
          <c:yVal>
            <c:numRef>
              <c:f>('ML-Batch-1 (3)'!$C$3:$C$8,'ML-Batch-1 (3)'!$C$12:$C$13,'ML-Batch-1 (3)'!$C$16:$C$17)</c:f>
              <c:numCache>
                <c:formatCode>0.0</c:formatCode>
                <c:ptCount val="10"/>
                <c:pt idx="0">
                  <c:v>3.5</c:v>
                </c:pt>
                <c:pt idx="1">
                  <c:v>3</c:v>
                </c:pt>
                <c:pt idx="2">
                  <c:v>3.2</c:v>
                </c:pt>
                <c:pt idx="3">
                  <c:v>3.1</c:v>
                </c:pt>
                <c:pt idx="4">
                  <c:v>3.6</c:v>
                </c:pt>
                <c:pt idx="5">
                  <c:v>2.2999999999999998</c:v>
                </c:pt>
                <c:pt idx="6">
                  <c:v>2.4</c:v>
                </c:pt>
                <c:pt idx="7">
                  <c:v>3.6</c:v>
                </c:pt>
                <c:pt idx="8">
                  <c:v>3</c:v>
                </c:pt>
                <c:pt idx="9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BD-4DC3-9B83-5710A82C736D}"/>
            </c:ext>
          </c:extLst>
        </c:ser>
        <c:ser>
          <c:idx val="1"/>
          <c:order val="1"/>
          <c:tx>
            <c:v>Neighbor Members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('ML-Batch-1 (3)'!$B$9:$B$11,'ML-Batch-1 (3)'!$B$14:$B$15)</c:f>
              <c:numCache>
                <c:formatCode>0.0</c:formatCode>
                <c:ptCount val="5"/>
                <c:pt idx="0">
                  <c:v>6.5</c:v>
                </c:pt>
                <c:pt idx="1">
                  <c:v>5.7</c:v>
                </c:pt>
                <c:pt idx="2">
                  <c:v>6.3</c:v>
                </c:pt>
                <c:pt idx="3">
                  <c:v>6.5</c:v>
                </c:pt>
                <c:pt idx="4">
                  <c:v>6.4</c:v>
                </c:pt>
              </c:numCache>
            </c:numRef>
          </c:xVal>
          <c:yVal>
            <c:numRef>
              <c:f>('ML-Batch-1 (3)'!$C$9:$C$11,'ML-Batch-1 (3)'!$C$14:$C$15)</c:f>
              <c:numCache>
                <c:formatCode>0.0</c:formatCode>
                <c:ptCount val="5"/>
                <c:pt idx="0">
                  <c:v>2.8</c:v>
                </c:pt>
                <c:pt idx="1">
                  <c:v>2.8</c:v>
                </c:pt>
                <c:pt idx="2">
                  <c:v>3.3</c:v>
                </c:pt>
                <c:pt idx="3">
                  <c:v>3.2</c:v>
                </c:pt>
                <c:pt idx="4">
                  <c:v>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BD-4DC3-9B83-5710A82C736D}"/>
            </c:ext>
          </c:extLst>
        </c:ser>
        <c:ser>
          <c:idx val="2"/>
          <c:order val="2"/>
          <c:tx>
            <c:v>Test Row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'ML-Batch-1 (3)'!$H$5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'ML-Batch-1 (3)'!$I$5</c:f>
              <c:numCache>
                <c:formatCode>General</c:formatCode>
                <c:ptCount val="1"/>
                <c:pt idx="0">
                  <c:v>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3BD-4DC3-9B83-5710A82C7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511087"/>
        <c:axId val="992509839"/>
      </c:scatterChart>
      <c:valAx>
        <c:axId val="992511087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509839"/>
        <c:crosses val="autoZero"/>
        <c:crossBetween val="midCat"/>
      </c:valAx>
      <c:valAx>
        <c:axId val="992509839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511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K-NN Algo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Other Points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('ML-Batch-1 (3)'!$B$3:$B$8,'ML-Batch-1 (3)'!$B$12:$B$13,'ML-Batch-1 (3)'!$B$16:$B$17)</c:f>
              <c:numCache>
                <c:formatCode>0.0</c:formatCode>
                <c:ptCount val="10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  <c:pt idx="5">
                  <c:v>5.5</c:v>
                </c:pt>
                <c:pt idx="6">
                  <c:v>4.9000000000000004</c:v>
                </c:pt>
                <c:pt idx="7">
                  <c:v>7.2</c:v>
                </c:pt>
                <c:pt idx="8">
                  <c:v>6.8</c:v>
                </c:pt>
                <c:pt idx="9">
                  <c:v>5.7</c:v>
                </c:pt>
              </c:numCache>
            </c:numRef>
          </c:xVal>
          <c:yVal>
            <c:numRef>
              <c:f>('ML-Batch-1 (3)'!$C$3:$C$8,'ML-Batch-1 (3)'!$C$12:$C$13,'ML-Batch-1 (3)'!$C$16:$C$17)</c:f>
              <c:numCache>
                <c:formatCode>0.0</c:formatCode>
                <c:ptCount val="10"/>
                <c:pt idx="0">
                  <c:v>3.5</c:v>
                </c:pt>
                <c:pt idx="1">
                  <c:v>3</c:v>
                </c:pt>
                <c:pt idx="2">
                  <c:v>3.2</c:v>
                </c:pt>
                <c:pt idx="3">
                  <c:v>3.1</c:v>
                </c:pt>
                <c:pt idx="4">
                  <c:v>3.6</c:v>
                </c:pt>
                <c:pt idx="5">
                  <c:v>2.2999999999999998</c:v>
                </c:pt>
                <c:pt idx="6">
                  <c:v>2.4</c:v>
                </c:pt>
                <c:pt idx="7">
                  <c:v>3.6</c:v>
                </c:pt>
                <c:pt idx="8">
                  <c:v>3</c:v>
                </c:pt>
                <c:pt idx="9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7C-408C-9F45-E55D14AA725D}"/>
            </c:ext>
          </c:extLst>
        </c:ser>
        <c:ser>
          <c:idx val="1"/>
          <c:order val="1"/>
          <c:tx>
            <c:v>Neighbors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('ML-Batch-1 (3)'!$B$9:$B$11,'ML-Batch-1 (3)'!$B$14:$B$15)</c:f>
              <c:numCache>
                <c:formatCode>0.0</c:formatCode>
                <c:ptCount val="5"/>
                <c:pt idx="0">
                  <c:v>6.5</c:v>
                </c:pt>
                <c:pt idx="1">
                  <c:v>5.7</c:v>
                </c:pt>
                <c:pt idx="2">
                  <c:v>6.3</c:v>
                </c:pt>
                <c:pt idx="3">
                  <c:v>6.5</c:v>
                </c:pt>
                <c:pt idx="4">
                  <c:v>6.4</c:v>
                </c:pt>
              </c:numCache>
            </c:numRef>
          </c:xVal>
          <c:yVal>
            <c:numRef>
              <c:f>('ML-Batch-1 (3)'!$C$9:$C$11,'ML-Batch-1 (3)'!$C$14:$C$15)</c:f>
              <c:numCache>
                <c:formatCode>0.0</c:formatCode>
                <c:ptCount val="5"/>
                <c:pt idx="0">
                  <c:v>2.8</c:v>
                </c:pt>
                <c:pt idx="1">
                  <c:v>2.8</c:v>
                </c:pt>
                <c:pt idx="2">
                  <c:v>3.3</c:v>
                </c:pt>
                <c:pt idx="3">
                  <c:v>3.2</c:v>
                </c:pt>
                <c:pt idx="4">
                  <c:v>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7C-408C-9F45-E55D14AA725D}"/>
            </c:ext>
          </c:extLst>
        </c:ser>
        <c:ser>
          <c:idx val="2"/>
          <c:order val="2"/>
          <c:tx>
            <c:v>Test Row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'ML-Batch-1 (3)'!$H$5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'ML-Batch-1 (3)'!$I$5</c:f>
              <c:numCache>
                <c:formatCode>General</c:formatCode>
                <c:ptCount val="1"/>
                <c:pt idx="0">
                  <c:v>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7C-408C-9F45-E55D14AA7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510255"/>
        <c:axId val="992508591"/>
      </c:scatterChart>
      <c:valAx>
        <c:axId val="992510255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508591"/>
        <c:crosses val="autoZero"/>
        <c:crossBetween val="midCat"/>
      </c:valAx>
      <c:valAx>
        <c:axId val="992508591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510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163219</xdr:colOff>
      <xdr:row>30</xdr:row>
      <xdr:rowOff>66503</xdr:rowOff>
    </xdr:from>
    <xdr:to>
      <xdr:col>19</xdr:col>
      <xdr:colOff>554490</xdr:colOff>
      <xdr:row>45</xdr:row>
      <xdr:rowOff>139341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29308</xdr:colOff>
      <xdr:row>4</xdr:row>
      <xdr:rowOff>5862</xdr:rowOff>
    </xdr:from>
    <xdr:to>
      <xdr:col>14</xdr:col>
      <xdr:colOff>351692</xdr:colOff>
      <xdr:row>18</xdr:row>
      <xdr:rowOff>82062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163219</xdr:colOff>
      <xdr:row>30</xdr:row>
      <xdr:rowOff>66503</xdr:rowOff>
    </xdr:from>
    <xdr:to>
      <xdr:col>19</xdr:col>
      <xdr:colOff>554490</xdr:colOff>
      <xdr:row>45</xdr:row>
      <xdr:rowOff>139341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72D4B2-0F66-4640-B8E5-BE13195B1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116897</xdr:colOff>
      <xdr:row>6</xdr:row>
      <xdr:rowOff>57149</xdr:rowOff>
    </xdr:from>
    <xdr:to>
      <xdr:col>15</xdr:col>
      <xdr:colOff>337704</xdr:colOff>
      <xdr:row>22</xdr:row>
      <xdr:rowOff>164522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B95215-F5CE-4A23-9D86-602923F20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538369</xdr:colOff>
      <xdr:row>3</xdr:row>
      <xdr:rowOff>157922</xdr:rowOff>
    </xdr:from>
    <xdr:to>
      <xdr:col>15</xdr:col>
      <xdr:colOff>510760</xdr:colOff>
      <xdr:row>18</xdr:row>
      <xdr:rowOff>156818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072BB6-E9C5-52DC-2EC5-672C7426A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336550</xdr:colOff>
      <xdr:row>1</xdr:row>
      <xdr:rowOff>133350</xdr:rowOff>
    </xdr:from>
    <xdr:to>
      <xdr:col>14</xdr:col>
      <xdr:colOff>254000</xdr:colOff>
      <xdr:row>16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36633</xdr:colOff>
      <xdr:row>5</xdr:row>
      <xdr:rowOff>75467</xdr:rowOff>
    </xdr:from>
    <xdr:to>
      <xdr:col>13</xdr:col>
      <xdr:colOff>556845</xdr:colOff>
      <xdr:row>19</xdr:row>
      <xdr:rowOff>151667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234950</xdr:colOff>
      <xdr:row>6</xdr:row>
      <xdr:rowOff>44449</xdr:rowOff>
    </xdr:from>
    <xdr:to>
      <xdr:col>18</xdr:col>
      <xdr:colOff>444500</xdr:colOff>
      <xdr:row>18</xdr:row>
      <xdr:rowOff>111124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311150</xdr:colOff>
      <xdr:row>5</xdr:row>
      <xdr:rowOff>107949</xdr:rowOff>
    </xdr:from>
    <xdr:to>
      <xdr:col>12</xdr:col>
      <xdr:colOff>596900</xdr:colOff>
      <xdr:row>18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B4E930-DFF6-4BF0-9F1C-5E4C67D47D9A}" name="Table1" displayName="Table1" ref="A1:J151" totalsRowShown="0" tableBorderDxfId="10">
  <autoFilter ref="A1:J151" xr:uid="{62B4E930-DFF6-4BF0-9F1C-5E4C67D47D9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xmlns:xlrd2="http://schemas.microsoft.com/office/spreadsheetml/2017/richdata2" ref="A2:J151">
    <sortCondition ref="H1:H151"/>
  </sortState>
  <tableColumns count="10">
    <tableColumn id="1" xr3:uid="{9E39D9F3-A5B0-4A6E-8B73-AD4D1843CBC2}" name="Serial" dataDxfId="9"/>
    <tableColumn id="2" xr3:uid="{35A32B08-19B0-448B-9F9B-44A8E465FBEE}" name="sepal_length" dataDxfId="8"/>
    <tableColumn id="3" xr3:uid="{1CC034BE-2E78-44A8-9DAA-F31BE4E7B5EF}" name="sepal_width" dataDxfId="7"/>
    <tableColumn id="4" xr3:uid="{F3C0574C-E8D1-4020-BC00-E1DD61989450}" name="petal_length" dataDxfId="6"/>
    <tableColumn id="5" xr3:uid="{7675C544-6F66-4948-88D0-5FEC20E628C8}" name="petal_width" dataDxfId="5"/>
    <tableColumn id="6" xr3:uid="{7F0BCB37-ACA3-4F02-968D-F6B1D396EBF8}" name="species" dataDxfId="4"/>
    <tableColumn id="7" xr3:uid="{8AACF6F8-92DC-410B-AD82-747B33DB4B85}" name="Euclidean_x000a_Distance" dataDxfId="3">
      <calculatedColumnFormula>SQRT((B2-$L$4)^2+(C2-$M$4)^2+(D2-$N$4)^2+(E2-$O$4)^2)</calculatedColumnFormula>
    </tableColumn>
    <tableColumn id="8" xr3:uid="{C8DF516B-ADEC-4C92-8228-2351E5E45C91}" name="Rank" dataDxfId="2">
      <calculatedColumnFormula>RANK(G2,$G$2:$G$151,1)</calculatedColumnFormula>
    </tableColumn>
    <tableColumn id="9" xr3:uid="{14902DC2-48F1-4E44-92DE-C23B8110EB7A}" name="Manhattan_x000a_Distance" dataDxfId="1">
      <calculatedColumnFormula>ABS(B2-$L$4)+ABS(C2-$M$4)+ABS(D2-$N$4)+ABS(E2-$O$4)</calculatedColumnFormula>
    </tableColumn>
    <tableColumn id="10" xr3:uid="{3F84A328-C1BD-4146-B04F-0F443C64D92F}" name="Rank2" dataDxfId="0">
      <calculatedColumnFormula>RANK(I2,$I$2:$I$151,1)</calculatedColumnFormula>
    </tableColumn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wardsdatascience.com/9-distance-measures-in-data-science-918109d069f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6"/>
  <sheetViews>
    <sheetView zoomScale="90" zoomScaleNormal="90" workbookViewId="0">
      <selection activeCell="A2" sqref="A2:H2"/>
    </sheetView>
  </sheetViews>
  <sheetFormatPr defaultRowHeight="14.5" x14ac:dyDescent="0.35"/>
  <cols>
    <col min="2" max="2" width="12.26953125" bestFit="1" customWidth="1"/>
    <col min="3" max="3" width="11.7265625" bestFit="1" customWidth="1"/>
    <col min="4" max="4" width="9.7265625" bestFit="1" customWidth="1"/>
    <col min="5" max="5" width="10.81640625" customWidth="1"/>
    <col min="7" max="7" width="11.26953125" bestFit="1" customWidth="1"/>
    <col min="8" max="8" width="12.453125" bestFit="1" customWidth="1"/>
    <col min="9" max="9" width="11.81640625" bestFit="1" customWidth="1"/>
    <col min="10" max="10" width="12.54296875" bestFit="1" customWidth="1"/>
    <col min="11" max="11" width="12" bestFit="1" customWidth="1"/>
  </cols>
  <sheetData>
    <row r="2" spans="1:12" ht="29" x14ac:dyDescent="0.35">
      <c r="B2" s="1" t="s">
        <v>13</v>
      </c>
      <c r="C2" s="1" t="s">
        <v>14</v>
      </c>
      <c r="D2" s="1" t="s">
        <v>15</v>
      </c>
      <c r="E2" s="10" t="s">
        <v>16</v>
      </c>
      <c r="F2" s="1" t="s">
        <v>17</v>
      </c>
      <c r="G2" s="10" t="s">
        <v>18</v>
      </c>
      <c r="H2" s="1" t="s">
        <v>17</v>
      </c>
      <c r="J2" s="3" t="s">
        <v>6</v>
      </c>
    </row>
    <row r="3" spans="1:12" x14ac:dyDescent="0.35">
      <c r="A3">
        <v>1</v>
      </c>
      <c r="B3">
        <v>5.0999999999999996</v>
      </c>
      <c r="C3">
        <v>3.5</v>
      </c>
      <c r="D3" t="s">
        <v>3</v>
      </c>
      <c r="E3" s="5">
        <f>SQRT((B3-$J$4)^2 + (C3-$K$4)^2)</f>
        <v>1.3</v>
      </c>
      <c r="F3">
        <f>RANK(E3,$E$3:$E$17,1)</f>
        <v>10</v>
      </c>
      <c r="G3">
        <f>ABS($J$4-B3)+ABS($K$4-C3)</f>
        <v>1.7000000000000002</v>
      </c>
      <c r="H3">
        <f>RANK(G3,$G$3:$G$17,1)</f>
        <v>11</v>
      </c>
      <c r="J3" s="1" t="s">
        <v>0</v>
      </c>
      <c r="K3" s="1" t="s">
        <v>1</v>
      </c>
    </row>
    <row r="4" spans="1:12" x14ac:dyDescent="0.35">
      <c r="A4">
        <v>2</v>
      </c>
      <c r="B4">
        <v>4.9000000000000004</v>
      </c>
      <c r="C4">
        <v>3</v>
      </c>
      <c r="D4" t="s">
        <v>3</v>
      </c>
      <c r="E4" s="5">
        <f t="shared" ref="E4:E17" si="0">SQRT((B4-$J$4)^2 + (C4-$K$4)^2)</f>
        <v>1.3999999999999995</v>
      </c>
      <c r="F4">
        <f t="shared" ref="F4:F17" si="1">RANK(E4,$E$3:$E$17,1)</f>
        <v>11</v>
      </c>
      <c r="G4">
        <f t="shared" ref="G4:G17" si="2">ABS($J$4-B4)+ABS($K$4-C4)</f>
        <v>1.3999999999999995</v>
      </c>
      <c r="H4">
        <f t="shared" ref="H4:H17" si="3">RANK(G4,$G$3:$G$17,1)</f>
        <v>8</v>
      </c>
      <c r="J4">
        <v>6.3</v>
      </c>
      <c r="K4">
        <v>3</v>
      </c>
      <c r="L4" t="s">
        <v>19</v>
      </c>
    </row>
    <row r="5" spans="1:12" x14ac:dyDescent="0.35">
      <c r="A5">
        <v>3</v>
      </c>
      <c r="B5">
        <v>4.7</v>
      </c>
      <c r="C5">
        <v>3.2</v>
      </c>
      <c r="D5" t="s">
        <v>3</v>
      </c>
      <c r="E5" s="5">
        <f t="shared" si="0"/>
        <v>1.6124515496597096</v>
      </c>
      <c r="F5">
        <f t="shared" si="1"/>
        <v>14</v>
      </c>
      <c r="G5">
        <f t="shared" si="2"/>
        <v>1.7999999999999998</v>
      </c>
      <c r="H5">
        <f t="shared" si="3"/>
        <v>12</v>
      </c>
    </row>
    <row r="6" spans="1:12" x14ac:dyDescent="0.35">
      <c r="A6">
        <v>4</v>
      </c>
      <c r="B6">
        <v>4.5999999999999996</v>
      </c>
      <c r="C6">
        <v>3.1</v>
      </c>
      <c r="D6" t="s">
        <v>3</v>
      </c>
      <c r="E6" s="5">
        <f t="shared" si="0"/>
        <v>1.7029386365926404</v>
      </c>
      <c r="F6">
        <f t="shared" si="1"/>
        <v>15</v>
      </c>
      <c r="G6">
        <f t="shared" si="2"/>
        <v>1.8000000000000003</v>
      </c>
      <c r="H6">
        <f t="shared" si="3"/>
        <v>13</v>
      </c>
    </row>
    <row r="7" spans="1:12" x14ac:dyDescent="0.35">
      <c r="A7">
        <v>5</v>
      </c>
      <c r="B7">
        <v>5</v>
      </c>
      <c r="C7">
        <v>3.6</v>
      </c>
      <c r="D7" t="s">
        <v>3</v>
      </c>
      <c r="E7" s="5">
        <f t="shared" si="0"/>
        <v>1.4317821063276353</v>
      </c>
      <c r="F7">
        <f t="shared" si="1"/>
        <v>12</v>
      </c>
      <c r="G7">
        <f t="shared" si="2"/>
        <v>1.9</v>
      </c>
      <c r="H7">
        <f t="shared" si="3"/>
        <v>14</v>
      </c>
    </row>
    <row r="8" spans="1:12" x14ac:dyDescent="0.35">
      <c r="A8">
        <v>6</v>
      </c>
      <c r="B8">
        <v>5.5</v>
      </c>
      <c r="C8">
        <v>2.2999999999999998</v>
      </c>
      <c r="D8" t="s">
        <v>4</v>
      </c>
      <c r="E8" s="5">
        <f t="shared" si="0"/>
        <v>1.0630145812734648</v>
      </c>
      <c r="F8">
        <f t="shared" si="1"/>
        <v>8</v>
      </c>
      <c r="G8">
        <f t="shared" si="2"/>
        <v>1.5</v>
      </c>
      <c r="H8">
        <f t="shared" si="3"/>
        <v>9</v>
      </c>
    </row>
    <row r="9" spans="1:12" x14ac:dyDescent="0.35">
      <c r="A9">
        <v>7</v>
      </c>
      <c r="B9">
        <v>6.5</v>
      </c>
      <c r="C9">
        <v>2.8</v>
      </c>
      <c r="D9" t="s">
        <v>4</v>
      </c>
      <c r="E9" s="5">
        <f t="shared" si="0"/>
        <v>0.28284271247461928</v>
      </c>
      <c r="F9">
        <f t="shared" si="1"/>
        <v>1</v>
      </c>
      <c r="G9">
        <f t="shared" si="2"/>
        <v>0.40000000000000036</v>
      </c>
      <c r="H9">
        <f t="shared" si="3"/>
        <v>2</v>
      </c>
    </row>
    <row r="10" spans="1:12" x14ac:dyDescent="0.35">
      <c r="A10">
        <v>8</v>
      </c>
      <c r="B10">
        <v>5.7</v>
      </c>
      <c r="C10">
        <v>2.8</v>
      </c>
      <c r="D10" t="s">
        <v>4</v>
      </c>
      <c r="E10" s="5">
        <f t="shared" si="0"/>
        <v>0.63245553203367566</v>
      </c>
      <c r="F10">
        <f t="shared" si="1"/>
        <v>6</v>
      </c>
      <c r="G10">
        <f t="shared" si="2"/>
        <v>0.79999999999999982</v>
      </c>
      <c r="H10">
        <f t="shared" si="3"/>
        <v>6</v>
      </c>
    </row>
    <row r="11" spans="1:12" x14ac:dyDescent="0.35">
      <c r="A11">
        <v>9</v>
      </c>
      <c r="B11">
        <v>6.3</v>
      </c>
      <c r="C11">
        <v>3.3</v>
      </c>
      <c r="D11" t="s">
        <v>4</v>
      </c>
      <c r="E11" s="5">
        <f t="shared" si="0"/>
        <v>0.29999999999999982</v>
      </c>
      <c r="F11">
        <f t="shared" si="1"/>
        <v>3</v>
      </c>
      <c r="G11">
        <f t="shared" si="2"/>
        <v>0.29999999999999982</v>
      </c>
      <c r="H11">
        <f t="shared" si="3"/>
        <v>1</v>
      </c>
    </row>
    <row r="12" spans="1:12" x14ac:dyDescent="0.35">
      <c r="A12">
        <v>10</v>
      </c>
      <c r="B12">
        <v>4.9000000000000004</v>
      </c>
      <c r="C12">
        <v>2.4</v>
      </c>
      <c r="D12" t="s">
        <v>4</v>
      </c>
      <c r="E12" s="5">
        <f t="shared" si="0"/>
        <v>1.5231546211727811</v>
      </c>
      <c r="F12">
        <f t="shared" si="1"/>
        <v>13</v>
      </c>
      <c r="G12">
        <f t="shared" si="2"/>
        <v>1.9999999999999996</v>
      </c>
      <c r="H12">
        <f t="shared" si="3"/>
        <v>15</v>
      </c>
    </row>
    <row r="13" spans="1:12" x14ac:dyDescent="0.35">
      <c r="A13">
        <v>11</v>
      </c>
      <c r="B13">
        <v>7.2</v>
      </c>
      <c r="C13">
        <v>3.6</v>
      </c>
      <c r="D13" t="s">
        <v>5</v>
      </c>
      <c r="E13" s="5">
        <f t="shared" si="0"/>
        <v>1.0816653826391971</v>
      </c>
      <c r="F13">
        <f t="shared" si="1"/>
        <v>9</v>
      </c>
      <c r="G13">
        <f t="shared" si="2"/>
        <v>1.5000000000000004</v>
      </c>
      <c r="H13">
        <f t="shared" si="3"/>
        <v>10</v>
      </c>
    </row>
    <row r="14" spans="1:12" x14ac:dyDescent="0.35">
      <c r="A14">
        <v>12</v>
      </c>
      <c r="B14">
        <v>6.5</v>
      </c>
      <c r="C14">
        <v>3.2</v>
      </c>
      <c r="D14" t="s">
        <v>5</v>
      </c>
      <c r="E14" s="5">
        <f t="shared" si="0"/>
        <v>0.28284271247461928</v>
      </c>
      <c r="F14">
        <f t="shared" si="1"/>
        <v>1</v>
      </c>
      <c r="G14">
        <f t="shared" si="2"/>
        <v>0.40000000000000036</v>
      </c>
      <c r="H14">
        <f t="shared" si="3"/>
        <v>2</v>
      </c>
    </row>
    <row r="15" spans="1:12" x14ac:dyDescent="0.35">
      <c r="A15">
        <v>13</v>
      </c>
      <c r="B15">
        <v>6.4</v>
      </c>
      <c r="C15">
        <v>2.7</v>
      </c>
      <c r="D15" t="s">
        <v>5</v>
      </c>
      <c r="E15" s="5">
        <f t="shared" si="0"/>
        <v>0.31622776601683794</v>
      </c>
      <c r="F15">
        <f t="shared" si="1"/>
        <v>4</v>
      </c>
      <c r="G15">
        <f t="shared" si="2"/>
        <v>0.40000000000000036</v>
      </c>
      <c r="H15">
        <f t="shared" si="3"/>
        <v>2</v>
      </c>
    </row>
    <row r="16" spans="1:12" x14ac:dyDescent="0.35">
      <c r="A16">
        <v>14</v>
      </c>
      <c r="B16">
        <v>6.8</v>
      </c>
      <c r="C16">
        <v>3</v>
      </c>
      <c r="D16" t="s">
        <v>5</v>
      </c>
      <c r="E16" s="5">
        <f t="shared" si="0"/>
        <v>0.5</v>
      </c>
      <c r="F16">
        <f t="shared" si="1"/>
        <v>5</v>
      </c>
      <c r="G16">
        <f t="shared" si="2"/>
        <v>0.5</v>
      </c>
      <c r="H16">
        <f t="shared" si="3"/>
        <v>5</v>
      </c>
    </row>
    <row r="17" spans="1:10" x14ac:dyDescent="0.35">
      <c r="A17">
        <v>15</v>
      </c>
      <c r="B17">
        <v>5.7</v>
      </c>
      <c r="C17">
        <v>2.5</v>
      </c>
      <c r="D17" t="s">
        <v>5</v>
      </c>
      <c r="E17" s="5">
        <f t="shared" si="0"/>
        <v>0.7810249675906652</v>
      </c>
      <c r="F17">
        <f t="shared" si="1"/>
        <v>7</v>
      </c>
      <c r="G17">
        <f t="shared" si="2"/>
        <v>1.0999999999999996</v>
      </c>
      <c r="H17">
        <f t="shared" si="3"/>
        <v>7</v>
      </c>
    </row>
    <row r="20" spans="1:10" x14ac:dyDescent="0.35">
      <c r="C20" s="13" t="s">
        <v>20</v>
      </c>
    </row>
    <row r="31" spans="1:10" x14ac:dyDescent="0.35">
      <c r="D31" s="1" t="s">
        <v>2</v>
      </c>
      <c r="E31" s="1" t="s">
        <v>7</v>
      </c>
      <c r="F31" s="1" t="s">
        <v>8</v>
      </c>
      <c r="G31" s="1" t="s">
        <v>3</v>
      </c>
      <c r="H31" s="1" t="s">
        <v>4</v>
      </c>
      <c r="I31" s="1" t="s">
        <v>5</v>
      </c>
      <c r="J31" s="1" t="s">
        <v>9</v>
      </c>
    </row>
    <row r="32" spans="1:10" x14ac:dyDescent="0.35">
      <c r="D32" t="s">
        <v>4</v>
      </c>
      <c r="E32">
        <v>0.28284271247461928</v>
      </c>
      <c r="F32">
        <v>1</v>
      </c>
      <c r="G32">
        <f>COUNTIF($D$32:$D32,G$31)</f>
        <v>0</v>
      </c>
      <c r="H32">
        <f>COUNTIF($D$32:$D32,H$31)</f>
        <v>1</v>
      </c>
      <c r="I32">
        <f>COUNTIF($D$32:$D32,I$31)</f>
        <v>0</v>
      </c>
      <c r="J32">
        <v>1</v>
      </c>
    </row>
    <row r="33" spans="4:10" x14ac:dyDescent="0.35">
      <c r="D33" t="s">
        <v>5</v>
      </c>
      <c r="E33">
        <v>0.28284271247461928</v>
      </c>
      <c r="F33">
        <v>1</v>
      </c>
      <c r="G33">
        <f>COUNTIF($D$32:$D33,G$31)</f>
        <v>0</v>
      </c>
      <c r="H33">
        <f>COUNTIF($D$32:$D33,H$31)</f>
        <v>1</v>
      </c>
      <c r="I33">
        <f>COUNTIF($D$32:$D33,I$31)</f>
        <v>1</v>
      </c>
      <c r="J33">
        <v>2</v>
      </c>
    </row>
    <row r="34" spans="4:10" x14ac:dyDescent="0.35">
      <c r="D34" t="s">
        <v>4</v>
      </c>
      <c r="E34">
        <v>0.29999999999999982</v>
      </c>
      <c r="F34">
        <v>2</v>
      </c>
      <c r="G34">
        <f>COUNTIF($D$32:$D34,G$31)</f>
        <v>0</v>
      </c>
      <c r="H34">
        <f>COUNTIF($D$32:$D34,H$31)</f>
        <v>2</v>
      </c>
      <c r="I34">
        <f>COUNTIF($D$32:$D34,I$31)</f>
        <v>1</v>
      </c>
      <c r="J34">
        <v>3</v>
      </c>
    </row>
    <row r="35" spans="4:10" x14ac:dyDescent="0.35">
      <c r="D35" t="s">
        <v>5</v>
      </c>
      <c r="E35">
        <v>0.31622776601683794</v>
      </c>
      <c r="F35">
        <v>3</v>
      </c>
      <c r="G35">
        <f>COUNTIF($D$32:$D35,G$31)</f>
        <v>0</v>
      </c>
      <c r="H35">
        <f>COUNTIF($D$32:$D35,H$31)</f>
        <v>2</v>
      </c>
      <c r="I35">
        <f>COUNTIF($D$32:$D35,I$31)</f>
        <v>2</v>
      </c>
      <c r="J35">
        <v>4</v>
      </c>
    </row>
    <row r="36" spans="4:10" x14ac:dyDescent="0.35">
      <c r="D36" t="s">
        <v>5</v>
      </c>
      <c r="E36">
        <v>0.5</v>
      </c>
      <c r="F36">
        <v>4</v>
      </c>
      <c r="G36">
        <f>COUNTIF($D$32:$D36,G$31)</f>
        <v>0</v>
      </c>
      <c r="H36">
        <f>COUNTIF($D$32:$D36,H$31)</f>
        <v>2</v>
      </c>
      <c r="I36">
        <f>COUNTIF($D$32:$D36,I$31)</f>
        <v>3</v>
      </c>
      <c r="J36">
        <v>5</v>
      </c>
    </row>
    <row r="37" spans="4:10" x14ac:dyDescent="0.35">
      <c r="D37" t="s">
        <v>4</v>
      </c>
      <c r="E37">
        <v>0.63245553203367566</v>
      </c>
      <c r="F37">
        <v>5</v>
      </c>
      <c r="G37">
        <f>COUNTIF($D$32:$D37,G$31)</f>
        <v>0</v>
      </c>
      <c r="H37">
        <f>COUNTIF($D$32:$D37,H$31)</f>
        <v>3</v>
      </c>
      <c r="I37">
        <f>COUNTIF($D$32:$D37,I$31)</f>
        <v>3</v>
      </c>
      <c r="J37">
        <v>6</v>
      </c>
    </row>
    <row r="38" spans="4:10" x14ac:dyDescent="0.35">
      <c r="D38" t="s">
        <v>5</v>
      </c>
      <c r="E38">
        <v>0.7810249675906652</v>
      </c>
      <c r="F38">
        <v>6</v>
      </c>
      <c r="G38">
        <f>COUNTIF($D$32:$D38,G$31)</f>
        <v>0</v>
      </c>
      <c r="H38">
        <f>COUNTIF($D$32:$D38,H$31)</f>
        <v>3</v>
      </c>
      <c r="I38">
        <f>COUNTIF($D$32:$D38,I$31)</f>
        <v>4</v>
      </c>
      <c r="J38">
        <v>7</v>
      </c>
    </row>
    <row r="39" spans="4:10" x14ac:dyDescent="0.35">
      <c r="D39" t="s">
        <v>4</v>
      </c>
      <c r="E39">
        <v>1.0630145812734648</v>
      </c>
      <c r="F39">
        <v>7</v>
      </c>
      <c r="G39">
        <f>COUNTIF($D$32:$D39,G$31)</f>
        <v>0</v>
      </c>
      <c r="H39">
        <f>COUNTIF($D$32:$D39,H$31)</f>
        <v>4</v>
      </c>
      <c r="I39">
        <f>COUNTIF($D$32:$D39,I$31)</f>
        <v>4</v>
      </c>
      <c r="J39">
        <v>8</v>
      </c>
    </row>
    <row r="40" spans="4:10" x14ac:dyDescent="0.35">
      <c r="D40" t="s">
        <v>5</v>
      </c>
      <c r="E40">
        <v>1.0816653826391971</v>
      </c>
      <c r="F40">
        <v>8</v>
      </c>
      <c r="G40">
        <f>COUNTIF($D$32:$D40,G$31)</f>
        <v>0</v>
      </c>
      <c r="H40">
        <f>COUNTIF($D$32:$D40,H$31)</f>
        <v>4</v>
      </c>
      <c r="I40">
        <f>COUNTIF($D$32:$D40,I$31)</f>
        <v>5</v>
      </c>
      <c r="J40">
        <v>9</v>
      </c>
    </row>
    <row r="41" spans="4:10" x14ac:dyDescent="0.35">
      <c r="D41" t="s">
        <v>3</v>
      </c>
      <c r="E41">
        <v>1.3</v>
      </c>
      <c r="F41">
        <v>9</v>
      </c>
      <c r="G41">
        <f>COUNTIF($D$32:$D41,G$31)</f>
        <v>1</v>
      </c>
      <c r="H41">
        <f>COUNTIF($D$32:$D41,H$31)</f>
        <v>4</v>
      </c>
      <c r="I41">
        <f>COUNTIF($D$32:$D41,I$31)</f>
        <v>5</v>
      </c>
      <c r="J41">
        <v>10</v>
      </c>
    </row>
    <row r="42" spans="4:10" x14ac:dyDescent="0.35">
      <c r="D42" t="s">
        <v>3</v>
      </c>
      <c r="E42">
        <v>1.3999999999999995</v>
      </c>
      <c r="F42">
        <v>10</v>
      </c>
      <c r="G42">
        <f>COUNTIF($D$32:$D42,G$31)</f>
        <v>2</v>
      </c>
      <c r="H42">
        <f>COUNTIF($D$32:$D42,H$31)</f>
        <v>4</v>
      </c>
      <c r="I42">
        <f>COUNTIF($D$32:$D42,I$31)</f>
        <v>5</v>
      </c>
      <c r="J42">
        <v>11</v>
      </c>
    </row>
    <row r="43" spans="4:10" x14ac:dyDescent="0.35">
      <c r="D43" t="s">
        <v>3</v>
      </c>
      <c r="E43">
        <v>1.4317821063276353</v>
      </c>
      <c r="F43">
        <v>11</v>
      </c>
      <c r="G43">
        <f>COUNTIF($D$32:$D43,G$31)</f>
        <v>3</v>
      </c>
      <c r="H43">
        <f>COUNTIF($D$32:$D43,H$31)</f>
        <v>4</v>
      </c>
      <c r="I43">
        <f>COUNTIF($D$32:$D43,I$31)</f>
        <v>5</v>
      </c>
      <c r="J43">
        <v>12</v>
      </c>
    </row>
    <row r="44" spans="4:10" x14ac:dyDescent="0.35">
      <c r="D44" t="s">
        <v>4</v>
      </c>
      <c r="E44">
        <v>1.5231546211727811</v>
      </c>
      <c r="F44">
        <v>12</v>
      </c>
      <c r="G44">
        <f>COUNTIF($D$32:$D44,G$31)</f>
        <v>3</v>
      </c>
      <c r="H44">
        <f>COUNTIF($D$32:$D44,H$31)</f>
        <v>5</v>
      </c>
      <c r="I44">
        <f>COUNTIF($D$32:$D44,I$31)</f>
        <v>5</v>
      </c>
      <c r="J44">
        <v>13</v>
      </c>
    </row>
    <row r="45" spans="4:10" x14ac:dyDescent="0.35">
      <c r="D45" t="s">
        <v>3</v>
      </c>
      <c r="E45">
        <v>1.6124515496597096</v>
      </c>
      <c r="F45">
        <v>13</v>
      </c>
      <c r="G45">
        <f>COUNTIF($D$32:$D45,G$31)</f>
        <v>4</v>
      </c>
      <c r="H45">
        <f>COUNTIF($D$32:$D45,H$31)</f>
        <v>5</v>
      </c>
      <c r="I45">
        <f>COUNTIF($D$32:$D45,I$31)</f>
        <v>5</v>
      </c>
      <c r="J45">
        <v>14</v>
      </c>
    </row>
    <row r="46" spans="4:10" x14ac:dyDescent="0.35">
      <c r="D46" t="s">
        <v>3</v>
      </c>
      <c r="E46">
        <v>1.7029386365926404</v>
      </c>
      <c r="F46">
        <v>14</v>
      </c>
      <c r="G46">
        <f>COUNTIF($D$32:$D46,G$31)</f>
        <v>5</v>
      </c>
      <c r="H46">
        <f>COUNTIF($D$32:$D46,H$31)</f>
        <v>5</v>
      </c>
      <c r="I46">
        <f>COUNTIF($D$32:$D46,I$31)</f>
        <v>5</v>
      </c>
      <c r="J46">
        <v>15</v>
      </c>
    </row>
  </sheetData>
  <sortState xmlns:xlrd2="http://schemas.microsoft.com/office/spreadsheetml/2017/richdata2" ref="B3:G17">
    <sortCondition ref="F32:F46"/>
  </sortState>
  <conditionalFormatting sqref="F3:F17">
    <cfRule type="top10" dxfId="39" priority="2" bottom="1" rank="5"/>
  </conditionalFormatting>
  <conditionalFormatting sqref="H3:H17">
    <cfRule type="top10" dxfId="38" priority="1" bottom="1" rank="5"/>
  </conditionalFormatting>
  <hyperlinks>
    <hyperlink ref="C20" r:id="rId1" xr:uid="{5F6ACA93-1C4E-4EFD-9E32-27168292207B}"/>
  </hyperlinks>
  <pageMargins left="0.7" right="0.7" top="0.75" bottom="0.75" header="0.3" footer="0.3"/>
  <pageSetup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A310-6A2E-4385-9D4D-68E41F629050}">
  <dimension ref="A2:L46"/>
  <sheetViews>
    <sheetView zoomScale="110" zoomScaleNormal="110" workbookViewId="0">
      <selection activeCell="J2" sqref="J2:L4"/>
    </sheetView>
  </sheetViews>
  <sheetFormatPr defaultRowHeight="14.5" x14ac:dyDescent="0.35"/>
  <cols>
    <col min="2" max="2" width="12.26953125" bestFit="1" customWidth="1"/>
    <col min="3" max="3" width="11.7265625" bestFit="1" customWidth="1"/>
    <col min="4" max="4" width="9.7265625" bestFit="1" customWidth="1"/>
    <col min="5" max="5" width="10.81640625" customWidth="1"/>
    <col min="7" max="7" width="11.26953125" bestFit="1" customWidth="1"/>
    <col min="8" max="8" width="12.453125" bestFit="1" customWidth="1"/>
    <col min="9" max="9" width="11.81640625" bestFit="1" customWidth="1"/>
    <col min="10" max="10" width="12.54296875" bestFit="1" customWidth="1"/>
    <col min="11" max="11" width="12" bestFit="1" customWidth="1"/>
  </cols>
  <sheetData>
    <row r="2" spans="1:12" ht="29" x14ac:dyDescent="0.35">
      <c r="B2" s="1" t="s">
        <v>13</v>
      </c>
      <c r="C2" s="1" t="s">
        <v>14</v>
      </c>
      <c r="D2" s="1" t="s">
        <v>15</v>
      </c>
      <c r="E2" s="10" t="s">
        <v>16</v>
      </c>
      <c r="F2" s="1" t="s">
        <v>17</v>
      </c>
      <c r="G2" s="10" t="s">
        <v>18</v>
      </c>
      <c r="H2" s="1" t="s">
        <v>17</v>
      </c>
      <c r="J2" s="3" t="s">
        <v>6</v>
      </c>
    </row>
    <row r="3" spans="1:12" x14ac:dyDescent="0.35">
      <c r="A3">
        <v>1</v>
      </c>
      <c r="B3">
        <v>5.0999999999999996</v>
      </c>
      <c r="C3">
        <v>3.5</v>
      </c>
      <c r="D3" t="s">
        <v>3</v>
      </c>
      <c r="E3" s="5">
        <f>SQRT((B3-$J$4)^2+(C3-$K$4)^2)</f>
        <v>1.3</v>
      </c>
      <c r="F3">
        <f>RANK(E3,$E$3:$E$17,1)</f>
        <v>10</v>
      </c>
      <c r="G3">
        <f>ABS($J$4-B3)+ABS($K$4-C3)</f>
        <v>1.7000000000000002</v>
      </c>
      <c r="H3">
        <f>RANK(G3,$G$3:$G$17,1)</f>
        <v>11</v>
      </c>
      <c r="J3" s="1" t="s">
        <v>0</v>
      </c>
      <c r="K3" s="1" t="s">
        <v>1</v>
      </c>
    </row>
    <row r="4" spans="1:12" x14ac:dyDescent="0.35">
      <c r="A4">
        <v>2</v>
      </c>
      <c r="B4">
        <v>4.9000000000000004</v>
      </c>
      <c r="C4">
        <v>3</v>
      </c>
      <c r="D4" t="s">
        <v>3</v>
      </c>
      <c r="E4" s="5">
        <f t="shared" ref="E4:E17" si="0">SQRT((B4-$J$4)^2+(C4-$K$4)^2)</f>
        <v>1.3999999999999995</v>
      </c>
      <c r="F4">
        <f t="shared" ref="F4:F17" si="1">RANK(E4,$E$3:$E$17,1)</f>
        <v>11</v>
      </c>
      <c r="G4">
        <f t="shared" ref="G4:G17" si="2">ABS($J$4-B4)+ABS($K$4-C4)</f>
        <v>1.3999999999999995</v>
      </c>
      <c r="H4">
        <f t="shared" ref="H4:H17" si="3">RANK(G4,$G$3:$G$17,1)</f>
        <v>8</v>
      </c>
      <c r="J4">
        <v>6.3</v>
      </c>
      <c r="K4">
        <v>3</v>
      </c>
      <c r="L4" s="12" t="s">
        <v>5</v>
      </c>
    </row>
    <row r="5" spans="1:12" x14ac:dyDescent="0.35">
      <c r="A5">
        <v>3</v>
      </c>
      <c r="B5">
        <v>4.7</v>
      </c>
      <c r="C5">
        <v>3.2</v>
      </c>
      <c r="D5" t="s">
        <v>3</v>
      </c>
      <c r="E5" s="5">
        <f t="shared" si="0"/>
        <v>1.6124515496597096</v>
      </c>
      <c r="F5">
        <f t="shared" si="1"/>
        <v>14</v>
      </c>
      <c r="G5">
        <f t="shared" si="2"/>
        <v>1.7999999999999998</v>
      </c>
      <c r="H5">
        <f t="shared" si="3"/>
        <v>12</v>
      </c>
    </row>
    <row r="6" spans="1:12" x14ac:dyDescent="0.35">
      <c r="A6">
        <v>4</v>
      </c>
      <c r="B6">
        <v>4.5999999999999996</v>
      </c>
      <c r="C6">
        <v>3.1</v>
      </c>
      <c r="D6" t="s">
        <v>3</v>
      </c>
      <c r="E6" s="5">
        <f t="shared" si="0"/>
        <v>1.7029386365926404</v>
      </c>
      <c r="F6">
        <f t="shared" si="1"/>
        <v>15</v>
      </c>
      <c r="G6">
        <f t="shared" si="2"/>
        <v>1.8000000000000003</v>
      </c>
      <c r="H6">
        <f t="shared" si="3"/>
        <v>13</v>
      </c>
      <c r="J6" s="11" t="s">
        <v>21</v>
      </c>
      <c r="K6">
        <v>5</v>
      </c>
    </row>
    <row r="7" spans="1:12" x14ac:dyDescent="0.35">
      <c r="A7">
        <v>5</v>
      </c>
      <c r="B7">
        <v>5</v>
      </c>
      <c r="C7">
        <v>3.6</v>
      </c>
      <c r="D7" t="s">
        <v>3</v>
      </c>
      <c r="E7" s="5">
        <f t="shared" si="0"/>
        <v>1.4317821063276353</v>
      </c>
      <c r="F7">
        <f t="shared" si="1"/>
        <v>12</v>
      </c>
      <c r="G7">
        <f t="shared" si="2"/>
        <v>1.9</v>
      </c>
      <c r="H7">
        <f t="shared" si="3"/>
        <v>14</v>
      </c>
    </row>
    <row r="8" spans="1:12" x14ac:dyDescent="0.35">
      <c r="A8">
        <v>6</v>
      </c>
      <c r="B8">
        <v>5.5</v>
      </c>
      <c r="C8">
        <v>2.2999999999999998</v>
      </c>
      <c r="D8" t="s">
        <v>4</v>
      </c>
      <c r="E8" s="5">
        <f t="shared" si="0"/>
        <v>1.0630145812734648</v>
      </c>
      <c r="F8">
        <f t="shared" si="1"/>
        <v>8</v>
      </c>
      <c r="G8">
        <f t="shared" si="2"/>
        <v>1.5</v>
      </c>
      <c r="H8">
        <f t="shared" si="3"/>
        <v>9</v>
      </c>
    </row>
    <row r="9" spans="1:12" x14ac:dyDescent="0.35">
      <c r="A9">
        <v>7</v>
      </c>
      <c r="B9">
        <v>6.5</v>
      </c>
      <c r="C9">
        <v>2.8</v>
      </c>
      <c r="D9" t="s">
        <v>4</v>
      </c>
      <c r="E9" s="5">
        <f t="shared" si="0"/>
        <v>0.28284271247461928</v>
      </c>
      <c r="F9">
        <f t="shared" si="1"/>
        <v>1</v>
      </c>
      <c r="G9">
        <f t="shared" si="2"/>
        <v>0.40000000000000036</v>
      </c>
      <c r="H9">
        <f t="shared" si="3"/>
        <v>2</v>
      </c>
    </row>
    <row r="10" spans="1:12" x14ac:dyDescent="0.35">
      <c r="A10">
        <v>8</v>
      </c>
      <c r="B10">
        <v>5.7</v>
      </c>
      <c r="C10">
        <v>2.8</v>
      </c>
      <c r="D10" t="s">
        <v>4</v>
      </c>
      <c r="E10" s="5">
        <f t="shared" si="0"/>
        <v>0.63245553203367566</v>
      </c>
      <c r="F10">
        <f t="shared" si="1"/>
        <v>6</v>
      </c>
      <c r="G10">
        <f t="shared" si="2"/>
        <v>0.79999999999999982</v>
      </c>
      <c r="H10">
        <f t="shared" si="3"/>
        <v>6</v>
      </c>
    </row>
    <row r="11" spans="1:12" x14ac:dyDescent="0.35">
      <c r="A11">
        <v>9</v>
      </c>
      <c r="B11">
        <v>6.3</v>
      </c>
      <c r="C11">
        <v>3.3</v>
      </c>
      <c r="D11" t="s">
        <v>4</v>
      </c>
      <c r="E11" s="5">
        <f t="shared" si="0"/>
        <v>0.29999999999999982</v>
      </c>
      <c r="F11">
        <f t="shared" si="1"/>
        <v>3</v>
      </c>
      <c r="G11">
        <f t="shared" si="2"/>
        <v>0.29999999999999982</v>
      </c>
      <c r="H11">
        <f t="shared" si="3"/>
        <v>1</v>
      </c>
    </row>
    <row r="12" spans="1:12" x14ac:dyDescent="0.35">
      <c r="A12">
        <v>10</v>
      </c>
      <c r="B12">
        <v>4.9000000000000004</v>
      </c>
      <c r="C12">
        <v>2.4</v>
      </c>
      <c r="D12" t="s">
        <v>4</v>
      </c>
      <c r="E12" s="5">
        <f t="shared" si="0"/>
        <v>1.5231546211727811</v>
      </c>
      <c r="F12">
        <f t="shared" si="1"/>
        <v>13</v>
      </c>
      <c r="G12">
        <f t="shared" si="2"/>
        <v>1.9999999999999996</v>
      </c>
      <c r="H12">
        <f t="shared" si="3"/>
        <v>15</v>
      </c>
    </row>
    <row r="13" spans="1:12" x14ac:dyDescent="0.35">
      <c r="A13">
        <v>11</v>
      </c>
      <c r="B13">
        <v>7.2</v>
      </c>
      <c r="C13">
        <v>3.6</v>
      </c>
      <c r="D13" t="s">
        <v>5</v>
      </c>
      <c r="E13" s="5">
        <f t="shared" si="0"/>
        <v>1.0816653826391971</v>
      </c>
      <c r="F13">
        <f t="shared" si="1"/>
        <v>9</v>
      </c>
      <c r="G13">
        <f t="shared" si="2"/>
        <v>1.5000000000000004</v>
      </c>
      <c r="H13">
        <f t="shared" si="3"/>
        <v>10</v>
      </c>
    </row>
    <row r="14" spans="1:12" x14ac:dyDescent="0.35">
      <c r="A14">
        <v>12</v>
      </c>
      <c r="B14">
        <v>6.5</v>
      </c>
      <c r="C14">
        <v>3.2</v>
      </c>
      <c r="D14" t="s">
        <v>5</v>
      </c>
      <c r="E14" s="5">
        <f t="shared" si="0"/>
        <v>0.28284271247461928</v>
      </c>
      <c r="F14">
        <f t="shared" si="1"/>
        <v>1</v>
      </c>
      <c r="G14">
        <f t="shared" si="2"/>
        <v>0.40000000000000036</v>
      </c>
      <c r="H14">
        <f t="shared" si="3"/>
        <v>2</v>
      </c>
    </row>
    <row r="15" spans="1:12" x14ac:dyDescent="0.35">
      <c r="A15">
        <v>13</v>
      </c>
      <c r="B15">
        <v>6.4</v>
      </c>
      <c r="C15">
        <v>2.7</v>
      </c>
      <c r="D15" t="s">
        <v>5</v>
      </c>
      <c r="E15" s="5">
        <f t="shared" si="0"/>
        <v>0.31622776601683794</v>
      </c>
      <c r="F15">
        <f t="shared" si="1"/>
        <v>4</v>
      </c>
      <c r="G15">
        <f t="shared" si="2"/>
        <v>0.40000000000000036</v>
      </c>
      <c r="H15">
        <f t="shared" si="3"/>
        <v>2</v>
      </c>
    </row>
    <row r="16" spans="1:12" x14ac:dyDescent="0.35">
      <c r="A16">
        <v>14</v>
      </c>
      <c r="B16">
        <v>6.8</v>
      </c>
      <c r="C16">
        <v>3</v>
      </c>
      <c r="D16" t="s">
        <v>5</v>
      </c>
      <c r="E16" s="5">
        <f t="shared" si="0"/>
        <v>0.5</v>
      </c>
      <c r="F16">
        <f t="shared" si="1"/>
        <v>5</v>
      </c>
      <c r="G16">
        <f t="shared" si="2"/>
        <v>0.5</v>
      </c>
      <c r="H16">
        <f t="shared" si="3"/>
        <v>5</v>
      </c>
    </row>
    <row r="17" spans="1:10" x14ac:dyDescent="0.35">
      <c r="A17">
        <v>15</v>
      </c>
      <c r="B17">
        <v>5.7</v>
      </c>
      <c r="C17">
        <v>2.5</v>
      </c>
      <c r="D17" t="s">
        <v>5</v>
      </c>
      <c r="E17" s="5">
        <f t="shared" si="0"/>
        <v>0.7810249675906652</v>
      </c>
      <c r="F17">
        <f t="shared" si="1"/>
        <v>7</v>
      </c>
      <c r="G17">
        <f t="shared" si="2"/>
        <v>1.0999999999999996</v>
      </c>
      <c r="H17">
        <f t="shared" si="3"/>
        <v>7</v>
      </c>
    </row>
    <row r="31" spans="1:10" x14ac:dyDescent="0.35">
      <c r="D31" s="1" t="s">
        <v>2</v>
      </c>
      <c r="E31" s="1" t="s">
        <v>7</v>
      </c>
      <c r="F31" s="1" t="s">
        <v>8</v>
      </c>
      <c r="G31" s="1" t="s">
        <v>3</v>
      </c>
      <c r="H31" s="1" t="s">
        <v>4</v>
      </c>
      <c r="I31" s="1" t="s">
        <v>5</v>
      </c>
      <c r="J31" s="1" t="s">
        <v>9</v>
      </c>
    </row>
    <row r="32" spans="1:10" x14ac:dyDescent="0.35">
      <c r="D32" t="s">
        <v>4</v>
      </c>
      <c r="E32">
        <v>0.28284271247461928</v>
      </c>
      <c r="F32">
        <v>1</v>
      </c>
      <c r="G32">
        <f>COUNTIF($D$32:$D32,G$31)</f>
        <v>0</v>
      </c>
      <c r="H32">
        <f>COUNTIF($D$32:$D32,H$31)</f>
        <v>1</v>
      </c>
      <c r="I32">
        <f>COUNTIF($D$32:$D32,I$31)</f>
        <v>0</v>
      </c>
      <c r="J32">
        <v>1</v>
      </c>
    </row>
    <row r="33" spans="4:10" x14ac:dyDescent="0.35">
      <c r="D33" t="s">
        <v>5</v>
      </c>
      <c r="E33">
        <v>0.28284271247461928</v>
      </c>
      <c r="F33">
        <v>1</v>
      </c>
      <c r="G33">
        <f>COUNTIF($D$32:$D33,G$31)</f>
        <v>0</v>
      </c>
      <c r="H33">
        <f>COUNTIF($D$32:$D33,H$31)</f>
        <v>1</v>
      </c>
      <c r="I33">
        <f>COUNTIF($D$32:$D33,I$31)</f>
        <v>1</v>
      </c>
      <c r="J33">
        <v>2</v>
      </c>
    </row>
    <row r="34" spans="4:10" x14ac:dyDescent="0.35">
      <c r="D34" t="s">
        <v>4</v>
      </c>
      <c r="E34">
        <v>0.29999999999999982</v>
      </c>
      <c r="F34">
        <v>2</v>
      </c>
      <c r="G34">
        <f>COUNTIF($D$32:$D34,G$31)</f>
        <v>0</v>
      </c>
      <c r="H34">
        <f>COUNTIF($D$32:$D34,H$31)</f>
        <v>2</v>
      </c>
      <c r="I34">
        <f>COUNTIF($D$32:$D34,I$31)</f>
        <v>1</v>
      </c>
      <c r="J34">
        <v>3</v>
      </c>
    </row>
    <row r="35" spans="4:10" x14ac:dyDescent="0.35">
      <c r="D35" t="s">
        <v>5</v>
      </c>
      <c r="E35">
        <v>0.31622776601683794</v>
      </c>
      <c r="F35">
        <v>3</v>
      </c>
      <c r="G35">
        <f>COUNTIF($D$32:$D35,G$31)</f>
        <v>0</v>
      </c>
      <c r="H35">
        <f>COUNTIF($D$32:$D35,H$31)</f>
        <v>2</v>
      </c>
      <c r="I35">
        <f>COUNTIF($D$32:$D35,I$31)</f>
        <v>2</v>
      </c>
      <c r="J35">
        <v>4</v>
      </c>
    </row>
    <row r="36" spans="4:10" x14ac:dyDescent="0.35">
      <c r="D36" t="s">
        <v>5</v>
      </c>
      <c r="E36">
        <v>0.5</v>
      </c>
      <c r="F36">
        <v>4</v>
      </c>
      <c r="G36">
        <f>COUNTIF($D$32:$D36,G$31)</f>
        <v>0</v>
      </c>
      <c r="H36">
        <f>COUNTIF($D$32:$D36,H$31)</f>
        <v>2</v>
      </c>
      <c r="I36">
        <f>COUNTIF($D$32:$D36,I$31)</f>
        <v>3</v>
      </c>
      <c r="J36">
        <v>5</v>
      </c>
    </row>
    <row r="37" spans="4:10" x14ac:dyDescent="0.35">
      <c r="D37" t="s">
        <v>4</v>
      </c>
      <c r="E37">
        <v>0.63245553203367566</v>
      </c>
      <c r="F37">
        <v>5</v>
      </c>
      <c r="G37">
        <f>COUNTIF($D$32:$D37,G$31)</f>
        <v>0</v>
      </c>
      <c r="H37">
        <f>COUNTIF($D$32:$D37,H$31)</f>
        <v>3</v>
      </c>
      <c r="I37">
        <f>COUNTIF($D$32:$D37,I$31)</f>
        <v>3</v>
      </c>
      <c r="J37">
        <v>6</v>
      </c>
    </row>
    <row r="38" spans="4:10" x14ac:dyDescent="0.35">
      <c r="D38" t="s">
        <v>5</v>
      </c>
      <c r="E38">
        <v>0.7810249675906652</v>
      </c>
      <c r="F38">
        <v>6</v>
      </c>
      <c r="G38">
        <f>COUNTIF($D$32:$D38,G$31)</f>
        <v>0</v>
      </c>
      <c r="H38">
        <f>COUNTIF($D$32:$D38,H$31)</f>
        <v>3</v>
      </c>
      <c r="I38">
        <f>COUNTIF($D$32:$D38,I$31)</f>
        <v>4</v>
      </c>
      <c r="J38">
        <v>7</v>
      </c>
    </row>
    <row r="39" spans="4:10" x14ac:dyDescent="0.35">
      <c r="D39" t="s">
        <v>4</v>
      </c>
      <c r="E39">
        <v>1.0630145812734648</v>
      </c>
      <c r="F39">
        <v>7</v>
      </c>
      <c r="G39">
        <f>COUNTIF($D$32:$D39,G$31)</f>
        <v>0</v>
      </c>
      <c r="H39">
        <f>COUNTIF($D$32:$D39,H$31)</f>
        <v>4</v>
      </c>
      <c r="I39">
        <f>COUNTIF($D$32:$D39,I$31)</f>
        <v>4</v>
      </c>
      <c r="J39">
        <v>8</v>
      </c>
    </row>
    <row r="40" spans="4:10" x14ac:dyDescent="0.35">
      <c r="D40" t="s">
        <v>5</v>
      </c>
      <c r="E40">
        <v>1.0816653826391971</v>
      </c>
      <c r="F40">
        <v>8</v>
      </c>
      <c r="G40">
        <f>COUNTIF($D$32:$D40,G$31)</f>
        <v>0</v>
      </c>
      <c r="H40">
        <f>COUNTIF($D$32:$D40,H$31)</f>
        <v>4</v>
      </c>
      <c r="I40">
        <f>COUNTIF($D$32:$D40,I$31)</f>
        <v>5</v>
      </c>
      <c r="J40">
        <v>9</v>
      </c>
    </row>
    <row r="41" spans="4:10" x14ac:dyDescent="0.35">
      <c r="D41" t="s">
        <v>3</v>
      </c>
      <c r="E41">
        <v>1.3</v>
      </c>
      <c r="F41">
        <v>9</v>
      </c>
      <c r="G41">
        <f>COUNTIF($D$32:$D41,G$31)</f>
        <v>1</v>
      </c>
      <c r="H41">
        <f>COUNTIF($D$32:$D41,H$31)</f>
        <v>4</v>
      </c>
      <c r="I41">
        <f>COUNTIF($D$32:$D41,I$31)</f>
        <v>5</v>
      </c>
      <c r="J41">
        <v>10</v>
      </c>
    </row>
    <row r="42" spans="4:10" x14ac:dyDescent="0.35">
      <c r="D42" t="s">
        <v>3</v>
      </c>
      <c r="E42">
        <v>1.3999999999999995</v>
      </c>
      <c r="F42">
        <v>10</v>
      </c>
      <c r="G42">
        <f>COUNTIF($D$32:$D42,G$31)</f>
        <v>2</v>
      </c>
      <c r="H42">
        <f>COUNTIF($D$32:$D42,H$31)</f>
        <v>4</v>
      </c>
      <c r="I42">
        <f>COUNTIF($D$32:$D42,I$31)</f>
        <v>5</v>
      </c>
      <c r="J42">
        <v>11</v>
      </c>
    </row>
    <row r="43" spans="4:10" x14ac:dyDescent="0.35">
      <c r="D43" t="s">
        <v>3</v>
      </c>
      <c r="E43">
        <v>1.4317821063276353</v>
      </c>
      <c r="F43">
        <v>11</v>
      </c>
      <c r="G43">
        <f>COUNTIF($D$32:$D43,G$31)</f>
        <v>3</v>
      </c>
      <c r="H43">
        <f>COUNTIF($D$32:$D43,H$31)</f>
        <v>4</v>
      </c>
      <c r="I43">
        <f>COUNTIF($D$32:$D43,I$31)</f>
        <v>5</v>
      </c>
      <c r="J43">
        <v>12</v>
      </c>
    </row>
    <row r="44" spans="4:10" x14ac:dyDescent="0.35">
      <c r="D44" t="s">
        <v>4</v>
      </c>
      <c r="E44">
        <v>1.5231546211727811</v>
      </c>
      <c r="F44">
        <v>12</v>
      </c>
      <c r="G44">
        <f>COUNTIF($D$32:$D44,G$31)</f>
        <v>3</v>
      </c>
      <c r="H44">
        <f>COUNTIF($D$32:$D44,H$31)</f>
        <v>5</v>
      </c>
      <c r="I44">
        <f>COUNTIF($D$32:$D44,I$31)</f>
        <v>5</v>
      </c>
      <c r="J44">
        <v>13</v>
      </c>
    </row>
    <row r="45" spans="4:10" x14ac:dyDescent="0.35">
      <c r="D45" t="s">
        <v>3</v>
      </c>
      <c r="E45">
        <v>1.6124515496597096</v>
      </c>
      <c r="F45">
        <v>13</v>
      </c>
      <c r="G45">
        <f>COUNTIF($D$32:$D45,G$31)</f>
        <v>4</v>
      </c>
      <c r="H45">
        <f>COUNTIF($D$32:$D45,H$31)</f>
        <v>5</v>
      </c>
      <c r="I45">
        <f>COUNTIF($D$32:$D45,I$31)</f>
        <v>5</v>
      </c>
      <c r="J45">
        <v>14</v>
      </c>
    </row>
    <row r="46" spans="4:10" x14ac:dyDescent="0.35">
      <c r="D46" t="s">
        <v>3</v>
      </c>
      <c r="E46">
        <v>1.7029386365926404</v>
      </c>
      <c r="F46">
        <v>14</v>
      </c>
      <c r="G46">
        <f>COUNTIF($D$32:$D46,G$31)</f>
        <v>5</v>
      </c>
      <c r="H46">
        <f>COUNTIF($D$32:$D46,H$31)</f>
        <v>5</v>
      </c>
      <c r="I46">
        <f>COUNTIF($D$32:$D46,I$31)</f>
        <v>5</v>
      </c>
      <c r="J46">
        <v>15</v>
      </c>
    </row>
  </sheetData>
  <conditionalFormatting sqref="F3:F17">
    <cfRule type="top10" dxfId="37" priority="2" bottom="1" rank="5"/>
  </conditionalFormatting>
  <conditionalFormatting sqref="H3:H17">
    <cfRule type="top10" dxfId="36" priority="1" bottom="1" rank="5"/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7A69-F887-45C5-8E03-DF1F1C144479}">
  <dimension ref="A1:O16"/>
  <sheetViews>
    <sheetView zoomScale="115" zoomScaleNormal="115" workbookViewId="0">
      <selection activeCell="G17" sqref="G17"/>
    </sheetView>
  </sheetViews>
  <sheetFormatPr defaultRowHeight="14.5" x14ac:dyDescent="0.35"/>
  <cols>
    <col min="1" max="1" width="3.81640625" bestFit="1" customWidth="1"/>
    <col min="2" max="2" width="11.54296875" bestFit="1" customWidth="1"/>
    <col min="3" max="3" width="11.08984375" bestFit="1" customWidth="1"/>
    <col min="4" max="4" width="8.90625" bestFit="1" customWidth="1"/>
    <col min="5" max="5" width="10.36328125" customWidth="1"/>
    <col min="6" max="6" width="5" bestFit="1" customWidth="1"/>
    <col min="7" max="7" width="10.26953125" bestFit="1" customWidth="1"/>
    <col min="8" max="8" width="5" bestFit="1" customWidth="1"/>
    <col min="10" max="10" width="11.81640625" bestFit="1" customWidth="1"/>
    <col min="11" max="11" width="11.26953125" bestFit="1" customWidth="1"/>
    <col min="12" max="12" width="7.90625" bestFit="1" customWidth="1"/>
  </cols>
  <sheetData>
    <row r="1" spans="1:15" ht="29.5" thickBot="1" x14ac:dyDescent="0.4">
      <c r="A1" s="37" t="s">
        <v>23</v>
      </c>
      <c r="B1" s="22" t="s">
        <v>13</v>
      </c>
      <c r="C1" s="23" t="s">
        <v>14</v>
      </c>
      <c r="D1" s="24" t="s">
        <v>15</v>
      </c>
      <c r="E1" s="29" t="s">
        <v>16</v>
      </c>
      <c r="F1" s="24" t="s">
        <v>17</v>
      </c>
      <c r="G1" s="25" t="s">
        <v>18</v>
      </c>
      <c r="H1" s="24" t="s">
        <v>17</v>
      </c>
      <c r="J1" s="36" t="s">
        <v>6</v>
      </c>
      <c r="K1" s="36"/>
      <c r="L1" s="36"/>
    </row>
    <row r="2" spans="1:15" x14ac:dyDescent="0.35">
      <c r="A2" s="38">
        <v>1</v>
      </c>
      <c r="B2" s="26">
        <v>5.0999999999999996</v>
      </c>
      <c r="C2" s="20">
        <v>3.5</v>
      </c>
      <c r="D2" s="21" t="s">
        <v>3</v>
      </c>
      <c r="E2" s="33">
        <f>SQRT((B2-$J$3)^2+(C2-$K$3)^2)</f>
        <v>1.3</v>
      </c>
      <c r="F2" s="30">
        <f>RANK(E2,$E$2:$E$16,1)</f>
        <v>10</v>
      </c>
      <c r="G2" s="26">
        <f>ABS(B2-$J$3)+ABS(C2-$K$3)</f>
        <v>1.7000000000000002</v>
      </c>
      <c r="H2" s="21">
        <f>RANK(G2,$G$2:$G$16,1)</f>
        <v>11</v>
      </c>
      <c r="J2" s="1" t="s">
        <v>13</v>
      </c>
      <c r="K2" s="1" t="s">
        <v>14</v>
      </c>
      <c r="L2" s="1" t="s">
        <v>15</v>
      </c>
      <c r="N2">
        <v>-100</v>
      </c>
      <c r="O2">
        <f>ABS(N2)</f>
        <v>100</v>
      </c>
    </row>
    <row r="3" spans="1:15" x14ac:dyDescent="0.35">
      <c r="A3" s="39">
        <v>2</v>
      </c>
      <c r="B3" s="27">
        <v>4.9000000000000004</v>
      </c>
      <c r="C3" s="14">
        <v>3</v>
      </c>
      <c r="D3" s="16" t="s">
        <v>3</v>
      </c>
      <c r="E3" s="34">
        <f t="shared" ref="E3:E16" si="0">SQRT((B3-$J$3)^2+(C3-$K$3)^2)</f>
        <v>1.3999999999999995</v>
      </c>
      <c r="F3" s="31">
        <f t="shared" ref="F3:F16" si="1">RANK(E3,$E$2:$E$16,1)</f>
        <v>11</v>
      </c>
      <c r="G3" s="27">
        <f t="shared" ref="G3:G16" si="2">ABS(B3-$J$3)+ABS(C3-$K$3)</f>
        <v>1.3999999999999995</v>
      </c>
      <c r="H3" s="16">
        <f t="shared" ref="H3:H16" si="3">RANK(G3,$G$2:$G$16,1)</f>
        <v>8</v>
      </c>
      <c r="J3">
        <v>6.3</v>
      </c>
      <c r="K3">
        <v>3</v>
      </c>
      <c r="L3" s="41" t="s">
        <v>19</v>
      </c>
      <c r="M3" s="1" t="s">
        <v>22</v>
      </c>
      <c r="N3">
        <v>100</v>
      </c>
      <c r="O3">
        <f>ABS(N3)</f>
        <v>100</v>
      </c>
    </row>
    <row r="4" spans="1:15" x14ac:dyDescent="0.35">
      <c r="A4" s="39">
        <v>3</v>
      </c>
      <c r="B4" s="27">
        <v>4.7</v>
      </c>
      <c r="C4" s="14">
        <v>3.2</v>
      </c>
      <c r="D4" s="16" t="s">
        <v>3</v>
      </c>
      <c r="E4" s="34">
        <f t="shared" si="0"/>
        <v>1.6124515496597096</v>
      </c>
      <c r="F4" s="31">
        <f t="shared" si="1"/>
        <v>14</v>
      </c>
      <c r="G4" s="27">
        <f t="shared" si="2"/>
        <v>1.7999999999999998</v>
      </c>
      <c r="H4" s="16">
        <f t="shared" si="3"/>
        <v>12</v>
      </c>
    </row>
    <row r="5" spans="1:15" x14ac:dyDescent="0.35">
      <c r="A5" s="39">
        <v>4</v>
      </c>
      <c r="B5" s="27">
        <v>4.5999999999999996</v>
      </c>
      <c r="C5" s="14">
        <v>3.1</v>
      </c>
      <c r="D5" s="16" t="s">
        <v>3</v>
      </c>
      <c r="E5" s="34">
        <f t="shared" si="0"/>
        <v>1.7029386365926404</v>
      </c>
      <c r="F5" s="31">
        <f t="shared" si="1"/>
        <v>15</v>
      </c>
      <c r="G5" s="27">
        <f t="shared" si="2"/>
        <v>1.8000000000000003</v>
      </c>
      <c r="H5" s="16">
        <f t="shared" si="3"/>
        <v>13</v>
      </c>
    </row>
    <row r="6" spans="1:15" x14ac:dyDescent="0.35">
      <c r="A6" s="39">
        <v>5</v>
      </c>
      <c r="B6" s="27">
        <v>5</v>
      </c>
      <c r="C6" s="14">
        <v>3.6</v>
      </c>
      <c r="D6" s="16" t="s">
        <v>3</v>
      </c>
      <c r="E6" s="34">
        <f t="shared" si="0"/>
        <v>1.4317821063276353</v>
      </c>
      <c r="F6" s="31">
        <f t="shared" si="1"/>
        <v>12</v>
      </c>
      <c r="G6" s="27">
        <f t="shared" si="2"/>
        <v>1.9</v>
      </c>
      <c r="H6" s="16">
        <f t="shared" si="3"/>
        <v>14</v>
      </c>
    </row>
    <row r="7" spans="1:15" x14ac:dyDescent="0.35">
      <c r="A7" s="39">
        <v>6</v>
      </c>
      <c r="B7" s="27">
        <v>5.5</v>
      </c>
      <c r="C7" s="14">
        <v>2.2999999999999998</v>
      </c>
      <c r="D7" s="16" t="s">
        <v>4</v>
      </c>
      <c r="E7" s="34">
        <f t="shared" si="0"/>
        <v>1.0630145812734648</v>
      </c>
      <c r="F7" s="31">
        <f t="shared" si="1"/>
        <v>8</v>
      </c>
      <c r="G7" s="27">
        <f t="shared" si="2"/>
        <v>1.5</v>
      </c>
      <c r="H7" s="16">
        <f t="shared" si="3"/>
        <v>9</v>
      </c>
    </row>
    <row r="8" spans="1:15" x14ac:dyDescent="0.35">
      <c r="A8" s="39">
        <v>7</v>
      </c>
      <c r="B8" s="27">
        <v>6.5</v>
      </c>
      <c r="C8" s="14">
        <v>2.8</v>
      </c>
      <c r="D8" s="16" t="s">
        <v>4</v>
      </c>
      <c r="E8" s="34">
        <f t="shared" si="0"/>
        <v>0.28284271247461928</v>
      </c>
      <c r="F8" s="31">
        <f t="shared" si="1"/>
        <v>1</v>
      </c>
      <c r="G8" s="27">
        <f t="shared" si="2"/>
        <v>0.40000000000000036</v>
      </c>
      <c r="H8" s="16">
        <f t="shared" si="3"/>
        <v>2</v>
      </c>
    </row>
    <row r="9" spans="1:15" x14ac:dyDescent="0.35">
      <c r="A9" s="39">
        <v>8</v>
      </c>
      <c r="B9" s="27">
        <v>5.7</v>
      </c>
      <c r="C9" s="14">
        <v>2.8</v>
      </c>
      <c r="D9" s="16" t="s">
        <v>4</v>
      </c>
      <c r="E9" s="34">
        <f t="shared" si="0"/>
        <v>0.63245553203367566</v>
      </c>
      <c r="F9" s="31">
        <f t="shared" si="1"/>
        <v>6</v>
      </c>
      <c r="G9" s="27">
        <f t="shared" si="2"/>
        <v>0.79999999999999982</v>
      </c>
      <c r="H9" s="16">
        <f t="shared" si="3"/>
        <v>6</v>
      </c>
    </row>
    <row r="10" spans="1:15" x14ac:dyDescent="0.35">
      <c r="A10" s="39">
        <v>9</v>
      </c>
      <c r="B10" s="27">
        <v>6.3</v>
      </c>
      <c r="C10" s="14">
        <v>3.3</v>
      </c>
      <c r="D10" s="16" t="s">
        <v>4</v>
      </c>
      <c r="E10" s="34">
        <f t="shared" si="0"/>
        <v>0.29999999999999982</v>
      </c>
      <c r="F10" s="31">
        <f t="shared" si="1"/>
        <v>3</v>
      </c>
      <c r="G10" s="27">
        <f t="shared" si="2"/>
        <v>0.29999999999999982</v>
      </c>
      <c r="H10" s="16">
        <f t="shared" si="3"/>
        <v>1</v>
      </c>
    </row>
    <row r="11" spans="1:15" x14ac:dyDescent="0.35">
      <c r="A11" s="39">
        <v>10</v>
      </c>
      <c r="B11" s="27">
        <v>4.9000000000000004</v>
      </c>
      <c r="C11" s="14">
        <v>2.4</v>
      </c>
      <c r="D11" s="16" t="s">
        <v>4</v>
      </c>
      <c r="E11" s="34">
        <f t="shared" si="0"/>
        <v>1.5231546211727811</v>
      </c>
      <c r="F11" s="31">
        <f t="shared" si="1"/>
        <v>13</v>
      </c>
      <c r="G11" s="27">
        <f t="shared" si="2"/>
        <v>1.9999999999999996</v>
      </c>
      <c r="H11" s="16">
        <f t="shared" si="3"/>
        <v>15</v>
      </c>
    </row>
    <row r="12" spans="1:15" x14ac:dyDescent="0.35">
      <c r="A12" s="39">
        <v>11</v>
      </c>
      <c r="B12" s="27">
        <v>7.2</v>
      </c>
      <c r="C12" s="14">
        <v>3.6</v>
      </c>
      <c r="D12" s="16" t="s">
        <v>5</v>
      </c>
      <c r="E12" s="34">
        <f t="shared" si="0"/>
        <v>1.0816653826391971</v>
      </c>
      <c r="F12" s="31">
        <f t="shared" si="1"/>
        <v>9</v>
      </c>
      <c r="G12" s="27">
        <f t="shared" si="2"/>
        <v>1.5000000000000004</v>
      </c>
      <c r="H12" s="16">
        <f t="shared" si="3"/>
        <v>10</v>
      </c>
    </row>
    <row r="13" spans="1:15" x14ac:dyDescent="0.35">
      <c r="A13" s="39">
        <v>12</v>
      </c>
      <c r="B13" s="27">
        <v>6.5</v>
      </c>
      <c r="C13" s="14">
        <v>3.2</v>
      </c>
      <c r="D13" s="16" t="s">
        <v>5</v>
      </c>
      <c r="E13" s="34">
        <f t="shared" si="0"/>
        <v>0.28284271247461928</v>
      </c>
      <c r="F13" s="31">
        <f t="shared" si="1"/>
        <v>1</v>
      </c>
      <c r="G13" s="27">
        <f t="shared" si="2"/>
        <v>0.40000000000000036</v>
      </c>
      <c r="H13" s="16">
        <f t="shared" si="3"/>
        <v>2</v>
      </c>
    </row>
    <row r="14" spans="1:15" x14ac:dyDescent="0.35">
      <c r="A14" s="39">
        <v>13</v>
      </c>
      <c r="B14" s="27">
        <v>6.4</v>
      </c>
      <c r="C14" s="14">
        <v>2.7</v>
      </c>
      <c r="D14" s="16" t="s">
        <v>5</v>
      </c>
      <c r="E14" s="34">
        <f t="shared" si="0"/>
        <v>0.31622776601683794</v>
      </c>
      <c r="F14" s="31">
        <f t="shared" si="1"/>
        <v>4</v>
      </c>
      <c r="G14" s="27">
        <f t="shared" si="2"/>
        <v>0.40000000000000036</v>
      </c>
      <c r="H14" s="16">
        <f t="shared" si="3"/>
        <v>2</v>
      </c>
    </row>
    <row r="15" spans="1:15" x14ac:dyDescent="0.35">
      <c r="A15" s="39">
        <v>14</v>
      </c>
      <c r="B15" s="27">
        <v>6.8</v>
      </c>
      <c r="C15" s="14">
        <v>3</v>
      </c>
      <c r="D15" s="16" t="s">
        <v>5</v>
      </c>
      <c r="E15" s="34">
        <f t="shared" si="0"/>
        <v>0.5</v>
      </c>
      <c r="F15" s="31">
        <f t="shared" si="1"/>
        <v>5</v>
      </c>
      <c r="G15" s="27">
        <f t="shared" si="2"/>
        <v>0.5</v>
      </c>
      <c r="H15" s="16">
        <f t="shared" si="3"/>
        <v>5</v>
      </c>
    </row>
    <row r="16" spans="1:15" ht="15" thickBot="1" x14ac:dyDescent="0.4">
      <c r="A16" s="40">
        <v>15</v>
      </c>
      <c r="B16" s="28">
        <v>5.7</v>
      </c>
      <c r="C16" s="18">
        <v>2.5</v>
      </c>
      <c r="D16" s="19" t="s">
        <v>5</v>
      </c>
      <c r="E16" s="35">
        <f t="shared" si="0"/>
        <v>0.7810249675906652</v>
      </c>
      <c r="F16" s="32">
        <f t="shared" si="1"/>
        <v>7</v>
      </c>
      <c r="G16" s="28">
        <f t="shared" si="2"/>
        <v>1.0999999999999996</v>
      </c>
      <c r="H16" s="19">
        <f t="shared" si="3"/>
        <v>7</v>
      </c>
    </row>
  </sheetData>
  <mergeCells count="1">
    <mergeCell ref="J1:L1"/>
  </mergeCells>
  <conditionalFormatting sqref="E2:E16">
    <cfRule type="top10" dxfId="35" priority="4" bottom="1" rank="5"/>
  </conditionalFormatting>
  <conditionalFormatting sqref="F2:F16">
    <cfRule type="top10" dxfId="34" priority="3" bottom="1" rank="5"/>
  </conditionalFormatting>
  <conditionalFormatting sqref="G2:G16">
    <cfRule type="top10" dxfId="33" priority="2" bottom="1" rank="5"/>
  </conditionalFormatting>
  <conditionalFormatting sqref="H2:H16">
    <cfRule type="top10" dxfId="32" priority="1" bottom="1" rank="5"/>
  </conditionalFormatting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88C1-2427-4D58-A56E-8B6EFCE32C10}">
  <dimension ref="A1:Q151"/>
  <sheetViews>
    <sheetView workbookViewId="0">
      <selection activeCell="H15" sqref="H15"/>
    </sheetView>
  </sheetViews>
  <sheetFormatPr defaultRowHeight="14.5" x14ac:dyDescent="0.35"/>
  <cols>
    <col min="12" max="12" width="11.453125" bestFit="1" customWidth="1"/>
    <col min="13" max="13" width="11" bestFit="1" customWidth="1"/>
    <col min="14" max="14" width="11.36328125" bestFit="1" customWidth="1"/>
    <col min="15" max="15" width="10.90625" bestFit="1" customWidth="1"/>
  </cols>
  <sheetData>
    <row r="1" spans="1:17" ht="44" thickBot="1" x14ac:dyDescent="0.4">
      <c r="A1" s="42" t="s">
        <v>26</v>
      </c>
      <c r="B1" s="42" t="s">
        <v>0</v>
      </c>
      <c r="C1" s="42" t="s">
        <v>1</v>
      </c>
      <c r="D1" s="42" t="s">
        <v>24</v>
      </c>
      <c r="E1" s="42" t="s">
        <v>25</v>
      </c>
      <c r="F1" s="42" t="s">
        <v>2</v>
      </c>
      <c r="G1" s="42" t="s">
        <v>16</v>
      </c>
      <c r="H1" s="43" t="s">
        <v>17</v>
      </c>
      <c r="I1" s="44" t="s">
        <v>18</v>
      </c>
      <c r="J1" s="43" t="s">
        <v>17</v>
      </c>
    </row>
    <row r="2" spans="1:17" ht="15" thickBot="1" x14ac:dyDescent="0.4">
      <c r="A2" s="54">
        <v>1</v>
      </c>
      <c r="B2" s="63">
        <v>5.0999999999999996</v>
      </c>
      <c r="C2" s="64">
        <v>3.5</v>
      </c>
      <c r="D2" s="64">
        <v>1.4</v>
      </c>
      <c r="E2" s="64">
        <v>0.2</v>
      </c>
      <c r="F2" s="45" t="s">
        <v>3</v>
      </c>
      <c r="G2" s="60">
        <f>SQRT((B2-$L$4)^2+(C2-$M$4)^2+(D2-$N$4)^2+(E2-$O$4)^2)</f>
        <v>3.4788647573597911</v>
      </c>
      <c r="H2" s="45">
        <f>RANK(G2,$G$2:$G$151,1)</f>
        <v>129</v>
      </c>
      <c r="I2" s="65">
        <f>ABS(B2-$L$4)+ABS(C2-$M$4)+ABS(D2-$N$4)+ABS(E2-$O$4)</f>
        <v>6.3500000000000005</v>
      </c>
      <c r="J2" s="45">
        <f>RANK(I2,$I$2:$I$151,1)</f>
        <v>134</v>
      </c>
      <c r="L2" s="53" t="s">
        <v>6</v>
      </c>
      <c r="M2" s="53"/>
      <c r="N2" s="53"/>
      <c r="O2" s="53"/>
      <c r="P2" s="53"/>
    </row>
    <row r="3" spans="1:17" ht="15" thickBot="1" x14ac:dyDescent="0.4">
      <c r="A3" s="55">
        <v>2</v>
      </c>
      <c r="B3" s="15">
        <v>4.9000000000000004</v>
      </c>
      <c r="C3" s="14">
        <v>3</v>
      </c>
      <c r="D3" s="14">
        <v>1.4</v>
      </c>
      <c r="E3" s="14">
        <v>0.2</v>
      </c>
      <c r="F3" s="16" t="s">
        <v>3</v>
      </c>
      <c r="G3" s="61">
        <f t="shared" ref="G3:G66" si="0">SQRT((B3-$L$4)^2+(C3-$M$4)^2+(D3-$N$4)^2+(E3-$O$4)^2)</f>
        <v>3.504639781775011</v>
      </c>
      <c r="H3" s="16">
        <f t="shared" ref="H3:H66" si="1">RANK(G3,$G$2:$G$151,1)</f>
        <v>132</v>
      </c>
      <c r="I3" s="58">
        <f t="shared" ref="I3:I66" si="2">ABS(B3-$L$4)+ABS(C3-$M$4)+ABS(D3-$N$4)+ABS(E3-$O$4)</f>
        <v>6.05</v>
      </c>
      <c r="J3" s="16">
        <f t="shared" ref="J3:J66" si="3">RANK(I3,$I$2:$I$151,1)</f>
        <v>110</v>
      </c>
      <c r="L3" s="29" t="s">
        <v>0</v>
      </c>
      <c r="M3" s="48" t="s">
        <v>1</v>
      </c>
      <c r="N3" s="48" t="s">
        <v>24</v>
      </c>
      <c r="O3" s="51" t="s">
        <v>25</v>
      </c>
      <c r="P3" s="49" t="s">
        <v>15</v>
      </c>
    </row>
    <row r="4" spans="1:17" ht="15" thickBot="1" x14ac:dyDescent="0.4">
      <c r="A4" s="55">
        <v>3</v>
      </c>
      <c r="B4" s="15">
        <v>4.7</v>
      </c>
      <c r="C4" s="14">
        <v>3.2</v>
      </c>
      <c r="D4" s="14">
        <v>1.3</v>
      </c>
      <c r="E4" s="14">
        <v>0.2</v>
      </c>
      <c r="F4" s="16" t="s">
        <v>3</v>
      </c>
      <c r="G4" s="61">
        <f t="shared" si="0"/>
        <v>3.7057387927375562</v>
      </c>
      <c r="H4" s="16">
        <f t="shared" si="1"/>
        <v>144</v>
      </c>
      <c r="I4" s="58">
        <f t="shared" si="2"/>
        <v>6.55</v>
      </c>
      <c r="J4" s="16">
        <f t="shared" si="3"/>
        <v>140</v>
      </c>
      <c r="L4" s="46">
        <v>6.7</v>
      </c>
      <c r="M4" s="47">
        <v>2.75</v>
      </c>
      <c r="N4" s="47">
        <v>4.0999999999999996</v>
      </c>
      <c r="O4" s="52">
        <v>1.5</v>
      </c>
      <c r="P4" s="50" t="s">
        <v>27</v>
      </c>
      <c r="Q4" s="1" t="s">
        <v>22</v>
      </c>
    </row>
    <row r="5" spans="1:17" x14ac:dyDescent="0.35">
      <c r="A5" s="55">
        <v>4</v>
      </c>
      <c r="B5" s="15">
        <v>4.5999999999999996</v>
      </c>
      <c r="C5" s="14">
        <v>3.1</v>
      </c>
      <c r="D5" s="14">
        <v>1.5</v>
      </c>
      <c r="E5" s="14">
        <v>0.2</v>
      </c>
      <c r="F5" s="16" t="s">
        <v>3</v>
      </c>
      <c r="G5" s="61">
        <f t="shared" si="0"/>
        <v>3.603123644839294</v>
      </c>
      <c r="H5" s="16">
        <f t="shared" si="1"/>
        <v>140</v>
      </c>
      <c r="I5" s="58">
        <f t="shared" si="2"/>
        <v>6.3500000000000005</v>
      </c>
      <c r="J5" s="16">
        <f t="shared" si="3"/>
        <v>134</v>
      </c>
    </row>
    <row r="6" spans="1:17" x14ac:dyDescent="0.35">
      <c r="A6" s="55">
        <v>5</v>
      </c>
      <c r="B6" s="15">
        <v>5</v>
      </c>
      <c r="C6" s="14">
        <v>3.6</v>
      </c>
      <c r="D6" s="14">
        <v>1.4</v>
      </c>
      <c r="E6" s="14">
        <v>0.2</v>
      </c>
      <c r="F6" s="16" t="s">
        <v>3</v>
      </c>
      <c r="G6" s="61">
        <f t="shared" si="0"/>
        <v>3.5485912697858004</v>
      </c>
      <c r="H6" s="16">
        <f t="shared" si="1"/>
        <v>136</v>
      </c>
      <c r="I6" s="58">
        <f t="shared" si="2"/>
        <v>6.55</v>
      </c>
      <c r="J6" s="16">
        <f t="shared" si="3"/>
        <v>140</v>
      </c>
    </row>
    <row r="7" spans="1:17" x14ac:dyDescent="0.35">
      <c r="A7" s="55">
        <v>6</v>
      </c>
      <c r="B7" s="15">
        <v>5.4</v>
      </c>
      <c r="C7" s="14">
        <v>3.9</v>
      </c>
      <c r="D7" s="14">
        <v>1.7</v>
      </c>
      <c r="E7" s="14">
        <v>0.4</v>
      </c>
      <c r="F7" s="16" t="s">
        <v>3</v>
      </c>
      <c r="G7" s="61">
        <f t="shared" si="0"/>
        <v>3.1595094555959156</v>
      </c>
      <c r="H7" s="16">
        <f t="shared" si="1"/>
        <v>105</v>
      </c>
      <c r="I7" s="58">
        <f t="shared" si="2"/>
        <v>5.9499999999999993</v>
      </c>
      <c r="J7" s="16">
        <f t="shared" si="3"/>
        <v>107</v>
      </c>
    </row>
    <row r="8" spans="1:17" x14ac:dyDescent="0.35">
      <c r="A8" s="55">
        <v>7</v>
      </c>
      <c r="B8" s="15">
        <v>4.5999999999999996</v>
      </c>
      <c r="C8" s="14">
        <v>3.4</v>
      </c>
      <c r="D8" s="14">
        <v>1.4</v>
      </c>
      <c r="E8" s="14">
        <v>0.3</v>
      </c>
      <c r="F8" s="16" t="s">
        <v>3</v>
      </c>
      <c r="G8" s="61">
        <f t="shared" si="0"/>
        <v>3.6827299656640586</v>
      </c>
      <c r="H8" s="16">
        <f t="shared" si="1"/>
        <v>142</v>
      </c>
      <c r="I8" s="58">
        <f t="shared" si="2"/>
        <v>6.65</v>
      </c>
      <c r="J8" s="16">
        <f t="shared" si="3"/>
        <v>145</v>
      </c>
    </row>
    <row r="9" spans="1:17" x14ac:dyDescent="0.35">
      <c r="A9" s="55">
        <v>8</v>
      </c>
      <c r="B9" s="15">
        <v>5</v>
      </c>
      <c r="C9" s="14">
        <v>3.4</v>
      </c>
      <c r="D9" s="14">
        <v>1.5</v>
      </c>
      <c r="E9" s="14">
        <v>0.2</v>
      </c>
      <c r="F9" s="16" t="s">
        <v>3</v>
      </c>
      <c r="G9" s="61">
        <f t="shared" si="0"/>
        <v>3.429650127928503</v>
      </c>
      <c r="H9" s="16">
        <f t="shared" si="1"/>
        <v>121</v>
      </c>
      <c r="I9" s="58">
        <f t="shared" si="2"/>
        <v>6.2499999999999991</v>
      </c>
      <c r="J9" s="16">
        <f t="shared" si="3"/>
        <v>122</v>
      </c>
    </row>
    <row r="10" spans="1:17" x14ac:dyDescent="0.35">
      <c r="A10" s="55">
        <v>9</v>
      </c>
      <c r="B10" s="15">
        <v>4.4000000000000004</v>
      </c>
      <c r="C10" s="14">
        <v>2.9</v>
      </c>
      <c r="D10" s="14">
        <v>1.4</v>
      </c>
      <c r="E10" s="14">
        <v>0.2</v>
      </c>
      <c r="F10" s="16" t="s">
        <v>3</v>
      </c>
      <c r="G10" s="61">
        <f t="shared" si="0"/>
        <v>3.7805422891431855</v>
      </c>
      <c r="H10" s="16">
        <f t="shared" si="1"/>
        <v>145</v>
      </c>
      <c r="I10" s="58">
        <f t="shared" si="2"/>
        <v>6.4499999999999993</v>
      </c>
      <c r="J10" s="16">
        <f t="shared" si="3"/>
        <v>136</v>
      </c>
    </row>
    <row r="11" spans="1:17" x14ac:dyDescent="0.35">
      <c r="A11" s="55">
        <v>10</v>
      </c>
      <c r="B11" s="15">
        <v>4.9000000000000004</v>
      </c>
      <c r="C11" s="14">
        <v>3.1</v>
      </c>
      <c r="D11" s="14">
        <v>1.5</v>
      </c>
      <c r="E11" s="14">
        <v>0.1</v>
      </c>
      <c r="F11" s="16" t="s">
        <v>3</v>
      </c>
      <c r="G11" s="61">
        <f t="shared" si="0"/>
        <v>3.4759890678769398</v>
      </c>
      <c r="H11" s="16">
        <f t="shared" si="1"/>
        <v>126</v>
      </c>
      <c r="I11" s="58">
        <f t="shared" si="2"/>
        <v>6.15</v>
      </c>
      <c r="J11" s="16">
        <f t="shared" si="3"/>
        <v>119</v>
      </c>
    </row>
    <row r="12" spans="1:17" x14ac:dyDescent="0.35">
      <c r="A12" s="55">
        <v>11</v>
      </c>
      <c r="B12" s="15">
        <v>5.4</v>
      </c>
      <c r="C12" s="14">
        <v>3.7</v>
      </c>
      <c r="D12" s="14">
        <v>1.5</v>
      </c>
      <c r="E12" s="14">
        <v>0.2</v>
      </c>
      <c r="F12" s="16" t="s">
        <v>3</v>
      </c>
      <c r="G12" s="61">
        <f t="shared" si="0"/>
        <v>3.3230257296626515</v>
      </c>
      <c r="H12" s="16">
        <f t="shared" si="1"/>
        <v>111</v>
      </c>
      <c r="I12" s="58">
        <f t="shared" si="2"/>
        <v>6.1499999999999995</v>
      </c>
      <c r="J12" s="16">
        <f t="shared" si="3"/>
        <v>115</v>
      </c>
    </row>
    <row r="13" spans="1:17" x14ac:dyDescent="0.35">
      <c r="A13" s="55">
        <v>12</v>
      </c>
      <c r="B13" s="15">
        <v>4.8</v>
      </c>
      <c r="C13" s="14">
        <v>3.4</v>
      </c>
      <c r="D13" s="14">
        <v>1.6</v>
      </c>
      <c r="E13" s="14">
        <v>0.2</v>
      </c>
      <c r="F13" s="16" t="s">
        <v>3</v>
      </c>
      <c r="G13" s="61">
        <f t="shared" si="0"/>
        <v>3.4601300553591909</v>
      </c>
      <c r="H13" s="16">
        <f t="shared" si="1"/>
        <v>124</v>
      </c>
      <c r="I13" s="58">
        <f t="shared" si="2"/>
        <v>6.35</v>
      </c>
      <c r="J13" s="16">
        <f t="shared" si="3"/>
        <v>129</v>
      </c>
    </row>
    <row r="14" spans="1:17" x14ac:dyDescent="0.35">
      <c r="A14" s="55">
        <v>13</v>
      </c>
      <c r="B14" s="15">
        <v>4.8</v>
      </c>
      <c r="C14" s="14">
        <v>3</v>
      </c>
      <c r="D14" s="14">
        <v>1.4</v>
      </c>
      <c r="E14" s="14">
        <v>0.1</v>
      </c>
      <c r="F14" s="16" t="s">
        <v>3</v>
      </c>
      <c r="G14" s="61">
        <f t="shared" si="0"/>
        <v>3.5947878936037378</v>
      </c>
      <c r="H14" s="16">
        <f t="shared" si="1"/>
        <v>139</v>
      </c>
      <c r="I14" s="58">
        <f t="shared" si="2"/>
        <v>6.25</v>
      </c>
      <c r="J14" s="16">
        <f t="shared" si="3"/>
        <v>125</v>
      </c>
    </row>
    <row r="15" spans="1:17" x14ac:dyDescent="0.35">
      <c r="A15" s="55">
        <v>14</v>
      </c>
      <c r="B15" s="15">
        <v>4.3</v>
      </c>
      <c r="C15" s="14">
        <v>3</v>
      </c>
      <c r="D15" s="14">
        <v>1.1000000000000001</v>
      </c>
      <c r="E15" s="14">
        <v>0.1</v>
      </c>
      <c r="F15" s="16" t="s">
        <v>3</v>
      </c>
      <c r="G15" s="61">
        <f t="shared" si="0"/>
        <v>4.0966449687518685</v>
      </c>
      <c r="H15" s="16">
        <f t="shared" si="1"/>
        <v>150</v>
      </c>
      <c r="I15" s="58">
        <f t="shared" si="2"/>
        <v>7.0500000000000007</v>
      </c>
      <c r="J15" s="16">
        <f t="shared" si="3"/>
        <v>149</v>
      </c>
    </row>
    <row r="16" spans="1:17" x14ac:dyDescent="0.35">
      <c r="A16" s="55">
        <v>15</v>
      </c>
      <c r="B16" s="15">
        <v>5.8</v>
      </c>
      <c r="C16" s="14">
        <v>4</v>
      </c>
      <c r="D16" s="14">
        <v>1.2</v>
      </c>
      <c r="E16" s="14">
        <v>0.2</v>
      </c>
      <c r="F16" s="16" t="s">
        <v>3</v>
      </c>
      <c r="G16" s="61">
        <f t="shared" si="0"/>
        <v>3.5316426772820599</v>
      </c>
      <c r="H16" s="16">
        <f t="shared" si="1"/>
        <v>134</v>
      </c>
      <c r="I16" s="58">
        <f t="shared" si="2"/>
        <v>6.35</v>
      </c>
      <c r="J16" s="16">
        <f t="shared" si="3"/>
        <v>129</v>
      </c>
    </row>
    <row r="17" spans="1:10" x14ac:dyDescent="0.35">
      <c r="A17" s="55">
        <v>16</v>
      </c>
      <c r="B17" s="15">
        <v>5.7</v>
      </c>
      <c r="C17" s="14">
        <v>4.4000000000000004</v>
      </c>
      <c r="D17" s="14">
        <v>1.5</v>
      </c>
      <c r="E17" s="14">
        <v>0.4</v>
      </c>
      <c r="F17" s="16" t="s">
        <v>3</v>
      </c>
      <c r="G17" s="61">
        <f t="shared" si="0"/>
        <v>3.4194297770242335</v>
      </c>
      <c r="H17" s="16">
        <f t="shared" si="1"/>
        <v>120</v>
      </c>
      <c r="I17" s="58">
        <f t="shared" si="2"/>
        <v>6.35</v>
      </c>
      <c r="J17" s="16">
        <f t="shared" si="3"/>
        <v>129</v>
      </c>
    </row>
    <row r="18" spans="1:10" x14ac:dyDescent="0.35">
      <c r="A18" s="55">
        <v>17</v>
      </c>
      <c r="B18" s="15">
        <v>5.4</v>
      </c>
      <c r="C18" s="14">
        <v>3.9</v>
      </c>
      <c r="D18" s="14">
        <v>1.3</v>
      </c>
      <c r="E18" s="14">
        <v>0.4</v>
      </c>
      <c r="F18" s="16" t="s">
        <v>3</v>
      </c>
      <c r="G18" s="61">
        <f t="shared" si="0"/>
        <v>3.473110997362451</v>
      </c>
      <c r="H18" s="16">
        <f t="shared" si="1"/>
        <v>125</v>
      </c>
      <c r="I18" s="58">
        <f t="shared" si="2"/>
        <v>6.35</v>
      </c>
      <c r="J18" s="16">
        <f t="shared" si="3"/>
        <v>129</v>
      </c>
    </row>
    <row r="19" spans="1:10" x14ac:dyDescent="0.35">
      <c r="A19" s="55">
        <v>18</v>
      </c>
      <c r="B19" s="15">
        <v>5.0999999999999996</v>
      </c>
      <c r="C19" s="14">
        <v>3.5</v>
      </c>
      <c r="D19" s="14">
        <v>1.4</v>
      </c>
      <c r="E19" s="14">
        <v>0.3</v>
      </c>
      <c r="F19" s="16" t="s">
        <v>3</v>
      </c>
      <c r="G19" s="61">
        <f t="shared" si="0"/>
        <v>3.4427459970204017</v>
      </c>
      <c r="H19" s="16">
        <f t="shared" si="1"/>
        <v>122</v>
      </c>
      <c r="I19" s="58">
        <f t="shared" si="2"/>
        <v>6.2500000000000009</v>
      </c>
      <c r="J19" s="16">
        <f t="shared" si="3"/>
        <v>128</v>
      </c>
    </row>
    <row r="20" spans="1:10" x14ac:dyDescent="0.35">
      <c r="A20" s="55">
        <v>19</v>
      </c>
      <c r="B20" s="15">
        <v>5.7</v>
      </c>
      <c r="C20" s="14">
        <v>3.8</v>
      </c>
      <c r="D20" s="14">
        <v>1.7</v>
      </c>
      <c r="E20" s="14">
        <v>0.3</v>
      </c>
      <c r="F20" s="16" t="s">
        <v>3</v>
      </c>
      <c r="G20" s="61">
        <f t="shared" si="0"/>
        <v>3.0499999999999994</v>
      </c>
      <c r="H20" s="16">
        <f t="shared" si="1"/>
        <v>99</v>
      </c>
      <c r="I20" s="58">
        <f t="shared" si="2"/>
        <v>5.6499999999999995</v>
      </c>
      <c r="J20" s="16">
        <f t="shared" si="3"/>
        <v>103</v>
      </c>
    </row>
    <row r="21" spans="1:10" x14ac:dyDescent="0.35">
      <c r="A21" s="55">
        <v>20</v>
      </c>
      <c r="B21" s="15">
        <v>5.0999999999999996</v>
      </c>
      <c r="C21" s="14">
        <v>3.8</v>
      </c>
      <c r="D21" s="14">
        <v>1.5</v>
      </c>
      <c r="E21" s="14">
        <v>0.3</v>
      </c>
      <c r="F21" s="16" t="s">
        <v>3</v>
      </c>
      <c r="G21" s="61">
        <f t="shared" si="0"/>
        <v>3.4441980198589044</v>
      </c>
      <c r="H21" s="16">
        <f t="shared" si="1"/>
        <v>123</v>
      </c>
      <c r="I21" s="58">
        <f t="shared" si="2"/>
        <v>6.45</v>
      </c>
      <c r="J21" s="16">
        <f t="shared" si="3"/>
        <v>137</v>
      </c>
    </row>
    <row r="22" spans="1:10" x14ac:dyDescent="0.35">
      <c r="A22" s="55">
        <v>21</v>
      </c>
      <c r="B22" s="15">
        <v>5.4</v>
      </c>
      <c r="C22" s="14">
        <v>3.4</v>
      </c>
      <c r="D22" s="14">
        <v>1.7</v>
      </c>
      <c r="E22" s="14">
        <v>0.2</v>
      </c>
      <c r="F22" s="16" t="s">
        <v>3</v>
      </c>
      <c r="G22" s="61">
        <f t="shared" si="0"/>
        <v>3.0923292192132448</v>
      </c>
      <c r="H22" s="16">
        <f t="shared" si="1"/>
        <v>102</v>
      </c>
      <c r="I22" s="58">
        <f t="shared" si="2"/>
        <v>5.6499999999999995</v>
      </c>
      <c r="J22" s="16">
        <f t="shared" si="3"/>
        <v>103</v>
      </c>
    </row>
    <row r="23" spans="1:10" x14ac:dyDescent="0.35">
      <c r="A23" s="55">
        <v>22</v>
      </c>
      <c r="B23" s="15">
        <v>5.0999999999999996</v>
      </c>
      <c r="C23" s="14">
        <v>3.7</v>
      </c>
      <c r="D23" s="14">
        <v>1.5</v>
      </c>
      <c r="E23" s="14">
        <v>0.4</v>
      </c>
      <c r="F23" s="16" t="s">
        <v>3</v>
      </c>
      <c r="G23" s="61">
        <f t="shared" si="0"/>
        <v>3.3811980125393428</v>
      </c>
      <c r="H23" s="16">
        <f t="shared" si="1"/>
        <v>115</v>
      </c>
      <c r="I23" s="58">
        <f t="shared" si="2"/>
        <v>6.25</v>
      </c>
      <c r="J23" s="16">
        <f t="shared" si="3"/>
        <v>125</v>
      </c>
    </row>
    <row r="24" spans="1:10" x14ac:dyDescent="0.35">
      <c r="A24" s="55">
        <v>23</v>
      </c>
      <c r="B24" s="15">
        <v>4.5999999999999996</v>
      </c>
      <c r="C24" s="14">
        <v>3.6</v>
      </c>
      <c r="D24" s="14">
        <v>1</v>
      </c>
      <c r="E24" s="14">
        <v>0.2</v>
      </c>
      <c r="F24" s="16" t="s">
        <v>3</v>
      </c>
      <c r="G24" s="61">
        <f t="shared" si="0"/>
        <v>4.0537020117418594</v>
      </c>
      <c r="H24" s="16">
        <f t="shared" si="1"/>
        <v>149</v>
      </c>
      <c r="I24" s="58">
        <f t="shared" si="2"/>
        <v>7.3500000000000005</v>
      </c>
      <c r="J24" s="16">
        <f t="shared" si="3"/>
        <v>150</v>
      </c>
    </row>
    <row r="25" spans="1:10" x14ac:dyDescent="0.35">
      <c r="A25" s="55">
        <v>24</v>
      </c>
      <c r="B25" s="15">
        <v>5.0999999999999996</v>
      </c>
      <c r="C25" s="14">
        <v>3.3</v>
      </c>
      <c r="D25" s="14">
        <v>1.7</v>
      </c>
      <c r="E25" s="14">
        <v>0.5</v>
      </c>
      <c r="F25" s="16" t="s">
        <v>3</v>
      </c>
      <c r="G25" s="61">
        <f t="shared" si="0"/>
        <v>3.1020154738492196</v>
      </c>
      <c r="H25" s="16">
        <f t="shared" si="1"/>
        <v>103</v>
      </c>
      <c r="I25" s="58">
        <f t="shared" si="2"/>
        <v>5.55</v>
      </c>
      <c r="J25" s="16">
        <f t="shared" si="3"/>
        <v>101</v>
      </c>
    </row>
    <row r="26" spans="1:10" x14ac:dyDescent="0.35">
      <c r="A26" s="55">
        <v>25</v>
      </c>
      <c r="B26" s="15">
        <v>4.8</v>
      </c>
      <c r="C26" s="14">
        <v>3.4</v>
      </c>
      <c r="D26" s="14">
        <v>1.9</v>
      </c>
      <c r="E26" s="14">
        <v>0.2</v>
      </c>
      <c r="F26" s="16" t="s">
        <v>3</v>
      </c>
      <c r="G26" s="61">
        <f t="shared" si="0"/>
        <v>3.2499999999999996</v>
      </c>
      <c r="H26" s="16">
        <f t="shared" si="1"/>
        <v>108</v>
      </c>
      <c r="I26" s="58">
        <f t="shared" si="2"/>
        <v>6.05</v>
      </c>
      <c r="J26" s="16">
        <f t="shared" si="3"/>
        <v>110</v>
      </c>
    </row>
    <row r="27" spans="1:10" x14ac:dyDescent="0.35">
      <c r="A27" s="55">
        <v>26</v>
      </c>
      <c r="B27" s="15">
        <v>5</v>
      </c>
      <c r="C27" s="14">
        <v>3</v>
      </c>
      <c r="D27" s="14">
        <v>1.6</v>
      </c>
      <c r="E27" s="14">
        <v>0.2</v>
      </c>
      <c r="F27" s="16" t="s">
        <v>3</v>
      </c>
      <c r="G27" s="61">
        <f t="shared" si="0"/>
        <v>3.3003787661418498</v>
      </c>
      <c r="H27" s="16">
        <f t="shared" si="1"/>
        <v>110</v>
      </c>
      <c r="I27" s="58">
        <f t="shared" si="2"/>
        <v>5.7499999999999991</v>
      </c>
      <c r="J27" s="16">
        <f t="shared" si="3"/>
        <v>105</v>
      </c>
    </row>
    <row r="28" spans="1:10" x14ac:dyDescent="0.35">
      <c r="A28" s="55">
        <v>27</v>
      </c>
      <c r="B28" s="15">
        <v>5</v>
      </c>
      <c r="C28" s="14">
        <v>3.4</v>
      </c>
      <c r="D28" s="14">
        <v>1.6</v>
      </c>
      <c r="E28" s="14">
        <v>0.4</v>
      </c>
      <c r="F28" s="16" t="s">
        <v>3</v>
      </c>
      <c r="G28" s="61">
        <f t="shared" si="0"/>
        <v>3.2821486864552618</v>
      </c>
      <c r="H28" s="16">
        <f t="shared" si="1"/>
        <v>109</v>
      </c>
      <c r="I28" s="58">
        <f t="shared" si="2"/>
        <v>5.9499999999999993</v>
      </c>
      <c r="J28" s="16">
        <f t="shared" si="3"/>
        <v>107</v>
      </c>
    </row>
    <row r="29" spans="1:10" x14ac:dyDescent="0.35">
      <c r="A29" s="55">
        <v>28</v>
      </c>
      <c r="B29" s="15">
        <v>5.2</v>
      </c>
      <c r="C29" s="14">
        <v>3.5</v>
      </c>
      <c r="D29" s="14">
        <v>1.5</v>
      </c>
      <c r="E29" s="14">
        <v>0.2</v>
      </c>
      <c r="F29" s="16" t="s">
        <v>3</v>
      </c>
      <c r="G29" s="61">
        <f t="shared" si="0"/>
        <v>3.3559648389099666</v>
      </c>
      <c r="H29" s="16">
        <f t="shared" si="1"/>
        <v>112</v>
      </c>
      <c r="I29" s="58">
        <f t="shared" si="2"/>
        <v>6.1499999999999995</v>
      </c>
      <c r="J29" s="16">
        <f t="shared" si="3"/>
        <v>115</v>
      </c>
    </row>
    <row r="30" spans="1:10" x14ac:dyDescent="0.35">
      <c r="A30" s="55">
        <v>29</v>
      </c>
      <c r="B30" s="15">
        <v>5.2</v>
      </c>
      <c r="C30" s="14">
        <v>3.4</v>
      </c>
      <c r="D30" s="14">
        <v>1.4</v>
      </c>
      <c r="E30" s="14">
        <v>0.2</v>
      </c>
      <c r="F30" s="16" t="s">
        <v>3</v>
      </c>
      <c r="G30" s="61">
        <f t="shared" si="0"/>
        <v>3.4135758377396566</v>
      </c>
      <c r="H30" s="16">
        <f t="shared" si="1"/>
        <v>118</v>
      </c>
      <c r="I30" s="58">
        <f t="shared" si="2"/>
        <v>6.1499999999999995</v>
      </c>
      <c r="J30" s="16">
        <f t="shared" si="3"/>
        <v>115</v>
      </c>
    </row>
    <row r="31" spans="1:10" x14ac:dyDescent="0.35">
      <c r="A31" s="55">
        <v>30</v>
      </c>
      <c r="B31" s="15">
        <v>4.7</v>
      </c>
      <c r="C31" s="14">
        <v>3.2</v>
      </c>
      <c r="D31" s="14">
        <v>1.6</v>
      </c>
      <c r="E31" s="14">
        <v>0.2</v>
      </c>
      <c r="F31" s="16" t="s">
        <v>3</v>
      </c>
      <c r="G31" s="61">
        <f t="shared" si="0"/>
        <v>3.4846090168051851</v>
      </c>
      <c r="H31" s="16">
        <f t="shared" si="1"/>
        <v>130</v>
      </c>
      <c r="I31" s="58">
        <f t="shared" si="2"/>
        <v>6.2499999999999991</v>
      </c>
      <c r="J31" s="16">
        <f t="shared" si="3"/>
        <v>122</v>
      </c>
    </row>
    <row r="32" spans="1:10" x14ac:dyDescent="0.35">
      <c r="A32" s="55">
        <v>31</v>
      </c>
      <c r="B32" s="15">
        <v>4.8</v>
      </c>
      <c r="C32" s="14">
        <v>3.1</v>
      </c>
      <c r="D32" s="14">
        <v>1.6</v>
      </c>
      <c r="E32" s="14">
        <v>0.2</v>
      </c>
      <c r="F32" s="16" t="s">
        <v>3</v>
      </c>
      <c r="G32" s="61">
        <f t="shared" si="0"/>
        <v>3.416504061171302</v>
      </c>
      <c r="H32" s="16">
        <f t="shared" si="1"/>
        <v>119</v>
      </c>
      <c r="I32" s="58">
        <f t="shared" si="2"/>
        <v>6.05</v>
      </c>
      <c r="J32" s="16">
        <f t="shared" si="3"/>
        <v>110</v>
      </c>
    </row>
    <row r="33" spans="1:10" x14ac:dyDescent="0.35">
      <c r="A33" s="55">
        <v>32</v>
      </c>
      <c r="B33" s="15">
        <v>5.4</v>
      </c>
      <c r="C33" s="14">
        <v>3.4</v>
      </c>
      <c r="D33" s="14">
        <v>1.5</v>
      </c>
      <c r="E33" s="14">
        <v>0.4</v>
      </c>
      <c r="F33" s="16" t="s">
        <v>3</v>
      </c>
      <c r="G33" s="61">
        <f t="shared" si="0"/>
        <v>3.1752952618614851</v>
      </c>
      <c r="H33" s="16">
        <f t="shared" si="1"/>
        <v>106</v>
      </c>
      <c r="I33" s="58">
        <f t="shared" si="2"/>
        <v>5.6499999999999986</v>
      </c>
      <c r="J33" s="16">
        <f t="shared" si="3"/>
        <v>102</v>
      </c>
    </row>
    <row r="34" spans="1:10" x14ac:dyDescent="0.35">
      <c r="A34" s="55">
        <v>33</v>
      </c>
      <c r="B34" s="15">
        <v>5.2</v>
      </c>
      <c r="C34" s="14">
        <v>4.0999999999999996</v>
      </c>
      <c r="D34" s="14">
        <v>1.5</v>
      </c>
      <c r="E34" s="14">
        <v>0.1</v>
      </c>
      <c r="F34" s="16" t="s">
        <v>3</v>
      </c>
      <c r="G34" s="61">
        <f t="shared" si="0"/>
        <v>3.5766604535516082</v>
      </c>
      <c r="H34" s="16">
        <f t="shared" si="1"/>
        <v>138</v>
      </c>
      <c r="I34" s="58">
        <f t="shared" si="2"/>
        <v>6.85</v>
      </c>
      <c r="J34" s="16">
        <f t="shared" si="3"/>
        <v>147</v>
      </c>
    </row>
    <row r="35" spans="1:10" x14ac:dyDescent="0.35">
      <c r="A35" s="55">
        <v>34</v>
      </c>
      <c r="B35" s="15">
        <v>5.5</v>
      </c>
      <c r="C35" s="14">
        <v>4.2</v>
      </c>
      <c r="D35" s="14">
        <v>1.4</v>
      </c>
      <c r="E35" s="14">
        <v>0.2</v>
      </c>
      <c r="F35" s="16" t="s">
        <v>3</v>
      </c>
      <c r="G35" s="61">
        <f t="shared" si="0"/>
        <v>3.538714455844099</v>
      </c>
      <c r="H35" s="16">
        <f t="shared" si="1"/>
        <v>135</v>
      </c>
      <c r="I35" s="58">
        <f t="shared" si="2"/>
        <v>6.6499999999999995</v>
      </c>
      <c r="J35" s="16">
        <f t="shared" si="3"/>
        <v>143</v>
      </c>
    </row>
    <row r="36" spans="1:10" x14ac:dyDescent="0.35">
      <c r="A36" s="55">
        <v>35</v>
      </c>
      <c r="B36" s="15">
        <v>4.9000000000000004</v>
      </c>
      <c r="C36" s="14">
        <v>3.1</v>
      </c>
      <c r="D36" s="14">
        <v>1.5</v>
      </c>
      <c r="E36" s="14">
        <v>0.1</v>
      </c>
      <c r="F36" s="16" t="s">
        <v>3</v>
      </c>
      <c r="G36" s="61">
        <f t="shared" si="0"/>
        <v>3.4759890678769398</v>
      </c>
      <c r="H36" s="16">
        <f t="shared" si="1"/>
        <v>126</v>
      </c>
      <c r="I36" s="58">
        <f t="shared" si="2"/>
        <v>6.15</v>
      </c>
      <c r="J36" s="16">
        <f t="shared" si="3"/>
        <v>119</v>
      </c>
    </row>
    <row r="37" spans="1:10" x14ac:dyDescent="0.35">
      <c r="A37" s="55">
        <v>36</v>
      </c>
      <c r="B37" s="15">
        <v>5</v>
      </c>
      <c r="C37" s="14">
        <v>3.2</v>
      </c>
      <c r="D37" s="14">
        <v>1.2</v>
      </c>
      <c r="E37" s="14">
        <v>0.2</v>
      </c>
      <c r="F37" s="16" t="s">
        <v>3</v>
      </c>
      <c r="G37" s="61">
        <f t="shared" si="0"/>
        <v>3.6321481247328</v>
      </c>
      <c r="H37" s="16">
        <f t="shared" si="1"/>
        <v>141</v>
      </c>
      <c r="I37" s="58">
        <f t="shared" si="2"/>
        <v>6.35</v>
      </c>
      <c r="J37" s="16">
        <f t="shared" si="3"/>
        <v>129</v>
      </c>
    </row>
    <row r="38" spans="1:10" x14ac:dyDescent="0.35">
      <c r="A38" s="55">
        <v>37</v>
      </c>
      <c r="B38" s="15">
        <v>5.5</v>
      </c>
      <c r="C38" s="14">
        <v>3.5</v>
      </c>
      <c r="D38" s="14">
        <v>1.3</v>
      </c>
      <c r="E38" s="14">
        <v>0.2</v>
      </c>
      <c r="F38" s="16" t="s">
        <v>3</v>
      </c>
      <c r="G38" s="61">
        <f t="shared" si="0"/>
        <v>3.3959534743573858</v>
      </c>
      <c r="H38" s="16">
        <f t="shared" si="1"/>
        <v>116</v>
      </c>
      <c r="I38" s="58">
        <f t="shared" si="2"/>
        <v>6.05</v>
      </c>
      <c r="J38" s="16">
        <f t="shared" si="3"/>
        <v>110</v>
      </c>
    </row>
    <row r="39" spans="1:10" x14ac:dyDescent="0.35">
      <c r="A39" s="55">
        <v>38</v>
      </c>
      <c r="B39" s="15">
        <v>4.9000000000000004</v>
      </c>
      <c r="C39" s="14">
        <v>3.1</v>
      </c>
      <c r="D39" s="14">
        <v>1.5</v>
      </c>
      <c r="E39" s="14">
        <v>0.1</v>
      </c>
      <c r="F39" s="16" t="s">
        <v>3</v>
      </c>
      <c r="G39" s="61">
        <f t="shared" si="0"/>
        <v>3.4759890678769398</v>
      </c>
      <c r="H39" s="16">
        <f t="shared" si="1"/>
        <v>126</v>
      </c>
      <c r="I39" s="58">
        <f t="shared" si="2"/>
        <v>6.15</v>
      </c>
      <c r="J39" s="16">
        <f t="shared" si="3"/>
        <v>119</v>
      </c>
    </row>
    <row r="40" spans="1:10" x14ac:dyDescent="0.35">
      <c r="A40" s="55">
        <v>39</v>
      </c>
      <c r="B40" s="15">
        <v>4.4000000000000004</v>
      </c>
      <c r="C40" s="14">
        <v>3</v>
      </c>
      <c r="D40" s="14">
        <v>1.3</v>
      </c>
      <c r="E40" s="14">
        <v>0.2</v>
      </c>
      <c r="F40" s="16" t="s">
        <v>3</v>
      </c>
      <c r="G40" s="61">
        <f t="shared" si="0"/>
        <v>3.8577843381920665</v>
      </c>
      <c r="H40" s="16">
        <f t="shared" si="1"/>
        <v>147</v>
      </c>
      <c r="I40" s="58">
        <f t="shared" si="2"/>
        <v>6.6499999999999995</v>
      </c>
      <c r="J40" s="16">
        <f t="shared" si="3"/>
        <v>143</v>
      </c>
    </row>
    <row r="41" spans="1:10" x14ac:dyDescent="0.35">
      <c r="A41" s="55">
        <v>40</v>
      </c>
      <c r="B41" s="15">
        <v>5.0999999999999996</v>
      </c>
      <c r="C41" s="14">
        <v>3.4</v>
      </c>
      <c r="D41" s="14">
        <v>1.5</v>
      </c>
      <c r="E41" s="14">
        <v>0.2</v>
      </c>
      <c r="F41" s="16" t="s">
        <v>3</v>
      </c>
      <c r="G41" s="61">
        <f t="shared" si="0"/>
        <v>3.3811980125393424</v>
      </c>
      <c r="H41" s="16">
        <f t="shared" si="1"/>
        <v>114</v>
      </c>
      <c r="I41" s="58">
        <f t="shared" si="2"/>
        <v>6.1499999999999995</v>
      </c>
      <c r="J41" s="16">
        <f t="shared" si="3"/>
        <v>115</v>
      </c>
    </row>
    <row r="42" spans="1:10" x14ac:dyDescent="0.35">
      <c r="A42" s="55">
        <v>41</v>
      </c>
      <c r="B42" s="15">
        <v>5</v>
      </c>
      <c r="C42" s="14">
        <v>3.5</v>
      </c>
      <c r="D42" s="14">
        <v>1.3</v>
      </c>
      <c r="E42" s="14">
        <v>0.3</v>
      </c>
      <c r="F42" s="16" t="s">
        <v>3</v>
      </c>
      <c r="G42" s="61">
        <f t="shared" si="0"/>
        <v>3.5682628826923612</v>
      </c>
      <c r="H42" s="16">
        <f t="shared" si="1"/>
        <v>137</v>
      </c>
      <c r="I42" s="58">
        <f t="shared" si="2"/>
        <v>6.45</v>
      </c>
      <c r="J42" s="16">
        <f t="shared" si="3"/>
        <v>137</v>
      </c>
    </row>
    <row r="43" spans="1:10" x14ac:dyDescent="0.35">
      <c r="A43" s="55">
        <v>42</v>
      </c>
      <c r="B43" s="15">
        <v>4.5</v>
      </c>
      <c r="C43" s="14">
        <v>2.2999999999999998</v>
      </c>
      <c r="D43" s="14">
        <v>1.3</v>
      </c>
      <c r="E43" s="14">
        <v>0.3</v>
      </c>
      <c r="F43" s="16" t="s">
        <v>3</v>
      </c>
      <c r="G43" s="61">
        <f t="shared" si="0"/>
        <v>3.7845078940332519</v>
      </c>
      <c r="H43" s="16">
        <f t="shared" si="1"/>
        <v>146</v>
      </c>
      <c r="I43" s="58">
        <f t="shared" si="2"/>
        <v>6.65</v>
      </c>
      <c r="J43" s="16">
        <f t="shared" si="3"/>
        <v>145</v>
      </c>
    </row>
    <row r="44" spans="1:10" x14ac:dyDescent="0.35">
      <c r="A44" s="55">
        <v>43</v>
      </c>
      <c r="B44" s="15">
        <v>4.4000000000000004</v>
      </c>
      <c r="C44" s="14">
        <v>3.2</v>
      </c>
      <c r="D44" s="14">
        <v>1.3</v>
      </c>
      <c r="E44" s="14">
        <v>0.2</v>
      </c>
      <c r="F44" s="16" t="s">
        <v>3</v>
      </c>
      <c r="G44" s="61">
        <f t="shared" si="0"/>
        <v>3.8758869952566983</v>
      </c>
      <c r="H44" s="16">
        <f t="shared" si="1"/>
        <v>148</v>
      </c>
      <c r="I44" s="58">
        <f t="shared" si="2"/>
        <v>6.85</v>
      </c>
      <c r="J44" s="16">
        <f t="shared" si="3"/>
        <v>147</v>
      </c>
    </row>
    <row r="45" spans="1:10" x14ac:dyDescent="0.35">
      <c r="A45" s="55">
        <v>44</v>
      </c>
      <c r="B45" s="15">
        <v>5</v>
      </c>
      <c r="C45" s="14">
        <v>3.5</v>
      </c>
      <c r="D45" s="14">
        <v>1.6</v>
      </c>
      <c r="E45" s="14">
        <v>0.6</v>
      </c>
      <c r="F45" s="16" t="s">
        <v>3</v>
      </c>
      <c r="G45" s="61">
        <f t="shared" si="0"/>
        <v>3.2422985673746951</v>
      </c>
      <c r="H45" s="16">
        <f t="shared" si="1"/>
        <v>107</v>
      </c>
      <c r="I45" s="58">
        <f t="shared" si="2"/>
        <v>5.85</v>
      </c>
      <c r="J45" s="16">
        <f t="shared" si="3"/>
        <v>106</v>
      </c>
    </row>
    <row r="46" spans="1:10" x14ac:dyDescent="0.35">
      <c r="A46" s="55">
        <v>45</v>
      </c>
      <c r="B46" s="15">
        <v>5.0999999999999996</v>
      </c>
      <c r="C46" s="14">
        <v>3.8</v>
      </c>
      <c r="D46" s="14">
        <v>1.9</v>
      </c>
      <c r="E46" s="14">
        <v>0.4</v>
      </c>
      <c r="F46" s="16" t="s">
        <v>3</v>
      </c>
      <c r="G46" s="61">
        <f t="shared" si="0"/>
        <v>3.1164884084494848</v>
      </c>
      <c r="H46" s="16">
        <f t="shared" si="1"/>
        <v>104</v>
      </c>
      <c r="I46" s="58">
        <f t="shared" si="2"/>
        <v>5.9499999999999993</v>
      </c>
      <c r="J46" s="16">
        <f t="shared" si="3"/>
        <v>107</v>
      </c>
    </row>
    <row r="47" spans="1:10" x14ac:dyDescent="0.35">
      <c r="A47" s="55">
        <v>46</v>
      </c>
      <c r="B47" s="15">
        <v>4.8</v>
      </c>
      <c r="C47" s="14">
        <v>3</v>
      </c>
      <c r="D47" s="14">
        <v>1.4</v>
      </c>
      <c r="E47" s="14">
        <v>0.3</v>
      </c>
      <c r="F47" s="16" t="s">
        <v>3</v>
      </c>
      <c r="G47" s="61">
        <f t="shared" si="0"/>
        <v>3.5217183305880666</v>
      </c>
      <c r="H47" s="16">
        <f t="shared" si="1"/>
        <v>133</v>
      </c>
      <c r="I47" s="58">
        <f t="shared" si="2"/>
        <v>6.05</v>
      </c>
      <c r="J47" s="16">
        <f t="shared" si="3"/>
        <v>110</v>
      </c>
    </row>
    <row r="48" spans="1:10" x14ac:dyDescent="0.35">
      <c r="A48" s="55">
        <v>47</v>
      </c>
      <c r="B48" s="15">
        <v>5.0999999999999996</v>
      </c>
      <c r="C48" s="14">
        <v>3.8</v>
      </c>
      <c r="D48" s="14">
        <v>1.6</v>
      </c>
      <c r="E48" s="14">
        <v>0.2</v>
      </c>
      <c r="F48" s="16" t="s">
        <v>3</v>
      </c>
      <c r="G48" s="61">
        <f t="shared" si="0"/>
        <v>3.4062442660502197</v>
      </c>
      <c r="H48" s="16">
        <f t="shared" si="1"/>
        <v>117</v>
      </c>
      <c r="I48" s="58">
        <f t="shared" si="2"/>
        <v>6.45</v>
      </c>
      <c r="J48" s="16">
        <f t="shared" si="3"/>
        <v>137</v>
      </c>
    </row>
    <row r="49" spans="1:10" x14ac:dyDescent="0.35">
      <c r="A49" s="55">
        <v>48</v>
      </c>
      <c r="B49" s="15">
        <v>4.5999999999999996</v>
      </c>
      <c r="C49" s="14">
        <v>3.2</v>
      </c>
      <c r="D49" s="14">
        <v>1.4</v>
      </c>
      <c r="E49" s="14">
        <v>0.2</v>
      </c>
      <c r="F49" s="16" t="s">
        <v>3</v>
      </c>
      <c r="G49" s="61">
        <f t="shared" si="0"/>
        <v>3.6868007811651551</v>
      </c>
      <c r="H49" s="16">
        <f t="shared" si="1"/>
        <v>143</v>
      </c>
      <c r="I49" s="58">
        <f t="shared" si="2"/>
        <v>6.55</v>
      </c>
      <c r="J49" s="16">
        <f t="shared" si="3"/>
        <v>140</v>
      </c>
    </row>
    <row r="50" spans="1:10" x14ac:dyDescent="0.35">
      <c r="A50" s="55">
        <v>49</v>
      </c>
      <c r="B50" s="15">
        <v>5.3</v>
      </c>
      <c r="C50" s="14">
        <v>3.7</v>
      </c>
      <c r="D50" s="14">
        <v>1.5</v>
      </c>
      <c r="E50" s="14">
        <v>0.2</v>
      </c>
      <c r="F50" s="16" t="s">
        <v>3</v>
      </c>
      <c r="G50" s="61">
        <f t="shared" si="0"/>
        <v>3.3634060117684275</v>
      </c>
      <c r="H50" s="16">
        <f t="shared" si="1"/>
        <v>113</v>
      </c>
      <c r="I50" s="58">
        <f t="shared" si="2"/>
        <v>6.25</v>
      </c>
      <c r="J50" s="16">
        <f t="shared" si="3"/>
        <v>125</v>
      </c>
    </row>
    <row r="51" spans="1:10" x14ac:dyDescent="0.35">
      <c r="A51" s="55">
        <v>50</v>
      </c>
      <c r="B51" s="15">
        <v>5</v>
      </c>
      <c r="C51" s="14">
        <v>3.3</v>
      </c>
      <c r="D51" s="14">
        <v>1.4</v>
      </c>
      <c r="E51" s="14">
        <v>0.2</v>
      </c>
      <c r="F51" s="16" t="s">
        <v>3</v>
      </c>
      <c r="G51" s="61">
        <f t="shared" si="0"/>
        <v>3.488911004883902</v>
      </c>
      <c r="H51" s="16">
        <f t="shared" si="1"/>
        <v>131</v>
      </c>
      <c r="I51" s="58">
        <f t="shared" si="2"/>
        <v>6.2499999999999991</v>
      </c>
      <c r="J51" s="16">
        <f t="shared" si="3"/>
        <v>122</v>
      </c>
    </row>
    <row r="52" spans="1:10" x14ac:dyDescent="0.35">
      <c r="A52" s="55">
        <v>51</v>
      </c>
      <c r="B52" s="15">
        <v>7</v>
      </c>
      <c r="C52" s="14">
        <v>3.2</v>
      </c>
      <c r="D52" s="14">
        <v>4.7</v>
      </c>
      <c r="E52" s="14">
        <v>1.4</v>
      </c>
      <c r="F52" s="16" t="s">
        <v>4</v>
      </c>
      <c r="G52" s="61">
        <f t="shared" si="0"/>
        <v>0.81394102980498584</v>
      </c>
      <c r="H52" s="16">
        <f t="shared" si="1"/>
        <v>12</v>
      </c>
      <c r="I52" s="58">
        <f t="shared" si="2"/>
        <v>1.4500000000000006</v>
      </c>
      <c r="J52" s="16">
        <f t="shared" si="3"/>
        <v>23</v>
      </c>
    </row>
    <row r="53" spans="1:10" x14ac:dyDescent="0.35">
      <c r="A53" s="55">
        <v>52</v>
      </c>
      <c r="B53" s="15">
        <v>6.4</v>
      </c>
      <c r="C53" s="14">
        <v>3.2</v>
      </c>
      <c r="D53" s="14">
        <v>4.5</v>
      </c>
      <c r="E53" s="14">
        <v>1.5</v>
      </c>
      <c r="F53" s="16" t="s">
        <v>4</v>
      </c>
      <c r="G53" s="61">
        <f t="shared" si="0"/>
        <v>0.67268120235368578</v>
      </c>
      <c r="H53" s="16">
        <f t="shared" si="1"/>
        <v>8</v>
      </c>
      <c r="I53" s="58">
        <f t="shared" si="2"/>
        <v>1.1500000000000004</v>
      </c>
      <c r="J53" s="16">
        <f t="shared" si="3"/>
        <v>10</v>
      </c>
    </row>
    <row r="54" spans="1:10" x14ac:dyDescent="0.35">
      <c r="A54" s="55">
        <v>53</v>
      </c>
      <c r="B54" s="15">
        <v>6.9</v>
      </c>
      <c r="C54" s="14">
        <v>3.1</v>
      </c>
      <c r="D54" s="14">
        <v>4.9000000000000004</v>
      </c>
      <c r="E54" s="14">
        <v>1.5</v>
      </c>
      <c r="F54" s="16" t="s">
        <v>4</v>
      </c>
      <c r="G54" s="61">
        <f t="shared" si="0"/>
        <v>0.89582364335844655</v>
      </c>
      <c r="H54" s="16">
        <f t="shared" si="1"/>
        <v>18</v>
      </c>
      <c r="I54" s="58">
        <f t="shared" si="2"/>
        <v>1.350000000000001</v>
      </c>
      <c r="J54" s="16">
        <f t="shared" si="3"/>
        <v>15</v>
      </c>
    </row>
    <row r="55" spans="1:10" x14ac:dyDescent="0.35">
      <c r="A55" s="55">
        <v>54</v>
      </c>
      <c r="B55" s="15">
        <v>5.5</v>
      </c>
      <c r="C55" s="14">
        <v>2.2999999999999998</v>
      </c>
      <c r="D55" s="14">
        <v>4</v>
      </c>
      <c r="E55" s="14">
        <v>1.3</v>
      </c>
      <c r="F55" s="16" t="s">
        <v>4</v>
      </c>
      <c r="G55" s="61">
        <f t="shared" si="0"/>
        <v>1.300961183125769</v>
      </c>
      <c r="H55" s="16">
        <f t="shared" si="1"/>
        <v>52</v>
      </c>
      <c r="I55" s="58">
        <f t="shared" si="2"/>
        <v>1.95</v>
      </c>
      <c r="J55" s="16">
        <f t="shared" si="3"/>
        <v>42</v>
      </c>
    </row>
    <row r="56" spans="1:10" x14ac:dyDescent="0.35">
      <c r="A56" s="55">
        <v>55</v>
      </c>
      <c r="B56" s="15">
        <v>6.5</v>
      </c>
      <c r="C56" s="14">
        <v>2.8</v>
      </c>
      <c r="D56" s="14">
        <v>4.5999999999999996</v>
      </c>
      <c r="E56" s="14">
        <v>1.5</v>
      </c>
      <c r="F56" s="16" t="s">
        <v>4</v>
      </c>
      <c r="G56" s="61">
        <f t="shared" si="0"/>
        <v>0.54083269131959844</v>
      </c>
      <c r="H56" s="16">
        <f t="shared" si="1"/>
        <v>4</v>
      </c>
      <c r="I56" s="58">
        <f t="shared" si="2"/>
        <v>0.75</v>
      </c>
      <c r="J56" s="16">
        <f t="shared" si="3"/>
        <v>1</v>
      </c>
    </row>
    <row r="57" spans="1:10" x14ac:dyDescent="0.35">
      <c r="A57" s="55">
        <v>56</v>
      </c>
      <c r="B57" s="15">
        <v>5.7</v>
      </c>
      <c r="C57" s="14">
        <v>2.8</v>
      </c>
      <c r="D57" s="14">
        <v>4.5</v>
      </c>
      <c r="E57" s="14">
        <v>1.3</v>
      </c>
      <c r="F57" s="16" t="s">
        <v>4</v>
      </c>
      <c r="G57" s="61">
        <f t="shared" si="0"/>
        <v>1.0965856099730655</v>
      </c>
      <c r="H57" s="16">
        <f t="shared" si="1"/>
        <v>37</v>
      </c>
      <c r="I57" s="58">
        <f t="shared" si="2"/>
        <v>1.6500000000000001</v>
      </c>
      <c r="J57" s="16">
        <f t="shared" si="3"/>
        <v>32</v>
      </c>
    </row>
    <row r="58" spans="1:10" x14ac:dyDescent="0.35">
      <c r="A58" s="55">
        <v>57</v>
      </c>
      <c r="B58" s="15">
        <v>6.3</v>
      </c>
      <c r="C58" s="14">
        <v>3.3</v>
      </c>
      <c r="D58" s="14">
        <v>4.7</v>
      </c>
      <c r="E58" s="14">
        <v>1.6</v>
      </c>
      <c r="F58" s="16" t="s">
        <v>4</v>
      </c>
      <c r="G58" s="61">
        <f t="shared" si="0"/>
        <v>0.91241437954473337</v>
      </c>
      <c r="H58" s="16">
        <f t="shared" si="1"/>
        <v>21</v>
      </c>
      <c r="I58" s="58">
        <f t="shared" si="2"/>
        <v>1.6500000000000008</v>
      </c>
      <c r="J58" s="16">
        <f t="shared" si="3"/>
        <v>34</v>
      </c>
    </row>
    <row r="59" spans="1:10" x14ac:dyDescent="0.35">
      <c r="A59" s="55">
        <v>58</v>
      </c>
      <c r="B59" s="15">
        <v>4.9000000000000004</v>
      </c>
      <c r="C59" s="14">
        <v>2.4</v>
      </c>
      <c r="D59" s="14">
        <v>3.3</v>
      </c>
      <c r="E59" s="14">
        <v>1</v>
      </c>
      <c r="F59" s="16" t="s">
        <v>4</v>
      </c>
      <c r="G59" s="61">
        <f t="shared" si="0"/>
        <v>2.0621590627301281</v>
      </c>
      <c r="H59" s="16">
        <f t="shared" si="1"/>
        <v>90</v>
      </c>
      <c r="I59" s="58">
        <f t="shared" si="2"/>
        <v>3.4499999999999997</v>
      </c>
      <c r="J59" s="16">
        <f t="shared" si="3"/>
        <v>89</v>
      </c>
    </row>
    <row r="60" spans="1:10" x14ac:dyDescent="0.35">
      <c r="A60" s="55">
        <v>59</v>
      </c>
      <c r="B60" s="15">
        <v>6.6</v>
      </c>
      <c r="C60" s="14">
        <v>2.9</v>
      </c>
      <c r="D60" s="14">
        <v>4.5999999999999996</v>
      </c>
      <c r="E60" s="14">
        <v>1.3</v>
      </c>
      <c r="F60" s="16" t="s">
        <v>4</v>
      </c>
      <c r="G60" s="61">
        <f t="shared" si="0"/>
        <v>0.56789083458002743</v>
      </c>
      <c r="H60" s="16">
        <f t="shared" si="1"/>
        <v>5</v>
      </c>
      <c r="I60" s="58">
        <f t="shared" si="2"/>
        <v>0.9500000000000004</v>
      </c>
      <c r="J60" s="16">
        <f t="shared" si="3"/>
        <v>7</v>
      </c>
    </row>
    <row r="61" spans="1:10" x14ac:dyDescent="0.35">
      <c r="A61" s="55">
        <v>60</v>
      </c>
      <c r="B61" s="15">
        <v>5.2</v>
      </c>
      <c r="C61" s="14">
        <v>2.7</v>
      </c>
      <c r="D61" s="14">
        <v>3.9</v>
      </c>
      <c r="E61" s="14">
        <v>1.4</v>
      </c>
      <c r="F61" s="16" t="s">
        <v>4</v>
      </c>
      <c r="G61" s="61">
        <f t="shared" si="0"/>
        <v>1.517399090549352</v>
      </c>
      <c r="H61" s="16">
        <f t="shared" si="1"/>
        <v>66</v>
      </c>
      <c r="I61" s="58">
        <f t="shared" si="2"/>
        <v>1.8499999999999996</v>
      </c>
      <c r="J61" s="16">
        <f t="shared" si="3"/>
        <v>37</v>
      </c>
    </row>
    <row r="62" spans="1:10" x14ac:dyDescent="0.35">
      <c r="A62" s="55">
        <v>61</v>
      </c>
      <c r="B62" s="15">
        <v>5</v>
      </c>
      <c r="C62" s="14">
        <v>2</v>
      </c>
      <c r="D62" s="14">
        <v>3.5</v>
      </c>
      <c r="E62" s="14">
        <v>1</v>
      </c>
      <c r="F62" s="16" t="s">
        <v>4</v>
      </c>
      <c r="G62" s="61">
        <f t="shared" si="0"/>
        <v>2.0155644370746373</v>
      </c>
      <c r="H62" s="16">
        <f t="shared" si="1"/>
        <v>87</v>
      </c>
      <c r="I62" s="58">
        <f t="shared" si="2"/>
        <v>3.55</v>
      </c>
      <c r="J62" s="16">
        <f t="shared" si="3"/>
        <v>92</v>
      </c>
    </row>
    <row r="63" spans="1:10" x14ac:dyDescent="0.35">
      <c r="A63" s="55">
        <v>62</v>
      </c>
      <c r="B63" s="15">
        <v>5.9</v>
      </c>
      <c r="C63" s="14">
        <v>3</v>
      </c>
      <c r="D63" s="14">
        <v>4.2</v>
      </c>
      <c r="E63" s="14">
        <v>1.5</v>
      </c>
      <c r="F63" s="16" t="s">
        <v>4</v>
      </c>
      <c r="G63" s="61">
        <f t="shared" si="0"/>
        <v>0.84409715080670644</v>
      </c>
      <c r="H63" s="16">
        <f t="shared" si="1"/>
        <v>15</v>
      </c>
      <c r="I63" s="58">
        <f t="shared" si="2"/>
        <v>1.1500000000000004</v>
      </c>
      <c r="J63" s="16">
        <f t="shared" si="3"/>
        <v>10</v>
      </c>
    </row>
    <row r="64" spans="1:10" x14ac:dyDescent="0.35">
      <c r="A64" s="55">
        <v>63</v>
      </c>
      <c r="B64" s="15">
        <v>6</v>
      </c>
      <c r="C64" s="14">
        <v>2.2000000000000002</v>
      </c>
      <c r="D64" s="14">
        <v>4</v>
      </c>
      <c r="E64" s="14">
        <v>1</v>
      </c>
      <c r="F64" s="16" t="s">
        <v>4</v>
      </c>
      <c r="G64" s="61">
        <f t="shared" si="0"/>
        <v>1.0259142264341596</v>
      </c>
      <c r="H64" s="16">
        <f t="shared" si="1"/>
        <v>28</v>
      </c>
      <c r="I64" s="58">
        <f t="shared" si="2"/>
        <v>1.8499999999999996</v>
      </c>
      <c r="J64" s="16">
        <f t="shared" si="3"/>
        <v>37</v>
      </c>
    </row>
    <row r="65" spans="1:10" x14ac:dyDescent="0.35">
      <c r="A65" s="55">
        <v>64</v>
      </c>
      <c r="B65" s="15">
        <v>6.1</v>
      </c>
      <c r="C65" s="14">
        <v>2.9</v>
      </c>
      <c r="D65" s="14">
        <v>4.7</v>
      </c>
      <c r="E65" s="14">
        <v>1.4</v>
      </c>
      <c r="F65" s="16" t="s">
        <v>4</v>
      </c>
      <c r="G65" s="61">
        <f t="shared" si="0"/>
        <v>0.86746757864487434</v>
      </c>
      <c r="H65" s="16">
        <f t="shared" si="1"/>
        <v>17</v>
      </c>
      <c r="I65" s="58">
        <f t="shared" si="2"/>
        <v>1.4500000000000011</v>
      </c>
      <c r="J65" s="16">
        <f t="shared" si="3"/>
        <v>26</v>
      </c>
    </row>
    <row r="66" spans="1:10" x14ac:dyDescent="0.35">
      <c r="A66" s="55">
        <v>65</v>
      </c>
      <c r="B66" s="15">
        <v>5.6</v>
      </c>
      <c r="C66" s="14">
        <v>2.9</v>
      </c>
      <c r="D66" s="14">
        <v>3.6</v>
      </c>
      <c r="E66" s="14">
        <v>1.3</v>
      </c>
      <c r="F66" s="16" t="s">
        <v>4</v>
      </c>
      <c r="G66" s="61">
        <f t="shared" si="0"/>
        <v>1.2338962679253069</v>
      </c>
      <c r="H66" s="16">
        <f t="shared" si="1"/>
        <v>45</v>
      </c>
      <c r="I66" s="58">
        <f t="shared" si="2"/>
        <v>1.95</v>
      </c>
      <c r="J66" s="16">
        <f t="shared" si="3"/>
        <v>42</v>
      </c>
    </row>
    <row r="67" spans="1:10" x14ac:dyDescent="0.35">
      <c r="A67" s="55">
        <v>66</v>
      </c>
      <c r="B67" s="15">
        <v>6.7</v>
      </c>
      <c r="C67" s="14">
        <v>3.1</v>
      </c>
      <c r="D67" s="14">
        <v>4.4000000000000004</v>
      </c>
      <c r="E67" s="14">
        <v>1.4</v>
      </c>
      <c r="F67" s="16" t="s">
        <v>4</v>
      </c>
      <c r="G67" s="61">
        <f t="shared" ref="G67:G130" si="4">SQRT((B67-$L$4)^2+(C67-$M$4)^2+(D67-$N$4)^2+(E67-$O$4)^2)</f>
        <v>0.47169905660283074</v>
      </c>
      <c r="H67" s="16">
        <f t="shared" ref="H67:H130" si="5">RANK(G67,$G$2:$G$151,1)</f>
        <v>3</v>
      </c>
      <c r="I67" s="58">
        <f t="shared" ref="I67:I130" si="6">ABS(B67-$L$4)+ABS(C67-$M$4)+ABS(D67-$N$4)+ABS(E67-$O$4)</f>
        <v>0.75000000000000089</v>
      </c>
      <c r="J67" s="16">
        <f t="shared" ref="J67:J130" si="7">RANK(I67,$I$2:$I$151,1)</f>
        <v>2</v>
      </c>
    </row>
    <row r="68" spans="1:10" x14ac:dyDescent="0.35">
      <c r="A68" s="55">
        <v>67</v>
      </c>
      <c r="B68" s="15">
        <v>5.6</v>
      </c>
      <c r="C68" s="14">
        <v>3</v>
      </c>
      <c r="D68" s="14">
        <v>4.5</v>
      </c>
      <c r="E68" s="14">
        <v>1.5</v>
      </c>
      <c r="F68" s="16" t="s">
        <v>4</v>
      </c>
      <c r="G68" s="61">
        <f t="shared" si="4"/>
        <v>1.196870920358583</v>
      </c>
      <c r="H68" s="16">
        <f t="shared" si="5"/>
        <v>41</v>
      </c>
      <c r="I68" s="58">
        <f t="shared" si="6"/>
        <v>1.7500000000000009</v>
      </c>
      <c r="J68" s="16">
        <f t="shared" si="7"/>
        <v>36</v>
      </c>
    </row>
    <row r="69" spans="1:10" x14ac:dyDescent="0.35">
      <c r="A69" s="55">
        <v>68</v>
      </c>
      <c r="B69" s="15">
        <v>5.8</v>
      </c>
      <c r="C69" s="14">
        <v>2.7</v>
      </c>
      <c r="D69" s="14">
        <v>4.0999999999999996</v>
      </c>
      <c r="E69" s="14">
        <v>1</v>
      </c>
      <c r="F69" s="16" t="s">
        <v>4</v>
      </c>
      <c r="G69" s="61">
        <f t="shared" si="4"/>
        <v>1.0307764064044154</v>
      </c>
      <c r="H69" s="16">
        <f t="shared" si="5"/>
        <v>29</v>
      </c>
      <c r="I69" s="58">
        <f t="shared" si="6"/>
        <v>1.4500000000000002</v>
      </c>
      <c r="J69" s="16">
        <f t="shared" si="7"/>
        <v>19</v>
      </c>
    </row>
    <row r="70" spans="1:10" x14ac:dyDescent="0.35">
      <c r="A70" s="55">
        <v>69</v>
      </c>
      <c r="B70" s="15">
        <v>6.2</v>
      </c>
      <c r="C70" s="14">
        <v>2.2000000000000002</v>
      </c>
      <c r="D70" s="14">
        <v>4.5</v>
      </c>
      <c r="E70" s="14">
        <v>1.5</v>
      </c>
      <c r="F70" s="16" t="s">
        <v>4</v>
      </c>
      <c r="G70" s="61">
        <f t="shared" si="4"/>
        <v>0.84409715080670666</v>
      </c>
      <c r="H70" s="16">
        <f t="shared" si="5"/>
        <v>16</v>
      </c>
      <c r="I70" s="58">
        <f t="shared" si="6"/>
        <v>1.4500000000000002</v>
      </c>
      <c r="J70" s="16">
        <f t="shared" si="7"/>
        <v>19</v>
      </c>
    </row>
    <row r="71" spans="1:10" x14ac:dyDescent="0.35">
      <c r="A71" s="55">
        <v>70</v>
      </c>
      <c r="B71" s="15">
        <v>5.6</v>
      </c>
      <c r="C71" s="14">
        <v>2.5</v>
      </c>
      <c r="D71" s="14">
        <v>3.9</v>
      </c>
      <c r="E71" s="14">
        <v>1.1000000000000001</v>
      </c>
      <c r="F71" s="16" t="s">
        <v>4</v>
      </c>
      <c r="G71" s="61">
        <f t="shared" si="4"/>
        <v>1.2134661099511601</v>
      </c>
      <c r="H71" s="16">
        <f t="shared" si="5"/>
        <v>42</v>
      </c>
      <c r="I71" s="58">
        <f t="shared" si="6"/>
        <v>1.9500000000000002</v>
      </c>
      <c r="J71" s="16">
        <f t="shared" si="7"/>
        <v>44</v>
      </c>
    </row>
    <row r="72" spans="1:10" x14ac:dyDescent="0.35">
      <c r="A72" s="55">
        <v>71</v>
      </c>
      <c r="B72" s="15">
        <v>5.9</v>
      </c>
      <c r="C72" s="14">
        <v>3.2</v>
      </c>
      <c r="D72" s="14">
        <v>4.8</v>
      </c>
      <c r="E72" s="14">
        <v>1.8</v>
      </c>
      <c r="F72" s="16" t="s">
        <v>4</v>
      </c>
      <c r="G72" s="61">
        <f t="shared" si="4"/>
        <v>1.1926860441876563</v>
      </c>
      <c r="H72" s="16">
        <f t="shared" si="5"/>
        <v>40</v>
      </c>
      <c r="I72" s="58">
        <f t="shared" si="6"/>
        <v>2.25</v>
      </c>
      <c r="J72" s="16">
        <f t="shared" si="7"/>
        <v>56</v>
      </c>
    </row>
    <row r="73" spans="1:10" x14ac:dyDescent="0.35">
      <c r="A73" s="55">
        <v>72</v>
      </c>
      <c r="B73" s="15">
        <v>6.1</v>
      </c>
      <c r="C73" s="14">
        <v>2.8</v>
      </c>
      <c r="D73" s="14">
        <v>4</v>
      </c>
      <c r="E73" s="14">
        <v>1.3</v>
      </c>
      <c r="F73" s="16" t="s">
        <v>4</v>
      </c>
      <c r="G73" s="61">
        <f t="shared" si="4"/>
        <v>0.64226162893325689</v>
      </c>
      <c r="H73" s="16">
        <f t="shared" si="5"/>
        <v>7</v>
      </c>
      <c r="I73" s="58">
        <f t="shared" si="6"/>
        <v>0.95</v>
      </c>
      <c r="J73" s="16">
        <f t="shared" si="7"/>
        <v>6</v>
      </c>
    </row>
    <row r="74" spans="1:10" x14ac:dyDescent="0.35">
      <c r="A74" s="55">
        <v>73</v>
      </c>
      <c r="B74" s="15">
        <v>6.3</v>
      </c>
      <c r="C74" s="14">
        <v>2.5</v>
      </c>
      <c r="D74" s="14">
        <v>4.9000000000000004</v>
      </c>
      <c r="E74" s="14">
        <v>1.5</v>
      </c>
      <c r="F74" s="16" t="s">
        <v>4</v>
      </c>
      <c r="G74" s="61">
        <f t="shared" si="4"/>
        <v>0.92870878105033627</v>
      </c>
      <c r="H74" s="16">
        <f t="shared" si="5"/>
        <v>22</v>
      </c>
      <c r="I74" s="58">
        <f t="shared" si="6"/>
        <v>1.4500000000000011</v>
      </c>
      <c r="J74" s="16">
        <f t="shared" si="7"/>
        <v>26</v>
      </c>
    </row>
    <row r="75" spans="1:10" x14ac:dyDescent="0.35">
      <c r="A75" s="55">
        <v>74</v>
      </c>
      <c r="B75" s="15">
        <v>6.1</v>
      </c>
      <c r="C75" s="14">
        <v>2.8</v>
      </c>
      <c r="D75" s="14">
        <v>4.7</v>
      </c>
      <c r="E75" s="14">
        <v>1.2</v>
      </c>
      <c r="F75" s="16" t="s">
        <v>4</v>
      </c>
      <c r="G75" s="61">
        <f t="shared" si="4"/>
        <v>0.90138781886599806</v>
      </c>
      <c r="H75" s="16">
        <f t="shared" si="5"/>
        <v>19</v>
      </c>
      <c r="I75" s="58">
        <f t="shared" si="6"/>
        <v>1.5500000000000009</v>
      </c>
      <c r="J75" s="16">
        <f t="shared" si="7"/>
        <v>30</v>
      </c>
    </row>
    <row r="76" spans="1:10" x14ac:dyDescent="0.35">
      <c r="A76" s="55">
        <v>75</v>
      </c>
      <c r="B76" s="15">
        <v>6.4</v>
      </c>
      <c r="C76" s="14">
        <v>2.9</v>
      </c>
      <c r="D76" s="14">
        <v>4.3</v>
      </c>
      <c r="E76" s="14">
        <v>1.3</v>
      </c>
      <c r="F76" s="16" t="s">
        <v>4</v>
      </c>
      <c r="G76" s="61">
        <f t="shared" si="4"/>
        <v>0.43874821936960601</v>
      </c>
      <c r="H76" s="16">
        <f t="shared" si="5"/>
        <v>2</v>
      </c>
      <c r="I76" s="58">
        <f t="shared" si="6"/>
        <v>0.84999999999999987</v>
      </c>
      <c r="J76" s="16">
        <f t="shared" si="7"/>
        <v>4</v>
      </c>
    </row>
    <row r="77" spans="1:10" x14ac:dyDescent="0.35">
      <c r="A77" s="55">
        <v>76</v>
      </c>
      <c r="B77" s="15">
        <v>6.6</v>
      </c>
      <c r="C77" s="14">
        <v>3</v>
      </c>
      <c r="D77" s="14">
        <v>4.4000000000000004</v>
      </c>
      <c r="E77" s="14">
        <v>1.4</v>
      </c>
      <c r="F77" s="16" t="s">
        <v>4</v>
      </c>
      <c r="G77" s="61">
        <f t="shared" si="4"/>
        <v>0.41533119314590439</v>
      </c>
      <c r="H77" s="16">
        <f t="shared" si="5"/>
        <v>1</v>
      </c>
      <c r="I77" s="58">
        <f t="shared" si="6"/>
        <v>0.75000000000000133</v>
      </c>
      <c r="J77" s="16">
        <f t="shared" si="7"/>
        <v>3</v>
      </c>
    </row>
    <row r="78" spans="1:10" x14ac:dyDescent="0.35">
      <c r="A78" s="55">
        <v>77</v>
      </c>
      <c r="B78" s="15">
        <v>6.8</v>
      </c>
      <c r="C78" s="14">
        <v>2.8</v>
      </c>
      <c r="D78" s="14">
        <v>4.8</v>
      </c>
      <c r="E78" s="14">
        <v>1.4</v>
      </c>
      <c r="F78" s="16" t="s">
        <v>4</v>
      </c>
      <c r="G78" s="61">
        <f t="shared" si="4"/>
        <v>0.71589105316381774</v>
      </c>
      <c r="H78" s="16">
        <f t="shared" si="5"/>
        <v>11</v>
      </c>
      <c r="I78" s="58">
        <f t="shared" si="6"/>
        <v>0.94999999999999973</v>
      </c>
      <c r="J78" s="16">
        <f t="shared" si="7"/>
        <v>5</v>
      </c>
    </row>
    <row r="79" spans="1:10" x14ac:dyDescent="0.35">
      <c r="A79" s="55">
        <v>78</v>
      </c>
      <c r="B79" s="15">
        <v>6.7</v>
      </c>
      <c r="C79" s="14">
        <v>3</v>
      </c>
      <c r="D79" s="14">
        <v>5</v>
      </c>
      <c r="E79" s="14">
        <v>1.7</v>
      </c>
      <c r="F79" s="16" t="s">
        <v>4</v>
      </c>
      <c r="G79" s="61">
        <f t="shared" si="4"/>
        <v>0.95524865872714027</v>
      </c>
      <c r="H79" s="16">
        <f t="shared" si="5"/>
        <v>24</v>
      </c>
      <c r="I79" s="58">
        <f t="shared" si="6"/>
        <v>1.3500000000000003</v>
      </c>
      <c r="J79" s="16">
        <f t="shared" si="7"/>
        <v>14</v>
      </c>
    </row>
    <row r="80" spans="1:10" x14ac:dyDescent="0.35">
      <c r="A80" s="55">
        <v>79</v>
      </c>
      <c r="B80" s="15">
        <v>6</v>
      </c>
      <c r="C80" s="14">
        <v>2.9</v>
      </c>
      <c r="D80" s="14">
        <v>4.5</v>
      </c>
      <c r="E80" s="14">
        <v>1.5</v>
      </c>
      <c r="F80" s="16" t="s">
        <v>4</v>
      </c>
      <c r="G80" s="61">
        <f t="shared" si="4"/>
        <v>0.82006097334283656</v>
      </c>
      <c r="H80" s="16">
        <f t="shared" si="5"/>
        <v>13</v>
      </c>
      <c r="I80" s="58">
        <f t="shared" si="6"/>
        <v>1.2500000000000004</v>
      </c>
      <c r="J80" s="16">
        <f t="shared" si="7"/>
        <v>13</v>
      </c>
    </row>
    <row r="81" spans="1:10" x14ac:dyDescent="0.35">
      <c r="A81" s="55">
        <v>80</v>
      </c>
      <c r="B81" s="15">
        <v>5.7</v>
      </c>
      <c r="C81" s="14">
        <v>2.6</v>
      </c>
      <c r="D81" s="14">
        <v>3.5</v>
      </c>
      <c r="E81" s="14">
        <v>1</v>
      </c>
      <c r="F81" s="16" t="s">
        <v>4</v>
      </c>
      <c r="G81" s="61">
        <f t="shared" si="4"/>
        <v>1.2776932339180636</v>
      </c>
      <c r="H81" s="16">
        <f t="shared" si="5"/>
        <v>49</v>
      </c>
      <c r="I81" s="58">
        <f t="shared" si="6"/>
        <v>2.2499999999999996</v>
      </c>
      <c r="J81" s="16">
        <f t="shared" si="7"/>
        <v>55</v>
      </c>
    </row>
    <row r="82" spans="1:10" x14ac:dyDescent="0.35">
      <c r="A82" s="55">
        <v>81</v>
      </c>
      <c r="B82" s="15">
        <v>5.5</v>
      </c>
      <c r="C82" s="14">
        <v>2.4</v>
      </c>
      <c r="D82" s="14">
        <v>3.8</v>
      </c>
      <c r="E82" s="14">
        <v>1.1000000000000001</v>
      </c>
      <c r="F82" s="16" t="s">
        <v>4</v>
      </c>
      <c r="G82" s="61">
        <f t="shared" si="4"/>
        <v>1.3462912017836262</v>
      </c>
      <c r="H82" s="16">
        <f t="shared" si="5"/>
        <v>55</v>
      </c>
      <c r="I82" s="58">
        <f t="shared" si="6"/>
        <v>2.25</v>
      </c>
      <c r="J82" s="16">
        <f t="shared" si="7"/>
        <v>56</v>
      </c>
    </row>
    <row r="83" spans="1:10" x14ac:dyDescent="0.35">
      <c r="A83" s="55">
        <v>82</v>
      </c>
      <c r="B83" s="15">
        <v>5.5</v>
      </c>
      <c r="C83" s="14">
        <v>2.4</v>
      </c>
      <c r="D83" s="14">
        <v>3.7</v>
      </c>
      <c r="E83" s="14">
        <v>1</v>
      </c>
      <c r="F83" s="16" t="s">
        <v>4</v>
      </c>
      <c r="G83" s="61">
        <f t="shared" si="4"/>
        <v>1.4044571905188139</v>
      </c>
      <c r="H83" s="16">
        <f t="shared" si="5"/>
        <v>58</v>
      </c>
      <c r="I83" s="58">
        <f t="shared" si="6"/>
        <v>2.4499999999999997</v>
      </c>
      <c r="J83" s="16">
        <f t="shared" si="7"/>
        <v>67</v>
      </c>
    </row>
    <row r="84" spans="1:10" x14ac:dyDescent="0.35">
      <c r="A84" s="55">
        <v>83</v>
      </c>
      <c r="B84" s="15">
        <v>5.8</v>
      </c>
      <c r="C84" s="14">
        <v>2.7</v>
      </c>
      <c r="D84" s="14">
        <v>3.9</v>
      </c>
      <c r="E84" s="14">
        <v>1.2</v>
      </c>
      <c r="F84" s="16" t="s">
        <v>4</v>
      </c>
      <c r="G84" s="61">
        <f t="shared" si="4"/>
        <v>0.97082439194738024</v>
      </c>
      <c r="H84" s="16">
        <f t="shared" si="5"/>
        <v>26</v>
      </c>
      <c r="I84" s="58">
        <f t="shared" si="6"/>
        <v>1.45</v>
      </c>
      <c r="J84" s="16">
        <f t="shared" si="7"/>
        <v>17</v>
      </c>
    </row>
    <row r="85" spans="1:10" x14ac:dyDescent="0.35">
      <c r="A85" s="55">
        <v>84</v>
      </c>
      <c r="B85" s="15">
        <v>6</v>
      </c>
      <c r="C85" s="14">
        <v>2.7</v>
      </c>
      <c r="D85" s="14">
        <v>5.0999999999999996</v>
      </c>
      <c r="E85" s="14">
        <v>1.6</v>
      </c>
      <c r="F85" s="16" t="s">
        <v>4</v>
      </c>
      <c r="G85" s="61">
        <f t="shared" si="4"/>
        <v>1.2257650672131264</v>
      </c>
      <c r="H85" s="16">
        <f t="shared" si="5"/>
        <v>44</v>
      </c>
      <c r="I85" s="58">
        <f t="shared" si="6"/>
        <v>1.85</v>
      </c>
      <c r="J85" s="16">
        <f t="shared" si="7"/>
        <v>39</v>
      </c>
    </row>
    <row r="86" spans="1:10" x14ac:dyDescent="0.35">
      <c r="A86" s="55">
        <v>85</v>
      </c>
      <c r="B86" s="15">
        <v>5.4</v>
      </c>
      <c r="C86" s="14">
        <v>3</v>
      </c>
      <c r="D86" s="14">
        <v>4.5</v>
      </c>
      <c r="E86" s="14">
        <v>1.5</v>
      </c>
      <c r="F86" s="16" t="s">
        <v>4</v>
      </c>
      <c r="G86" s="61">
        <f t="shared" si="4"/>
        <v>1.382931668593933</v>
      </c>
      <c r="H86" s="16">
        <f t="shared" si="5"/>
        <v>56</v>
      </c>
      <c r="I86" s="58">
        <f t="shared" si="6"/>
        <v>1.9500000000000002</v>
      </c>
      <c r="J86" s="16">
        <f t="shared" si="7"/>
        <v>44</v>
      </c>
    </row>
    <row r="87" spans="1:10" x14ac:dyDescent="0.35">
      <c r="A87" s="55">
        <v>86</v>
      </c>
      <c r="B87" s="15">
        <v>6</v>
      </c>
      <c r="C87" s="14">
        <v>3.4</v>
      </c>
      <c r="D87" s="14">
        <v>4.5</v>
      </c>
      <c r="E87" s="14">
        <v>1.6</v>
      </c>
      <c r="F87" s="16" t="s">
        <v>4</v>
      </c>
      <c r="G87" s="61">
        <f t="shared" si="4"/>
        <v>1.0404326023342407</v>
      </c>
      <c r="H87" s="16">
        <f t="shared" si="5"/>
        <v>31</v>
      </c>
      <c r="I87" s="58">
        <f t="shared" si="6"/>
        <v>1.8500000000000005</v>
      </c>
      <c r="J87" s="16">
        <f t="shared" si="7"/>
        <v>40</v>
      </c>
    </row>
    <row r="88" spans="1:10" x14ac:dyDescent="0.35">
      <c r="A88" s="55">
        <v>87</v>
      </c>
      <c r="B88" s="15">
        <v>6.7</v>
      </c>
      <c r="C88" s="14">
        <v>3.1</v>
      </c>
      <c r="D88" s="14">
        <v>4.7</v>
      </c>
      <c r="E88" s="14">
        <v>1.5</v>
      </c>
      <c r="F88" s="16" t="s">
        <v>4</v>
      </c>
      <c r="G88" s="61">
        <f t="shared" si="4"/>
        <v>0.69462219947249071</v>
      </c>
      <c r="H88" s="16">
        <f t="shared" si="5"/>
        <v>9</v>
      </c>
      <c r="I88" s="58">
        <f t="shared" si="6"/>
        <v>0.95000000000000062</v>
      </c>
      <c r="J88" s="16">
        <f t="shared" si="7"/>
        <v>8</v>
      </c>
    </row>
    <row r="89" spans="1:10" x14ac:dyDescent="0.35">
      <c r="A89" s="55">
        <v>88</v>
      </c>
      <c r="B89" s="15">
        <v>6.3</v>
      </c>
      <c r="C89" s="14">
        <v>2.2999999999999998</v>
      </c>
      <c r="D89" s="14">
        <v>4.4000000000000004</v>
      </c>
      <c r="E89" s="14">
        <v>1.3</v>
      </c>
      <c r="F89" s="16" t="s">
        <v>4</v>
      </c>
      <c r="G89" s="61">
        <f t="shared" si="4"/>
        <v>0.70178344238091062</v>
      </c>
      <c r="H89" s="16">
        <f t="shared" si="5"/>
        <v>10</v>
      </c>
      <c r="I89" s="58">
        <f t="shared" si="6"/>
        <v>1.3500000000000012</v>
      </c>
      <c r="J89" s="16">
        <f t="shared" si="7"/>
        <v>16</v>
      </c>
    </row>
    <row r="90" spans="1:10" x14ac:dyDescent="0.35">
      <c r="A90" s="55">
        <v>89</v>
      </c>
      <c r="B90" s="15">
        <v>5.6</v>
      </c>
      <c r="C90" s="14">
        <v>3</v>
      </c>
      <c r="D90" s="14">
        <v>4.0999999999999996</v>
      </c>
      <c r="E90" s="14">
        <v>1.3</v>
      </c>
      <c r="F90" s="16" t="s">
        <v>4</v>
      </c>
      <c r="G90" s="61">
        <f t="shared" si="4"/>
        <v>1.1456439237389604</v>
      </c>
      <c r="H90" s="16">
        <f t="shared" si="5"/>
        <v>39</v>
      </c>
      <c r="I90" s="58">
        <f t="shared" si="6"/>
        <v>1.5500000000000005</v>
      </c>
      <c r="J90" s="16">
        <f t="shared" si="7"/>
        <v>29</v>
      </c>
    </row>
    <row r="91" spans="1:10" x14ac:dyDescent="0.35">
      <c r="A91" s="55">
        <v>90</v>
      </c>
      <c r="B91" s="15">
        <v>5.5</v>
      </c>
      <c r="C91" s="14">
        <v>2.5</v>
      </c>
      <c r="D91" s="14">
        <v>4</v>
      </c>
      <c r="E91" s="14">
        <v>1.3</v>
      </c>
      <c r="F91" s="16" t="s">
        <v>4</v>
      </c>
      <c r="G91" s="61">
        <f t="shared" si="4"/>
        <v>1.2459935794377115</v>
      </c>
      <c r="H91" s="16">
        <f t="shared" si="5"/>
        <v>46</v>
      </c>
      <c r="I91" s="58">
        <f t="shared" si="6"/>
        <v>1.7499999999999998</v>
      </c>
      <c r="J91" s="16">
        <f t="shared" si="7"/>
        <v>35</v>
      </c>
    </row>
    <row r="92" spans="1:10" x14ac:dyDescent="0.35">
      <c r="A92" s="55">
        <v>91</v>
      </c>
      <c r="B92" s="15">
        <v>5.5</v>
      </c>
      <c r="C92" s="14">
        <v>2.6</v>
      </c>
      <c r="D92" s="14">
        <v>4.4000000000000004</v>
      </c>
      <c r="E92" s="14">
        <v>1.2</v>
      </c>
      <c r="F92" s="16" t="s">
        <v>4</v>
      </c>
      <c r="G92" s="61">
        <f t="shared" si="4"/>
        <v>1.28160056179763</v>
      </c>
      <c r="H92" s="16">
        <f t="shared" si="5"/>
        <v>50</v>
      </c>
      <c r="I92" s="58">
        <f t="shared" si="6"/>
        <v>1.9500000000000008</v>
      </c>
      <c r="J92" s="16">
        <f t="shared" si="7"/>
        <v>48</v>
      </c>
    </row>
    <row r="93" spans="1:10" x14ac:dyDescent="0.35">
      <c r="A93" s="55">
        <v>92</v>
      </c>
      <c r="B93" s="15">
        <v>6.1</v>
      </c>
      <c r="C93" s="14">
        <v>3</v>
      </c>
      <c r="D93" s="14">
        <v>4.5999999999999996</v>
      </c>
      <c r="E93" s="14">
        <v>1.4</v>
      </c>
      <c r="F93" s="16" t="s">
        <v>4</v>
      </c>
      <c r="G93" s="61">
        <f t="shared" si="4"/>
        <v>0.82613558209291571</v>
      </c>
      <c r="H93" s="16">
        <f t="shared" si="5"/>
        <v>14</v>
      </c>
      <c r="I93" s="58">
        <f t="shared" si="6"/>
        <v>1.4500000000000006</v>
      </c>
      <c r="J93" s="16">
        <f t="shared" si="7"/>
        <v>23</v>
      </c>
    </row>
    <row r="94" spans="1:10" x14ac:dyDescent="0.35">
      <c r="A94" s="55">
        <v>93</v>
      </c>
      <c r="B94" s="15">
        <v>5.8</v>
      </c>
      <c r="C94" s="14">
        <v>2.6</v>
      </c>
      <c r="D94" s="14">
        <v>4</v>
      </c>
      <c r="E94" s="14">
        <v>1.2</v>
      </c>
      <c r="F94" s="16" t="s">
        <v>4</v>
      </c>
      <c r="G94" s="61">
        <f t="shared" si="4"/>
        <v>0.96566039579139862</v>
      </c>
      <c r="H94" s="16">
        <f t="shared" si="5"/>
        <v>25</v>
      </c>
      <c r="I94" s="58">
        <f t="shared" si="6"/>
        <v>1.45</v>
      </c>
      <c r="J94" s="16">
        <f t="shared" si="7"/>
        <v>17</v>
      </c>
    </row>
    <row r="95" spans="1:10" x14ac:dyDescent="0.35">
      <c r="A95" s="55">
        <v>94</v>
      </c>
      <c r="B95" s="15">
        <v>5</v>
      </c>
      <c r="C95" s="14">
        <v>2.2999999999999998</v>
      </c>
      <c r="D95" s="14">
        <v>3.3</v>
      </c>
      <c r="E95" s="14">
        <v>1</v>
      </c>
      <c r="F95" s="16" t="s">
        <v>4</v>
      </c>
      <c r="G95" s="61">
        <f t="shared" si="4"/>
        <v>1.9956202043475106</v>
      </c>
      <c r="H95" s="16">
        <f t="shared" si="5"/>
        <v>85</v>
      </c>
      <c r="I95" s="58">
        <f t="shared" si="6"/>
        <v>3.45</v>
      </c>
      <c r="J95" s="16">
        <f t="shared" si="7"/>
        <v>90</v>
      </c>
    </row>
    <row r="96" spans="1:10" x14ac:dyDescent="0.35">
      <c r="A96" s="55">
        <v>95</v>
      </c>
      <c r="B96" s="15">
        <v>5.6</v>
      </c>
      <c r="C96" s="14">
        <v>2.7</v>
      </c>
      <c r="D96" s="14">
        <v>4.2</v>
      </c>
      <c r="E96" s="14">
        <v>1.3</v>
      </c>
      <c r="F96" s="16" t="s">
        <v>4</v>
      </c>
      <c r="G96" s="61">
        <f t="shared" si="4"/>
        <v>1.123610252712212</v>
      </c>
      <c r="H96" s="16">
        <f t="shared" si="5"/>
        <v>38</v>
      </c>
      <c r="I96" s="58">
        <f t="shared" si="6"/>
        <v>1.4500000000000008</v>
      </c>
      <c r="J96" s="16">
        <f t="shared" si="7"/>
        <v>25</v>
      </c>
    </row>
    <row r="97" spans="1:10" x14ac:dyDescent="0.35">
      <c r="A97" s="55">
        <v>96</v>
      </c>
      <c r="B97" s="15">
        <v>5.7</v>
      </c>
      <c r="C97" s="14">
        <v>3</v>
      </c>
      <c r="D97" s="14">
        <v>4.2</v>
      </c>
      <c r="E97" s="14">
        <v>1.2</v>
      </c>
      <c r="F97" s="16" t="s">
        <v>4</v>
      </c>
      <c r="G97" s="61">
        <f t="shared" si="4"/>
        <v>1.0781929326423914</v>
      </c>
      <c r="H97" s="16">
        <f t="shared" si="5"/>
        <v>34</v>
      </c>
      <c r="I97" s="58">
        <f t="shared" si="6"/>
        <v>1.6500000000000006</v>
      </c>
      <c r="J97" s="16">
        <f t="shared" si="7"/>
        <v>33</v>
      </c>
    </row>
    <row r="98" spans="1:10" x14ac:dyDescent="0.35">
      <c r="A98" s="55">
        <v>97</v>
      </c>
      <c r="B98" s="15">
        <v>5.7</v>
      </c>
      <c r="C98" s="14">
        <v>2.9</v>
      </c>
      <c r="D98" s="14">
        <v>4.2</v>
      </c>
      <c r="E98" s="14">
        <v>1.3</v>
      </c>
      <c r="F98" s="16" t="s">
        <v>4</v>
      </c>
      <c r="G98" s="61">
        <f t="shared" si="4"/>
        <v>1.0356157588603989</v>
      </c>
      <c r="H98" s="16">
        <f t="shared" si="5"/>
        <v>30</v>
      </c>
      <c r="I98" s="58">
        <f t="shared" si="6"/>
        <v>1.4500000000000004</v>
      </c>
      <c r="J98" s="16">
        <f t="shared" si="7"/>
        <v>22</v>
      </c>
    </row>
    <row r="99" spans="1:10" x14ac:dyDescent="0.35">
      <c r="A99" s="55">
        <v>98</v>
      </c>
      <c r="B99" s="15">
        <v>6.2</v>
      </c>
      <c r="C99" s="14">
        <v>2.9</v>
      </c>
      <c r="D99" s="14">
        <v>4.3</v>
      </c>
      <c r="E99" s="14">
        <v>1.3</v>
      </c>
      <c r="F99" s="16" t="s">
        <v>4</v>
      </c>
      <c r="G99" s="61">
        <f t="shared" si="4"/>
        <v>0.59371710435189584</v>
      </c>
      <c r="H99" s="16">
        <f t="shared" si="5"/>
        <v>6</v>
      </c>
      <c r="I99" s="58">
        <f t="shared" si="6"/>
        <v>1.05</v>
      </c>
      <c r="J99" s="16">
        <f t="shared" si="7"/>
        <v>9</v>
      </c>
    </row>
    <row r="100" spans="1:10" x14ac:dyDescent="0.35">
      <c r="A100" s="55">
        <v>99</v>
      </c>
      <c r="B100" s="15">
        <v>5.0999999999999996</v>
      </c>
      <c r="C100" s="14">
        <v>2.5</v>
      </c>
      <c r="D100" s="14">
        <v>3</v>
      </c>
      <c r="E100" s="14">
        <v>1.1000000000000001</v>
      </c>
      <c r="F100" s="16" t="s">
        <v>4</v>
      </c>
      <c r="G100" s="61">
        <f t="shared" si="4"/>
        <v>1.9981241202688089</v>
      </c>
      <c r="H100" s="16">
        <f t="shared" si="5"/>
        <v>86</v>
      </c>
      <c r="I100" s="58">
        <f t="shared" si="6"/>
        <v>3.35</v>
      </c>
      <c r="J100" s="16">
        <f t="shared" si="7"/>
        <v>88</v>
      </c>
    </row>
    <row r="101" spans="1:10" x14ac:dyDescent="0.35">
      <c r="A101" s="55">
        <v>100</v>
      </c>
      <c r="B101" s="15">
        <v>5.7</v>
      </c>
      <c r="C101" s="14">
        <v>2.8</v>
      </c>
      <c r="D101" s="14">
        <v>4.0999999999999996</v>
      </c>
      <c r="E101" s="14">
        <v>1.3</v>
      </c>
      <c r="F101" s="16" t="s">
        <v>4</v>
      </c>
      <c r="G101" s="61">
        <f t="shared" si="4"/>
        <v>1.0210288928331068</v>
      </c>
      <c r="H101" s="16">
        <f t="shared" si="5"/>
        <v>27</v>
      </c>
      <c r="I101" s="58">
        <f t="shared" si="6"/>
        <v>1.2499999999999998</v>
      </c>
      <c r="J101" s="16">
        <f t="shared" si="7"/>
        <v>12</v>
      </c>
    </row>
    <row r="102" spans="1:10" x14ac:dyDescent="0.35">
      <c r="A102" s="55">
        <v>101</v>
      </c>
      <c r="B102" s="15">
        <v>6.3</v>
      </c>
      <c r="C102" s="14">
        <v>3.3</v>
      </c>
      <c r="D102" s="14">
        <v>6</v>
      </c>
      <c r="E102" s="14">
        <v>2.5</v>
      </c>
      <c r="F102" s="16" t="s">
        <v>5</v>
      </c>
      <c r="G102" s="61">
        <f t="shared" si="4"/>
        <v>2.2522211259110421</v>
      </c>
      <c r="H102" s="16">
        <f t="shared" si="5"/>
        <v>92</v>
      </c>
      <c r="I102" s="58">
        <f t="shared" si="6"/>
        <v>3.8500000000000005</v>
      </c>
      <c r="J102" s="16">
        <f t="shared" si="7"/>
        <v>93</v>
      </c>
    </row>
    <row r="103" spans="1:10" x14ac:dyDescent="0.35">
      <c r="A103" s="55">
        <v>102</v>
      </c>
      <c r="B103" s="15">
        <v>5.8</v>
      </c>
      <c r="C103" s="14">
        <v>2.7</v>
      </c>
      <c r="D103" s="14">
        <v>5.0999999999999996</v>
      </c>
      <c r="E103" s="14">
        <v>1.9</v>
      </c>
      <c r="F103" s="16" t="s">
        <v>5</v>
      </c>
      <c r="G103" s="61">
        <f t="shared" si="4"/>
        <v>1.4044571905188141</v>
      </c>
      <c r="H103" s="16">
        <f t="shared" si="5"/>
        <v>59</v>
      </c>
      <c r="I103" s="58">
        <f t="shared" si="6"/>
        <v>2.35</v>
      </c>
      <c r="J103" s="16">
        <f t="shared" si="7"/>
        <v>60</v>
      </c>
    </row>
    <row r="104" spans="1:10" x14ac:dyDescent="0.35">
      <c r="A104" s="55">
        <v>103</v>
      </c>
      <c r="B104" s="15">
        <v>7.1</v>
      </c>
      <c r="C104" s="14">
        <v>3</v>
      </c>
      <c r="D104" s="14">
        <v>5.9</v>
      </c>
      <c r="E104" s="14">
        <v>2.1</v>
      </c>
      <c r="F104" s="16" t="s">
        <v>5</v>
      </c>
      <c r="G104" s="61">
        <f t="shared" si="4"/>
        <v>1.9551214796017158</v>
      </c>
      <c r="H104" s="16">
        <f t="shared" si="5"/>
        <v>83</v>
      </c>
      <c r="I104" s="58">
        <f t="shared" si="6"/>
        <v>3.0500000000000003</v>
      </c>
      <c r="J104" s="16">
        <f t="shared" si="7"/>
        <v>80</v>
      </c>
    </row>
    <row r="105" spans="1:10" x14ac:dyDescent="0.35">
      <c r="A105" s="55">
        <v>104</v>
      </c>
      <c r="B105" s="15">
        <v>6.3</v>
      </c>
      <c r="C105" s="14">
        <v>2.9</v>
      </c>
      <c r="D105" s="14">
        <v>5.6</v>
      </c>
      <c r="E105" s="14">
        <v>1.8</v>
      </c>
      <c r="F105" s="16" t="s">
        <v>5</v>
      </c>
      <c r="G105" s="61">
        <f t="shared" si="4"/>
        <v>1.5882380174268591</v>
      </c>
      <c r="H105" s="16">
        <f t="shared" si="5"/>
        <v>69</v>
      </c>
      <c r="I105" s="58">
        <f t="shared" si="6"/>
        <v>2.3500000000000005</v>
      </c>
      <c r="J105" s="16">
        <f t="shared" si="7"/>
        <v>64</v>
      </c>
    </row>
    <row r="106" spans="1:10" x14ac:dyDescent="0.35">
      <c r="A106" s="55">
        <v>105</v>
      </c>
      <c r="B106" s="15">
        <v>6.5</v>
      </c>
      <c r="C106" s="14">
        <v>3</v>
      </c>
      <c r="D106" s="14">
        <v>5.8</v>
      </c>
      <c r="E106" s="14">
        <v>2.2000000000000002</v>
      </c>
      <c r="F106" s="16" t="s">
        <v>5</v>
      </c>
      <c r="G106" s="61">
        <f t="shared" si="4"/>
        <v>1.8661457606521525</v>
      </c>
      <c r="H106" s="16">
        <f t="shared" si="5"/>
        <v>80</v>
      </c>
      <c r="I106" s="58">
        <f t="shared" si="6"/>
        <v>2.8500000000000005</v>
      </c>
      <c r="J106" s="16">
        <f t="shared" si="7"/>
        <v>79</v>
      </c>
    </row>
    <row r="107" spans="1:10" x14ac:dyDescent="0.35">
      <c r="A107" s="55">
        <v>106</v>
      </c>
      <c r="B107" s="15">
        <v>7.6</v>
      </c>
      <c r="C107" s="14">
        <v>3</v>
      </c>
      <c r="D107" s="14">
        <v>6.6</v>
      </c>
      <c r="E107" s="14">
        <v>2.1</v>
      </c>
      <c r="F107" s="16" t="s">
        <v>5</v>
      </c>
      <c r="G107" s="61">
        <f t="shared" si="4"/>
        <v>2.7354158733179856</v>
      </c>
      <c r="H107" s="16">
        <f t="shared" si="5"/>
        <v>96</v>
      </c>
      <c r="I107" s="58">
        <f t="shared" si="6"/>
        <v>4.25</v>
      </c>
      <c r="J107" s="16">
        <f t="shared" si="7"/>
        <v>96</v>
      </c>
    </row>
    <row r="108" spans="1:10" x14ac:dyDescent="0.35">
      <c r="A108" s="55">
        <v>107</v>
      </c>
      <c r="B108" s="15">
        <v>4.9000000000000004</v>
      </c>
      <c r="C108" s="14">
        <v>2.5</v>
      </c>
      <c r="D108" s="14">
        <v>4.5</v>
      </c>
      <c r="E108" s="14">
        <v>1.7</v>
      </c>
      <c r="F108" s="16" t="s">
        <v>5</v>
      </c>
      <c r="G108" s="61">
        <f t="shared" si="4"/>
        <v>1.8714967272212899</v>
      </c>
      <c r="H108" s="16">
        <f t="shared" si="5"/>
        <v>81</v>
      </c>
      <c r="I108" s="58">
        <f t="shared" si="6"/>
        <v>2.6500000000000004</v>
      </c>
      <c r="J108" s="16">
        <f t="shared" si="7"/>
        <v>73</v>
      </c>
    </row>
    <row r="109" spans="1:10" x14ac:dyDescent="0.35">
      <c r="A109" s="55">
        <v>108</v>
      </c>
      <c r="B109" s="15">
        <v>7.3</v>
      </c>
      <c r="C109" s="14">
        <v>2.9</v>
      </c>
      <c r="D109" s="14">
        <v>6.3</v>
      </c>
      <c r="E109" s="14">
        <v>1.8</v>
      </c>
      <c r="F109" s="16" t="s">
        <v>5</v>
      </c>
      <c r="G109" s="61">
        <f t="shared" si="4"/>
        <v>2.3048861143232218</v>
      </c>
      <c r="H109" s="16">
        <f t="shared" si="5"/>
        <v>93</v>
      </c>
      <c r="I109" s="58">
        <f t="shared" si="6"/>
        <v>3.25</v>
      </c>
      <c r="J109" s="16">
        <f t="shared" si="7"/>
        <v>86</v>
      </c>
    </row>
    <row r="110" spans="1:10" x14ac:dyDescent="0.35">
      <c r="A110" s="55">
        <v>109</v>
      </c>
      <c r="B110" s="15">
        <v>6.7</v>
      </c>
      <c r="C110" s="14">
        <v>2.5</v>
      </c>
      <c r="D110" s="14">
        <v>5.8</v>
      </c>
      <c r="E110" s="14">
        <v>1.8</v>
      </c>
      <c r="F110" s="16" t="s">
        <v>5</v>
      </c>
      <c r="G110" s="61">
        <f t="shared" si="4"/>
        <v>1.7442763542512409</v>
      </c>
      <c r="H110" s="16">
        <f t="shared" si="5"/>
        <v>75</v>
      </c>
      <c r="I110" s="58">
        <f t="shared" si="6"/>
        <v>2.25</v>
      </c>
      <c r="J110" s="16">
        <f t="shared" si="7"/>
        <v>56</v>
      </c>
    </row>
    <row r="111" spans="1:10" x14ac:dyDescent="0.35">
      <c r="A111" s="55">
        <v>110</v>
      </c>
      <c r="B111" s="15">
        <v>7.2</v>
      </c>
      <c r="C111" s="14">
        <v>3.6</v>
      </c>
      <c r="D111" s="14">
        <v>6.1</v>
      </c>
      <c r="E111" s="14">
        <v>2.5</v>
      </c>
      <c r="F111" s="16" t="s">
        <v>5</v>
      </c>
      <c r="G111" s="61">
        <f t="shared" si="4"/>
        <v>2.4438698819699876</v>
      </c>
      <c r="H111" s="16">
        <f t="shared" si="5"/>
        <v>95</v>
      </c>
      <c r="I111" s="58">
        <f t="shared" si="6"/>
        <v>4.3499999999999996</v>
      </c>
      <c r="J111" s="16">
        <f t="shared" si="7"/>
        <v>97</v>
      </c>
    </row>
    <row r="112" spans="1:10" x14ac:dyDescent="0.35">
      <c r="A112" s="55">
        <v>111</v>
      </c>
      <c r="B112" s="15">
        <v>6.5</v>
      </c>
      <c r="C112" s="14">
        <v>3.2</v>
      </c>
      <c r="D112" s="14">
        <v>5.0999999999999996</v>
      </c>
      <c r="E112" s="14">
        <v>2</v>
      </c>
      <c r="F112" s="16" t="s">
        <v>5</v>
      </c>
      <c r="G112" s="61">
        <f t="shared" si="4"/>
        <v>1.2216791722870617</v>
      </c>
      <c r="H112" s="16">
        <f t="shared" si="5"/>
        <v>43</v>
      </c>
      <c r="I112" s="58">
        <f t="shared" si="6"/>
        <v>2.1500000000000004</v>
      </c>
      <c r="J112" s="16">
        <f t="shared" si="7"/>
        <v>51</v>
      </c>
    </row>
    <row r="113" spans="1:10" x14ac:dyDescent="0.35">
      <c r="A113" s="55">
        <v>112</v>
      </c>
      <c r="B113" s="15">
        <v>6.4</v>
      </c>
      <c r="C113" s="14">
        <v>2.7</v>
      </c>
      <c r="D113" s="14">
        <v>5.3</v>
      </c>
      <c r="E113" s="14">
        <v>1.9</v>
      </c>
      <c r="F113" s="16" t="s">
        <v>5</v>
      </c>
      <c r="G113" s="61">
        <f t="shared" si="4"/>
        <v>1.3009611831257688</v>
      </c>
      <c r="H113" s="16">
        <f t="shared" si="5"/>
        <v>51</v>
      </c>
      <c r="I113" s="58">
        <f t="shared" si="6"/>
        <v>1.9499999999999997</v>
      </c>
      <c r="J113" s="16">
        <f t="shared" si="7"/>
        <v>41</v>
      </c>
    </row>
    <row r="114" spans="1:10" x14ac:dyDescent="0.35">
      <c r="A114" s="55">
        <v>113</v>
      </c>
      <c r="B114" s="15">
        <v>6.8</v>
      </c>
      <c r="C114" s="14">
        <v>3</v>
      </c>
      <c r="D114" s="14">
        <v>5.5</v>
      </c>
      <c r="E114" s="14">
        <v>2.1</v>
      </c>
      <c r="F114" s="16" t="s">
        <v>5</v>
      </c>
      <c r="G114" s="61">
        <f t="shared" si="4"/>
        <v>1.5467708298258023</v>
      </c>
      <c r="H114" s="16">
        <f t="shared" si="5"/>
        <v>68</v>
      </c>
      <c r="I114" s="58">
        <f t="shared" si="6"/>
        <v>2.35</v>
      </c>
      <c r="J114" s="16">
        <f t="shared" si="7"/>
        <v>60</v>
      </c>
    </row>
    <row r="115" spans="1:10" x14ac:dyDescent="0.35">
      <c r="A115" s="55">
        <v>114</v>
      </c>
      <c r="B115" s="15">
        <v>5.7</v>
      </c>
      <c r="C115" s="14">
        <v>2.5</v>
      </c>
      <c r="D115" s="14">
        <v>5</v>
      </c>
      <c r="E115" s="14">
        <v>2</v>
      </c>
      <c r="F115" s="16" t="s">
        <v>5</v>
      </c>
      <c r="G115" s="61">
        <f t="shared" si="4"/>
        <v>1.4568802284333466</v>
      </c>
      <c r="H115" s="16">
        <f t="shared" si="5"/>
        <v>62</v>
      </c>
      <c r="I115" s="58">
        <f t="shared" si="6"/>
        <v>2.6500000000000004</v>
      </c>
      <c r="J115" s="16">
        <f t="shared" si="7"/>
        <v>73</v>
      </c>
    </row>
    <row r="116" spans="1:10" x14ac:dyDescent="0.35">
      <c r="A116" s="55">
        <v>115</v>
      </c>
      <c r="B116" s="15">
        <v>5.8</v>
      </c>
      <c r="C116" s="14">
        <v>2.8</v>
      </c>
      <c r="D116" s="14">
        <v>5.0999999999999996</v>
      </c>
      <c r="E116" s="14">
        <v>2.4</v>
      </c>
      <c r="F116" s="16" t="s">
        <v>5</v>
      </c>
      <c r="G116" s="61">
        <f t="shared" si="4"/>
        <v>1.6194134740701649</v>
      </c>
      <c r="H116" s="16">
        <f t="shared" si="5"/>
        <v>70</v>
      </c>
      <c r="I116" s="58">
        <f t="shared" si="6"/>
        <v>2.85</v>
      </c>
      <c r="J116" s="16">
        <f t="shared" si="7"/>
        <v>78</v>
      </c>
    </row>
    <row r="117" spans="1:10" x14ac:dyDescent="0.35">
      <c r="A117" s="55">
        <v>116</v>
      </c>
      <c r="B117" s="15">
        <v>6.4</v>
      </c>
      <c r="C117" s="14">
        <v>3.2</v>
      </c>
      <c r="D117" s="14">
        <v>5.3</v>
      </c>
      <c r="E117" s="14">
        <v>2.2999999999999998</v>
      </c>
      <c r="F117" s="16" t="s">
        <v>5</v>
      </c>
      <c r="G117" s="61">
        <f t="shared" si="4"/>
        <v>1.5402921800749363</v>
      </c>
      <c r="H117" s="16">
        <f t="shared" si="5"/>
        <v>67</v>
      </c>
      <c r="I117" s="58">
        <f t="shared" si="6"/>
        <v>2.75</v>
      </c>
      <c r="J117" s="16">
        <f t="shared" si="7"/>
        <v>75</v>
      </c>
    </row>
    <row r="118" spans="1:10" x14ac:dyDescent="0.35">
      <c r="A118" s="55">
        <v>117</v>
      </c>
      <c r="B118" s="15">
        <v>6.5</v>
      </c>
      <c r="C118" s="14">
        <v>3</v>
      </c>
      <c r="D118" s="14">
        <v>5.5</v>
      </c>
      <c r="E118" s="14">
        <v>1.8</v>
      </c>
      <c r="F118" s="16" t="s">
        <v>5</v>
      </c>
      <c r="G118" s="61">
        <f t="shared" si="4"/>
        <v>1.4671400751121213</v>
      </c>
      <c r="H118" s="16">
        <f t="shared" si="5"/>
        <v>63</v>
      </c>
      <c r="I118" s="58">
        <f t="shared" si="6"/>
        <v>2.1500000000000004</v>
      </c>
      <c r="J118" s="16">
        <f t="shared" si="7"/>
        <v>51</v>
      </c>
    </row>
    <row r="119" spans="1:10" x14ac:dyDescent="0.35">
      <c r="A119" s="55">
        <v>118</v>
      </c>
      <c r="B119" s="15">
        <v>7.7</v>
      </c>
      <c r="C119" s="14">
        <v>3.8</v>
      </c>
      <c r="D119" s="14">
        <v>6.7</v>
      </c>
      <c r="E119" s="14">
        <v>2.2000000000000002</v>
      </c>
      <c r="F119" s="16" t="s">
        <v>5</v>
      </c>
      <c r="G119" s="61">
        <f t="shared" si="4"/>
        <v>3.0581857366746061</v>
      </c>
      <c r="H119" s="16">
        <f t="shared" si="5"/>
        <v>100</v>
      </c>
      <c r="I119" s="58">
        <f t="shared" si="6"/>
        <v>5.3500000000000005</v>
      </c>
      <c r="J119" s="16">
        <f t="shared" si="7"/>
        <v>100</v>
      </c>
    </row>
    <row r="120" spans="1:10" x14ac:dyDescent="0.35">
      <c r="A120" s="55">
        <v>119</v>
      </c>
      <c r="B120" s="15">
        <v>7.7</v>
      </c>
      <c r="C120" s="14">
        <v>2.6</v>
      </c>
      <c r="D120" s="14">
        <v>6.9</v>
      </c>
      <c r="E120" s="14">
        <v>2.2999999999999998</v>
      </c>
      <c r="F120" s="16" t="s">
        <v>5</v>
      </c>
      <c r="G120" s="61">
        <f t="shared" si="4"/>
        <v>3.0826125283596713</v>
      </c>
      <c r="H120" s="16">
        <f t="shared" si="5"/>
        <v>101</v>
      </c>
      <c r="I120" s="58">
        <f t="shared" si="6"/>
        <v>4.75</v>
      </c>
      <c r="J120" s="16">
        <f t="shared" si="7"/>
        <v>98</v>
      </c>
    </row>
    <row r="121" spans="1:10" x14ac:dyDescent="0.35">
      <c r="A121" s="55">
        <v>120</v>
      </c>
      <c r="B121" s="15">
        <v>6</v>
      </c>
      <c r="C121" s="14">
        <v>2.2000000000000002</v>
      </c>
      <c r="D121" s="14">
        <v>5</v>
      </c>
      <c r="E121" s="14">
        <v>1.5</v>
      </c>
      <c r="F121" s="16" t="s">
        <v>5</v>
      </c>
      <c r="G121" s="61">
        <f t="shared" si="4"/>
        <v>1.2658988901172166</v>
      </c>
      <c r="H121" s="16">
        <f t="shared" si="5"/>
        <v>48</v>
      </c>
      <c r="I121" s="58">
        <f t="shared" si="6"/>
        <v>2.1500000000000004</v>
      </c>
      <c r="J121" s="16">
        <f t="shared" si="7"/>
        <v>51</v>
      </c>
    </row>
    <row r="122" spans="1:10" x14ac:dyDescent="0.35">
      <c r="A122" s="55">
        <v>121</v>
      </c>
      <c r="B122" s="15">
        <v>6.9</v>
      </c>
      <c r="C122" s="14">
        <v>3.2</v>
      </c>
      <c r="D122" s="14">
        <v>5.7</v>
      </c>
      <c r="E122" s="14">
        <v>2.2999999999999998</v>
      </c>
      <c r="F122" s="16" t="s">
        <v>5</v>
      </c>
      <c r="G122" s="61">
        <f t="shared" si="4"/>
        <v>1.8553975315279476</v>
      </c>
      <c r="H122" s="16">
        <f t="shared" si="5"/>
        <v>79</v>
      </c>
      <c r="I122" s="58">
        <f t="shared" si="6"/>
        <v>3.0500000000000007</v>
      </c>
      <c r="J122" s="16">
        <f t="shared" si="7"/>
        <v>81</v>
      </c>
    </row>
    <row r="123" spans="1:10" x14ac:dyDescent="0.35">
      <c r="A123" s="55">
        <v>122</v>
      </c>
      <c r="B123" s="15">
        <v>5.6</v>
      </c>
      <c r="C123" s="14">
        <v>2.8</v>
      </c>
      <c r="D123" s="14">
        <v>4.9000000000000004</v>
      </c>
      <c r="E123" s="14">
        <v>2</v>
      </c>
      <c r="F123" s="16" t="s">
        <v>5</v>
      </c>
      <c r="G123" s="61">
        <f t="shared" si="4"/>
        <v>1.4500000000000008</v>
      </c>
      <c r="H123" s="16">
        <f t="shared" si="5"/>
        <v>61</v>
      </c>
      <c r="I123" s="58">
        <f t="shared" si="6"/>
        <v>2.4500000000000011</v>
      </c>
      <c r="J123" s="16">
        <f t="shared" si="7"/>
        <v>69</v>
      </c>
    </row>
    <row r="124" spans="1:10" x14ac:dyDescent="0.35">
      <c r="A124" s="55">
        <v>123</v>
      </c>
      <c r="B124" s="15">
        <v>7.7</v>
      </c>
      <c r="C124" s="14">
        <v>2.8</v>
      </c>
      <c r="D124" s="14">
        <v>6.7</v>
      </c>
      <c r="E124" s="14">
        <v>2</v>
      </c>
      <c r="F124" s="16" t="s">
        <v>5</v>
      </c>
      <c r="G124" s="61">
        <f t="shared" si="4"/>
        <v>2.8306359709436326</v>
      </c>
      <c r="H124" s="16">
        <f t="shared" si="5"/>
        <v>97</v>
      </c>
      <c r="I124" s="58">
        <f t="shared" si="6"/>
        <v>4.1500000000000004</v>
      </c>
      <c r="J124" s="16">
        <f t="shared" si="7"/>
        <v>95</v>
      </c>
    </row>
    <row r="125" spans="1:10" x14ac:dyDescent="0.35">
      <c r="A125" s="55">
        <v>124</v>
      </c>
      <c r="B125" s="15">
        <v>6.3</v>
      </c>
      <c r="C125" s="14">
        <v>2.7</v>
      </c>
      <c r="D125" s="14">
        <v>4.9000000000000004</v>
      </c>
      <c r="E125" s="14">
        <v>1.8</v>
      </c>
      <c r="F125" s="16" t="s">
        <v>5</v>
      </c>
      <c r="G125" s="61">
        <f t="shared" si="4"/>
        <v>0.94472218138455999</v>
      </c>
      <c r="H125" s="16">
        <f t="shared" si="5"/>
        <v>23</v>
      </c>
      <c r="I125" s="58">
        <f t="shared" si="6"/>
        <v>1.5500000000000009</v>
      </c>
      <c r="J125" s="16">
        <f t="shared" si="7"/>
        <v>30</v>
      </c>
    </row>
    <row r="126" spans="1:10" x14ac:dyDescent="0.35">
      <c r="A126" s="55">
        <v>125</v>
      </c>
      <c r="B126" s="15">
        <v>6.7</v>
      </c>
      <c r="C126" s="14">
        <v>3.3</v>
      </c>
      <c r="D126" s="14">
        <v>5.7</v>
      </c>
      <c r="E126" s="14">
        <v>2.1</v>
      </c>
      <c r="F126" s="16" t="s">
        <v>5</v>
      </c>
      <c r="G126" s="61">
        <f t="shared" si="4"/>
        <v>1.7951323071016247</v>
      </c>
      <c r="H126" s="16">
        <f t="shared" si="5"/>
        <v>78</v>
      </c>
      <c r="I126" s="58">
        <f t="shared" si="6"/>
        <v>2.7500000000000004</v>
      </c>
      <c r="J126" s="16">
        <f t="shared" si="7"/>
        <v>77</v>
      </c>
    </row>
    <row r="127" spans="1:10" x14ac:dyDescent="0.35">
      <c r="A127" s="55">
        <v>126</v>
      </c>
      <c r="B127" s="15">
        <v>7.2</v>
      </c>
      <c r="C127" s="14">
        <v>3.2</v>
      </c>
      <c r="D127" s="14">
        <v>6</v>
      </c>
      <c r="E127" s="14">
        <v>1.8</v>
      </c>
      <c r="F127" s="16" t="s">
        <v>5</v>
      </c>
      <c r="G127" s="61">
        <f t="shared" si="4"/>
        <v>2.0377683872314836</v>
      </c>
      <c r="H127" s="16">
        <f t="shared" si="5"/>
        <v>89</v>
      </c>
      <c r="I127" s="58">
        <f t="shared" si="6"/>
        <v>3.1500000000000004</v>
      </c>
      <c r="J127" s="16">
        <f t="shared" si="7"/>
        <v>83</v>
      </c>
    </row>
    <row r="128" spans="1:10" x14ac:dyDescent="0.35">
      <c r="A128" s="55">
        <v>127</v>
      </c>
      <c r="B128" s="15">
        <v>6.2</v>
      </c>
      <c r="C128" s="14">
        <v>2.8</v>
      </c>
      <c r="D128" s="14">
        <v>4.8</v>
      </c>
      <c r="E128" s="14">
        <v>1.8</v>
      </c>
      <c r="F128" s="16" t="s">
        <v>5</v>
      </c>
      <c r="G128" s="61">
        <f t="shared" si="4"/>
        <v>0.91241437954473303</v>
      </c>
      <c r="H128" s="16">
        <f t="shared" si="5"/>
        <v>20</v>
      </c>
      <c r="I128" s="58">
        <f t="shared" si="6"/>
        <v>1.55</v>
      </c>
      <c r="J128" s="16">
        <f t="shared" si="7"/>
        <v>28</v>
      </c>
    </row>
    <row r="129" spans="1:10" x14ac:dyDescent="0.35">
      <c r="A129" s="55">
        <v>128</v>
      </c>
      <c r="B129" s="15">
        <v>6.1</v>
      </c>
      <c r="C129" s="14">
        <v>3</v>
      </c>
      <c r="D129" s="14">
        <v>4.9000000000000004</v>
      </c>
      <c r="E129" s="14">
        <v>1.8</v>
      </c>
      <c r="F129" s="16" t="s">
        <v>5</v>
      </c>
      <c r="G129" s="61">
        <f t="shared" si="4"/>
        <v>1.0735455276791952</v>
      </c>
      <c r="H129" s="16">
        <f t="shared" si="5"/>
        <v>33</v>
      </c>
      <c r="I129" s="58">
        <f t="shared" si="6"/>
        <v>1.9500000000000013</v>
      </c>
      <c r="J129" s="16">
        <f t="shared" si="7"/>
        <v>49</v>
      </c>
    </row>
    <row r="130" spans="1:10" x14ac:dyDescent="0.35">
      <c r="A130" s="55">
        <v>129</v>
      </c>
      <c r="B130" s="15">
        <v>6.4</v>
      </c>
      <c r="C130" s="14">
        <v>2.8</v>
      </c>
      <c r="D130" s="14">
        <v>5.6</v>
      </c>
      <c r="E130" s="14">
        <v>2.1</v>
      </c>
      <c r="F130" s="16" t="s">
        <v>5</v>
      </c>
      <c r="G130" s="61">
        <f t="shared" si="4"/>
        <v>1.6439282222773595</v>
      </c>
      <c r="H130" s="16">
        <f t="shared" si="5"/>
        <v>72</v>
      </c>
      <c r="I130" s="58">
        <f t="shared" si="6"/>
        <v>2.4499999999999997</v>
      </c>
      <c r="J130" s="16">
        <f t="shared" si="7"/>
        <v>67</v>
      </c>
    </row>
    <row r="131" spans="1:10" x14ac:dyDescent="0.35">
      <c r="A131" s="55">
        <v>130</v>
      </c>
      <c r="B131" s="15">
        <v>7.2</v>
      </c>
      <c r="C131" s="14">
        <v>3</v>
      </c>
      <c r="D131" s="14">
        <v>5.8</v>
      </c>
      <c r="E131" s="14">
        <v>1.6</v>
      </c>
      <c r="F131" s="16" t="s">
        <v>5</v>
      </c>
      <c r="G131" s="61">
        <f t="shared" ref="G131:G151" si="8">SQRT((B131-$L$4)^2+(C131-$M$4)^2+(D131-$N$4)^2+(E131-$O$4)^2)</f>
        <v>1.7923448328934923</v>
      </c>
      <c r="H131" s="16">
        <f t="shared" ref="H131:H151" si="9">RANK(G131,$G$2:$G$151,1)</f>
        <v>77</v>
      </c>
      <c r="I131" s="58">
        <f t="shared" ref="I131:I151" si="10">ABS(B131-$L$4)+ABS(C131-$M$4)+ABS(D131-$N$4)+ABS(E131-$O$4)</f>
        <v>2.5500000000000003</v>
      </c>
      <c r="J131" s="16">
        <f t="shared" ref="J131:J151" si="11">RANK(I131,$I$2:$I$151,1)</f>
        <v>72</v>
      </c>
    </row>
    <row r="132" spans="1:10" x14ac:dyDescent="0.35">
      <c r="A132" s="55">
        <v>131</v>
      </c>
      <c r="B132" s="15">
        <v>7.4</v>
      </c>
      <c r="C132" s="14">
        <v>2.8</v>
      </c>
      <c r="D132" s="14">
        <v>6.1</v>
      </c>
      <c r="E132" s="14">
        <v>1.9</v>
      </c>
      <c r="F132" s="16" t="s">
        <v>5</v>
      </c>
      <c r="G132" s="61">
        <f t="shared" si="8"/>
        <v>2.1569654610122995</v>
      </c>
      <c r="H132" s="16">
        <f t="shared" si="9"/>
        <v>91</v>
      </c>
      <c r="I132" s="58">
        <f t="shared" si="10"/>
        <v>3.15</v>
      </c>
      <c r="J132" s="16">
        <f t="shared" si="11"/>
        <v>82</v>
      </c>
    </row>
    <row r="133" spans="1:10" x14ac:dyDescent="0.35">
      <c r="A133" s="55">
        <v>132</v>
      </c>
      <c r="B133" s="15">
        <v>7.9</v>
      </c>
      <c r="C133" s="14">
        <v>3.8</v>
      </c>
      <c r="D133" s="14">
        <v>6.4</v>
      </c>
      <c r="E133" s="14">
        <v>2</v>
      </c>
      <c r="F133" s="16" t="s">
        <v>5</v>
      </c>
      <c r="G133" s="61">
        <f t="shared" si="8"/>
        <v>2.8429737951659004</v>
      </c>
      <c r="H133" s="16">
        <f t="shared" si="9"/>
        <v>98</v>
      </c>
      <c r="I133" s="58">
        <f t="shared" si="10"/>
        <v>5.0500000000000007</v>
      </c>
      <c r="J133" s="16">
        <f t="shared" si="11"/>
        <v>99</v>
      </c>
    </row>
    <row r="134" spans="1:10" x14ac:dyDescent="0.35">
      <c r="A134" s="55">
        <v>133</v>
      </c>
      <c r="B134" s="15">
        <v>6.4</v>
      </c>
      <c r="C134" s="14">
        <v>2.8</v>
      </c>
      <c r="D134" s="14">
        <v>5.6</v>
      </c>
      <c r="E134" s="14">
        <v>2.2000000000000002</v>
      </c>
      <c r="F134" s="16" t="s">
        <v>5</v>
      </c>
      <c r="G134" s="61">
        <f t="shared" si="8"/>
        <v>1.6830032679706834</v>
      </c>
      <c r="H134" s="16">
        <f t="shared" si="9"/>
        <v>73</v>
      </c>
      <c r="I134" s="58">
        <f t="shared" si="10"/>
        <v>2.5499999999999998</v>
      </c>
      <c r="J134" s="16">
        <f t="shared" si="11"/>
        <v>71</v>
      </c>
    </row>
    <row r="135" spans="1:10" x14ac:dyDescent="0.35">
      <c r="A135" s="55">
        <v>134</v>
      </c>
      <c r="B135" s="15">
        <v>6.3</v>
      </c>
      <c r="C135" s="14">
        <v>2.8</v>
      </c>
      <c r="D135" s="14">
        <v>5.0999999999999996</v>
      </c>
      <c r="E135" s="14">
        <v>1.5</v>
      </c>
      <c r="F135" s="16" t="s">
        <v>5</v>
      </c>
      <c r="G135" s="61">
        <f t="shared" si="8"/>
        <v>1.0781929326423914</v>
      </c>
      <c r="H135" s="16">
        <f t="shared" si="9"/>
        <v>34</v>
      </c>
      <c r="I135" s="58">
        <f t="shared" si="10"/>
        <v>1.4500000000000002</v>
      </c>
      <c r="J135" s="16">
        <f t="shared" si="11"/>
        <v>19</v>
      </c>
    </row>
    <row r="136" spans="1:10" x14ac:dyDescent="0.35">
      <c r="A136" s="55">
        <v>135</v>
      </c>
      <c r="B136" s="15">
        <v>6.1</v>
      </c>
      <c r="C136" s="14">
        <v>2.6</v>
      </c>
      <c r="D136" s="14">
        <v>5.6</v>
      </c>
      <c r="E136" s="14">
        <v>1.4</v>
      </c>
      <c r="F136" s="16" t="s">
        <v>5</v>
      </c>
      <c r="G136" s="61">
        <f t="shared" si="8"/>
        <v>1.625576820700886</v>
      </c>
      <c r="H136" s="16">
        <f t="shared" si="9"/>
        <v>71</v>
      </c>
      <c r="I136" s="58">
        <f t="shared" si="10"/>
        <v>2.3500000000000005</v>
      </c>
      <c r="J136" s="16">
        <f t="shared" si="11"/>
        <v>64</v>
      </c>
    </row>
    <row r="137" spans="1:10" x14ac:dyDescent="0.35">
      <c r="A137" s="55">
        <v>136</v>
      </c>
      <c r="B137" s="15">
        <v>7.7</v>
      </c>
      <c r="C137" s="14">
        <v>3</v>
      </c>
      <c r="D137" s="14">
        <v>6.1</v>
      </c>
      <c r="E137" s="14">
        <v>2.2999999999999998</v>
      </c>
      <c r="F137" s="16" t="s">
        <v>5</v>
      </c>
      <c r="G137" s="61">
        <f t="shared" si="8"/>
        <v>2.3879907872519106</v>
      </c>
      <c r="H137" s="16">
        <f t="shared" si="9"/>
        <v>94</v>
      </c>
      <c r="I137" s="58">
        <f t="shared" si="10"/>
        <v>4.05</v>
      </c>
      <c r="J137" s="16">
        <f t="shared" si="11"/>
        <v>94</v>
      </c>
    </row>
    <row r="138" spans="1:10" x14ac:dyDescent="0.35">
      <c r="A138" s="55">
        <v>137</v>
      </c>
      <c r="B138" s="15">
        <v>6.3</v>
      </c>
      <c r="C138" s="14">
        <v>3.4</v>
      </c>
      <c r="D138" s="14">
        <v>5.6</v>
      </c>
      <c r="E138" s="14">
        <v>2.4</v>
      </c>
      <c r="F138" s="16" t="s">
        <v>5</v>
      </c>
      <c r="G138" s="61">
        <f t="shared" si="8"/>
        <v>1.9085334683992314</v>
      </c>
      <c r="H138" s="16">
        <f t="shared" si="9"/>
        <v>82</v>
      </c>
      <c r="I138" s="58">
        <f t="shared" si="10"/>
        <v>3.45</v>
      </c>
      <c r="J138" s="16">
        <f t="shared" si="11"/>
        <v>90</v>
      </c>
    </row>
    <row r="139" spans="1:10" x14ac:dyDescent="0.35">
      <c r="A139" s="55">
        <v>138</v>
      </c>
      <c r="B139" s="15">
        <v>6.4</v>
      </c>
      <c r="C139" s="14">
        <v>3.1</v>
      </c>
      <c r="D139" s="14">
        <v>5.5</v>
      </c>
      <c r="E139" s="14">
        <v>1.8</v>
      </c>
      <c r="F139" s="16" t="s">
        <v>5</v>
      </c>
      <c r="G139" s="61">
        <f t="shared" si="8"/>
        <v>1.5041608956491328</v>
      </c>
      <c r="H139" s="16">
        <f t="shared" si="9"/>
        <v>65</v>
      </c>
      <c r="I139" s="58">
        <f t="shared" si="10"/>
        <v>2.3500000000000005</v>
      </c>
      <c r="J139" s="16">
        <f t="shared" si="11"/>
        <v>64</v>
      </c>
    </row>
    <row r="140" spans="1:10" x14ac:dyDescent="0.35">
      <c r="A140" s="55">
        <v>139</v>
      </c>
      <c r="B140" s="15">
        <v>6</v>
      </c>
      <c r="C140" s="14">
        <v>3</v>
      </c>
      <c r="D140" s="14">
        <v>4.8</v>
      </c>
      <c r="E140" s="14">
        <v>1.8</v>
      </c>
      <c r="F140" s="16" t="s">
        <v>5</v>
      </c>
      <c r="G140" s="61">
        <f t="shared" si="8"/>
        <v>1.0641898326896384</v>
      </c>
      <c r="H140" s="16">
        <f t="shared" si="9"/>
        <v>32</v>
      </c>
      <c r="I140" s="58">
        <f t="shared" si="10"/>
        <v>1.9500000000000004</v>
      </c>
      <c r="J140" s="16">
        <f t="shared" si="11"/>
        <v>46</v>
      </c>
    </row>
    <row r="141" spans="1:10" x14ac:dyDescent="0.35">
      <c r="A141" s="55">
        <v>140</v>
      </c>
      <c r="B141" s="15">
        <v>6.9</v>
      </c>
      <c r="C141" s="14">
        <v>3.1</v>
      </c>
      <c r="D141" s="14">
        <v>5.4</v>
      </c>
      <c r="E141" s="14">
        <v>2.1</v>
      </c>
      <c r="F141" s="16" t="s">
        <v>5</v>
      </c>
      <c r="G141" s="61">
        <f t="shared" si="8"/>
        <v>1.4874474780643525</v>
      </c>
      <c r="H141" s="16">
        <f t="shared" si="9"/>
        <v>64</v>
      </c>
      <c r="I141" s="58">
        <f t="shared" si="10"/>
        <v>2.4500000000000011</v>
      </c>
      <c r="J141" s="16">
        <f t="shared" si="11"/>
        <v>69</v>
      </c>
    </row>
    <row r="142" spans="1:10" x14ac:dyDescent="0.35">
      <c r="A142" s="55">
        <v>141</v>
      </c>
      <c r="B142" s="15">
        <v>6.7</v>
      </c>
      <c r="C142" s="14">
        <v>3.1</v>
      </c>
      <c r="D142" s="14">
        <v>5.6</v>
      </c>
      <c r="E142" s="14">
        <v>2.4</v>
      </c>
      <c r="F142" s="16" t="s">
        <v>5</v>
      </c>
      <c r="G142" s="61">
        <f t="shared" si="8"/>
        <v>1.7839562774911273</v>
      </c>
      <c r="H142" s="16">
        <f t="shared" si="9"/>
        <v>76</v>
      </c>
      <c r="I142" s="58">
        <f t="shared" si="10"/>
        <v>2.75</v>
      </c>
      <c r="J142" s="16">
        <f t="shared" si="11"/>
        <v>75</v>
      </c>
    </row>
    <row r="143" spans="1:10" x14ac:dyDescent="0.35">
      <c r="A143" s="55">
        <v>142</v>
      </c>
      <c r="B143" s="15">
        <v>6.9</v>
      </c>
      <c r="C143" s="14">
        <v>3.1</v>
      </c>
      <c r="D143" s="14">
        <v>5.0999999999999996</v>
      </c>
      <c r="E143" s="14">
        <v>2.2999999999999998</v>
      </c>
      <c r="F143" s="16" t="s">
        <v>5</v>
      </c>
      <c r="G143" s="61">
        <f t="shared" si="8"/>
        <v>1.3425721582097552</v>
      </c>
      <c r="H143" s="16">
        <f t="shared" si="9"/>
        <v>54</v>
      </c>
      <c r="I143" s="58">
        <f t="shared" si="10"/>
        <v>2.35</v>
      </c>
      <c r="J143" s="16">
        <f t="shared" si="11"/>
        <v>60</v>
      </c>
    </row>
    <row r="144" spans="1:10" x14ac:dyDescent="0.35">
      <c r="A144" s="55">
        <v>143</v>
      </c>
      <c r="B144" s="15">
        <v>5.8</v>
      </c>
      <c r="C144" s="14">
        <v>2.7</v>
      </c>
      <c r="D144" s="14">
        <v>5.0999999999999996</v>
      </c>
      <c r="E144" s="14">
        <v>1.9</v>
      </c>
      <c r="F144" s="16" t="s">
        <v>5</v>
      </c>
      <c r="G144" s="61">
        <f t="shared" si="8"/>
        <v>1.4044571905188141</v>
      </c>
      <c r="H144" s="16">
        <f t="shared" si="9"/>
        <v>59</v>
      </c>
      <c r="I144" s="58">
        <f t="shared" si="10"/>
        <v>2.35</v>
      </c>
      <c r="J144" s="16">
        <f t="shared" si="11"/>
        <v>60</v>
      </c>
    </row>
    <row r="145" spans="1:10" x14ac:dyDescent="0.35">
      <c r="A145" s="55">
        <v>144</v>
      </c>
      <c r="B145" s="15">
        <v>6.8</v>
      </c>
      <c r="C145" s="14">
        <v>3.2</v>
      </c>
      <c r="D145" s="14">
        <v>5.9</v>
      </c>
      <c r="E145" s="14">
        <v>2.2999999999999998</v>
      </c>
      <c r="F145" s="16" t="s">
        <v>5</v>
      </c>
      <c r="G145" s="61">
        <f t="shared" si="8"/>
        <v>2.0229928324143915</v>
      </c>
      <c r="H145" s="16">
        <f t="shared" si="9"/>
        <v>88</v>
      </c>
      <c r="I145" s="58">
        <f t="shared" si="10"/>
        <v>3.1500000000000004</v>
      </c>
      <c r="J145" s="16">
        <f t="shared" si="11"/>
        <v>83</v>
      </c>
    </row>
    <row r="146" spans="1:10" x14ac:dyDescent="0.35">
      <c r="A146" s="55">
        <v>145</v>
      </c>
      <c r="B146" s="15">
        <v>6.7</v>
      </c>
      <c r="C146" s="14">
        <v>3.3</v>
      </c>
      <c r="D146" s="14">
        <v>5.7</v>
      </c>
      <c r="E146" s="14">
        <v>2.5</v>
      </c>
      <c r="F146" s="16" t="s">
        <v>5</v>
      </c>
      <c r="G146" s="61">
        <f t="shared" si="8"/>
        <v>1.965324400703355</v>
      </c>
      <c r="H146" s="16">
        <f t="shared" si="9"/>
        <v>84</v>
      </c>
      <c r="I146" s="58">
        <f t="shared" si="10"/>
        <v>3.1500000000000004</v>
      </c>
      <c r="J146" s="16">
        <f t="shared" si="11"/>
        <v>83</v>
      </c>
    </row>
    <row r="147" spans="1:10" x14ac:dyDescent="0.35">
      <c r="A147" s="55">
        <v>146</v>
      </c>
      <c r="B147" s="15">
        <v>6.7</v>
      </c>
      <c r="C147" s="14">
        <v>3</v>
      </c>
      <c r="D147" s="14">
        <v>5.2</v>
      </c>
      <c r="E147" s="14">
        <v>2.2999999999999998</v>
      </c>
      <c r="F147" s="16" t="s">
        <v>5</v>
      </c>
      <c r="G147" s="61">
        <f t="shared" si="8"/>
        <v>1.3829316685939335</v>
      </c>
      <c r="H147" s="16">
        <f t="shared" si="9"/>
        <v>57</v>
      </c>
      <c r="I147" s="58">
        <f t="shared" si="10"/>
        <v>2.1500000000000004</v>
      </c>
      <c r="J147" s="16">
        <f t="shared" si="11"/>
        <v>51</v>
      </c>
    </row>
    <row r="148" spans="1:10" x14ac:dyDescent="0.35">
      <c r="A148" s="55">
        <v>147</v>
      </c>
      <c r="B148" s="15">
        <v>6.3</v>
      </c>
      <c r="C148" s="14">
        <v>2.5</v>
      </c>
      <c r="D148" s="14">
        <v>5</v>
      </c>
      <c r="E148" s="14">
        <v>1.9</v>
      </c>
      <c r="F148" s="16" t="s">
        <v>5</v>
      </c>
      <c r="G148" s="61">
        <f t="shared" si="8"/>
        <v>1.092016483392078</v>
      </c>
      <c r="H148" s="16">
        <f t="shared" si="9"/>
        <v>36</v>
      </c>
      <c r="I148" s="58">
        <f t="shared" si="10"/>
        <v>1.9500000000000006</v>
      </c>
      <c r="J148" s="16">
        <f t="shared" si="11"/>
        <v>47</v>
      </c>
    </row>
    <row r="149" spans="1:10" x14ac:dyDescent="0.35">
      <c r="A149" s="55">
        <v>148</v>
      </c>
      <c r="B149" s="15">
        <v>6.5</v>
      </c>
      <c r="C149" s="14">
        <v>3</v>
      </c>
      <c r="D149" s="14">
        <v>5.2</v>
      </c>
      <c r="E149" s="14">
        <v>2</v>
      </c>
      <c r="F149" s="16" t="s">
        <v>5</v>
      </c>
      <c r="G149" s="61">
        <f t="shared" si="8"/>
        <v>1.2500000000000004</v>
      </c>
      <c r="H149" s="16">
        <f t="shared" si="9"/>
        <v>47</v>
      </c>
      <c r="I149" s="58">
        <f t="shared" si="10"/>
        <v>2.0500000000000007</v>
      </c>
      <c r="J149" s="16">
        <f t="shared" si="11"/>
        <v>50</v>
      </c>
    </row>
    <row r="150" spans="1:10" x14ac:dyDescent="0.35">
      <c r="A150" s="55">
        <v>149</v>
      </c>
      <c r="B150" s="15">
        <v>6.2</v>
      </c>
      <c r="C150" s="14">
        <v>3.4</v>
      </c>
      <c r="D150" s="14">
        <v>5.4</v>
      </c>
      <c r="E150" s="14">
        <v>2.2999999999999998</v>
      </c>
      <c r="F150" s="16" t="s">
        <v>5</v>
      </c>
      <c r="G150" s="61">
        <f t="shared" si="8"/>
        <v>1.7327723451163459</v>
      </c>
      <c r="H150" s="16">
        <f t="shared" si="9"/>
        <v>74</v>
      </c>
      <c r="I150" s="58">
        <f t="shared" si="10"/>
        <v>3.2500000000000004</v>
      </c>
      <c r="J150" s="16">
        <f t="shared" si="11"/>
        <v>87</v>
      </c>
    </row>
    <row r="151" spans="1:10" ht="15" thickBot="1" x14ac:dyDescent="0.4">
      <c r="A151" s="56">
        <v>150</v>
      </c>
      <c r="B151" s="17">
        <v>5.9</v>
      </c>
      <c r="C151" s="18">
        <v>3</v>
      </c>
      <c r="D151" s="18">
        <v>5.0999999999999996</v>
      </c>
      <c r="E151" s="18">
        <v>1.8</v>
      </c>
      <c r="F151" s="19" t="s">
        <v>5</v>
      </c>
      <c r="G151" s="62">
        <f t="shared" si="8"/>
        <v>1.3388427838995882</v>
      </c>
      <c r="H151" s="19">
        <f t="shared" si="9"/>
        <v>53</v>
      </c>
      <c r="I151" s="59">
        <f t="shared" si="10"/>
        <v>2.3499999999999996</v>
      </c>
      <c r="J151" s="19">
        <f t="shared" si="11"/>
        <v>59</v>
      </c>
    </row>
  </sheetData>
  <mergeCells count="1">
    <mergeCell ref="L2:P2"/>
  </mergeCells>
  <conditionalFormatting sqref="G2:G151">
    <cfRule type="top10" dxfId="21" priority="5" bottom="1" rank="5"/>
  </conditionalFormatting>
  <conditionalFormatting sqref="H2:H151">
    <cfRule type="top10" dxfId="20" priority="4" bottom="1" rank="5"/>
  </conditionalFormatting>
  <conditionalFormatting sqref="I2:I151">
    <cfRule type="top10" dxfId="19" priority="2" bottom="1" rank="5"/>
  </conditionalFormatting>
  <conditionalFormatting sqref="J2:J151">
    <cfRule type="top10" dxfId="15" priority="1" bottom="1" rank="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C5D9-FAE3-4C30-877C-BBB54D79F432}">
  <dimension ref="A1:Q151"/>
  <sheetViews>
    <sheetView tabSelected="1" workbookViewId="0">
      <selection activeCell="I8" sqref="I8"/>
    </sheetView>
  </sheetViews>
  <sheetFormatPr defaultRowHeight="14.5" x14ac:dyDescent="0.35"/>
  <cols>
    <col min="2" max="2" width="13.453125" customWidth="1"/>
    <col min="3" max="3" width="13" customWidth="1"/>
    <col min="4" max="4" width="13.36328125" customWidth="1"/>
    <col min="5" max="5" width="12.90625" customWidth="1"/>
    <col min="6" max="6" width="8.81640625" customWidth="1"/>
    <col min="9" max="9" width="10.26953125" customWidth="1"/>
    <col min="12" max="12" width="11.453125" bestFit="1" customWidth="1"/>
    <col min="13" max="13" width="11" bestFit="1" customWidth="1"/>
    <col min="14" max="14" width="11.36328125" bestFit="1" customWidth="1"/>
    <col min="15" max="15" width="10.90625" bestFit="1" customWidth="1"/>
  </cols>
  <sheetData>
    <row r="1" spans="1:17" ht="44" thickBot="1" x14ac:dyDescent="0.4">
      <c r="A1" s="71" t="s">
        <v>26</v>
      </c>
      <c r="B1" s="72" t="s">
        <v>0</v>
      </c>
      <c r="C1" s="72" t="s">
        <v>1</v>
      </c>
      <c r="D1" s="72" t="s">
        <v>24</v>
      </c>
      <c r="E1" s="72" t="s">
        <v>25</v>
      </c>
      <c r="F1" s="72" t="s">
        <v>2</v>
      </c>
      <c r="G1" s="72" t="s">
        <v>16</v>
      </c>
      <c r="H1" s="73" t="s">
        <v>17</v>
      </c>
      <c r="I1" s="71" t="s">
        <v>18</v>
      </c>
      <c r="J1" s="74" t="s">
        <v>28</v>
      </c>
    </row>
    <row r="2" spans="1:17" ht="15" thickBot="1" x14ac:dyDescent="0.4">
      <c r="A2" s="67">
        <v>76</v>
      </c>
      <c r="B2" s="63">
        <v>6.6</v>
      </c>
      <c r="C2" s="64">
        <v>3</v>
      </c>
      <c r="D2" s="64">
        <v>4.4000000000000004</v>
      </c>
      <c r="E2" s="64">
        <v>1.4</v>
      </c>
      <c r="F2" s="45" t="s">
        <v>4</v>
      </c>
      <c r="G2" s="60">
        <f>SQRT((B2-$L$4)^2+(C2-$M$4)^2+(D2-$N$4)^2+(E2-$O$4)^2)</f>
        <v>0.41533119314590439</v>
      </c>
      <c r="H2" s="45">
        <f>RANK(G2,$G$2:$G$151,1)</f>
        <v>1</v>
      </c>
      <c r="I2" s="57">
        <f>ABS(B2-$L$4)+ABS(C2-$M$4)+ABS(D2-$N$4)+ABS(E2-$O$4)</f>
        <v>0.75000000000000133</v>
      </c>
      <c r="J2" s="69">
        <f>RANK(I2,$I$2:$I$151,1)</f>
        <v>3</v>
      </c>
      <c r="L2" s="53" t="s">
        <v>6</v>
      </c>
      <c r="M2" s="53"/>
      <c r="N2" s="53"/>
      <c r="O2" s="53"/>
      <c r="P2" s="53"/>
    </row>
    <row r="3" spans="1:17" ht="15" thickBot="1" x14ac:dyDescent="0.4">
      <c r="A3" s="68">
        <v>75</v>
      </c>
      <c r="B3" s="15">
        <v>6.4</v>
      </c>
      <c r="C3" s="14">
        <v>2.9</v>
      </c>
      <c r="D3" s="14">
        <v>4.3</v>
      </c>
      <c r="E3" s="14">
        <v>1.3</v>
      </c>
      <c r="F3" s="16" t="s">
        <v>4</v>
      </c>
      <c r="G3" s="61">
        <f>SQRT((B3-$L$4)^2+(C3-$M$4)^2+(D3-$N$4)^2+(E3-$O$4)^2)</f>
        <v>0.43874821936960601</v>
      </c>
      <c r="H3" s="16">
        <f>RANK(G3,$G$2:$G$151,1)</f>
        <v>2</v>
      </c>
      <c r="I3" s="58">
        <f>ABS(B3-$L$4)+ABS(C3-$M$4)+ABS(D3-$N$4)+ABS(E3-$O$4)</f>
        <v>0.84999999999999987</v>
      </c>
      <c r="J3" s="70">
        <f>RANK(I3,$I$2:$I$151,1)</f>
        <v>4</v>
      </c>
      <c r="L3" s="29" t="s">
        <v>0</v>
      </c>
      <c r="M3" s="48" t="s">
        <v>1</v>
      </c>
      <c r="N3" s="48" t="s">
        <v>24</v>
      </c>
      <c r="O3" s="51" t="s">
        <v>25</v>
      </c>
      <c r="P3" s="49" t="s">
        <v>15</v>
      </c>
    </row>
    <row r="4" spans="1:17" ht="15" thickBot="1" x14ac:dyDescent="0.4">
      <c r="A4" s="68">
        <v>66</v>
      </c>
      <c r="B4" s="15">
        <v>6.7</v>
      </c>
      <c r="C4" s="14">
        <v>3.1</v>
      </c>
      <c r="D4" s="14">
        <v>4.4000000000000004</v>
      </c>
      <c r="E4" s="14">
        <v>1.4</v>
      </c>
      <c r="F4" s="16" t="s">
        <v>4</v>
      </c>
      <c r="G4" s="61">
        <f>SQRT((B4-$L$4)^2+(C4-$M$4)^2+(D4-$N$4)^2+(E4-$O$4)^2)</f>
        <v>0.47169905660283074</v>
      </c>
      <c r="H4" s="16">
        <f>RANK(G4,$G$2:$G$151,1)</f>
        <v>3</v>
      </c>
      <c r="I4" s="58">
        <f>ABS(B4-$L$4)+ABS(C4-$M$4)+ABS(D4-$N$4)+ABS(E4-$O$4)</f>
        <v>0.75000000000000089</v>
      </c>
      <c r="J4" s="70">
        <f>RANK(I4,$I$2:$I$151,1)</f>
        <v>2</v>
      </c>
      <c r="L4" s="46">
        <v>6.7</v>
      </c>
      <c r="M4" s="47">
        <v>2.75</v>
      </c>
      <c r="N4" s="47">
        <v>4.0999999999999996</v>
      </c>
      <c r="O4" s="52">
        <v>1.5</v>
      </c>
      <c r="P4" s="50" t="s">
        <v>27</v>
      </c>
      <c r="Q4" s="1" t="s">
        <v>22</v>
      </c>
    </row>
    <row r="5" spans="1:17" x14ac:dyDescent="0.35">
      <c r="A5" s="68">
        <v>55</v>
      </c>
      <c r="B5" s="15">
        <v>6.5</v>
      </c>
      <c r="C5" s="14">
        <v>2.8</v>
      </c>
      <c r="D5" s="14">
        <v>4.5999999999999996</v>
      </c>
      <c r="E5" s="14">
        <v>1.5</v>
      </c>
      <c r="F5" s="16" t="s">
        <v>4</v>
      </c>
      <c r="G5" s="61">
        <f>SQRT((B5-$L$4)^2+(C5-$M$4)^2+(D5-$N$4)^2+(E5-$O$4)^2)</f>
        <v>0.54083269131959844</v>
      </c>
      <c r="H5" s="16">
        <f>RANK(G5,$G$2:$G$151,1)</f>
        <v>4</v>
      </c>
      <c r="I5" s="58">
        <f>ABS(B5-$L$4)+ABS(C5-$M$4)+ABS(D5-$N$4)+ABS(E5-$O$4)</f>
        <v>0.75</v>
      </c>
      <c r="J5" s="70">
        <f>RANK(I5,$I$2:$I$151,1)</f>
        <v>1</v>
      </c>
    </row>
    <row r="6" spans="1:17" x14ac:dyDescent="0.35">
      <c r="A6" s="68">
        <v>59</v>
      </c>
      <c r="B6" s="15">
        <v>6.6</v>
      </c>
      <c r="C6" s="14">
        <v>2.9</v>
      </c>
      <c r="D6" s="14">
        <v>4.5999999999999996</v>
      </c>
      <c r="E6" s="14">
        <v>1.3</v>
      </c>
      <c r="F6" s="16" t="s">
        <v>4</v>
      </c>
      <c r="G6" s="61">
        <f>SQRT((B6-$L$4)^2+(C6-$M$4)^2+(D6-$N$4)^2+(E6-$O$4)^2)</f>
        <v>0.56789083458002743</v>
      </c>
      <c r="H6" s="16">
        <f>RANK(G6,$G$2:$G$151,1)</f>
        <v>5</v>
      </c>
      <c r="I6" s="58">
        <f>ABS(B6-$L$4)+ABS(C6-$M$4)+ABS(D6-$N$4)+ABS(E6-$O$4)</f>
        <v>0.9500000000000004</v>
      </c>
      <c r="J6" s="70">
        <f>RANK(I6,$I$2:$I$151,1)</f>
        <v>7</v>
      </c>
    </row>
    <row r="7" spans="1:17" x14ac:dyDescent="0.35">
      <c r="A7" s="68">
        <v>98</v>
      </c>
      <c r="B7" s="15">
        <v>6.2</v>
      </c>
      <c r="C7" s="14">
        <v>2.9</v>
      </c>
      <c r="D7" s="14">
        <v>4.3</v>
      </c>
      <c r="E7" s="14">
        <v>1.3</v>
      </c>
      <c r="F7" s="16" t="s">
        <v>4</v>
      </c>
      <c r="G7" s="61">
        <f>SQRT((B7-$L$4)^2+(C7-$M$4)^2+(D7-$N$4)^2+(E7-$O$4)^2)</f>
        <v>0.59371710435189584</v>
      </c>
      <c r="H7" s="16">
        <f>RANK(G7,$G$2:$G$151,1)</f>
        <v>6</v>
      </c>
      <c r="I7" s="58">
        <f>ABS(B7-$L$4)+ABS(C7-$M$4)+ABS(D7-$N$4)+ABS(E7-$O$4)</f>
        <v>1.05</v>
      </c>
      <c r="J7" s="70">
        <f>RANK(I7,$I$2:$I$151,1)</f>
        <v>9</v>
      </c>
    </row>
    <row r="8" spans="1:17" x14ac:dyDescent="0.35">
      <c r="A8" s="68">
        <v>72</v>
      </c>
      <c r="B8" s="15">
        <v>6.1</v>
      </c>
      <c r="C8" s="14">
        <v>2.8</v>
      </c>
      <c r="D8" s="14">
        <v>4</v>
      </c>
      <c r="E8" s="14">
        <v>1.3</v>
      </c>
      <c r="F8" s="16" t="s">
        <v>4</v>
      </c>
      <c r="G8" s="61">
        <f>SQRT((B8-$L$4)^2+(C8-$M$4)^2+(D8-$N$4)^2+(E8-$O$4)^2)</f>
        <v>0.64226162893325689</v>
      </c>
      <c r="H8" s="16">
        <f>RANK(G8,$G$2:$G$151,1)</f>
        <v>7</v>
      </c>
      <c r="I8" s="58">
        <f>ABS(B8-$L$4)+ABS(C8-$M$4)+ABS(D8-$N$4)+ABS(E8-$O$4)</f>
        <v>0.95</v>
      </c>
      <c r="J8" s="70">
        <f>RANK(I8,$I$2:$I$151,1)</f>
        <v>6</v>
      </c>
    </row>
    <row r="9" spans="1:17" x14ac:dyDescent="0.35">
      <c r="A9" s="68">
        <v>52</v>
      </c>
      <c r="B9" s="15">
        <v>6.4</v>
      </c>
      <c r="C9" s="14">
        <v>3.2</v>
      </c>
      <c r="D9" s="14">
        <v>4.5</v>
      </c>
      <c r="E9" s="14">
        <v>1.5</v>
      </c>
      <c r="F9" s="16" t="s">
        <v>4</v>
      </c>
      <c r="G9" s="61">
        <f>SQRT((B9-$L$4)^2+(C9-$M$4)^2+(D9-$N$4)^2+(E9-$O$4)^2)</f>
        <v>0.67268120235368578</v>
      </c>
      <c r="H9" s="16">
        <f>RANK(G9,$G$2:$G$151,1)</f>
        <v>8</v>
      </c>
      <c r="I9" s="58">
        <f>ABS(B9-$L$4)+ABS(C9-$M$4)+ABS(D9-$N$4)+ABS(E9-$O$4)</f>
        <v>1.1500000000000004</v>
      </c>
      <c r="J9" s="70">
        <f>RANK(I9,$I$2:$I$151,1)</f>
        <v>10</v>
      </c>
    </row>
    <row r="10" spans="1:17" x14ac:dyDescent="0.35">
      <c r="A10" s="68">
        <v>87</v>
      </c>
      <c r="B10" s="15">
        <v>6.7</v>
      </c>
      <c r="C10" s="14">
        <v>3.1</v>
      </c>
      <c r="D10" s="14">
        <v>4.7</v>
      </c>
      <c r="E10" s="14">
        <v>1.5</v>
      </c>
      <c r="F10" s="16" t="s">
        <v>4</v>
      </c>
      <c r="G10" s="61">
        <f>SQRT((B10-$L$4)^2+(C10-$M$4)^2+(D10-$N$4)^2+(E10-$O$4)^2)</f>
        <v>0.69462219947249071</v>
      </c>
      <c r="H10" s="16">
        <f>RANK(G10,$G$2:$G$151,1)</f>
        <v>9</v>
      </c>
      <c r="I10" s="58">
        <f>ABS(B10-$L$4)+ABS(C10-$M$4)+ABS(D10-$N$4)+ABS(E10-$O$4)</f>
        <v>0.95000000000000062</v>
      </c>
      <c r="J10" s="70">
        <f>RANK(I10,$I$2:$I$151,1)</f>
        <v>8</v>
      </c>
    </row>
    <row r="11" spans="1:17" x14ac:dyDescent="0.35">
      <c r="A11" s="68">
        <v>88</v>
      </c>
      <c r="B11" s="15">
        <v>6.3</v>
      </c>
      <c r="C11" s="14">
        <v>2.2999999999999998</v>
      </c>
      <c r="D11" s="14">
        <v>4.4000000000000004</v>
      </c>
      <c r="E11" s="14">
        <v>1.3</v>
      </c>
      <c r="F11" s="16" t="s">
        <v>4</v>
      </c>
      <c r="G11" s="61">
        <f>SQRT((B11-$L$4)^2+(C11-$M$4)^2+(D11-$N$4)^2+(E11-$O$4)^2)</f>
        <v>0.70178344238091062</v>
      </c>
      <c r="H11" s="16">
        <f>RANK(G11,$G$2:$G$151,1)</f>
        <v>10</v>
      </c>
      <c r="I11" s="58">
        <f>ABS(B11-$L$4)+ABS(C11-$M$4)+ABS(D11-$N$4)+ABS(E11-$O$4)</f>
        <v>1.3500000000000012</v>
      </c>
      <c r="J11" s="70">
        <f>RANK(I11,$I$2:$I$151,1)</f>
        <v>16</v>
      </c>
    </row>
    <row r="12" spans="1:17" x14ac:dyDescent="0.35">
      <c r="A12" s="68">
        <v>77</v>
      </c>
      <c r="B12" s="15">
        <v>6.8</v>
      </c>
      <c r="C12" s="14">
        <v>2.8</v>
      </c>
      <c r="D12" s="14">
        <v>4.8</v>
      </c>
      <c r="E12" s="14">
        <v>1.4</v>
      </c>
      <c r="F12" s="16" t="s">
        <v>4</v>
      </c>
      <c r="G12" s="61">
        <f>SQRT((B12-$L$4)^2+(C12-$M$4)^2+(D12-$N$4)^2+(E12-$O$4)^2)</f>
        <v>0.71589105316381774</v>
      </c>
      <c r="H12" s="16">
        <f>RANK(G12,$G$2:$G$151,1)</f>
        <v>11</v>
      </c>
      <c r="I12" s="58">
        <f>ABS(B12-$L$4)+ABS(C12-$M$4)+ABS(D12-$N$4)+ABS(E12-$O$4)</f>
        <v>0.94999999999999973</v>
      </c>
      <c r="J12" s="70">
        <f>RANK(I12,$I$2:$I$151,1)</f>
        <v>5</v>
      </c>
    </row>
    <row r="13" spans="1:17" x14ac:dyDescent="0.35">
      <c r="A13" s="68">
        <v>51</v>
      </c>
      <c r="B13" s="15">
        <v>7</v>
      </c>
      <c r="C13" s="14">
        <v>3.2</v>
      </c>
      <c r="D13" s="14">
        <v>4.7</v>
      </c>
      <c r="E13" s="14">
        <v>1.4</v>
      </c>
      <c r="F13" s="16" t="s">
        <v>4</v>
      </c>
      <c r="G13" s="61">
        <f>SQRT((B13-$L$4)^2+(C13-$M$4)^2+(D13-$N$4)^2+(E13-$O$4)^2)</f>
        <v>0.81394102980498584</v>
      </c>
      <c r="H13" s="16">
        <f>RANK(G13,$G$2:$G$151,1)</f>
        <v>12</v>
      </c>
      <c r="I13" s="58">
        <f>ABS(B13-$L$4)+ABS(C13-$M$4)+ABS(D13-$N$4)+ABS(E13-$O$4)</f>
        <v>1.4500000000000006</v>
      </c>
      <c r="J13" s="70">
        <f>RANK(I13,$I$2:$I$151,1)</f>
        <v>23</v>
      </c>
    </row>
    <row r="14" spans="1:17" x14ac:dyDescent="0.35">
      <c r="A14" s="68">
        <v>79</v>
      </c>
      <c r="B14" s="15">
        <v>6</v>
      </c>
      <c r="C14" s="14">
        <v>2.9</v>
      </c>
      <c r="D14" s="14">
        <v>4.5</v>
      </c>
      <c r="E14" s="14">
        <v>1.5</v>
      </c>
      <c r="F14" s="16" t="s">
        <v>4</v>
      </c>
      <c r="G14" s="61">
        <f>SQRT((B14-$L$4)^2+(C14-$M$4)^2+(D14-$N$4)^2+(E14-$O$4)^2)</f>
        <v>0.82006097334283656</v>
      </c>
      <c r="H14" s="16">
        <f>RANK(G14,$G$2:$G$151,1)</f>
        <v>13</v>
      </c>
      <c r="I14" s="58">
        <f>ABS(B14-$L$4)+ABS(C14-$M$4)+ABS(D14-$N$4)+ABS(E14-$O$4)</f>
        <v>1.2500000000000004</v>
      </c>
      <c r="J14" s="70">
        <f>RANK(I14,$I$2:$I$151,1)</f>
        <v>13</v>
      </c>
    </row>
    <row r="15" spans="1:17" x14ac:dyDescent="0.35">
      <c r="A15" s="68">
        <v>92</v>
      </c>
      <c r="B15" s="15">
        <v>6.1</v>
      </c>
      <c r="C15" s="14">
        <v>3</v>
      </c>
      <c r="D15" s="14">
        <v>4.5999999999999996</v>
      </c>
      <c r="E15" s="14">
        <v>1.4</v>
      </c>
      <c r="F15" s="16" t="s">
        <v>4</v>
      </c>
      <c r="G15" s="61">
        <f>SQRT((B15-$L$4)^2+(C15-$M$4)^2+(D15-$N$4)^2+(E15-$O$4)^2)</f>
        <v>0.82613558209291571</v>
      </c>
      <c r="H15" s="16">
        <f>RANK(G15,$G$2:$G$151,1)</f>
        <v>14</v>
      </c>
      <c r="I15" s="58">
        <f>ABS(B15-$L$4)+ABS(C15-$M$4)+ABS(D15-$N$4)+ABS(E15-$O$4)</f>
        <v>1.4500000000000006</v>
      </c>
      <c r="J15" s="70">
        <f>RANK(I15,$I$2:$I$151,1)</f>
        <v>23</v>
      </c>
    </row>
    <row r="16" spans="1:17" x14ac:dyDescent="0.35">
      <c r="A16" s="68">
        <v>62</v>
      </c>
      <c r="B16" s="15">
        <v>5.9</v>
      </c>
      <c r="C16" s="14">
        <v>3</v>
      </c>
      <c r="D16" s="14">
        <v>4.2</v>
      </c>
      <c r="E16" s="14">
        <v>1.5</v>
      </c>
      <c r="F16" s="16" t="s">
        <v>4</v>
      </c>
      <c r="G16" s="61">
        <f>SQRT((B16-$L$4)^2+(C16-$M$4)^2+(D16-$N$4)^2+(E16-$O$4)^2)</f>
        <v>0.84409715080670644</v>
      </c>
      <c r="H16" s="16">
        <f>RANK(G16,$G$2:$G$151,1)</f>
        <v>15</v>
      </c>
      <c r="I16" s="58">
        <f>ABS(B16-$L$4)+ABS(C16-$M$4)+ABS(D16-$N$4)+ABS(E16-$O$4)</f>
        <v>1.1500000000000004</v>
      </c>
      <c r="J16" s="70">
        <f>RANK(I16,$I$2:$I$151,1)</f>
        <v>10</v>
      </c>
    </row>
    <row r="17" spans="1:10" x14ac:dyDescent="0.35">
      <c r="A17" s="68">
        <v>69</v>
      </c>
      <c r="B17" s="15">
        <v>6.2</v>
      </c>
      <c r="C17" s="14">
        <v>2.2000000000000002</v>
      </c>
      <c r="D17" s="14">
        <v>4.5</v>
      </c>
      <c r="E17" s="14">
        <v>1.5</v>
      </c>
      <c r="F17" s="16" t="s">
        <v>4</v>
      </c>
      <c r="G17" s="61">
        <f>SQRT((B17-$L$4)^2+(C17-$M$4)^2+(D17-$N$4)^2+(E17-$O$4)^2)</f>
        <v>0.84409715080670666</v>
      </c>
      <c r="H17" s="16">
        <f>RANK(G17,$G$2:$G$151,1)</f>
        <v>16</v>
      </c>
      <c r="I17" s="58">
        <f>ABS(B17-$L$4)+ABS(C17-$M$4)+ABS(D17-$N$4)+ABS(E17-$O$4)</f>
        <v>1.4500000000000002</v>
      </c>
      <c r="J17" s="70">
        <f>RANK(I17,$I$2:$I$151,1)</f>
        <v>19</v>
      </c>
    </row>
    <row r="18" spans="1:10" x14ac:dyDescent="0.35">
      <c r="A18" s="68">
        <v>64</v>
      </c>
      <c r="B18" s="15">
        <v>6.1</v>
      </c>
      <c r="C18" s="14">
        <v>2.9</v>
      </c>
      <c r="D18" s="14">
        <v>4.7</v>
      </c>
      <c r="E18" s="14">
        <v>1.4</v>
      </c>
      <c r="F18" s="16" t="s">
        <v>4</v>
      </c>
      <c r="G18" s="61">
        <f>SQRT((B18-$L$4)^2+(C18-$M$4)^2+(D18-$N$4)^2+(E18-$O$4)^2)</f>
        <v>0.86746757864487434</v>
      </c>
      <c r="H18" s="16">
        <f>RANK(G18,$G$2:$G$151,1)</f>
        <v>17</v>
      </c>
      <c r="I18" s="58">
        <f>ABS(B18-$L$4)+ABS(C18-$M$4)+ABS(D18-$N$4)+ABS(E18-$O$4)</f>
        <v>1.4500000000000011</v>
      </c>
      <c r="J18" s="70">
        <f>RANK(I18,$I$2:$I$151,1)</f>
        <v>26</v>
      </c>
    </row>
    <row r="19" spans="1:10" x14ac:dyDescent="0.35">
      <c r="A19" s="68">
        <v>53</v>
      </c>
      <c r="B19" s="15">
        <v>6.9</v>
      </c>
      <c r="C19" s="14">
        <v>3.1</v>
      </c>
      <c r="D19" s="14">
        <v>4.9000000000000004</v>
      </c>
      <c r="E19" s="14">
        <v>1.5</v>
      </c>
      <c r="F19" s="16" t="s">
        <v>4</v>
      </c>
      <c r="G19" s="61">
        <f>SQRT((B19-$L$4)^2+(C19-$M$4)^2+(D19-$N$4)^2+(E19-$O$4)^2)</f>
        <v>0.89582364335844655</v>
      </c>
      <c r="H19" s="16">
        <f>RANK(G19,$G$2:$G$151,1)</f>
        <v>18</v>
      </c>
      <c r="I19" s="58">
        <f>ABS(B19-$L$4)+ABS(C19-$M$4)+ABS(D19-$N$4)+ABS(E19-$O$4)</f>
        <v>1.350000000000001</v>
      </c>
      <c r="J19" s="70">
        <f>RANK(I19,$I$2:$I$151,1)</f>
        <v>15</v>
      </c>
    </row>
    <row r="20" spans="1:10" x14ac:dyDescent="0.35">
      <c r="A20" s="68">
        <v>74</v>
      </c>
      <c r="B20" s="15">
        <v>6.1</v>
      </c>
      <c r="C20" s="14">
        <v>2.8</v>
      </c>
      <c r="D20" s="14">
        <v>4.7</v>
      </c>
      <c r="E20" s="14">
        <v>1.2</v>
      </c>
      <c r="F20" s="16" t="s">
        <v>4</v>
      </c>
      <c r="G20" s="61">
        <f>SQRT((B20-$L$4)^2+(C20-$M$4)^2+(D20-$N$4)^2+(E20-$O$4)^2)</f>
        <v>0.90138781886599806</v>
      </c>
      <c r="H20" s="16">
        <f>RANK(G20,$G$2:$G$151,1)</f>
        <v>19</v>
      </c>
      <c r="I20" s="58">
        <f>ABS(B20-$L$4)+ABS(C20-$M$4)+ABS(D20-$N$4)+ABS(E20-$O$4)</f>
        <v>1.5500000000000009</v>
      </c>
      <c r="J20" s="70">
        <f>RANK(I20,$I$2:$I$151,1)</f>
        <v>30</v>
      </c>
    </row>
    <row r="21" spans="1:10" x14ac:dyDescent="0.35">
      <c r="A21" s="68">
        <v>127</v>
      </c>
      <c r="B21" s="15">
        <v>6.2</v>
      </c>
      <c r="C21" s="14">
        <v>2.8</v>
      </c>
      <c r="D21" s="14">
        <v>4.8</v>
      </c>
      <c r="E21" s="14">
        <v>1.8</v>
      </c>
      <c r="F21" s="16" t="s">
        <v>5</v>
      </c>
      <c r="G21" s="61">
        <f>SQRT((B21-$L$4)^2+(C21-$M$4)^2+(D21-$N$4)^2+(E21-$O$4)^2)</f>
        <v>0.91241437954473303</v>
      </c>
      <c r="H21" s="16">
        <f>RANK(G21,$G$2:$G$151,1)</f>
        <v>20</v>
      </c>
      <c r="I21" s="58">
        <f>ABS(B21-$L$4)+ABS(C21-$M$4)+ABS(D21-$N$4)+ABS(E21-$O$4)</f>
        <v>1.55</v>
      </c>
      <c r="J21" s="70">
        <f>RANK(I21,$I$2:$I$151,1)</f>
        <v>28</v>
      </c>
    </row>
    <row r="22" spans="1:10" x14ac:dyDescent="0.35">
      <c r="A22" s="68">
        <v>57</v>
      </c>
      <c r="B22" s="15">
        <v>6.3</v>
      </c>
      <c r="C22" s="14">
        <v>3.3</v>
      </c>
      <c r="D22" s="14">
        <v>4.7</v>
      </c>
      <c r="E22" s="14">
        <v>1.6</v>
      </c>
      <c r="F22" s="16" t="s">
        <v>4</v>
      </c>
      <c r="G22" s="61">
        <f>SQRT((B22-$L$4)^2+(C22-$M$4)^2+(D22-$N$4)^2+(E22-$O$4)^2)</f>
        <v>0.91241437954473337</v>
      </c>
      <c r="H22" s="16">
        <f>RANK(G22,$G$2:$G$151,1)</f>
        <v>21</v>
      </c>
      <c r="I22" s="58">
        <f>ABS(B22-$L$4)+ABS(C22-$M$4)+ABS(D22-$N$4)+ABS(E22-$O$4)</f>
        <v>1.6500000000000008</v>
      </c>
      <c r="J22" s="70">
        <f>RANK(I22,$I$2:$I$151,1)</f>
        <v>34</v>
      </c>
    </row>
    <row r="23" spans="1:10" x14ac:dyDescent="0.35">
      <c r="A23" s="68">
        <v>73</v>
      </c>
      <c r="B23" s="15">
        <v>6.3</v>
      </c>
      <c r="C23" s="14">
        <v>2.5</v>
      </c>
      <c r="D23" s="14">
        <v>4.9000000000000004</v>
      </c>
      <c r="E23" s="14">
        <v>1.5</v>
      </c>
      <c r="F23" s="16" t="s">
        <v>4</v>
      </c>
      <c r="G23" s="61">
        <f>SQRT((B23-$L$4)^2+(C23-$M$4)^2+(D23-$N$4)^2+(E23-$O$4)^2)</f>
        <v>0.92870878105033627</v>
      </c>
      <c r="H23" s="16">
        <f>RANK(G23,$G$2:$G$151,1)</f>
        <v>22</v>
      </c>
      <c r="I23" s="58">
        <f>ABS(B23-$L$4)+ABS(C23-$M$4)+ABS(D23-$N$4)+ABS(E23-$O$4)</f>
        <v>1.4500000000000011</v>
      </c>
      <c r="J23" s="70">
        <f>RANK(I23,$I$2:$I$151,1)</f>
        <v>26</v>
      </c>
    </row>
    <row r="24" spans="1:10" x14ac:dyDescent="0.35">
      <c r="A24" s="68">
        <v>124</v>
      </c>
      <c r="B24" s="15">
        <v>6.3</v>
      </c>
      <c r="C24" s="14">
        <v>2.7</v>
      </c>
      <c r="D24" s="14">
        <v>4.9000000000000004</v>
      </c>
      <c r="E24" s="14">
        <v>1.8</v>
      </c>
      <c r="F24" s="16" t="s">
        <v>5</v>
      </c>
      <c r="G24" s="61">
        <f>SQRT((B24-$L$4)^2+(C24-$M$4)^2+(D24-$N$4)^2+(E24-$O$4)^2)</f>
        <v>0.94472218138455999</v>
      </c>
      <c r="H24" s="16">
        <f>RANK(G24,$G$2:$G$151,1)</f>
        <v>23</v>
      </c>
      <c r="I24" s="58">
        <f>ABS(B24-$L$4)+ABS(C24-$M$4)+ABS(D24-$N$4)+ABS(E24-$O$4)</f>
        <v>1.5500000000000009</v>
      </c>
      <c r="J24" s="70">
        <f>RANK(I24,$I$2:$I$151,1)</f>
        <v>30</v>
      </c>
    </row>
    <row r="25" spans="1:10" x14ac:dyDescent="0.35">
      <c r="A25" s="68">
        <v>78</v>
      </c>
      <c r="B25" s="15">
        <v>6.7</v>
      </c>
      <c r="C25" s="14">
        <v>3</v>
      </c>
      <c r="D25" s="14">
        <v>5</v>
      </c>
      <c r="E25" s="14">
        <v>1.7</v>
      </c>
      <c r="F25" s="16" t="s">
        <v>4</v>
      </c>
      <c r="G25" s="61">
        <f>SQRT((B25-$L$4)^2+(C25-$M$4)^2+(D25-$N$4)^2+(E25-$O$4)^2)</f>
        <v>0.95524865872714027</v>
      </c>
      <c r="H25" s="16">
        <f>RANK(G25,$G$2:$G$151,1)</f>
        <v>24</v>
      </c>
      <c r="I25" s="58">
        <f>ABS(B25-$L$4)+ABS(C25-$M$4)+ABS(D25-$N$4)+ABS(E25-$O$4)</f>
        <v>1.3500000000000003</v>
      </c>
      <c r="J25" s="70">
        <f>RANK(I25,$I$2:$I$151,1)</f>
        <v>14</v>
      </c>
    </row>
    <row r="26" spans="1:10" x14ac:dyDescent="0.35">
      <c r="A26" s="68">
        <v>93</v>
      </c>
      <c r="B26" s="15">
        <v>5.8</v>
      </c>
      <c r="C26" s="14">
        <v>2.6</v>
      </c>
      <c r="D26" s="14">
        <v>4</v>
      </c>
      <c r="E26" s="14">
        <v>1.2</v>
      </c>
      <c r="F26" s="16" t="s">
        <v>4</v>
      </c>
      <c r="G26" s="61">
        <f>SQRT((B26-$L$4)^2+(C26-$M$4)^2+(D26-$N$4)^2+(E26-$O$4)^2)</f>
        <v>0.96566039579139862</v>
      </c>
      <c r="H26" s="16">
        <f>RANK(G26,$G$2:$G$151,1)</f>
        <v>25</v>
      </c>
      <c r="I26" s="58">
        <f>ABS(B26-$L$4)+ABS(C26-$M$4)+ABS(D26-$N$4)+ABS(E26-$O$4)</f>
        <v>1.45</v>
      </c>
      <c r="J26" s="70">
        <f>RANK(I26,$I$2:$I$151,1)</f>
        <v>17</v>
      </c>
    </row>
    <row r="27" spans="1:10" x14ac:dyDescent="0.35">
      <c r="A27" s="68">
        <v>83</v>
      </c>
      <c r="B27" s="15">
        <v>5.8</v>
      </c>
      <c r="C27" s="14">
        <v>2.7</v>
      </c>
      <c r="D27" s="14">
        <v>3.9</v>
      </c>
      <c r="E27" s="14">
        <v>1.2</v>
      </c>
      <c r="F27" s="16" t="s">
        <v>4</v>
      </c>
      <c r="G27" s="61">
        <f>SQRT((B27-$L$4)^2+(C27-$M$4)^2+(D27-$N$4)^2+(E27-$O$4)^2)</f>
        <v>0.97082439194738024</v>
      </c>
      <c r="H27" s="16">
        <f>RANK(G27,$G$2:$G$151,1)</f>
        <v>26</v>
      </c>
      <c r="I27" s="58">
        <f>ABS(B27-$L$4)+ABS(C27-$M$4)+ABS(D27-$N$4)+ABS(E27-$O$4)</f>
        <v>1.45</v>
      </c>
      <c r="J27" s="70">
        <f>RANK(I27,$I$2:$I$151,1)</f>
        <v>17</v>
      </c>
    </row>
    <row r="28" spans="1:10" x14ac:dyDescent="0.35">
      <c r="A28" s="68">
        <v>100</v>
      </c>
      <c r="B28" s="15">
        <v>5.7</v>
      </c>
      <c r="C28" s="14">
        <v>2.8</v>
      </c>
      <c r="D28" s="14">
        <v>4.0999999999999996</v>
      </c>
      <c r="E28" s="14">
        <v>1.3</v>
      </c>
      <c r="F28" s="16" t="s">
        <v>4</v>
      </c>
      <c r="G28" s="61">
        <f>SQRT((B28-$L$4)^2+(C28-$M$4)^2+(D28-$N$4)^2+(E28-$O$4)^2)</f>
        <v>1.0210288928331068</v>
      </c>
      <c r="H28" s="16">
        <f>RANK(G28,$G$2:$G$151,1)</f>
        <v>27</v>
      </c>
      <c r="I28" s="58">
        <f>ABS(B28-$L$4)+ABS(C28-$M$4)+ABS(D28-$N$4)+ABS(E28-$O$4)</f>
        <v>1.2499999999999998</v>
      </c>
      <c r="J28" s="70">
        <f>RANK(I28,$I$2:$I$151,1)</f>
        <v>12</v>
      </c>
    </row>
    <row r="29" spans="1:10" x14ac:dyDescent="0.35">
      <c r="A29" s="68">
        <v>63</v>
      </c>
      <c r="B29" s="15">
        <v>6</v>
      </c>
      <c r="C29" s="14">
        <v>2.2000000000000002</v>
      </c>
      <c r="D29" s="14">
        <v>4</v>
      </c>
      <c r="E29" s="14">
        <v>1</v>
      </c>
      <c r="F29" s="16" t="s">
        <v>4</v>
      </c>
      <c r="G29" s="61">
        <f>SQRT((B29-$L$4)^2+(C29-$M$4)^2+(D29-$N$4)^2+(E29-$O$4)^2)</f>
        <v>1.0259142264341596</v>
      </c>
      <c r="H29" s="16">
        <f>RANK(G29,$G$2:$G$151,1)</f>
        <v>28</v>
      </c>
      <c r="I29" s="58">
        <f>ABS(B29-$L$4)+ABS(C29-$M$4)+ABS(D29-$N$4)+ABS(E29-$O$4)</f>
        <v>1.8499999999999996</v>
      </c>
      <c r="J29" s="70">
        <f>RANK(I29,$I$2:$I$151,1)</f>
        <v>37</v>
      </c>
    </row>
    <row r="30" spans="1:10" x14ac:dyDescent="0.35">
      <c r="A30" s="68">
        <v>68</v>
      </c>
      <c r="B30" s="15">
        <v>5.8</v>
      </c>
      <c r="C30" s="14">
        <v>2.7</v>
      </c>
      <c r="D30" s="14">
        <v>4.0999999999999996</v>
      </c>
      <c r="E30" s="14">
        <v>1</v>
      </c>
      <c r="F30" s="16" t="s">
        <v>4</v>
      </c>
      <c r="G30" s="61">
        <f>SQRT((B30-$L$4)^2+(C30-$M$4)^2+(D30-$N$4)^2+(E30-$O$4)^2)</f>
        <v>1.0307764064044154</v>
      </c>
      <c r="H30" s="16">
        <f>RANK(G30,$G$2:$G$151,1)</f>
        <v>29</v>
      </c>
      <c r="I30" s="58">
        <f>ABS(B30-$L$4)+ABS(C30-$M$4)+ABS(D30-$N$4)+ABS(E30-$O$4)</f>
        <v>1.4500000000000002</v>
      </c>
      <c r="J30" s="70">
        <f>RANK(I30,$I$2:$I$151,1)</f>
        <v>19</v>
      </c>
    </row>
    <row r="31" spans="1:10" x14ac:dyDescent="0.35">
      <c r="A31" s="68">
        <v>97</v>
      </c>
      <c r="B31" s="15">
        <v>5.7</v>
      </c>
      <c r="C31" s="14">
        <v>2.9</v>
      </c>
      <c r="D31" s="14">
        <v>4.2</v>
      </c>
      <c r="E31" s="14">
        <v>1.3</v>
      </c>
      <c r="F31" s="16" t="s">
        <v>4</v>
      </c>
      <c r="G31" s="61">
        <f>SQRT((B31-$L$4)^2+(C31-$M$4)^2+(D31-$N$4)^2+(E31-$O$4)^2)</f>
        <v>1.0356157588603989</v>
      </c>
      <c r="H31" s="16">
        <f>RANK(G31,$G$2:$G$151,1)</f>
        <v>30</v>
      </c>
      <c r="I31" s="58">
        <f>ABS(B31-$L$4)+ABS(C31-$M$4)+ABS(D31-$N$4)+ABS(E31-$O$4)</f>
        <v>1.4500000000000004</v>
      </c>
      <c r="J31" s="70">
        <f>RANK(I31,$I$2:$I$151,1)</f>
        <v>22</v>
      </c>
    </row>
    <row r="32" spans="1:10" x14ac:dyDescent="0.35">
      <c r="A32" s="68">
        <v>86</v>
      </c>
      <c r="B32" s="15">
        <v>6</v>
      </c>
      <c r="C32" s="14">
        <v>3.4</v>
      </c>
      <c r="D32" s="14">
        <v>4.5</v>
      </c>
      <c r="E32" s="14">
        <v>1.6</v>
      </c>
      <c r="F32" s="16" t="s">
        <v>4</v>
      </c>
      <c r="G32" s="61">
        <f>SQRT((B32-$L$4)^2+(C32-$M$4)^2+(D32-$N$4)^2+(E32-$O$4)^2)</f>
        <v>1.0404326023342407</v>
      </c>
      <c r="H32" s="16">
        <f>RANK(G32,$G$2:$G$151,1)</f>
        <v>31</v>
      </c>
      <c r="I32" s="58">
        <f>ABS(B32-$L$4)+ABS(C32-$M$4)+ABS(D32-$N$4)+ABS(E32-$O$4)</f>
        <v>1.8500000000000005</v>
      </c>
      <c r="J32" s="70">
        <f>RANK(I32,$I$2:$I$151,1)</f>
        <v>40</v>
      </c>
    </row>
    <row r="33" spans="1:10" x14ac:dyDescent="0.35">
      <c r="A33" s="68">
        <v>139</v>
      </c>
      <c r="B33" s="15">
        <v>6</v>
      </c>
      <c r="C33" s="14">
        <v>3</v>
      </c>
      <c r="D33" s="14">
        <v>4.8</v>
      </c>
      <c r="E33" s="14">
        <v>1.8</v>
      </c>
      <c r="F33" s="16" t="s">
        <v>5</v>
      </c>
      <c r="G33" s="61">
        <f>SQRT((B33-$L$4)^2+(C33-$M$4)^2+(D33-$N$4)^2+(E33-$O$4)^2)</f>
        <v>1.0641898326896384</v>
      </c>
      <c r="H33" s="16">
        <f>RANK(G33,$G$2:$G$151,1)</f>
        <v>32</v>
      </c>
      <c r="I33" s="58">
        <f>ABS(B33-$L$4)+ABS(C33-$M$4)+ABS(D33-$N$4)+ABS(E33-$O$4)</f>
        <v>1.9500000000000004</v>
      </c>
      <c r="J33" s="70">
        <f>RANK(I33,$I$2:$I$151,1)</f>
        <v>46</v>
      </c>
    </row>
    <row r="34" spans="1:10" x14ac:dyDescent="0.35">
      <c r="A34" s="68">
        <v>128</v>
      </c>
      <c r="B34" s="15">
        <v>6.1</v>
      </c>
      <c r="C34" s="14">
        <v>3</v>
      </c>
      <c r="D34" s="14">
        <v>4.9000000000000004</v>
      </c>
      <c r="E34" s="14">
        <v>1.8</v>
      </c>
      <c r="F34" s="16" t="s">
        <v>5</v>
      </c>
      <c r="G34" s="61">
        <f>SQRT((B34-$L$4)^2+(C34-$M$4)^2+(D34-$N$4)^2+(E34-$O$4)^2)</f>
        <v>1.0735455276791952</v>
      </c>
      <c r="H34" s="16">
        <f>RANK(G34,$G$2:$G$151,1)</f>
        <v>33</v>
      </c>
      <c r="I34" s="58">
        <f>ABS(B34-$L$4)+ABS(C34-$M$4)+ABS(D34-$N$4)+ABS(E34-$O$4)</f>
        <v>1.9500000000000013</v>
      </c>
      <c r="J34" s="70">
        <f>RANK(I34,$I$2:$I$151,1)</f>
        <v>49</v>
      </c>
    </row>
    <row r="35" spans="1:10" x14ac:dyDescent="0.35">
      <c r="A35" s="68">
        <v>96</v>
      </c>
      <c r="B35" s="15">
        <v>5.7</v>
      </c>
      <c r="C35" s="14">
        <v>3</v>
      </c>
      <c r="D35" s="14">
        <v>4.2</v>
      </c>
      <c r="E35" s="14">
        <v>1.2</v>
      </c>
      <c r="F35" s="16" t="s">
        <v>4</v>
      </c>
      <c r="G35" s="61">
        <f>SQRT((B35-$L$4)^2+(C35-$M$4)^2+(D35-$N$4)^2+(E35-$O$4)^2)</f>
        <v>1.0781929326423914</v>
      </c>
      <c r="H35" s="16">
        <f>RANK(G35,$G$2:$G$151,1)</f>
        <v>34</v>
      </c>
      <c r="I35" s="58">
        <f>ABS(B35-$L$4)+ABS(C35-$M$4)+ABS(D35-$N$4)+ABS(E35-$O$4)</f>
        <v>1.6500000000000006</v>
      </c>
      <c r="J35" s="70">
        <f>RANK(I35,$I$2:$I$151,1)</f>
        <v>33</v>
      </c>
    </row>
    <row r="36" spans="1:10" x14ac:dyDescent="0.35">
      <c r="A36" s="68">
        <v>134</v>
      </c>
      <c r="B36" s="15">
        <v>6.3</v>
      </c>
      <c r="C36" s="14">
        <v>2.8</v>
      </c>
      <c r="D36" s="14">
        <v>5.0999999999999996</v>
      </c>
      <c r="E36" s="14">
        <v>1.5</v>
      </c>
      <c r="F36" s="16" t="s">
        <v>5</v>
      </c>
      <c r="G36" s="61">
        <f>SQRT((B36-$L$4)^2+(C36-$M$4)^2+(D36-$N$4)^2+(E36-$O$4)^2)</f>
        <v>1.0781929326423914</v>
      </c>
      <c r="H36" s="16">
        <f>RANK(G36,$G$2:$G$151,1)</f>
        <v>34</v>
      </c>
      <c r="I36" s="58">
        <f>ABS(B36-$L$4)+ABS(C36-$M$4)+ABS(D36-$N$4)+ABS(E36-$O$4)</f>
        <v>1.4500000000000002</v>
      </c>
      <c r="J36" s="70">
        <f>RANK(I36,$I$2:$I$151,1)</f>
        <v>19</v>
      </c>
    </row>
    <row r="37" spans="1:10" x14ac:dyDescent="0.35">
      <c r="A37" s="68">
        <v>147</v>
      </c>
      <c r="B37" s="15">
        <v>6.3</v>
      </c>
      <c r="C37" s="14">
        <v>2.5</v>
      </c>
      <c r="D37" s="14">
        <v>5</v>
      </c>
      <c r="E37" s="14">
        <v>1.9</v>
      </c>
      <c r="F37" s="16" t="s">
        <v>5</v>
      </c>
      <c r="G37" s="61">
        <f>SQRT((B37-$L$4)^2+(C37-$M$4)^2+(D37-$N$4)^2+(E37-$O$4)^2)</f>
        <v>1.092016483392078</v>
      </c>
      <c r="H37" s="16">
        <f>RANK(G37,$G$2:$G$151,1)</f>
        <v>36</v>
      </c>
      <c r="I37" s="58">
        <f>ABS(B37-$L$4)+ABS(C37-$M$4)+ABS(D37-$N$4)+ABS(E37-$O$4)</f>
        <v>1.9500000000000006</v>
      </c>
      <c r="J37" s="70">
        <f>RANK(I37,$I$2:$I$151,1)</f>
        <v>47</v>
      </c>
    </row>
    <row r="38" spans="1:10" x14ac:dyDescent="0.35">
      <c r="A38" s="68">
        <v>56</v>
      </c>
      <c r="B38" s="15">
        <v>5.7</v>
      </c>
      <c r="C38" s="14">
        <v>2.8</v>
      </c>
      <c r="D38" s="14">
        <v>4.5</v>
      </c>
      <c r="E38" s="14">
        <v>1.3</v>
      </c>
      <c r="F38" s="16" t="s">
        <v>4</v>
      </c>
      <c r="G38" s="61">
        <f>SQRT((B38-$L$4)^2+(C38-$M$4)^2+(D38-$N$4)^2+(E38-$O$4)^2)</f>
        <v>1.0965856099730655</v>
      </c>
      <c r="H38" s="16">
        <f>RANK(G38,$G$2:$G$151,1)</f>
        <v>37</v>
      </c>
      <c r="I38" s="58">
        <f>ABS(B38-$L$4)+ABS(C38-$M$4)+ABS(D38-$N$4)+ABS(E38-$O$4)</f>
        <v>1.6500000000000001</v>
      </c>
      <c r="J38" s="70">
        <f>RANK(I38,$I$2:$I$151,1)</f>
        <v>32</v>
      </c>
    </row>
    <row r="39" spans="1:10" x14ac:dyDescent="0.35">
      <c r="A39" s="68">
        <v>95</v>
      </c>
      <c r="B39" s="15">
        <v>5.6</v>
      </c>
      <c r="C39" s="14">
        <v>2.7</v>
      </c>
      <c r="D39" s="14">
        <v>4.2</v>
      </c>
      <c r="E39" s="14">
        <v>1.3</v>
      </c>
      <c r="F39" s="16" t="s">
        <v>4</v>
      </c>
      <c r="G39" s="61">
        <f>SQRT((B39-$L$4)^2+(C39-$M$4)^2+(D39-$N$4)^2+(E39-$O$4)^2)</f>
        <v>1.123610252712212</v>
      </c>
      <c r="H39" s="16">
        <f>RANK(G39,$G$2:$G$151,1)</f>
        <v>38</v>
      </c>
      <c r="I39" s="58">
        <f>ABS(B39-$L$4)+ABS(C39-$M$4)+ABS(D39-$N$4)+ABS(E39-$O$4)</f>
        <v>1.4500000000000008</v>
      </c>
      <c r="J39" s="70">
        <f>RANK(I39,$I$2:$I$151,1)</f>
        <v>25</v>
      </c>
    </row>
    <row r="40" spans="1:10" x14ac:dyDescent="0.35">
      <c r="A40" s="68">
        <v>89</v>
      </c>
      <c r="B40" s="15">
        <v>5.6</v>
      </c>
      <c r="C40" s="14">
        <v>3</v>
      </c>
      <c r="D40" s="14">
        <v>4.0999999999999996</v>
      </c>
      <c r="E40" s="14">
        <v>1.3</v>
      </c>
      <c r="F40" s="16" t="s">
        <v>4</v>
      </c>
      <c r="G40" s="61">
        <f>SQRT((B40-$L$4)^2+(C40-$M$4)^2+(D40-$N$4)^2+(E40-$O$4)^2)</f>
        <v>1.1456439237389604</v>
      </c>
      <c r="H40" s="16">
        <f>RANK(G40,$G$2:$G$151,1)</f>
        <v>39</v>
      </c>
      <c r="I40" s="58">
        <f>ABS(B40-$L$4)+ABS(C40-$M$4)+ABS(D40-$N$4)+ABS(E40-$O$4)</f>
        <v>1.5500000000000005</v>
      </c>
      <c r="J40" s="70">
        <f>RANK(I40,$I$2:$I$151,1)</f>
        <v>29</v>
      </c>
    </row>
    <row r="41" spans="1:10" x14ac:dyDescent="0.35">
      <c r="A41" s="68">
        <v>71</v>
      </c>
      <c r="B41" s="15">
        <v>5.9</v>
      </c>
      <c r="C41" s="14">
        <v>3.2</v>
      </c>
      <c r="D41" s="14">
        <v>4.8</v>
      </c>
      <c r="E41" s="14">
        <v>1.8</v>
      </c>
      <c r="F41" s="16" t="s">
        <v>4</v>
      </c>
      <c r="G41" s="61">
        <f>SQRT((B41-$L$4)^2+(C41-$M$4)^2+(D41-$N$4)^2+(E41-$O$4)^2)</f>
        <v>1.1926860441876563</v>
      </c>
      <c r="H41" s="16">
        <f>RANK(G41,$G$2:$G$151,1)</f>
        <v>40</v>
      </c>
      <c r="I41" s="58">
        <f>ABS(B41-$L$4)+ABS(C41-$M$4)+ABS(D41-$N$4)+ABS(E41-$O$4)</f>
        <v>2.25</v>
      </c>
      <c r="J41" s="70">
        <f>RANK(I41,$I$2:$I$151,1)</f>
        <v>56</v>
      </c>
    </row>
    <row r="42" spans="1:10" x14ac:dyDescent="0.35">
      <c r="A42" s="68">
        <v>67</v>
      </c>
      <c r="B42" s="15">
        <v>5.6</v>
      </c>
      <c r="C42" s="14">
        <v>3</v>
      </c>
      <c r="D42" s="14">
        <v>4.5</v>
      </c>
      <c r="E42" s="14">
        <v>1.5</v>
      </c>
      <c r="F42" s="16" t="s">
        <v>4</v>
      </c>
      <c r="G42" s="61">
        <f>SQRT((B42-$L$4)^2+(C42-$M$4)^2+(D42-$N$4)^2+(E42-$O$4)^2)</f>
        <v>1.196870920358583</v>
      </c>
      <c r="H42" s="16">
        <f>RANK(G42,$G$2:$G$151,1)</f>
        <v>41</v>
      </c>
      <c r="I42" s="58">
        <f>ABS(B42-$L$4)+ABS(C42-$M$4)+ABS(D42-$N$4)+ABS(E42-$O$4)</f>
        <v>1.7500000000000009</v>
      </c>
      <c r="J42" s="70">
        <f>RANK(I42,$I$2:$I$151,1)</f>
        <v>36</v>
      </c>
    </row>
    <row r="43" spans="1:10" x14ac:dyDescent="0.35">
      <c r="A43" s="68">
        <v>70</v>
      </c>
      <c r="B43" s="15">
        <v>5.6</v>
      </c>
      <c r="C43" s="14">
        <v>2.5</v>
      </c>
      <c r="D43" s="14">
        <v>3.9</v>
      </c>
      <c r="E43" s="14">
        <v>1.1000000000000001</v>
      </c>
      <c r="F43" s="16" t="s">
        <v>4</v>
      </c>
      <c r="G43" s="61">
        <f>SQRT((B43-$L$4)^2+(C43-$M$4)^2+(D43-$N$4)^2+(E43-$O$4)^2)</f>
        <v>1.2134661099511601</v>
      </c>
      <c r="H43" s="16">
        <f>RANK(G43,$G$2:$G$151,1)</f>
        <v>42</v>
      </c>
      <c r="I43" s="58">
        <f>ABS(B43-$L$4)+ABS(C43-$M$4)+ABS(D43-$N$4)+ABS(E43-$O$4)</f>
        <v>1.9500000000000002</v>
      </c>
      <c r="J43" s="70">
        <f>RANK(I43,$I$2:$I$151,1)</f>
        <v>44</v>
      </c>
    </row>
    <row r="44" spans="1:10" x14ac:dyDescent="0.35">
      <c r="A44" s="68">
        <v>111</v>
      </c>
      <c r="B44" s="15">
        <v>6.5</v>
      </c>
      <c r="C44" s="14">
        <v>3.2</v>
      </c>
      <c r="D44" s="14">
        <v>5.0999999999999996</v>
      </c>
      <c r="E44" s="14">
        <v>2</v>
      </c>
      <c r="F44" s="16" t="s">
        <v>5</v>
      </c>
      <c r="G44" s="61">
        <f>SQRT((B44-$L$4)^2+(C44-$M$4)^2+(D44-$N$4)^2+(E44-$O$4)^2)</f>
        <v>1.2216791722870617</v>
      </c>
      <c r="H44" s="16">
        <f>RANK(G44,$G$2:$G$151,1)</f>
        <v>43</v>
      </c>
      <c r="I44" s="58">
        <f>ABS(B44-$L$4)+ABS(C44-$M$4)+ABS(D44-$N$4)+ABS(E44-$O$4)</f>
        <v>2.1500000000000004</v>
      </c>
      <c r="J44" s="70">
        <f>RANK(I44,$I$2:$I$151,1)</f>
        <v>51</v>
      </c>
    </row>
    <row r="45" spans="1:10" x14ac:dyDescent="0.35">
      <c r="A45" s="68">
        <v>84</v>
      </c>
      <c r="B45" s="15">
        <v>6</v>
      </c>
      <c r="C45" s="14">
        <v>2.7</v>
      </c>
      <c r="D45" s="14">
        <v>5.0999999999999996</v>
      </c>
      <c r="E45" s="14">
        <v>1.6</v>
      </c>
      <c r="F45" s="16" t="s">
        <v>4</v>
      </c>
      <c r="G45" s="61">
        <f>SQRT((B45-$L$4)^2+(C45-$M$4)^2+(D45-$N$4)^2+(E45-$O$4)^2)</f>
        <v>1.2257650672131264</v>
      </c>
      <c r="H45" s="16">
        <f>RANK(G45,$G$2:$G$151,1)</f>
        <v>44</v>
      </c>
      <c r="I45" s="58">
        <f>ABS(B45-$L$4)+ABS(C45-$M$4)+ABS(D45-$N$4)+ABS(E45-$O$4)</f>
        <v>1.85</v>
      </c>
      <c r="J45" s="70">
        <f>RANK(I45,$I$2:$I$151,1)</f>
        <v>39</v>
      </c>
    </row>
    <row r="46" spans="1:10" x14ac:dyDescent="0.35">
      <c r="A46" s="68">
        <v>65</v>
      </c>
      <c r="B46" s="15">
        <v>5.6</v>
      </c>
      <c r="C46" s="14">
        <v>2.9</v>
      </c>
      <c r="D46" s="14">
        <v>3.6</v>
      </c>
      <c r="E46" s="14">
        <v>1.3</v>
      </c>
      <c r="F46" s="16" t="s">
        <v>4</v>
      </c>
      <c r="G46" s="61">
        <f>SQRT((B46-$L$4)^2+(C46-$M$4)^2+(D46-$N$4)^2+(E46-$O$4)^2)</f>
        <v>1.2338962679253069</v>
      </c>
      <c r="H46" s="16">
        <f>RANK(G46,$G$2:$G$151,1)</f>
        <v>45</v>
      </c>
      <c r="I46" s="58">
        <f>ABS(B46-$L$4)+ABS(C46-$M$4)+ABS(D46-$N$4)+ABS(E46-$O$4)</f>
        <v>1.95</v>
      </c>
      <c r="J46" s="70">
        <f>RANK(I46,$I$2:$I$151,1)</f>
        <v>42</v>
      </c>
    </row>
    <row r="47" spans="1:10" x14ac:dyDescent="0.35">
      <c r="A47" s="68">
        <v>90</v>
      </c>
      <c r="B47" s="15">
        <v>5.5</v>
      </c>
      <c r="C47" s="14">
        <v>2.5</v>
      </c>
      <c r="D47" s="14">
        <v>4</v>
      </c>
      <c r="E47" s="14">
        <v>1.3</v>
      </c>
      <c r="F47" s="16" t="s">
        <v>4</v>
      </c>
      <c r="G47" s="61">
        <f>SQRT((B47-$L$4)^2+(C47-$M$4)^2+(D47-$N$4)^2+(E47-$O$4)^2)</f>
        <v>1.2459935794377115</v>
      </c>
      <c r="H47" s="16">
        <f>RANK(G47,$G$2:$G$151,1)</f>
        <v>46</v>
      </c>
      <c r="I47" s="58">
        <f>ABS(B47-$L$4)+ABS(C47-$M$4)+ABS(D47-$N$4)+ABS(E47-$O$4)</f>
        <v>1.7499999999999998</v>
      </c>
      <c r="J47" s="70">
        <f>RANK(I47,$I$2:$I$151,1)</f>
        <v>35</v>
      </c>
    </row>
    <row r="48" spans="1:10" x14ac:dyDescent="0.35">
      <c r="A48" s="68">
        <v>148</v>
      </c>
      <c r="B48" s="15">
        <v>6.5</v>
      </c>
      <c r="C48" s="14">
        <v>3</v>
      </c>
      <c r="D48" s="14">
        <v>5.2</v>
      </c>
      <c r="E48" s="14">
        <v>2</v>
      </c>
      <c r="F48" s="16" t="s">
        <v>5</v>
      </c>
      <c r="G48" s="61">
        <f>SQRT((B48-$L$4)^2+(C48-$M$4)^2+(D48-$N$4)^2+(E48-$O$4)^2)</f>
        <v>1.2500000000000004</v>
      </c>
      <c r="H48" s="16">
        <f>RANK(G48,$G$2:$G$151,1)</f>
        <v>47</v>
      </c>
      <c r="I48" s="58">
        <f>ABS(B48-$L$4)+ABS(C48-$M$4)+ABS(D48-$N$4)+ABS(E48-$O$4)</f>
        <v>2.0500000000000007</v>
      </c>
      <c r="J48" s="70">
        <f>RANK(I48,$I$2:$I$151,1)</f>
        <v>50</v>
      </c>
    </row>
    <row r="49" spans="1:10" x14ac:dyDescent="0.35">
      <c r="A49" s="68">
        <v>120</v>
      </c>
      <c r="B49" s="15">
        <v>6</v>
      </c>
      <c r="C49" s="14">
        <v>2.2000000000000002</v>
      </c>
      <c r="D49" s="14">
        <v>5</v>
      </c>
      <c r="E49" s="14">
        <v>1.5</v>
      </c>
      <c r="F49" s="16" t="s">
        <v>5</v>
      </c>
      <c r="G49" s="61">
        <f>SQRT((B49-$L$4)^2+(C49-$M$4)^2+(D49-$N$4)^2+(E49-$O$4)^2)</f>
        <v>1.2658988901172166</v>
      </c>
      <c r="H49" s="16">
        <f>RANK(G49,$G$2:$G$151,1)</f>
        <v>48</v>
      </c>
      <c r="I49" s="58">
        <f>ABS(B49-$L$4)+ABS(C49-$M$4)+ABS(D49-$N$4)+ABS(E49-$O$4)</f>
        <v>2.1500000000000004</v>
      </c>
      <c r="J49" s="70">
        <f>RANK(I49,$I$2:$I$151,1)</f>
        <v>51</v>
      </c>
    </row>
    <row r="50" spans="1:10" x14ac:dyDescent="0.35">
      <c r="A50" s="68">
        <v>80</v>
      </c>
      <c r="B50" s="15">
        <v>5.7</v>
      </c>
      <c r="C50" s="14">
        <v>2.6</v>
      </c>
      <c r="D50" s="14">
        <v>3.5</v>
      </c>
      <c r="E50" s="14">
        <v>1</v>
      </c>
      <c r="F50" s="16" t="s">
        <v>4</v>
      </c>
      <c r="G50" s="61">
        <f>SQRT((B50-$L$4)^2+(C50-$M$4)^2+(D50-$N$4)^2+(E50-$O$4)^2)</f>
        <v>1.2776932339180636</v>
      </c>
      <c r="H50" s="16">
        <f>RANK(G50,$G$2:$G$151,1)</f>
        <v>49</v>
      </c>
      <c r="I50" s="58">
        <f>ABS(B50-$L$4)+ABS(C50-$M$4)+ABS(D50-$N$4)+ABS(E50-$O$4)</f>
        <v>2.2499999999999996</v>
      </c>
      <c r="J50" s="70">
        <f>RANK(I50,$I$2:$I$151,1)</f>
        <v>55</v>
      </c>
    </row>
    <row r="51" spans="1:10" x14ac:dyDescent="0.35">
      <c r="A51" s="68">
        <v>91</v>
      </c>
      <c r="B51" s="15">
        <v>5.5</v>
      </c>
      <c r="C51" s="14">
        <v>2.6</v>
      </c>
      <c r="D51" s="14">
        <v>4.4000000000000004</v>
      </c>
      <c r="E51" s="14">
        <v>1.2</v>
      </c>
      <c r="F51" s="16" t="s">
        <v>4</v>
      </c>
      <c r="G51" s="61">
        <f>SQRT((B51-$L$4)^2+(C51-$M$4)^2+(D51-$N$4)^2+(E51-$O$4)^2)</f>
        <v>1.28160056179763</v>
      </c>
      <c r="H51" s="16">
        <f>RANK(G51,$G$2:$G$151,1)</f>
        <v>50</v>
      </c>
      <c r="I51" s="58">
        <f>ABS(B51-$L$4)+ABS(C51-$M$4)+ABS(D51-$N$4)+ABS(E51-$O$4)</f>
        <v>1.9500000000000008</v>
      </c>
      <c r="J51" s="70">
        <f>RANK(I51,$I$2:$I$151,1)</f>
        <v>48</v>
      </c>
    </row>
    <row r="52" spans="1:10" x14ac:dyDescent="0.35">
      <c r="A52" s="68">
        <v>112</v>
      </c>
      <c r="B52" s="15">
        <v>6.4</v>
      </c>
      <c r="C52" s="14">
        <v>2.7</v>
      </c>
      <c r="D52" s="14">
        <v>5.3</v>
      </c>
      <c r="E52" s="14">
        <v>1.9</v>
      </c>
      <c r="F52" s="16" t="s">
        <v>5</v>
      </c>
      <c r="G52" s="61">
        <f>SQRT((B52-$L$4)^2+(C52-$M$4)^2+(D52-$N$4)^2+(E52-$O$4)^2)</f>
        <v>1.3009611831257688</v>
      </c>
      <c r="H52" s="16">
        <f>RANK(G52,$G$2:$G$151,1)</f>
        <v>51</v>
      </c>
      <c r="I52" s="58">
        <f>ABS(B52-$L$4)+ABS(C52-$M$4)+ABS(D52-$N$4)+ABS(E52-$O$4)</f>
        <v>1.9499999999999997</v>
      </c>
      <c r="J52" s="70">
        <f>RANK(I52,$I$2:$I$151,1)</f>
        <v>41</v>
      </c>
    </row>
    <row r="53" spans="1:10" x14ac:dyDescent="0.35">
      <c r="A53" s="68">
        <v>54</v>
      </c>
      <c r="B53" s="15">
        <v>5.5</v>
      </c>
      <c r="C53" s="14">
        <v>2.2999999999999998</v>
      </c>
      <c r="D53" s="14">
        <v>4</v>
      </c>
      <c r="E53" s="14">
        <v>1.3</v>
      </c>
      <c r="F53" s="16" t="s">
        <v>4</v>
      </c>
      <c r="G53" s="61">
        <f>SQRT((B53-$L$4)^2+(C53-$M$4)^2+(D53-$N$4)^2+(E53-$O$4)^2)</f>
        <v>1.300961183125769</v>
      </c>
      <c r="H53" s="16">
        <f>RANK(G53,$G$2:$G$151,1)</f>
        <v>52</v>
      </c>
      <c r="I53" s="58">
        <f>ABS(B53-$L$4)+ABS(C53-$M$4)+ABS(D53-$N$4)+ABS(E53-$O$4)</f>
        <v>1.95</v>
      </c>
      <c r="J53" s="70">
        <f>RANK(I53,$I$2:$I$151,1)</f>
        <v>42</v>
      </c>
    </row>
    <row r="54" spans="1:10" x14ac:dyDescent="0.35">
      <c r="A54" s="68">
        <v>150</v>
      </c>
      <c r="B54" s="15">
        <v>5.9</v>
      </c>
      <c r="C54" s="14">
        <v>3</v>
      </c>
      <c r="D54" s="14">
        <v>5.0999999999999996</v>
      </c>
      <c r="E54" s="14">
        <v>1.8</v>
      </c>
      <c r="F54" s="16" t="s">
        <v>5</v>
      </c>
      <c r="G54" s="61">
        <f>SQRT((B54-$L$4)^2+(C54-$M$4)^2+(D54-$N$4)^2+(E54-$O$4)^2)</f>
        <v>1.3388427838995882</v>
      </c>
      <c r="H54" s="16">
        <f>RANK(G54,$G$2:$G$151,1)</f>
        <v>53</v>
      </c>
      <c r="I54" s="58">
        <f>ABS(B54-$L$4)+ABS(C54-$M$4)+ABS(D54-$N$4)+ABS(E54-$O$4)</f>
        <v>2.3499999999999996</v>
      </c>
      <c r="J54" s="70">
        <f>RANK(I54,$I$2:$I$151,1)</f>
        <v>59</v>
      </c>
    </row>
    <row r="55" spans="1:10" x14ac:dyDescent="0.35">
      <c r="A55" s="68">
        <v>142</v>
      </c>
      <c r="B55" s="15">
        <v>6.9</v>
      </c>
      <c r="C55" s="14">
        <v>3.1</v>
      </c>
      <c r="D55" s="14">
        <v>5.0999999999999996</v>
      </c>
      <c r="E55" s="14">
        <v>2.2999999999999998</v>
      </c>
      <c r="F55" s="16" t="s">
        <v>5</v>
      </c>
      <c r="G55" s="61">
        <f>SQRT((B55-$L$4)^2+(C55-$M$4)^2+(D55-$N$4)^2+(E55-$O$4)^2)</f>
        <v>1.3425721582097552</v>
      </c>
      <c r="H55" s="16">
        <f>RANK(G55,$G$2:$G$151,1)</f>
        <v>54</v>
      </c>
      <c r="I55" s="58">
        <f>ABS(B55-$L$4)+ABS(C55-$M$4)+ABS(D55-$N$4)+ABS(E55-$O$4)</f>
        <v>2.35</v>
      </c>
      <c r="J55" s="70">
        <f>RANK(I55,$I$2:$I$151,1)</f>
        <v>60</v>
      </c>
    </row>
    <row r="56" spans="1:10" x14ac:dyDescent="0.35">
      <c r="A56" s="68">
        <v>81</v>
      </c>
      <c r="B56" s="15">
        <v>5.5</v>
      </c>
      <c r="C56" s="14">
        <v>2.4</v>
      </c>
      <c r="D56" s="14">
        <v>3.8</v>
      </c>
      <c r="E56" s="14">
        <v>1.1000000000000001</v>
      </c>
      <c r="F56" s="16" t="s">
        <v>4</v>
      </c>
      <c r="G56" s="61">
        <f>SQRT((B56-$L$4)^2+(C56-$M$4)^2+(D56-$N$4)^2+(E56-$O$4)^2)</f>
        <v>1.3462912017836262</v>
      </c>
      <c r="H56" s="16">
        <f>RANK(G56,$G$2:$G$151,1)</f>
        <v>55</v>
      </c>
      <c r="I56" s="58">
        <f>ABS(B56-$L$4)+ABS(C56-$M$4)+ABS(D56-$N$4)+ABS(E56-$O$4)</f>
        <v>2.25</v>
      </c>
      <c r="J56" s="70">
        <f>RANK(I56,$I$2:$I$151,1)</f>
        <v>56</v>
      </c>
    </row>
    <row r="57" spans="1:10" x14ac:dyDescent="0.35">
      <c r="A57" s="68">
        <v>85</v>
      </c>
      <c r="B57" s="15">
        <v>5.4</v>
      </c>
      <c r="C57" s="14">
        <v>3</v>
      </c>
      <c r="D57" s="14">
        <v>4.5</v>
      </c>
      <c r="E57" s="14">
        <v>1.5</v>
      </c>
      <c r="F57" s="16" t="s">
        <v>4</v>
      </c>
      <c r="G57" s="61">
        <f>SQRT((B57-$L$4)^2+(C57-$M$4)^2+(D57-$N$4)^2+(E57-$O$4)^2)</f>
        <v>1.382931668593933</v>
      </c>
      <c r="H57" s="16">
        <f>RANK(G57,$G$2:$G$151,1)</f>
        <v>56</v>
      </c>
      <c r="I57" s="58">
        <f>ABS(B57-$L$4)+ABS(C57-$M$4)+ABS(D57-$N$4)+ABS(E57-$O$4)</f>
        <v>1.9500000000000002</v>
      </c>
      <c r="J57" s="70">
        <f>RANK(I57,$I$2:$I$151,1)</f>
        <v>44</v>
      </c>
    </row>
    <row r="58" spans="1:10" x14ac:dyDescent="0.35">
      <c r="A58" s="68">
        <v>146</v>
      </c>
      <c r="B58" s="15">
        <v>6.7</v>
      </c>
      <c r="C58" s="14">
        <v>3</v>
      </c>
      <c r="D58" s="14">
        <v>5.2</v>
      </c>
      <c r="E58" s="14">
        <v>2.2999999999999998</v>
      </c>
      <c r="F58" s="16" t="s">
        <v>5</v>
      </c>
      <c r="G58" s="61">
        <f>SQRT((B58-$L$4)^2+(C58-$M$4)^2+(D58-$N$4)^2+(E58-$O$4)^2)</f>
        <v>1.3829316685939335</v>
      </c>
      <c r="H58" s="16">
        <f>RANK(G58,$G$2:$G$151,1)</f>
        <v>57</v>
      </c>
      <c r="I58" s="58">
        <f>ABS(B58-$L$4)+ABS(C58-$M$4)+ABS(D58-$N$4)+ABS(E58-$O$4)</f>
        <v>2.1500000000000004</v>
      </c>
      <c r="J58" s="70">
        <f>RANK(I58,$I$2:$I$151,1)</f>
        <v>51</v>
      </c>
    </row>
    <row r="59" spans="1:10" x14ac:dyDescent="0.35">
      <c r="A59" s="68">
        <v>82</v>
      </c>
      <c r="B59" s="15">
        <v>5.5</v>
      </c>
      <c r="C59" s="14">
        <v>2.4</v>
      </c>
      <c r="D59" s="14">
        <v>3.7</v>
      </c>
      <c r="E59" s="14">
        <v>1</v>
      </c>
      <c r="F59" s="16" t="s">
        <v>4</v>
      </c>
      <c r="G59" s="61">
        <f>SQRT((B59-$L$4)^2+(C59-$M$4)^2+(D59-$N$4)^2+(E59-$O$4)^2)</f>
        <v>1.4044571905188139</v>
      </c>
      <c r="H59" s="16">
        <f>RANK(G59,$G$2:$G$151,1)</f>
        <v>58</v>
      </c>
      <c r="I59" s="58">
        <f>ABS(B59-$L$4)+ABS(C59-$M$4)+ABS(D59-$N$4)+ABS(E59-$O$4)</f>
        <v>2.4499999999999997</v>
      </c>
      <c r="J59" s="70">
        <f>RANK(I59,$I$2:$I$151,1)</f>
        <v>67</v>
      </c>
    </row>
    <row r="60" spans="1:10" x14ac:dyDescent="0.35">
      <c r="A60" s="68">
        <v>102</v>
      </c>
      <c r="B60" s="15">
        <v>5.8</v>
      </c>
      <c r="C60" s="14">
        <v>2.7</v>
      </c>
      <c r="D60" s="14">
        <v>5.0999999999999996</v>
      </c>
      <c r="E60" s="14">
        <v>1.9</v>
      </c>
      <c r="F60" s="16" t="s">
        <v>5</v>
      </c>
      <c r="G60" s="61">
        <f>SQRT((B60-$L$4)^2+(C60-$M$4)^2+(D60-$N$4)^2+(E60-$O$4)^2)</f>
        <v>1.4044571905188141</v>
      </c>
      <c r="H60" s="16">
        <f>RANK(G60,$G$2:$G$151,1)</f>
        <v>59</v>
      </c>
      <c r="I60" s="58">
        <f>ABS(B60-$L$4)+ABS(C60-$M$4)+ABS(D60-$N$4)+ABS(E60-$O$4)</f>
        <v>2.35</v>
      </c>
      <c r="J60" s="70">
        <f>RANK(I60,$I$2:$I$151,1)</f>
        <v>60</v>
      </c>
    </row>
    <row r="61" spans="1:10" x14ac:dyDescent="0.35">
      <c r="A61" s="68">
        <v>143</v>
      </c>
      <c r="B61" s="15">
        <v>5.8</v>
      </c>
      <c r="C61" s="14">
        <v>2.7</v>
      </c>
      <c r="D61" s="14">
        <v>5.0999999999999996</v>
      </c>
      <c r="E61" s="14">
        <v>1.9</v>
      </c>
      <c r="F61" s="16" t="s">
        <v>5</v>
      </c>
      <c r="G61" s="61">
        <f>SQRT((B61-$L$4)^2+(C61-$M$4)^2+(D61-$N$4)^2+(E61-$O$4)^2)</f>
        <v>1.4044571905188141</v>
      </c>
      <c r="H61" s="16">
        <f>RANK(G61,$G$2:$G$151,1)</f>
        <v>59</v>
      </c>
      <c r="I61" s="58">
        <f>ABS(B61-$L$4)+ABS(C61-$M$4)+ABS(D61-$N$4)+ABS(E61-$O$4)</f>
        <v>2.35</v>
      </c>
      <c r="J61" s="70">
        <f>RANK(I61,$I$2:$I$151,1)</f>
        <v>60</v>
      </c>
    </row>
    <row r="62" spans="1:10" x14ac:dyDescent="0.35">
      <c r="A62" s="68">
        <v>122</v>
      </c>
      <c r="B62" s="15">
        <v>5.6</v>
      </c>
      <c r="C62" s="14">
        <v>2.8</v>
      </c>
      <c r="D62" s="14">
        <v>4.9000000000000004</v>
      </c>
      <c r="E62" s="14">
        <v>2</v>
      </c>
      <c r="F62" s="16" t="s">
        <v>5</v>
      </c>
      <c r="G62" s="61">
        <f>SQRT((B62-$L$4)^2+(C62-$M$4)^2+(D62-$N$4)^2+(E62-$O$4)^2)</f>
        <v>1.4500000000000008</v>
      </c>
      <c r="H62" s="16">
        <f>RANK(G62,$G$2:$G$151,1)</f>
        <v>61</v>
      </c>
      <c r="I62" s="58">
        <f>ABS(B62-$L$4)+ABS(C62-$M$4)+ABS(D62-$N$4)+ABS(E62-$O$4)</f>
        <v>2.4500000000000011</v>
      </c>
      <c r="J62" s="70">
        <f>RANK(I62,$I$2:$I$151,1)</f>
        <v>69</v>
      </c>
    </row>
    <row r="63" spans="1:10" x14ac:dyDescent="0.35">
      <c r="A63" s="68">
        <v>114</v>
      </c>
      <c r="B63" s="15">
        <v>5.7</v>
      </c>
      <c r="C63" s="14">
        <v>2.5</v>
      </c>
      <c r="D63" s="14">
        <v>5</v>
      </c>
      <c r="E63" s="14">
        <v>2</v>
      </c>
      <c r="F63" s="16" t="s">
        <v>5</v>
      </c>
      <c r="G63" s="61">
        <f>SQRT((B63-$L$4)^2+(C63-$M$4)^2+(D63-$N$4)^2+(E63-$O$4)^2)</f>
        <v>1.4568802284333466</v>
      </c>
      <c r="H63" s="16">
        <f>RANK(G63,$G$2:$G$151,1)</f>
        <v>62</v>
      </c>
      <c r="I63" s="58">
        <f>ABS(B63-$L$4)+ABS(C63-$M$4)+ABS(D63-$N$4)+ABS(E63-$O$4)</f>
        <v>2.6500000000000004</v>
      </c>
      <c r="J63" s="70">
        <f>RANK(I63,$I$2:$I$151,1)</f>
        <v>73</v>
      </c>
    </row>
    <row r="64" spans="1:10" x14ac:dyDescent="0.35">
      <c r="A64" s="68">
        <v>117</v>
      </c>
      <c r="B64" s="15">
        <v>6.5</v>
      </c>
      <c r="C64" s="14">
        <v>3</v>
      </c>
      <c r="D64" s="14">
        <v>5.5</v>
      </c>
      <c r="E64" s="14">
        <v>1.8</v>
      </c>
      <c r="F64" s="16" t="s">
        <v>5</v>
      </c>
      <c r="G64" s="61">
        <f>SQRT((B64-$L$4)^2+(C64-$M$4)^2+(D64-$N$4)^2+(E64-$O$4)^2)</f>
        <v>1.4671400751121213</v>
      </c>
      <c r="H64" s="16">
        <f>RANK(G64,$G$2:$G$151,1)</f>
        <v>63</v>
      </c>
      <c r="I64" s="58">
        <f>ABS(B64-$L$4)+ABS(C64-$M$4)+ABS(D64-$N$4)+ABS(E64-$O$4)</f>
        <v>2.1500000000000004</v>
      </c>
      <c r="J64" s="70">
        <f>RANK(I64,$I$2:$I$151,1)</f>
        <v>51</v>
      </c>
    </row>
    <row r="65" spans="1:10" x14ac:dyDescent="0.35">
      <c r="A65" s="68">
        <v>140</v>
      </c>
      <c r="B65" s="15">
        <v>6.9</v>
      </c>
      <c r="C65" s="14">
        <v>3.1</v>
      </c>
      <c r="D65" s="14">
        <v>5.4</v>
      </c>
      <c r="E65" s="14">
        <v>2.1</v>
      </c>
      <c r="F65" s="16" t="s">
        <v>5</v>
      </c>
      <c r="G65" s="61">
        <f>SQRT((B65-$L$4)^2+(C65-$M$4)^2+(D65-$N$4)^2+(E65-$O$4)^2)</f>
        <v>1.4874474780643525</v>
      </c>
      <c r="H65" s="16">
        <f>RANK(G65,$G$2:$G$151,1)</f>
        <v>64</v>
      </c>
      <c r="I65" s="58">
        <f>ABS(B65-$L$4)+ABS(C65-$M$4)+ABS(D65-$N$4)+ABS(E65-$O$4)</f>
        <v>2.4500000000000011</v>
      </c>
      <c r="J65" s="70">
        <f>RANK(I65,$I$2:$I$151,1)</f>
        <v>69</v>
      </c>
    </row>
    <row r="66" spans="1:10" x14ac:dyDescent="0.35">
      <c r="A66" s="68">
        <v>138</v>
      </c>
      <c r="B66" s="15">
        <v>6.4</v>
      </c>
      <c r="C66" s="14">
        <v>3.1</v>
      </c>
      <c r="D66" s="14">
        <v>5.5</v>
      </c>
      <c r="E66" s="14">
        <v>1.8</v>
      </c>
      <c r="F66" s="16" t="s">
        <v>5</v>
      </c>
      <c r="G66" s="61">
        <f>SQRT((B66-$L$4)^2+(C66-$M$4)^2+(D66-$N$4)^2+(E66-$O$4)^2)</f>
        <v>1.5041608956491328</v>
      </c>
      <c r="H66" s="16">
        <f>RANK(G66,$G$2:$G$151,1)</f>
        <v>65</v>
      </c>
      <c r="I66" s="58">
        <f>ABS(B66-$L$4)+ABS(C66-$M$4)+ABS(D66-$N$4)+ABS(E66-$O$4)</f>
        <v>2.3500000000000005</v>
      </c>
      <c r="J66" s="70">
        <f>RANK(I66,$I$2:$I$151,1)</f>
        <v>64</v>
      </c>
    </row>
    <row r="67" spans="1:10" x14ac:dyDescent="0.35">
      <c r="A67" s="68">
        <v>60</v>
      </c>
      <c r="B67" s="15">
        <v>5.2</v>
      </c>
      <c r="C67" s="14">
        <v>2.7</v>
      </c>
      <c r="D67" s="14">
        <v>3.9</v>
      </c>
      <c r="E67" s="14">
        <v>1.4</v>
      </c>
      <c r="F67" s="16" t="s">
        <v>4</v>
      </c>
      <c r="G67" s="61">
        <f>SQRT((B67-$L$4)^2+(C67-$M$4)^2+(D67-$N$4)^2+(E67-$O$4)^2)</f>
        <v>1.517399090549352</v>
      </c>
      <c r="H67" s="16">
        <f>RANK(G67,$G$2:$G$151,1)</f>
        <v>66</v>
      </c>
      <c r="I67" s="58">
        <f>ABS(B67-$L$4)+ABS(C67-$M$4)+ABS(D67-$N$4)+ABS(E67-$O$4)</f>
        <v>1.8499999999999996</v>
      </c>
      <c r="J67" s="70">
        <f>RANK(I67,$I$2:$I$151,1)</f>
        <v>37</v>
      </c>
    </row>
    <row r="68" spans="1:10" x14ac:dyDescent="0.35">
      <c r="A68" s="68">
        <v>116</v>
      </c>
      <c r="B68" s="15">
        <v>6.4</v>
      </c>
      <c r="C68" s="14">
        <v>3.2</v>
      </c>
      <c r="D68" s="14">
        <v>5.3</v>
      </c>
      <c r="E68" s="14">
        <v>2.2999999999999998</v>
      </c>
      <c r="F68" s="16" t="s">
        <v>5</v>
      </c>
      <c r="G68" s="61">
        <f>SQRT((B68-$L$4)^2+(C68-$M$4)^2+(D68-$N$4)^2+(E68-$O$4)^2)</f>
        <v>1.5402921800749363</v>
      </c>
      <c r="H68" s="16">
        <f>RANK(G68,$G$2:$G$151,1)</f>
        <v>67</v>
      </c>
      <c r="I68" s="58">
        <f>ABS(B68-$L$4)+ABS(C68-$M$4)+ABS(D68-$N$4)+ABS(E68-$O$4)</f>
        <v>2.75</v>
      </c>
      <c r="J68" s="70">
        <f>RANK(I68,$I$2:$I$151,1)</f>
        <v>75</v>
      </c>
    </row>
    <row r="69" spans="1:10" x14ac:dyDescent="0.35">
      <c r="A69" s="68">
        <v>113</v>
      </c>
      <c r="B69" s="15">
        <v>6.8</v>
      </c>
      <c r="C69" s="14">
        <v>3</v>
      </c>
      <c r="D69" s="14">
        <v>5.5</v>
      </c>
      <c r="E69" s="14">
        <v>2.1</v>
      </c>
      <c r="F69" s="16" t="s">
        <v>5</v>
      </c>
      <c r="G69" s="61">
        <f>SQRT((B69-$L$4)^2+(C69-$M$4)^2+(D69-$N$4)^2+(E69-$O$4)^2)</f>
        <v>1.5467708298258023</v>
      </c>
      <c r="H69" s="16">
        <f>RANK(G69,$G$2:$G$151,1)</f>
        <v>68</v>
      </c>
      <c r="I69" s="58">
        <f>ABS(B69-$L$4)+ABS(C69-$M$4)+ABS(D69-$N$4)+ABS(E69-$O$4)</f>
        <v>2.35</v>
      </c>
      <c r="J69" s="70">
        <f>RANK(I69,$I$2:$I$151,1)</f>
        <v>60</v>
      </c>
    </row>
    <row r="70" spans="1:10" x14ac:dyDescent="0.35">
      <c r="A70" s="68">
        <v>104</v>
      </c>
      <c r="B70" s="15">
        <v>6.3</v>
      </c>
      <c r="C70" s="14">
        <v>2.9</v>
      </c>
      <c r="D70" s="14">
        <v>5.6</v>
      </c>
      <c r="E70" s="14">
        <v>1.8</v>
      </c>
      <c r="F70" s="16" t="s">
        <v>5</v>
      </c>
      <c r="G70" s="61">
        <f>SQRT((B70-$L$4)^2+(C70-$M$4)^2+(D70-$N$4)^2+(E70-$O$4)^2)</f>
        <v>1.5882380174268591</v>
      </c>
      <c r="H70" s="16">
        <f>RANK(G70,$G$2:$G$151,1)</f>
        <v>69</v>
      </c>
      <c r="I70" s="58">
        <f>ABS(B70-$L$4)+ABS(C70-$M$4)+ABS(D70-$N$4)+ABS(E70-$O$4)</f>
        <v>2.3500000000000005</v>
      </c>
      <c r="J70" s="70">
        <f>RANK(I70,$I$2:$I$151,1)</f>
        <v>64</v>
      </c>
    </row>
    <row r="71" spans="1:10" x14ac:dyDescent="0.35">
      <c r="A71" s="68">
        <v>115</v>
      </c>
      <c r="B71" s="15">
        <v>5.8</v>
      </c>
      <c r="C71" s="14">
        <v>2.8</v>
      </c>
      <c r="D71" s="14">
        <v>5.0999999999999996</v>
      </c>
      <c r="E71" s="14">
        <v>2.4</v>
      </c>
      <c r="F71" s="16" t="s">
        <v>5</v>
      </c>
      <c r="G71" s="61">
        <f>SQRT((B71-$L$4)^2+(C71-$M$4)^2+(D71-$N$4)^2+(E71-$O$4)^2)</f>
        <v>1.6194134740701649</v>
      </c>
      <c r="H71" s="16">
        <f>RANK(G71,$G$2:$G$151,1)</f>
        <v>70</v>
      </c>
      <c r="I71" s="58">
        <f>ABS(B71-$L$4)+ABS(C71-$M$4)+ABS(D71-$N$4)+ABS(E71-$O$4)</f>
        <v>2.85</v>
      </c>
      <c r="J71" s="70">
        <f>RANK(I71,$I$2:$I$151,1)</f>
        <v>78</v>
      </c>
    </row>
    <row r="72" spans="1:10" x14ac:dyDescent="0.35">
      <c r="A72" s="68">
        <v>135</v>
      </c>
      <c r="B72" s="15">
        <v>6.1</v>
      </c>
      <c r="C72" s="14">
        <v>2.6</v>
      </c>
      <c r="D72" s="14">
        <v>5.6</v>
      </c>
      <c r="E72" s="14">
        <v>1.4</v>
      </c>
      <c r="F72" s="16" t="s">
        <v>5</v>
      </c>
      <c r="G72" s="61">
        <f>SQRT((B72-$L$4)^2+(C72-$M$4)^2+(D72-$N$4)^2+(E72-$O$4)^2)</f>
        <v>1.625576820700886</v>
      </c>
      <c r="H72" s="16">
        <f>RANK(G72,$G$2:$G$151,1)</f>
        <v>71</v>
      </c>
      <c r="I72" s="58">
        <f>ABS(B72-$L$4)+ABS(C72-$M$4)+ABS(D72-$N$4)+ABS(E72-$O$4)</f>
        <v>2.3500000000000005</v>
      </c>
      <c r="J72" s="70">
        <f>RANK(I72,$I$2:$I$151,1)</f>
        <v>64</v>
      </c>
    </row>
    <row r="73" spans="1:10" x14ac:dyDescent="0.35">
      <c r="A73" s="68">
        <v>129</v>
      </c>
      <c r="B73" s="15">
        <v>6.4</v>
      </c>
      <c r="C73" s="14">
        <v>2.8</v>
      </c>
      <c r="D73" s="14">
        <v>5.6</v>
      </c>
      <c r="E73" s="14">
        <v>2.1</v>
      </c>
      <c r="F73" s="16" t="s">
        <v>5</v>
      </c>
      <c r="G73" s="61">
        <f>SQRT((B73-$L$4)^2+(C73-$M$4)^2+(D73-$N$4)^2+(E73-$O$4)^2)</f>
        <v>1.6439282222773595</v>
      </c>
      <c r="H73" s="16">
        <f>RANK(G73,$G$2:$G$151,1)</f>
        <v>72</v>
      </c>
      <c r="I73" s="58">
        <f>ABS(B73-$L$4)+ABS(C73-$M$4)+ABS(D73-$N$4)+ABS(E73-$O$4)</f>
        <v>2.4499999999999997</v>
      </c>
      <c r="J73" s="70">
        <f>RANK(I73,$I$2:$I$151,1)</f>
        <v>67</v>
      </c>
    </row>
    <row r="74" spans="1:10" x14ac:dyDescent="0.35">
      <c r="A74" s="68">
        <v>133</v>
      </c>
      <c r="B74" s="15">
        <v>6.4</v>
      </c>
      <c r="C74" s="14">
        <v>2.8</v>
      </c>
      <c r="D74" s="14">
        <v>5.6</v>
      </c>
      <c r="E74" s="14">
        <v>2.2000000000000002</v>
      </c>
      <c r="F74" s="16" t="s">
        <v>5</v>
      </c>
      <c r="G74" s="61">
        <f>SQRT((B74-$L$4)^2+(C74-$M$4)^2+(D74-$N$4)^2+(E74-$O$4)^2)</f>
        <v>1.6830032679706834</v>
      </c>
      <c r="H74" s="16">
        <f>RANK(G74,$G$2:$G$151,1)</f>
        <v>73</v>
      </c>
      <c r="I74" s="58">
        <f>ABS(B74-$L$4)+ABS(C74-$M$4)+ABS(D74-$N$4)+ABS(E74-$O$4)</f>
        <v>2.5499999999999998</v>
      </c>
      <c r="J74" s="70">
        <f>RANK(I74,$I$2:$I$151,1)</f>
        <v>71</v>
      </c>
    </row>
    <row r="75" spans="1:10" x14ac:dyDescent="0.35">
      <c r="A75" s="68">
        <v>149</v>
      </c>
      <c r="B75" s="15">
        <v>6.2</v>
      </c>
      <c r="C75" s="14">
        <v>3.4</v>
      </c>
      <c r="D75" s="14">
        <v>5.4</v>
      </c>
      <c r="E75" s="14">
        <v>2.2999999999999998</v>
      </c>
      <c r="F75" s="16" t="s">
        <v>5</v>
      </c>
      <c r="G75" s="61">
        <f>SQRT((B75-$L$4)^2+(C75-$M$4)^2+(D75-$N$4)^2+(E75-$O$4)^2)</f>
        <v>1.7327723451163459</v>
      </c>
      <c r="H75" s="16">
        <f>RANK(G75,$G$2:$G$151,1)</f>
        <v>74</v>
      </c>
      <c r="I75" s="58">
        <f>ABS(B75-$L$4)+ABS(C75-$M$4)+ABS(D75-$N$4)+ABS(E75-$O$4)</f>
        <v>3.2500000000000004</v>
      </c>
      <c r="J75" s="70">
        <f>RANK(I75,$I$2:$I$151,1)</f>
        <v>87</v>
      </c>
    </row>
    <row r="76" spans="1:10" x14ac:dyDescent="0.35">
      <c r="A76" s="68">
        <v>109</v>
      </c>
      <c r="B76" s="15">
        <v>6.7</v>
      </c>
      <c r="C76" s="14">
        <v>2.5</v>
      </c>
      <c r="D76" s="14">
        <v>5.8</v>
      </c>
      <c r="E76" s="14">
        <v>1.8</v>
      </c>
      <c r="F76" s="16" t="s">
        <v>5</v>
      </c>
      <c r="G76" s="61">
        <f>SQRT((B76-$L$4)^2+(C76-$M$4)^2+(D76-$N$4)^2+(E76-$O$4)^2)</f>
        <v>1.7442763542512409</v>
      </c>
      <c r="H76" s="16">
        <f>RANK(G76,$G$2:$G$151,1)</f>
        <v>75</v>
      </c>
      <c r="I76" s="58">
        <f>ABS(B76-$L$4)+ABS(C76-$M$4)+ABS(D76-$N$4)+ABS(E76-$O$4)</f>
        <v>2.25</v>
      </c>
      <c r="J76" s="70">
        <f>RANK(I76,$I$2:$I$151,1)</f>
        <v>56</v>
      </c>
    </row>
    <row r="77" spans="1:10" x14ac:dyDescent="0.35">
      <c r="A77" s="68">
        <v>141</v>
      </c>
      <c r="B77" s="15">
        <v>6.7</v>
      </c>
      <c r="C77" s="14">
        <v>3.1</v>
      </c>
      <c r="D77" s="14">
        <v>5.6</v>
      </c>
      <c r="E77" s="14">
        <v>2.4</v>
      </c>
      <c r="F77" s="16" t="s">
        <v>5</v>
      </c>
      <c r="G77" s="61">
        <f>SQRT((B77-$L$4)^2+(C77-$M$4)^2+(D77-$N$4)^2+(E77-$O$4)^2)</f>
        <v>1.7839562774911273</v>
      </c>
      <c r="H77" s="16">
        <f>RANK(G77,$G$2:$G$151,1)</f>
        <v>76</v>
      </c>
      <c r="I77" s="58">
        <f>ABS(B77-$L$4)+ABS(C77-$M$4)+ABS(D77-$N$4)+ABS(E77-$O$4)</f>
        <v>2.75</v>
      </c>
      <c r="J77" s="70">
        <f>RANK(I77,$I$2:$I$151,1)</f>
        <v>75</v>
      </c>
    </row>
    <row r="78" spans="1:10" x14ac:dyDescent="0.35">
      <c r="A78" s="68">
        <v>130</v>
      </c>
      <c r="B78" s="15">
        <v>7.2</v>
      </c>
      <c r="C78" s="14">
        <v>3</v>
      </c>
      <c r="D78" s="14">
        <v>5.8</v>
      </c>
      <c r="E78" s="14">
        <v>1.6</v>
      </c>
      <c r="F78" s="16" t="s">
        <v>5</v>
      </c>
      <c r="G78" s="61">
        <f>SQRT((B78-$L$4)^2+(C78-$M$4)^2+(D78-$N$4)^2+(E78-$O$4)^2)</f>
        <v>1.7923448328934923</v>
      </c>
      <c r="H78" s="16">
        <f>RANK(G78,$G$2:$G$151,1)</f>
        <v>77</v>
      </c>
      <c r="I78" s="58">
        <f>ABS(B78-$L$4)+ABS(C78-$M$4)+ABS(D78-$N$4)+ABS(E78-$O$4)</f>
        <v>2.5500000000000003</v>
      </c>
      <c r="J78" s="70">
        <f>RANK(I78,$I$2:$I$151,1)</f>
        <v>72</v>
      </c>
    </row>
    <row r="79" spans="1:10" x14ac:dyDescent="0.35">
      <c r="A79" s="68">
        <v>125</v>
      </c>
      <c r="B79" s="15">
        <v>6.7</v>
      </c>
      <c r="C79" s="14">
        <v>3.3</v>
      </c>
      <c r="D79" s="14">
        <v>5.7</v>
      </c>
      <c r="E79" s="14">
        <v>2.1</v>
      </c>
      <c r="F79" s="16" t="s">
        <v>5</v>
      </c>
      <c r="G79" s="61">
        <f>SQRT((B79-$L$4)^2+(C79-$M$4)^2+(D79-$N$4)^2+(E79-$O$4)^2)</f>
        <v>1.7951323071016247</v>
      </c>
      <c r="H79" s="16">
        <f>RANK(G79,$G$2:$G$151,1)</f>
        <v>78</v>
      </c>
      <c r="I79" s="58">
        <f>ABS(B79-$L$4)+ABS(C79-$M$4)+ABS(D79-$N$4)+ABS(E79-$O$4)</f>
        <v>2.7500000000000004</v>
      </c>
      <c r="J79" s="70">
        <f>RANK(I79,$I$2:$I$151,1)</f>
        <v>77</v>
      </c>
    </row>
    <row r="80" spans="1:10" x14ac:dyDescent="0.35">
      <c r="A80" s="68">
        <v>121</v>
      </c>
      <c r="B80" s="15">
        <v>6.9</v>
      </c>
      <c r="C80" s="14">
        <v>3.2</v>
      </c>
      <c r="D80" s="14">
        <v>5.7</v>
      </c>
      <c r="E80" s="14">
        <v>2.2999999999999998</v>
      </c>
      <c r="F80" s="16" t="s">
        <v>5</v>
      </c>
      <c r="G80" s="61">
        <f>SQRT((B80-$L$4)^2+(C80-$M$4)^2+(D80-$N$4)^2+(E80-$O$4)^2)</f>
        <v>1.8553975315279476</v>
      </c>
      <c r="H80" s="16">
        <f>RANK(G80,$G$2:$G$151,1)</f>
        <v>79</v>
      </c>
      <c r="I80" s="58">
        <f>ABS(B80-$L$4)+ABS(C80-$M$4)+ABS(D80-$N$4)+ABS(E80-$O$4)</f>
        <v>3.0500000000000007</v>
      </c>
      <c r="J80" s="70">
        <f>RANK(I80,$I$2:$I$151,1)</f>
        <v>81</v>
      </c>
    </row>
    <row r="81" spans="1:10" x14ac:dyDescent="0.35">
      <c r="A81" s="68">
        <v>105</v>
      </c>
      <c r="B81" s="15">
        <v>6.5</v>
      </c>
      <c r="C81" s="14">
        <v>3</v>
      </c>
      <c r="D81" s="14">
        <v>5.8</v>
      </c>
      <c r="E81" s="14">
        <v>2.2000000000000002</v>
      </c>
      <c r="F81" s="16" t="s">
        <v>5</v>
      </c>
      <c r="G81" s="61">
        <f>SQRT((B81-$L$4)^2+(C81-$M$4)^2+(D81-$N$4)^2+(E81-$O$4)^2)</f>
        <v>1.8661457606521525</v>
      </c>
      <c r="H81" s="16">
        <f>RANK(G81,$G$2:$G$151,1)</f>
        <v>80</v>
      </c>
      <c r="I81" s="58">
        <f>ABS(B81-$L$4)+ABS(C81-$M$4)+ABS(D81-$N$4)+ABS(E81-$O$4)</f>
        <v>2.8500000000000005</v>
      </c>
      <c r="J81" s="70">
        <f>RANK(I81,$I$2:$I$151,1)</f>
        <v>79</v>
      </c>
    </row>
    <row r="82" spans="1:10" x14ac:dyDescent="0.35">
      <c r="A82" s="68">
        <v>107</v>
      </c>
      <c r="B82" s="15">
        <v>4.9000000000000004</v>
      </c>
      <c r="C82" s="14">
        <v>2.5</v>
      </c>
      <c r="D82" s="14">
        <v>4.5</v>
      </c>
      <c r="E82" s="14">
        <v>1.7</v>
      </c>
      <c r="F82" s="16" t="s">
        <v>5</v>
      </c>
      <c r="G82" s="61">
        <f>SQRT((B82-$L$4)^2+(C82-$M$4)^2+(D82-$N$4)^2+(E82-$O$4)^2)</f>
        <v>1.8714967272212899</v>
      </c>
      <c r="H82" s="16">
        <f>RANK(G82,$G$2:$G$151,1)</f>
        <v>81</v>
      </c>
      <c r="I82" s="58">
        <f>ABS(B82-$L$4)+ABS(C82-$M$4)+ABS(D82-$N$4)+ABS(E82-$O$4)</f>
        <v>2.6500000000000004</v>
      </c>
      <c r="J82" s="70">
        <f>RANK(I82,$I$2:$I$151,1)</f>
        <v>73</v>
      </c>
    </row>
    <row r="83" spans="1:10" x14ac:dyDescent="0.35">
      <c r="A83" s="68">
        <v>137</v>
      </c>
      <c r="B83" s="15">
        <v>6.3</v>
      </c>
      <c r="C83" s="14">
        <v>3.4</v>
      </c>
      <c r="D83" s="14">
        <v>5.6</v>
      </c>
      <c r="E83" s="14">
        <v>2.4</v>
      </c>
      <c r="F83" s="16" t="s">
        <v>5</v>
      </c>
      <c r="G83" s="61">
        <f>SQRT((B83-$L$4)^2+(C83-$M$4)^2+(D83-$N$4)^2+(E83-$O$4)^2)</f>
        <v>1.9085334683992314</v>
      </c>
      <c r="H83" s="16">
        <f>RANK(G83,$G$2:$G$151,1)</f>
        <v>82</v>
      </c>
      <c r="I83" s="58">
        <f>ABS(B83-$L$4)+ABS(C83-$M$4)+ABS(D83-$N$4)+ABS(E83-$O$4)</f>
        <v>3.45</v>
      </c>
      <c r="J83" s="70">
        <f>RANK(I83,$I$2:$I$151,1)</f>
        <v>90</v>
      </c>
    </row>
    <row r="84" spans="1:10" x14ac:dyDescent="0.35">
      <c r="A84" s="68">
        <v>103</v>
      </c>
      <c r="B84" s="15">
        <v>7.1</v>
      </c>
      <c r="C84" s="14">
        <v>3</v>
      </c>
      <c r="D84" s="14">
        <v>5.9</v>
      </c>
      <c r="E84" s="14">
        <v>2.1</v>
      </c>
      <c r="F84" s="16" t="s">
        <v>5</v>
      </c>
      <c r="G84" s="61">
        <f>SQRT((B84-$L$4)^2+(C84-$M$4)^2+(D84-$N$4)^2+(E84-$O$4)^2)</f>
        <v>1.9551214796017158</v>
      </c>
      <c r="H84" s="16">
        <f>RANK(G84,$G$2:$G$151,1)</f>
        <v>83</v>
      </c>
      <c r="I84" s="58">
        <f>ABS(B84-$L$4)+ABS(C84-$M$4)+ABS(D84-$N$4)+ABS(E84-$O$4)</f>
        <v>3.0500000000000003</v>
      </c>
      <c r="J84" s="70">
        <f>RANK(I84,$I$2:$I$151,1)</f>
        <v>80</v>
      </c>
    </row>
    <row r="85" spans="1:10" x14ac:dyDescent="0.35">
      <c r="A85" s="68">
        <v>145</v>
      </c>
      <c r="B85" s="15">
        <v>6.7</v>
      </c>
      <c r="C85" s="14">
        <v>3.3</v>
      </c>
      <c r="D85" s="14">
        <v>5.7</v>
      </c>
      <c r="E85" s="14">
        <v>2.5</v>
      </c>
      <c r="F85" s="16" t="s">
        <v>5</v>
      </c>
      <c r="G85" s="61">
        <f>SQRT((B85-$L$4)^2+(C85-$M$4)^2+(D85-$N$4)^2+(E85-$O$4)^2)</f>
        <v>1.965324400703355</v>
      </c>
      <c r="H85" s="16">
        <f>RANK(G85,$G$2:$G$151,1)</f>
        <v>84</v>
      </c>
      <c r="I85" s="58">
        <f>ABS(B85-$L$4)+ABS(C85-$M$4)+ABS(D85-$N$4)+ABS(E85-$O$4)</f>
        <v>3.1500000000000004</v>
      </c>
      <c r="J85" s="70">
        <f>RANK(I85,$I$2:$I$151,1)</f>
        <v>83</v>
      </c>
    </row>
    <row r="86" spans="1:10" x14ac:dyDescent="0.35">
      <c r="A86" s="68">
        <v>94</v>
      </c>
      <c r="B86" s="15">
        <v>5</v>
      </c>
      <c r="C86" s="14">
        <v>2.2999999999999998</v>
      </c>
      <c r="D86" s="14">
        <v>3.3</v>
      </c>
      <c r="E86" s="14">
        <v>1</v>
      </c>
      <c r="F86" s="16" t="s">
        <v>4</v>
      </c>
      <c r="G86" s="61">
        <f>SQRT((B86-$L$4)^2+(C86-$M$4)^2+(D86-$N$4)^2+(E86-$O$4)^2)</f>
        <v>1.9956202043475106</v>
      </c>
      <c r="H86" s="16">
        <f>RANK(G86,$G$2:$G$151,1)</f>
        <v>85</v>
      </c>
      <c r="I86" s="58">
        <f>ABS(B86-$L$4)+ABS(C86-$M$4)+ABS(D86-$N$4)+ABS(E86-$O$4)</f>
        <v>3.45</v>
      </c>
      <c r="J86" s="70">
        <f>RANK(I86,$I$2:$I$151,1)</f>
        <v>90</v>
      </c>
    </row>
    <row r="87" spans="1:10" x14ac:dyDescent="0.35">
      <c r="A87" s="68">
        <v>99</v>
      </c>
      <c r="B87" s="15">
        <v>5.0999999999999996</v>
      </c>
      <c r="C87" s="14">
        <v>2.5</v>
      </c>
      <c r="D87" s="14">
        <v>3</v>
      </c>
      <c r="E87" s="14">
        <v>1.1000000000000001</v>
      </c>
      <c r="F87" s="16" t="s">
        <v>4</v>
      </c>
      <c r="G87" s="61">
        <f>SQRT((B87-$L$4)^2+(C87-$M$4)^2+(D87-$N$4)^2+(E87-$O$4)^2)</f>
        <v>1.9981241202688089</v>
      </c>
      <c r="H87" s="16">
        <f>RANK(G87,$G$2:$G$151,1)</f>
        <v>86</v>
      </c>
      <c r="I87" s="58">
        <f>ABS(B87-$L$4)+ABS(C87-$M$4)+ABS(D87-$N$4)+ABS(E87-$O$4)</f>
        <v>3.35</v>
      </c>
      <c r="J87" s="70">
        <f>RANK(I87,$I$2:$I$151,1)</f>
        <v>88</v>
      </c>
    </row>
    <row r="88" spans="1:10" x14ac:dyDescent="0.35">
      <c r="A88" s="68">
        <v>61</v>
      </c>
      <c r="B88" s="15">
        <v>5</v>
      </c>
      <c r="C88" s="14">
        <v>2</v>
      </c>
      <c r="D88" s="14">
        <v>3.5</v>
      </c>
      <c r="E88" s="14">
        <v>1</v>
      </c>
      <c r="F88" s="16" t="s">
        <v>4</v>
      </c>
      <c r="G88" s="61">
        <f>SQRT((B88-$L$4)^2+(C88-$M$4)^2+(D88-$N$4)^2+(E88-$O$4)^2)</f>
        <v>2.0155644370746373</v>
      </c>
      <c r="H88" s="16">
        <f>RANK(G88,$G$2:$G$151,1)</f>
        <v>87</v>
      </c>
      <c r="I88" s="58">
        <f>ABS(B88-$L$4)+ABS(C88-$M$4)+ABS(D88-$N$4)+ABS(E88-$O$4)</f>
        <v>3.55</v>
      </c>
      <c r="J88" s="70">
        <f>RANK(I88,$I$2:$I$151,1)</f>
        <v>92</v>
      </c>
    </row>
    <row r="89" spans="1:10" x14ac:dyDescent="0.35">
      <c r="A89" s="68">
        <v>144</v>
      </c>
      <c r="B89" s="15">
        <v>6.8</v>
      </c>
      <c r="C89" s="14">
        <v>3.2</v>
      </c>
      <c r="D89" s="14">
        <v>5.9</v>
      </c>
      <c r="E89" s="14">
        <v>2.2999999999999998</v>
      </c>
      <c r="F89" s="16" t="s">
        <v>5</v>
      </c>
      <c r="G89" s="61">
        <f>SQRT((B89-$L$4)^2+(C89-$M$4)^2+(D89-$N$4)^2+(E89-$O$4)^2)</f>
        <v>2.0229928324143915</v>
      </c>
      <c r="H89" s="16">
        <f>RANK(G89,$G$2:$G$151,1)</f>
        <v>88</v>
      </c>
      <c r="I89" s="58">
        <f>ABS(B89-$L$4)+ABS(C89-$M$4)+ABS(D89-$N$4)+ABS(E89-$O$4)</f>
        <v>3.1500000000000004</v>
      </c>
      <c r="J89" s="70">
        <f>RANK(I89,$I$2:$I$151,1)</f>
        <v>83</v>
      </c>
    </row>
    <row r="90" spans="1:10" x14ac:dyDescent="0.35">
      <c r="A90" s="68">
        <v>126</v>
      </c>
      <c r="B90" s="15">
        <v>7.2</v>
      </c>
      <c r="C90" s="14">
        <v>3.2</v>
      </c>
      <c r="D90" s="14">
        <v>6</v>
      </c>
      <c r="E90" s="14">
        <v>1.8</v>
      </c>
      <c r="F90" s="16" t="s">
        <v>5</v>
      </c>
      <c r="G90" s="61">
        <f>SQRT((B90-$L$4)^2+(C90-$M$4)^2+(D90-$N$4)^2+(E90-$O$4)^2)</f>
        <v>2.0377683872314836</v>
      </c>
      <c r="H90" s="16">
        <f>RANK(G90,$G$2:$G$151,1)</f>
        <v>89</v>
      </c>
      <c r="I90" s="58">
        <f>ABS(B90-$L$4)+ABS(C90-$M$4)+ABS(D90-$N$4)+ABS(E90-$O$4)</f>
        <v>3.1500000000000004</v>
      </c>
      <c r="J90" s="70">
        <f>RANK(I90,$I$2:$I$151,1)</f>
        <v>83</v>
      </c>
    </row>
    <row r="91" spans="1:10" x14ac:dyDescent="0.35">
      <c r="A91" s="68">
        <v>58</v>
      </c>
      <c r="B91" s="15">
        <v>4.9000000000000004</v>
      </c>
      <c r="C91" s="14">
        <v>2.4</v>
      </c>
      <c r="D91" s="14">
        <v>3.3</v>
      </c>
      <c r="E91" s="14">
        <v>1</v>
      </c>
      <c r="F91" s="16" t="s">
        <v>4</v>
      </c>
      <c r="G91" s="61">
        <f>SQRT((B91-$L$4)^2+(C91-$M$4)^2+(D91-$N$4)^2+(E91-$O$4)^2)</f>
        <v>2.0621590627301281</v>
      </c>
      <c r="H91" s="16">
        <f>RANK(G91,$G$2:$G$151,1)</f>
        <v>90</v>
      </c>
      <c r="I91" s="58">
        <f>ABS(B91-$L$4)+ABS(C91-$M$4)+ABS(D91-$N$4)+ABS(E91-$O$4)</f>
        <v>3.4499999999999997</v>
      </c>
      <c r="J91" s="70">
        <f>RANK(I91,$I$2:$I$151,1)</f>
        <v>89</v>
      </c>
    </row>
    <row r="92" spans="1:10" x14ac:dyDescent="0.35">
      <c r="A92" s="68">
        <v>131</v>
      </c>
      <c r="B92" s="15">
        <v>7.4</v>
      </c>
      <c r="C92" s="14">
        <v>2.8</v>
      </c>
      <c r="D92" s="14">
        <v>6.1</v>
      </c>
      <c r="E92" s="14">
        <v>1.9</v>
      </c>
      <c r="F92" s="16" t="s">
        <v>5</v>
      </c>
      <c r="G92" s="61">
        <f>SQRT((B92-$L$4)^2+(C92-$M$4)^2+(D92-$N$4)^2+(E92-$O$4)^2)</f>
        <v>2.1569654610122995</v>
      </c>
      <c r="H92" s="16">
        <f>RANK(G92,$G$2:$G$151,1)</f>
        <v>91</v>
      </c>
      <c r="I92" s="58">
        <f>ABS(B92-$L$4)+ABS(C92-$M$4)+ABS(D92-$N$4)+ABS(E92-$O$4)</f>
        <v>3.15</v>
      </c>
      <c r="J92" s="70">
        <f>RANK(I92,$I$2:$I$151,1)</f>
        <v>82</v>
      </c>
    </row>
    <row r="93" spans="1:10" x14ac:dyDescent="0.35">
      <c r="A93" s="68">
        <v>101</v>
      </c>
      <c r="B93" s="15">
        <v>6.3</v>
      </c>
      <c r="C93" s="14">
        <v>3.3</v>
      </c>
      <c r="D93" s="14">
        <v>6</v>
      </c>
      <c r="E93" s="14">
        <v>2.5</v>
      </c>
      <c r="F93" s="16" t="s">
        <v>5</v>
      </c>
      <c r="G93" s="61">
        <f>SQRT((B93-$L$4)^2+(C93-$M$4)^2+(D93-$N$4)^2+(E93-$O$4)^2)</f>
        <v>2.2522211259110421</v>
      </c>
      <c r="H93" s="16">
        <f>RANK(G93,$G$2:$G$151,1)</f>
        <v>92</v>
      </c>
      <c r="I93" s="58">
        <f>ABS(B93-$L$4)+ABS(C93-$M$4)+ABS(D93-$N$4)+ABS(E93-$O$4)</f>
        <v>3.8500000000000005</v>
      </c>
      <c r="J93" s="70">
        <f>RANK(I93,$I$2:$I$151,1)</f>
        <v>93</v>
      </c>
    </row>
    <row r="94" spans="1:10" x14ac:dyDescent="0.35">
      <c r="A94" s="68">
        <v>108</v>
      </c>
      <c r="B94" s="15">
        <v>7.3</v>
      </c>
      <c r="C94" s="14">
        <v>2.9</v>
      </c>
      <c r="D94" s="14">
        <v>6.3</v>
      </c>
      <c r="E94" s="14">
        <v>1.8</v>
      </c>
      <c r="F94" s="16" t="s">
        <v>5</v>
      </c>
      <c r="G94" s="61">
        <f>SQRT((B94-$L$4)^2+(C94-$M$4)^2+(D94-$N$4)^2+(E94-$O$4)^2)</f>
        <v>2.3048861143232218</v>
      </c>
      <c r="H94" s="16">
        <f>RANK(G94,$G$2:$G$151,1)</f>
        <v>93</v>
      </c>
      <c r="I94" s="58">
        <f>ABS(B94-$L$4)+ABS(C94-$M$4)+ABS(D94-$N$4)+ABS(E94-$O$4)</f>
        <v>3.25</v>
      </c>
      <c r="J94" s="70">
        <f>RANK(I94,$I$2:$I$151,1)</f>
        <v>86</v>
      </c>
    </row>
    <row r="95" spans="1:10" x14ac:dyDescent="0.35">
      <c r="A95" s="68">
        <v>136</v>
      </c>
      <c r="B95" s="15">
        <v>7.7</v>
      </c>
      <c r="C95" s="14">
        <v>3</v>
      </c>
      <c r="D95" s="14">
        <v>6.1</v>
      </c>
      <c r="E95" s="14">
        <v>2.2999999999999998</v>
      </c>
      <c r="F95" s="16" t="s">
        <v>5</v>
      </c>
      <c r="G95" s="61">
        <f>SQRT((B95-$L$4)^2+(C95-$M$4)^2+(D95-$N$4)^2+(E95-$O$4)^2)</f>
        <v>2.3879907872519106</v>
      </c>
      <c r="H95" s="16">
        <f>RANK(G95,$G$2:$G$151,1)</f>
        <v>94</v>
      </c>
      <c r="I95" s="58">
        <f>ABS(B95-$L$4)+ABS(C95-$M$4)+ABS(D95-$N$4)+ABS(E95-$O$4)</f>
        <v>4.05</v>
      </c>
      <c r="J95" s="70">
        <f>RANK(I95,$I$2:$I$151,1)</f>
        <v>94</v>
      </c>
    </row>
    <row r="96" spans="1:10" x14ac:dyDescent="0.35">
      <c r="A96" s="68">
        <v>110</v>
      </c>
      <c r="B96" s="15">
        <v>7.2</v>
      </c>
      <c r="C96" s="14">
        <v>3.6</v>
      </c>
      <c r="D96" s="14">
        <v>6.1</v>
      </c>
      <c r="E96" s="14">
        <v>2.5</v>
      </c>
      <c r="F96" s="16" t="s">
        <v>5</v>
      </c>
      <c r="G96" s="61">
        <f>SQRT((B96-$L$4)^2+(C96-$M$4)^2+(D96-$N$4)^2+(E96-$O$4)^2)</f>
        <v>2.4438698819699876</v>
      </c>
      <c r="H96" s="16">
        <f>RANK(G96,$G$2:$G$151,1)</f>
        <v>95</v>
      </c>
      <c r="I96" s="58">
        <f>ABS(B96-$L$4)+ABS(C96-$M$4)+ABS(D96-$N$4)+ABS(E96-$O$4)</f>
        <v>4.3499999999999996</v>
      </c>
      <c r="J96" s="70">
        <f>RANK(I96,$I$2:$I$151,1)</f>
        <v>97</v>
      </c>
    </row>
    <row r="97" spans="1:10" x14ac:dyDescent="0.35">
      <c r="A97" s="68">
        <v>106</v>
      </c>
      <c r="B97" s="15">
        <v>7.6</v>
      </c>
      <c r="C97" s="14">
        <v>3</v>
      </c>
      <c r="D97" s="14">
        <v>6.6</v>
      </c>
      <c r="E97" s="14">
        <v>2.1</v>
      </c>
      <c r="F97" s="16" t="s">
        <v>5</v>
      </c>
      <c r="G97" s="61">
        <f>SQRT((B97-$L$4)^2+(C97-$M$4)^2+(D97-$N$4)^2+(E97-$O$4)^2)</f>
        <v>2.7354158733179856</v>
      </c>
      <c r="H97" s="16">
        <f>RANK(G97,$G$2:$G$151,1)</f>
        <v>96</v>
      </c>
      <c r="I97" s="58">
        <f>ABS(B97-$L$4)+ABS(C97-$M$4)+ABS(D97-$N$4)+ABS(E97-$O$4)</f>
        <v>4.25</v>
      </c>
      <c r="J97" s="70">
        <f>RANK(I97,$I$2:$I$151,1)</f>
        <v>96</v>
      </c>
    </row>
    <row r="98" spans="1:10" x14ac:dyDescent="0.35">
      <c r="A98" s="68">
        <v>123</v>
      </c>
      <c r="B98" s="15">
        <v>7.7</v>
      </c>
      <c r="C98" s="14">
        <v>2.8</v>
      </c>
      <c r="D98" s="14">
        <v>6.7</v>
      </c>
      <c r="E98" s="14">
        <v>2</v>
      </c>
      <c r="F98" s="16" t="s">
        <v>5</v>
      </c>
      <c r="G98" s="61">
        <f>SQRT((B98-$L$4)^2+(C98-$M$4)^2+(D98-$N$4)^2+(E98-$O$4)^2)</f>
        <v>2.8306359709436326</v>
      </c>
      <c r="H98" s="16">
        <f>RANK(G98,$G$2:$G$151,1)</f>
        <v>97</v>
      </c>
      <c r="I98" s="58">
        <f>ABS(B98-$L$4)+ABS(C98-$M$4)+ABS(D98-$N$4)+ABS(E98-$O$4)</f>
        <v>4.1500000000000004</v>
      </c>
      <c r="J98" s="70">
        <f>RANK(I98,$I$2:$I$151,1)</f>
        <v>95</v>
      </c>
    </row>
    <row r="99" spans="1:10" x14ac:dyDescent="0.35">
      <c r="A99" s="68">
        <v>132</v>
      </c>
      <c r="B99" s="15">
        <v>7.9</v>
      </c>
      <c r="C99" s="14">
        <v>3.8</v>
      </c>
      <c r="D99" s="14">
        <v>6.4</v>
      </c>
      <c r="E99" s="14">
        <v>2</v>
      </c>
      <c r="F99" s="16" t="s">
        <v>5</v>
      </c>
      <c r="G99" s="61">
        <f>SQRT((B99-$L$4)^2+(C99-$M$4)^2+(D99-$N$4)^2+(E99-$O$4)^2)</f>
        <v>2.8429737951659004</v>
      </c>
      <c r="H99" s="16">
        <f>RANK(G99,$G$2:$G$151,1)</f>
        <v>98</v>
      </c>
      <c r="I99" s="58">
        <f>ABS(B99-$L$4)+ABS(C99-$M$4)+ABS(D99-$N$4)+ABS(E99-$O$4)</f>
        <v>5.0500000000000007</v>
      </c>
      <c r="J99" s="70">
        <f>RANK(I99,$I$2:$I$151,1)</f>
        <v>99</v>
      </c>
    </row>
    <row r="100" spans="1:10" x14ac:dyDescent="0.35">
      <c r="A100" s="68">
        <v>19</v>
      </c>
      <c r="B100" s="15">
        <v>5.7</v>
      </c>
      <c r="C100" s="14">
        <v>3.8</v>
      </c>
      <c r="D100" s="14">
        <v>1.7</v>
      </c>
      <c r="E100" s="14">
        <v>0.3</v>
      </c>
      <c r="F100" s="16" t="s">
        <v>3</v>
      </c>
      <c r="G100" s="61">
        <f>SQRT((B100-$L$4)^2+(C100-$M$4)^2+(D100-$N$4)^2+(E100-$O$4)^2)</f>
        <v>3.0499999999999994</v>
      </c>
      <c r="H100" s="16">
        <f>RANK(G100,$G$2:$G$151,1)</f>
        <v>99</v>
      </c>
      <c r="I100" s="58">
        <f>ABS(B100-$L$4)+ABS(C100-$M$4)+ABS(D100-$N$4)+ABS(E100-$O$4)</f>
        <v>5.6499999999999995</v>
      </c>
      <c r="J100" s="70">
        <f>RANK(I100,$I$2:$I$151,1)</f>
        <v>103</v>
      </c>
    </row>
    <row r="101" spans="1:10" x14ac:dyDescent="0.35">
      <c r="A101" s="68">
        <v>118</v>
      </c>
      <c r="B101" s="15">
        <v>7.7</v>
      </c>
      <c r="C101" s="14">
        <v>3.8</v>
      </c>
      <c r="D101" s="14">
        <v>6.7</v>
      </c>
      <c r="E101" s="14">
        <v>2.2000000000000002</v>
      </c>
      <c r="F101" s="16" t="s">
        <v>5</v>
      </c>
      <c r="G101" s="61">
        <f>SQRT((B101-$L$4)^2+(C101-$M$4)^2+(D101-$N$4)^2+(E101-$O$4)^2)</f>
        <v>3.0581857366746061</v>
      </c>
      <c r="H101" s="16">
        <f>RANK(G101,$G$2:$G$151,1)</f>
        <v>100</v>
      </c>
      <c r="I101" s="58">
        <f>ABS(B101-$L$4)+ABS(C101-$M$4)+ABS(D101-$N$4)+ABS(E101-$O$4)</f>
        <v>5.3500000000000005</v>
      </c>
      <c r="J101" s="70">
        <f>RANK(I101,$I$2:$I$151,1)</f>
        <v>100</v>
      </c>
    </row>
    <row r="102" spans="1:10" x14ac:dyDescent="0.35">
      <c r="A102" s="68">
        <v>119</v>
      </c>
      <c r="B102" s="15">
        <v>7.7</v>
      </c>
      <c r="C102" s="14">
        <v>2.6</v>
      </c>
      <c r="D102" s="14">
        <v>6.9</v>
      </c>
      <c r="E102" s="14">
        <v>2.2999999999999998</v>
      </c>
      <c r="F102" s="16" t="s">
        <v>5</v>
      </c>
      <c r="G102" s="61">
        <f>SQRT((B102-$L$4)^2+(C102-$M$4)^2+(D102-$N$4)^2+(E102-$O$4)^2)</f>
        <v>3.0826125283596713</v>
      </c>
      <c r="H102" s="16">
        <f>RANK(G102,$G$2:$G$151,1)</f>
        <v>101</v>
      </c>
      <c r="I102" s="58">
        <f>ABS(B102-$L$4)+ABS(C102-$M$4)+ABS(D102-$N$4)+ABS(E102-$O$4)</f>
        <v>4.75</v>
      </c>
      <c r="J102" s="70">
        <f>RANK(I102,$I$2:$I$151,1)</f>
        <v>98</v>
      </c>
    </row>
    <row r="103" spans="1:10" x14ac:dyDescent="0.35">
      <c r="A103" s="68">
        <v>21</v>
      </c>
      <c r="B103" s="15">
        <v>5.4</v>
      </c>
      <c r="C103" s="14">
        <v>3.4</v>
      </c>
      <c r="D103" s="14">
        <v>1.7</v>
      </c>
      <c r="E103" s="14">
        <v>0.2</v>
      </c>
      <c r="F103" s="16" t="s">
        <v>3</v>
      </c>
      <c r="G103" s="61">
        <f>SQRT((B103-$L$4)^2+(C103-$M$4)^2+(D103-$N$4)^2+(E103-$O$4)^2)</f>
        <v>3.0923292192132448</v>
      </c>
      <c r="H103" s="16">
        <f>RANK(G103,$G$2:$G$151,1)</f>
        <v>102</v>
      </c>
      <c r="I103" s="58">
        <f>ABS(B103-$L$4)+ABS(C103-$M$4)+ABS(D103-$N$4)+ABS(E103-$O$4)</f>
        <v>5.6499999999999995</v>
      </c>
      <c r="J103" s="70">
        <f>RANK(I103,$I$2:$I$151,1)</f>
        <v>103</v>
      </c>
    </row>
    <row r="104" spans="1:10" x14ac:dyDescent="0.35">
      <c r="A104" s="68">
        <v>24</v>
      </c>
      <c r="B104" s="15">
        <v>5.0999999999999996</v>
      </c>
      <c r="C104" s="14">
        <v>3.3</v>
      </c>
      <c r="D104" s="14">
        <v>1.7</v>
      </c>
      <c r="E104" s="14">
        <v>0.5</v>
      </c>
      <c r="F104" s="16" t="s">
        <v>3</v>
      </c>
      <c r="G104" s="61">
        <f>SQRT((B104-$L$4)^2+(C104-$M$4)^2+(D104-$N$4)^2+(E104-$O$4)^2)</f>
        <v>3.1020154738492196</v>
      </c>
      <c r="H104" s="16">
        <f>RANK(G104,$G$2:$G$151,1)</f>
        <v>103</v>
      </c>
      <c r="I104" s="58">
        <f>ABS(B104-$L$4)+ABS(C104-$M$4)+ABS(D104-$N$4)+ABS(E104-$O$4)</f>
        <v>5.55</v>
      </c>
      <c r="J104" s="70">
        <f>RANK(I104,$I$2:$I$151,1)</f>
        <v>101</v>
      </c>
    </row>
    <row r="105" spans="1:10" x14ac:dyDescent="0.35">
      <c r="A105" s="68">
        <v>45</v>
      </c>
      <c r="B105" s="15">
        <v>5.0999999999999996</v>
      </c>
      <c r="C105" s="14">
        <v>3.8</v>
      </c>
      <c r="D105" s="14">
        <v>1.9</v>
      </c>
      <c r="E105" s="14">
        <v>0.4</v>
      </c>
      <c r="F105" s="16" t="s">
        <v>3</v>
      </c>
      <c r="G105" s="61">
        <f>SQRT((B105-$L$4)^2+(C105-$M$4)^2+(D105-$N$4)^2+(E105-$O$4)^2)</f>
        <v>3.1164884084494848</v>
      </c>
      <c r="H105" s="16">
        <f>RANK(G105,$G$2:$G$151,1)</f>
        <v>104</v>
      </c>
      <c r="I105" s="58">
        <f>ABS(B105-$L$4)+ABS(C105-$M$4)+ABS(D105-$N$4)+ABS(E105-$O$4)</f>
        <v>5.9499999999999993</v>
      </c>
      <c r="J105" s="70">
        <f>RANK(I105,$I$2:$I$151,1)</f>
        <v>107</v>
      </c>
    </row>
    <row r="106" spans="1:10" x14ac:dyDescent="0.35">
      <c r="A106" s="68">
        <v>6</v>
      </c>
      <c r="B106" s="15">
        <v>5.4</v>
      </c>
      <c r="C106" s="14">
        <v>3.9</v>
      </c>
      <c r="D106" s="14">
        <v>1.7</v>
      </c>
      <c r="E106" s="14">
        <v>0.4</v>
      </c>
      <c r="F106" s="16" t="s">
        <v>3</v>
      </c>
      <c r="G106" s="61">
        <f>SQRT((B106-$L$4)^2+(C106-$M$4)^2+(D106-$N$4)^2+(E106-$O$4)^2)</f>
        <v>3.1595094555959156</v>
      </c>
      <c r="H106" s="16">
        <f>RANK(G106,$G$2:$G$151,1)</f>
        <v>105</v>
      </c>
      <c r="I106" s="58">
        <f>ABS(B106-$L$4)+ABS(C106-$M$4)+ABS(D106-$N$4)+ABS(E106-$O$4)</f>
        <v>5.9499999999999993</v>
      </c>
      <c r="J106" s="70">
        <f>RANK(I106,$I$2:$I$151,1)</f>
        <v>107</v>
      </c>
    </row>
    <row r="107" spans="1:10" x14ac:dyDescent="0.35">
      <c r="A107" s="68">
        <v>32</v>
      </c>
      <c r="B107" s="15">
        <v>5.4</v>
      </c>
      <c r="C107" s="14">
        <v>3.4</v>
      </c>
      <c r="D107" s="14">
        <v>1.5</v>
      </c>
      <c r="E107" s="14">
        <v>0.4</v>
      </c>
      <c r="F107" s="16" t="s">
        <v>3</v>
      </c>
      <c r="G107" s="61">
        <f>SQRT((B107-$L$4)^2+(C107-$M$4)^2+(D107-$N$4)^2+(E107-$O$4)^2)</f>
        <v>3.1752952618614851</v>
      </c>
      <c r="H107" s="16">
        <f>RANK(G107,$G$2:$G$151,1)</f>
        <v>106</v>
      </c>
      <c r="I107" s="58">
        <f>ABS(B107-$L$4)+ABS(C107-$M$4)+ABS(D107-$N$4)+ABS(E107-$O$4)</f>
        <v>5.6499999999999986</v>
      </c>
      <c r="J107" s="70">
        <f>RANK(I107,$I$2:$I$151,1)</f>
        <v>102</v>
      </c>
    </row>
    <row r="108" spans="1:10" x14ac:dyDescent="0.35">
      <c r="A108" s="68">
        <v>44</v>
      </c>
      <c r="B108" s="15">
        <v>5</v>
      </c>
      <c r="C108" s="14">
        <v>3.5</v>
      </c>
      <c r="D108" s="14">
        <v>1.6</v>
      </c>
      <c r="E108" s="14">
        <v>0.6</v>
      </c>
      <c r="F108" s="16" t="s">
        <v>3</v>
      </c>
      <c r="G108" s="61">
        <f>SQRT((B108-$L$4)^2+(C108-$M$4)^2+(D108-$N$4)^2+(E108-$O$4)^2)</f>
        <v>3.2422985673746951</v>
      </c>
      <c r="H108" s="16">
        <f>RANK(G108,$G$2:$G$151,1)</f>
        <v>107</v>
      </c>
      <c r="I108" s="58">
        <f>ABS(B108-$L$4)+ABS(C108-$M$4)+ABS(D108-$N$4)+ABS(E108-$O$4)</f>
        <v>5.85</v>
      </c>
      <c r="J108" s="70">
        <f>RANK(I108,$I$2:$I$151,1)</f>
        <v>106</v>
      </c>
    </row>
    <row r="109" spans="1:10" x14ac:dyDescent="0.35">
      <c r="A109" s="68">
        <v>25</v>
      </c>
      <c r="B109" s="15">
        <v>4.8</v>
      </c>
      <c r="C109" s="14">
        <v>3.4</v>
      </c>
      <c r="D109" s="14">
        <v>1.9</v>
      </c>
      <c r="E109" s="14">
        <v>0.2</v>
      </c>
      <c r="F109" s="16" t="s">
        <v>3</v>
      </c>
      <c r="G109" s="61">
        <f>SQRT((B109-$L$4)^2+(C109-$M$4)^2+(D109-$N$4)^2+(E109-$O$4)^2)</f>
        <v>3.2499999999999996</v>
      </c>
      <c r="H109" s="16">
        <f>RANK(G109,$G$2:$G$151,1)</f>
        <v>108</v>
      </c>
      <c r="I109" s="58">
        <f>ABS(B109-$L$4)+ABS(C109-$M$4)+ABS(D109-$N$4)+ABS(E109-$O$4)</f>
        <v>6.05</v>
      </c>
      <c r="J109" s="70">
        <f>RANK(I109,$I$2:$I$151,1)</f>
        <v>110</v>
      </c>
    </row>
    <row r="110" spans="1:10" x14ac:dyDescent="0.35">
      <c r="A110" s="68">
        <v>27</v>
      </c>
      <c r="B110" s="15">
        <v>5</v>
      </c>
      <c r="C110" s="14">
        <v>3.4</v>
      </c>
      <c r="D110" s="14">
        <v>1.6</v>
      </c>
      <c r="E110" s="14">
        <v>0.4</v>
      </c>
      <c r="F110" s="16" t="s">
        <v>3</v>
      </c>
      <c r="G110" s="61">
        <f>SQRT((B110-$L$4)^2+(C110-$M$4)^2+(D110-$N$4)^2+(E110-$O$4)^2)</f>
        <v>3.2821486864552618</v>
      </c>
      <c r="H110" s="16">
        <f>RANK(G110,$G$2:$G$151,1)</f>
        <v>109</v>
      </c>
      <c r="I110" s="58">
        <f>ABS(B110-$L$4)+ABS(C110-$M$4)+ABS(D110-$N$4)+ABS(E110-$O$4)</f>
        <v>5.9499999999999993</v>
      </c>
      <c r="J110" s="70">
        <f>RANK(I110,$I$2:$I$151,1)</f>
        <v>107</v>
      </c>
    </row>
    <row r="111" spans="1:10" x14ac:dyDescent="0.35">
      <c r="A111" s="68">
        <v>26</v>
      </c>
      <c r="B111" s="15">
        <v>5</v>
      </c>
      <c r="C111" s="14">
        <v>3</v>
      </c>
      <c r="D111" s="14">
        <v>1.6</v>
      </c>
      <c r="E111" s="14">
        <v>0.2</v>
      </c>
      <c r="F111" s="16" t="s">
        <v>3</v>
      </c>
      <c r="G111" s="61">
        <f>SQRT((B111-$L$4)^2+(C111-$M$4)^2+(D111-$N$4)^2+(E111-$O$4)^2)</f>
        <v>3.3003787661418498</v>
      </c>
      <c r="H111" s="16">
        <f>RANK(G111,$G$2:$G$151,1)</f>
        <v>110</v>
      </c>
      <c r="I111" s="58">
        <f>ABS(B111-$L$4)+ABS(C111-$M$4)+ABS(D111-$N$4)+ABS(E111-$O$4)</f>
        <v>5.7499999999999991</v>
      </c>
      <c r="J111" s="70">
        <f>RANK(I111,$I$2:$I$151,1)</f>
        <v>105</v>
      </c>
    </row>
    <row r="112" spans="1:10" x14ac:dyDescent="0.35">
      <c r="A112" s="68">
        <v>11</v>
      </c>
      <c r="B112" s="15">
        <v>5.4</v>
      </c>
      <c r="C112" s="14">
        <v>3.7</v>
      </c>
      <c r="D112" s="14">
        <v>1.5</v>
      </c>
      <c r="E112" s="14">
        <v>0.2</v>
      </c>
      <c r="F112" s="16" t="s">
        <v>3</v>
      </c>
      <c r="G112" s="61">
        <f>SQRT((B112-$L$4)^2+(C112-$M$4)^2+(D112-$N$4)^2+(E112-$O$4)^2)</f>
        <v>3.3230257296626515</v>
      </c>
      <c r="H112" s="16">
        <f>RANK(G112,$G$2:$G$151,1)</f>
        <v>111</v>
      </c>
      <c r="I112" s="58">
        <f>ABS(B112-$L$4)+ABS(C112-$M$4)+ABS(D112-$N$4)+ABS(E112-$O$4)</f>
        <v>6.1499999999999995</v>
      </c>
      <c r="J112" s="70">
        <f>RANK(I112,$I$2:$I$151,1)</f>
        <v>115</v>
      </c>
    </row>
    <row r="113" spans="1:10" x14ac:dyDescent="0.35">
      <c r="A113" s="68">
        <v>28</v>
      </c>
      <c r="B113" s="15">
        <v>5.2</v>
      </c>
      <c r="C113" s="14">
        <v>3.5</v>
      </c>
      <c r="D113" s="14">
        <v>1.5</v>
      </c>
      <c r="E113" s="14">
        <v>0.2</v>
      </c>
      <c r="F113" s="16" t="s">
        <v>3</v>
      </c>
      <c r="G113" s="61">
        <f>SQRT((B113-$L$4)^2+(C113-$M$4)^2+(D113-$N$4)^2+(E113-$O$4)^2)</f>
        <v>3.3559648389099666</v>
      </c>
      <c r="H113" s="16">
        <f>RANK(G113,$G$2:$G$151,1)</f>
        <v>112</v>
      </c>
      <c r="I113" s="58">
        <f>ABS(B113-$L$4)+ABS(C113-$M$4)+ABS(D113-$N$4)+ABS(E113-$O$4)</f>
        <v>6.1499999999999995</v>
      </c>
      <c r="J113" s="70">
        <f>RANK(I113,$I$2:$I$151,1)</f>
        <v>115</v>
      </c>
    </row>
    <row r="114" spans="1:10" x14ac:dyDescent="0.35">
      <c r="A114" s="68">
        <v>49</v>
      </c>
      <c r="B114" s="15">
        <v>5.3</v>
      </c>
      <c r="C114" s="14">
        <v>3.7</v>
      </c>
      <c r="D114" s="14">
        <v>1.5</v>
      </c>
      <c r="E114" s="14">
        <v>0.2</v>
      </c>
      <c r="F114" s="16" t="s">
        <v>3</v>
      </c>
      <c r="G114" s="61">
        <f>SQRT((B114-$L$4)^2+(C114-$M$4)^2+(D114-$N$4)^2+(E114-$O$4)^2)</f>
        <v>3.3634060117684275</v>
      </c>
      <c r="H114" s="16">
        <f>RANK(G114,$G$2:$G$151,1)</f>
        <v>113</v>
      </c>
      <c r="I114" s="58">
        <f>ABS(B114-$L$4)+ABS(C114-$M$4)+ABS(D114-$N$4)+ABS(E114-$O$4)</f>
        <v>6.25</v>
      </c>
      <c r="J114" s="70">
        <f>RANK(I114,$I$2:$I$151,1)</f>
        <v>125</v>
      </c>
    </row>
    <row r="115" spans="1:10" x14ac:dyDescent="0.35">
      <c r="A115" s="68">
        <v>40</v>
      </c>
      <c r="B115" s="15">
        <v>5.0999999999999996</v>
      </c>
      <c r="C115" s="14">
        <v>3.4</v>
      </c>
      <c r="D115" s="14">
        <v>1.5</v>
      </c>
      <c r="E115" s="14">
        <v>0.2</v>
      </c>
      <c r="F115" s="16" t="s">
        <v>3</v>
      </c>
      <c r="G115" s="61">
        <f>SQRT((B115-$L$4)^2+(C115-$M$4)^2+(D115-$N$4)^2+(E115-$O$4)^2)</f>
        <v>3.3811980125393424</v>
      </c>
      <c r="H115" s="16">
        <f>RANK(G115,$G$2:$G$151,1)</f>
        <v>114</v>
      </c>
      <c r="I115" s="58">
        <f>ABS(B115-$L$4)+ABS(C115-$M$4)+ABS(D115-$N$4)+ABS(E115-$O$4)</f>
        <v>6.1499999999999995</v>
      </c>
      <c r="J115" s="70">
        <f>RANK(I115,$I$2:$I$151,1)</f>
        <v>115</v>
      </c>
    </row>
    <row r="116" spans="1:10" x14ac:dyDescent="0.35">
      <c r="A116" s="68">
        <v>22</v>
      </c>
      <c r="B116" s="15">
        <v>5.0999999999999996</v>
      </c>
      <c r="C116" s="14">
        <v>3.7</v>
      </c>
      <c r="D116" s="14">
        <v>1.5</v>
      </c>
      <c r="E116" s="14">
        <v>0.4</v>
      </c>
      <c r="F116" s="16" t="s">
        <v>3</v>
      </c>
      <c r="G116" s="61">
        <f>SQRT((B116-$L$4)^2+(C116-$M$4)^2+(D116-$N$4)^2+(E116-$O$4)^2)</f>
        <v>3.3811980125393428</v>
      </c>
      <c r="H116" s="16">
        <f>RANK(G116,$G$2:$G$151,1)</f>
        <v>115</v>
      </c>
      <c r="I116" s="58">
        <f>ABS(B116-$L$4)+ABS(C116-$M$4)+ABS(D116-$N$4)+ABS(E116-$O$4)</f>
        <v>6.25</v>
      </c>
      <c r="J116" s="70">
        <f>RANK(I116,$I$2:$I$151,1)</f>
        <v>125</v>
      </c>
    </row>
    <row r="117" spans="1:10" x14ac:dyDescent="0.35">
      <c r="A117" s="68">
        <v>37</v>
      </c>
      <c r="B117" s="15">
        <v>5.5</v>
      </c>
      <c r="C117" s="14">
        <v>3.5</v>
      </c>
      <c r="D117" s="14">
        <v>1.3</v>
      </c>
      <c r="E117" s="14">
        <v>0.2</v>
      </c>
      <c r="F117" s="16" t="s">
        <v>3</v>
      </c>
      <c r="G117" s="61">
        <f>SQRT((B117-$L$4)^2+(C117-$M$4)^2+(D117-$N$4)^2+(E117-$O$4)^2)</f>
        <v>3.3959534743573858</v>
      </c>
      <c r="H117" s="16">
        <f>RANK(G117,$G$2:$G$151,1)</f>
        <v>116</v>
      </c>
      <c r="I117" s="58">
        <f>ABS(B117-$L$4)+ABS(C117-$M$4)+ABS(D117-$N$4)+ABS(E117-$O$4)</f>
        <v>6.05</v>
      </c>
      <c r="J117" s="70">
        <f>RANK(I117,$I$2:$I$151,1)</f>
        <v>110</v>
      </c>
    </row>
    <row r="118" spans="1:10" x14ac:dyDescent="0.35">
      <c r="A118" s="68">
        <v>47</v>
      </c>
      <c r="B118" s="15">
        <v>5.0999999999999996</v>
      </c>
      <c r="C118" s="14">
        <v>3.8</v>
      </c>
      <c r="D118" s="14">
        <v>1.6</v>
      </c>
      <c r="E118" s="14">
        <v>0.2</v>
      </c>
      <c r="F118" s="16" t="s">
        <v>3</v>
      </c>
      <c r="G118" s="61">
        <f>SQRT((B118-$L$4)^2+(C118-$M$4)^2+(D118-$N$4)^2+(E118-$O$4)^2)</f>
        <v>3.4062442660502197</v>
      </c>
      <c r="H118" s="16">
        <f>RANK(G118,$G$2:$G$151,1)</f>
        <v>117</v>
      </c>
      <c r="I118" s="58">
        <f>ABS(B118-$L$4)+ABS(C118-$M$4)+ABS(D118-$N$4)+ABS(E118-$O$4)</f>
        <v>6.45</v>
      </c>
      <c r="J118" s="70">
        <f>RANK(I118,$I$2:$I$151,1)</f>
        <v>137</v>
      </c>
    </row>
    <row r="119" spans="1:10" x14ac:dyDescent="0.35">
      <c r="A119" s="68">
        <v>29</v>
      </c>
      <c r="B119" s="15">
        <v>5.2</v>
      </c>
      <c r="C119" s="14">
        <v>3.4</v>
      </c>
      <c r="D119" s="14">
        <v>1.4</v>
      </c>
      <c r="E119" s="14">
        <v>0.2</v>
      </c>
      <c r="F119" s="16" t="s">
        <v>3</v>
      </c>
      <c r="G119" s="61">
        <f>SQRT((B119-$L$4)^2+(C119-$M$4)^2+(D119-$N$4)^2+(E119-$O$4)^2)</f>
        <v>3.4135758377396566</v>
      </c>
      <c r="H119" s="16">
        <f>RANK(G119,$G$2:$G$151,1)</f>
        <v>118</v>
      </c>
      <c r="I119" s="58">
        <f>ABS(B119-$L$4)+ABS(C119-$M$4)+ABS(D119-$N$4)+ABS(E119-$O$4)</f>
        <v>6.1499999999999995</v>
      </c>
      <c r="J119" s="70">
        <f>RANK(I119,$I$2:$I$151,1)</f>
        <v>115</v>
      </c>
    </row>
    <row r="120" spans="1:10" x14ac:dyDescent="0.35">
      <c r="A120" s="68">
        <v>31</v>
      </c>
      <c r="B120" s="15">
        <v>4.8</v>
      </c>
      <c r="C120" s="14">
        <v>3.1</v>
      </c>
      <c r="D120" s="14">
        <v>1.6</v>
      </c>
      <c r="E120" s="14">
        <v>0.2</v>
      </c>
      <c r="F120" s="16" t="s">
        <v>3</v>
      </c>
      <c r="G120" s="61">
        <f>SQRT((B120-$L$4)^2+(C120-$M$4)^2+(D120-$N$4)^2+(E120-$O$4)^2)</f>
        <v>3.416504061171302</v>
      </c>
      <c r="H120" s="16">
        <f>RANK(G120,$G$2:$G$151,1)</f>
        <v>119</v>
      </c>
      <c r="I120" s="58">
        <f>ABS(B120-$L$4)+ABS(C120-$M$4)+ABS(D120-$N$4)+ABS(E120-$O$4)</f>
        <v>6.05</v>
      </c>
      <c r="J120" s="70">
        <f>RANK(I120,$I$2:$I$151,1)</f>
        <v>110</v>
      </c>
    </row>
    <row r="121" spans="1:10" x14ac:dyDescent="0.35">
      <c r="A121" s="68">
        <v>16</v>
      </c>
      <c r="B121" s="15">
        <v>5.7</v>
      </c>
      <c r="C121" s="14">
        <v>4.4000000000000004</v>
      </c>
      <c r="D121" s="14">
        <v>1.5</v>
      </c>
      <c r="E121" s="14">
        <v>0.4</v>
      </c>
      <c r="F121" s="16" t="s">
        <v>3</v>
      </c>
      <c r="G121" s="61">
        <f>SQRT((B121-$L$4)^2+(C121-$M$4)^2+(D121-$N$4)^2+(E121-$O$4)^2)</f>
        <v>3.4194297770242335</v>
      </c>
      <c r="H121" s="16">
        <f>RANK(G121,$G$2:$G$151,1)</f>
        <v>120</v>
      </c>
      <c r="I121" s="58">
        <f>ABS(B121-$L$4)+ABS(C121-$M$4)+ABS(D121-$N$4)+ABS(E121-$O$4)</f>
        <v>6.35</v>
      </c>
      <c r="J121" s="70">
        <f>RANK(I121,$I$2:$I$151,1)</f>
        <v>129</v>
      </c>
    </row>
    <row r="122" spans="1:10" x14ac:dyDescent="0.35">
      <c r="A122" s="68">
        <v>8</v>
      </c>
      <c r="B122" s="15">
        <v>5</v>
      </c>
      <c r="C122" s="14">
        <v>3.4</v>
      </c>
      <c r="D122" s="14">
        <v>1.5</v>
      </c>
      <c r="E122" s="14">
        <v>0.2</v>
      </c>
      <c r="F122" s="16" t="s">
        <v>3</v>
      </c>
      <c r="G122" s="61">
        <f>SQRT((B122-$L$4)^2+(C122-$M$4)^2+(D122-$N$4)^2+(E122-$O$4)^2)</f>
        <v>3.429650127928503</v>
      </c>
      <c r="H122" s="16">
        <f>RANK(G122,$G$2:$G$151,1)</f>
        <v>121</v>
      </c>
      <c r="I122" s="58">
        <f>ABS(B122-$L$4)+ABS(C122-$M$4)+ABS(D122-$N$4)+ABS(E122-$O$4)</f>
        <v>6.2499999999999991</v>
      </c>
      <c r="J122" s="70">
        <f>RANK(I122,$I$2:$I$151,1)</f>
        <v>122</v>
      </c>
    </row>
    <row r="123" spans="1:10" x14ac:dyDescent="0.35">
      <c r="A123" s="68">
        <v>18</v>
      </c>
      <c r="B123" s="15">
        <v>5.0999999999999996</v>
      </c>
      <c r="C123" s="14">
        <v>3.5</v>
      </c>
      <c r="D123" s="14">
        <v>1.4</v>
      </c>
      <c r="E123" s="14">
        <v>0.3</v>
      </c>
      <c r="F123" s="16" t="s">
        <v>3</v>
      </c>
      <c r="G123" s="61">
        <f>SQRT((B123-$L$4)^2+(C123-$M$4)^2+(D123-$N$4)^2+(E123-$O$4)^2)</f>
        <v>3.4427459970204017</v>
      </c>
      <c r="H123" s="16">
        <f>RANK(G123,$G$2:$G$151,1)</f>
        <v>122</v>
      </c>
      <c r="I123" s="58">
        <f>ABS(B123-$L$4)+ABS(C123-$M$4)+ABS(D123-$N$4)+ABS(E123-$O$4)</f>
        <v>6.2500000000000009</v>
      </c>
      <c r="J123" s="70">
        <f>RANK(I123,$I$2:$I$151,1)</f>
        <v>128</v>
      </c>
    </row>
    <row r="124" spans="1:10" x14ac:dyDescent="0.35">
      <c r="A124" s="68">
        <v>20</v>
      </c>
      <c r="B124" s="15">
        <v>5.0999999999999996</v>
      </c>
      <c r="C124" s="14">
        <v>3.8</v>
      </c>
      <c r="D124" s="14">
        <v>1.5</v>
      </c>
      <c r="E124" s="14">
        <v>0.3</v>
      </c>
      <c r="F124" s="16" t="s">
        <v>3</v>
      </c>
      <c r="G124" s="61">
        <f>SQRT((B124-$L$4)^2+(C124-$M$4)^2+(D124-$N$4)^2+(E124-$O$4)^2)</f>
        <v>3.4441980198589044</v>
      </c>
      <c r="H124" s="16">
        <f>RANK(G124,$G$2:$G$151,1)</f>
        <v>123</v>
      </c>
      <c r="I124" s="58">
        <f>ABS(B124-$L$4)+ABS(C124-$M$4)+ABS(D124-$N$4)+ABS(E124-$O$4)</f>
        <v>6.45</v>
      </c>
      <c r="J124" s="70">
        <f>RANK(I124,$I$2:$I$151,1)</f>
        <v>137</v>
      </c>
    </row>
    <row r="125" spans="1:10" x14ac:dyDescent="0.35">
      <c r="A125" s="68">
        <v>12</v>
      </c>
      <c r="B125" s="15">
        <v>4.8</v>
      </c>
      <c r="C125" s="14">
        <v>3.4</v>
      </c>
      <c r="D125" s="14">
        <v>1.6</v>
      </c>
      <c r="E125" s="14">
        <v>0.2</v>
      </c>
      <c r="F125" s="16" t="s">
        <v>3</v>
      </c>
      <c r="G125" s="61">
        <f>SQRT((B125-$L$4)^2+(C125-$M$4)^2+(D125-$N$4)^2+(E125-$O$4)^2)</f>
        <v>3.4601300553591909</v>
      </c>
      <c r="H125" s="16">
        <f>RANK(G125,$G$2:$G$151,1)</f>
        <v>124</v>
      </c>
      <c r="I125" s="58">
        <f>ABS(B125-$L$4)+ABS(C125-$M$4)+ABS(D125-$N$4)+ABS(E125-$O$4)</f>
        <v>6.35</v>
      </c>
      <c r="J125" s="70">
        <f>RANK(I125,$I$2:$I$151,1)</f>
        <v>129</v>
      </c>
    </row>
    <row r="126" spans="1:10" x14ac:dyDescent="0.35">
      <c r="A126" s="68">
        <v>17</v>
      </c>
      <c r="B126" s="15">
        <v>5.4</v>
      </c>
      <c r="C126" s="14">
        <v>3.9</v>
      </c>
      <c r="D126" s="14">
        <v>1.3</v>
      </c>
      <c r="E126" s="14">
        <v>0.4</v>
      </c>
      <c r="F126" s="16" t="s">
        <v>3</v>
      </c>
      <c r="G126" s="61">
        <f>SQRT((B126-$L$4)^2+(C126-$M$4)^2+(D126-$N$4)^2+(E126-$O$4)^2)</f>
        <v>3.473110997362451</v>
      </c>
      <c r="H126" s="16">
        <f>RANK(G126,$G$2:$G$151,1)</f>
        <v>125</v>
      </c>
      <c r="I126" s="58">
        <f>ABS(B126-$L$4)+ABS(C126-$M$4)+ABS(D126-$N$4)+ABS(E126-$O$4)</f>
        <v>6.35</v>
      </c>
      <c r="J126" s="70">
        <f>RANK(I126,$I$2:$I$151,1)</f>
        <v>129</v>
      </c>
    </row>
    <row r="127" spans="1:10" x14ac:dyDescent="0.35">
      <c r="A127" s="68">
        <v>10</v>
      </c>
      <c r="B127" s="15">
        <v>4.9000000000000004</v>
      </c>
      <c r="C127" s="14">
        <v>3.1</v>
      </c>
      <c r="D127" s="14">
        <v>1.5</v>
      </c>
      <c r="E127" s="14">
        <v>0.1</v>
      </c>
      <c r="F127" s="16" t="s">
        <v>3</v>
      </c>
      <c r="G127" s="61">
        <f>SQRT((B127-$L$4)^2+(C127-$M$4)^2+(D127-$N$4)^2+(E127-$O$4)^2)</f>
        <v>3.4759890678769398</v>
      </c>
      <c r="H127" s="16">
        <f>RANK(G127,$G$2:$G$151,1)</f>
        <v>126</v>
      </c>
      <c r="I127" s="58">
        <f>ABS(B127-$L$4)+ABS(C127-$M$4)+ABS(D127-$N$4)+ABS(E127-$O$4)</f>
        <v>6.15</v>
      </c>
      <c r="J127" s="70">
        <f>RANK(I127,$I$2:$I$151,1)</f>
        <v>119</v>
      </c>
    </row>
    <row r="128" spans="1:10" x14ac:dyDescent="0.35">
      <c r="A128" s="68">
        <v>35</v>
      </c>
      <c r="B128" s="15">
        <v>4.9000000000000004</v>
      </c>
      <c r="C128" s="14">
        <v>3.1</v>
      </c>
      <c r="D128" s="14">
        <v>1.5</v>
      </c>
      <c r="E128" s="14">
        <v>0.1</v>
      </c>
      <c r="F128" s="16" t="s">
        <v>3</v>
      </c>
      <c r="G128" s="61">
        <f>SQRT((B128-$L$4)^2+(C128-$M$4)^2+(D128-$N$4)^2+(E128-$O$4)^2)</f>
        <v>3.4759890678769398</v>
      </c>
      <c r="H128" s="16">
        <f>RANK(G128,$G$2:$G$151,1)</f>
        <v>126</v>
      </c>
      <c r="I128" s="58">
        <f>ABS(B128-$L$4)+ABS(C128-$M$4)+ABS(D128-$N$4)+ABS(E128-$O$4)</f>
        <v>6.15</v>
      </c>
      <c r="J128" s="70">
        <f>RANK(I128,$I$2:$I$151,1)</f>
        <v>119</v>
      </c>
    </row>
    <row r="129" spans="1:10" x14ac:dyDescent="0.35">
      <c r="A129" s="68">
        <v>38</v>
      </c>
      <c r="B129" s="15">
        <v>4.9000000000000004</v>
      </c>
      <c r="C129" s="14">
        <v>3.1</v>
      </c>
      <c r="D129" s="14">
        <v>1.5</v>
      </c>
      <c r="E129" s="14">
        <v>0.1</v>
      </c>
      <c r="F129" s="16" t="s">
        <v>3</v>
      </c>
      <c r="G129" s="61">
        <f>SQRT((B129-$L$4)^2+(C129-$M$4)^2+(D129-$N$4)^2+(E129-$O$4)^2)</f>
        <v>3.4759890678769398</v>
      </c>
      <c r="H129" s="16">
        <f>RANK(G129,$G$2:$G$151,1)</f>
        <v>126</v>
      </c>
      <c r="I129" s="58">
        <f>ABS(B129-$L$4)+ABS(C129-$M$4)+ABS(D129-$N$4)+ABS(E129-$O$4)</f>
        <v>6.15</v>
      </c>
      <c r="J129" s="70">
        <f>RANK(I129,$I$2:$I$151,1)</f>
        <v>119</v>
      </c>
    </row>
    <row r="130" spans="1:10" x14ac:dyDescent="0.35">
      <c r="A130" s="68">
        <v>1</v>
      </c>
      <c r="B130" s="15">
        <v>5.0999999999999996</v>
      </c>
      <c r="C130" s="14">
        <v>3.5</v>
      </c>
      <c r="D130" s="14">
        <v>1.4</v>
      </c>
      <c r="E130" s="14">
        <v>0.2</v>
      </c>
      <c r="F130" s="16" t="s">
        <v>3</v>
      </c>
      <c r="G130" s="61">
        <f>SQRT((B130-$L$4)^2+(C130-$M$4)^2+(D130-$N$4)^2+(E130-$O$4)^2)</f>
        <v>3.4788647573597911</v>
      </c>
      <c r="H130" s="16">
        <f>RANK(G130,$G$2:$G$151,1)</f>
        <v>129</v>
      </c>
      <c r="I130" s="66">
        <f>ABS(B130-$L$4)+ABS(C130-$M$4)+ABS(D130-$N$4)+ABS(E130-$O$4)</f>
        <v>6.3500000000000005</v>
      </c>
      <c r="J130" s="70">
        <f>RANK(I130,$I$2:$I$151,1)</f>
        <v>134</v>
      </c>
    </row>
    <row r="131" spans="1:10" x14ac:dyDescent="0.35">
      <c r="A131" s="68">
        <v>30</v>
      </c>
      <c r="B131" s="15">
        <v>4.7</v>
      </c>
      <c r="C131" s="14">
        <v>3.2</v>
      </c>
      <c r="D131" s="14">
        <v>1.6</v>
      </c>
      <c r="E131" s="14">
        <v>0.2</v>
      </c>
      <c r="F131" s="16" t="s">
        <v>3</v>
      </c>
      <c r="G131" s="61">
        <f>SQRT((B131-$L$4)^2+(C131-$M$4)^2+(D131-$N$4)^2+(E131-$O$4)^2)</f>
        <v>3.4846090168051851</v>
      </c>
      <c r="H131" s="16">
        <f>RANK(G131,$G$2:$G$151,1)</f>
        <v>130</v>
      </c>
      <c r="I131" s="58">
        <f>ABS(B131-$L$4)+ABS(C131-$M$4)+ABS(D131-$N$4)+ABS(E131-$O$4)</f>
        <v>6.2499999999999991</v>
      </c>
      <c r="J131" s="70">
        <f>RANK(I131,$I$2:$I$151,1)</f>
        <v>122</v>
      </c>
    </row>
    <row r="132" spans="1:10" x14ac:dyDescent="0.35">
      <c r="A132" s="68">
        <v>50</v>
      </c>
      <c r="B132" s="15">
        <v>5</v>
      </c>
      <c r="C132" s="14">
        <v>3.3</v>
      </c>
      <c r="D132" s="14">
        <v>1.4</v>
      </c>
      <c r="E132" s="14">
        <v>0.2</v>
      </c>
      <c r="F132" s="16" t="s">
        <v>3</v>
      </c>
      <c r="G132" s="61">
        <f>SQRT((B132-$L$4)^2+(C132-$M$4)^2+(D132-$N$4)^2+(E132-$O$4)^2)</f>
        <v>3.488911004883902</v>
      </c>
      <c r="H132" s="16">
        <f>RANK(G132,$G$2:$G$151,1)</f>
        <v>131</v>
      </c>
      <c r="I132" s="58">
        <f>ABS(B132-$L$4)+ABS(C132-$M$4)+ABS(D132-$N$4)+ABS(E132-$O$4)</f>
        <v>6.2499999999999991</v>
      </c>
      <c r="J132" s="70">
        <f>RANK(I132,$I$2:$I$151,1)</f>
        <v>122</v>
      </c>
    </row>
    <row r="133" spans="1:10" x14ac:dyDescent="0.35">
      <c r="A133" s="68">
        <v>2</v>
      </c>
      <c r="B133" s="15">
        <v>4.9000000000000004</v>
      </c>
      <c r="C133" s="14">
        <v>3</v>
      </c>
      <c r="D133" s="14">
        <v>1.4</v>
      </c>
      <c r="E133" s="14">
        <v>0.2</v>
      </c>
      <c r="F133" s="16" t="s">
        <v>3</v>
      </c>
      <c r="G133" s="61">
        <f>SQRT((B133-$L$4)^2+(C133-$M$4)^2+(D133-$N$4)^2+(E133-$O$4)^2)</f>
        <v>3.504639781775011</v>
      </c>
      <c r="H133" s="16">
        <f>RANK(G133,$G$2:$G$151,1)</f>
        <v>132</v>
      </c>
      <c r="I133" s="58">
        <f>ABS(B133-$L$4)+ABS(C133-$M$4)+ABS(D133-$N$4)+ABS(E133-$O$4)</f>
        <v>6.05</v>
      </c>
      <c r="J133" s="70">
        <f>RANK(I133,$I$2:$I$151,1)</f>
        <v>110</v>
      </c>
    </row>
    <row r="134" spans="1:10" x14ac:dyDescent="0.35">
      <c r="A134" s="68">
        <v>46</v>
      </c>
      <c r="B134" s="15">
        <v>4.8</v>
      </c>
      <c r="C134" s="14">
        <v>3</v>
      </c>
      <c r="D134" s="14">
        <v>1.4</v>
      </c>
      <c r="E134" s="14">
        <v>0.3</v>
      </c>
      <c r="F134" s="16" t="s">
        <v>3</v>
      </c>
      <c r="G134" s="61">
        <f>SQRT((B134-$L$4)^2+(C134-$M$4)^2+(D134-$N$4)^2+(E134-$O$4)^2)</f>
        <v>3.5217183305880666</v>
      </c>
      <c r="H134" s="16">
        <f>RANK(G134,$G$2:$G$151,1)</f>
        <v>133</v>
      </c>
      <c r="I134" s="58">
        <f>ABS(B134-$L$4)+ABS(C134-$M$4)+ABS(D134-$N$4)+ABS(E134-$O$4)</f>
        <v>6.05</v>
      </c>
      <c r="J134" s="70">
        <f>RANK(I134,$I$2:$I$151,1)</f>
        <v>110</v>
      </c>
    </row>
    <row r="135" spans="1:10" x14ac:dyDescent="0.35">
      <c r="A135" s="68">
        <v>15</v>
      </c>
      <c r="B135" s="15">
        <v>5.8</v>
      </c>
      <c r="C135" s="14">
        <v>4</v>
      </c>
      <c r="D135" s="14">
        <v>1.2</v>
      </c>
      <c r="E135" s="14">
        <v>0.2</v>
      </c>
      <c r="F135" s="16" t="s">
        <v>3</v>
      </c>
      <c r="G135" s="61">
        <f>SQRT((B135-$L$4)^2+(C135-$M$4)^2+(D135-$N$4)^2+(E135-$O$4)^2)</f>
        <v>3.5316426772820599</v>
      </c>
      <c r="H135" s="16">
        <f>RANK(G135,$G$2:$G$151,1)</f>
        <v>134</v>
      </c>
      <c r="I135" s="58">
        <f>ABS(B135-$L$4)+ABS(C135-$M$4)+ABS(D135-$N$4)+ABS(E135-$O$4)</f>
        <v>6.35</v>
      </c>
      <c r="J135" s="70">
        <f>RANK(I135,$I$2:$I$151,1)</f>
        <v>129</v>
      </c>
    </row>
    <row r="136" spans="1:10" x14ac:dyDescent="0.35">
      <c r="A136" s="68">
        <v>34</v>
      </c>
      <c r="B136" s="15">
        <v>5.5</v>
      </c>
      <c r="C136" s="14">
        <v>4.2</v>
      </c>
      <c r="D136" s="14">
        <v>1.4</v>
      </c>
      <c r="E136" s="14">
        <v>0.2</v>
      </c>
      <c r="F136" s="16" t="s">
        <v>3</v>
      </c>
      <c r="G136" s="61">
        <f>SQRT((B136-$L$4)^2+(C136-$M$4)^2+(D136-$N$4)^2+(E136-$O$4)^2)</f>
        <v>3.538714455844099</v>
      </c>
      <c r="H136" s="16">
        <f>RANK(G136,$G$2:$G$151,1)</f>
        <v>135</v>
      </c>
      <c r="I136" s="58">
        <f>ABS(B136-$L$4)+ABS(C136-$M$4)+ABS(D136-$N$4)+ABS(E136-$O$4)</f>
        <v>6.6499999999999995</v>
      </c>
      <c r="J136" s="70">
        <f>RANK(I136,$I$2:$I$151,1)</f>
        <v>143</v>
      </c>
    </row>
    <row r="137" spans="1:10" x14ac:dyDescent="0.35">
      <c r="A137" s="68">
        <v>5</v>
      </c>
      <c r="B137" s="15">
        <v>5</v>
      </c>
      <c r="C137" s="14">
        <v>3.6</v>
      </c>
      <c r="D137" s="14">
        <v>1.4</v>
      </c>
      <c r="E137" s="14">
        <v>0.2</v>
      </c>
      <c r="F137" s="16" t="s">
        <v>3</v>
      </c>
      <c r="G137" s="61">
        <f>SQRT((B137-$L$4)^2+(C137-$M$4)^2+(D137-$N$4)^2+(E137-$O$4)^2)</f>
        <v>3.5485912697858004</v>
      </c>
      <c r="H137" s="16">
        <f>RANK(G137,$G$2:$G$151,1)</f>
        <v>136</v>
      </c>
      <c r="I137" s="58">
        <f>ABS(B137-$L$4)+ABS(C137-$M$4)+ABS(D137-$N$4)+ABS(E137-$O$4)</f>
        <v>6.55</v>
      </c>
      <c r="J137" s="70">
        <f>RANK(I137,$I$2:$I$151,1)</f>
        <v>140</v>
      </c>
    </row>
    <row r="138" spans="1:10" x14ac:dyDescent="0.35">
      <c r="A138" s="68">
        <v>41</v>
      </c>
      <c r="B138" s="15">
        <v>5</v>
      </c>
      <c r="C138" s="14">
        <v>3.5</v>
      </c>
      <c r="D138" s="14">
        <v>1.3</v>
      </c>
      <c r="E138" s="14">
        <v>0.3</v>
      </c>
      <c r="F138" s="16" t="s">
        <v>3</v>
      </c>
      <c r="G138" s="61">
        <f>SQRT((B138-$L$4)^2+(C138-$M$4)^2+(D138-$N$4)^2+(E138-$O$4)^2)</f>
        <v>3.5682628826923612</v>
      </c>
      <c r="H138" s="16">
        <f>RANK(G138,$G$2:$G$151,1)</f>
        <v>137</v>
      </c>
      <c r="I138" s="58">
        <f>ABS(B138-$L$4)+ABS(C138-$M$4)+ABS(D138-$N$4)+ABS(E138-$O$4)</f>
        <v>6.45</v>
      </c>
      <c r="J138" s="70">
        <f>RANK(I138,$I$2:$I$151,1)</f>
        <v>137</v>
      </c>
    </row>
    <row r="139" spans="1:10" x14ac:dyDescent="0.35">
      <c r="A139" s="68">
        <v>33</v>
      </c>
      <c r="B139" s="15">
        <v>5.2</v>
      </c>
      <c r="C139" s="14">
        <v>4.0999999999999996</v>
      </c>
      <c r="D139" s="14">
        <v>1.5</v>
      </c>
      <c r="E139" s="14">
        <v>0.1</v>
      </c>
      <c r="F139" s="16" t="s">
        <v>3</v>
      </c>
      <c r="G139" s="61">
        <f>SQRT((B139-$L$4)^2+(C139-$M$4)^2+(D139-$N$4)^2+(E139-$O$4)^2)</f>
        <v>3.5766604535516082</v>
      </c>
      <c r="H139" s="16">
        <f>RANK(G139,$G$2:$G$151,1)</f>
        <v>138</v>
      </c>
      <c r="I139" s="58">
        <f>ABS(B139-$L$4)+ABS(C139-$M$4)+ABS(D139-$N$4)+ABS(E139-$O$4)</f>
        <v>6.85</v>
      </c>
      <c r="J139" s="70">
        <f>RANK(I139,$I$2:$I$151,1)</f>
        <v>147</v>
      </c>
    </row>
    <row r="140" spans="1:10" x14ac:dyDescent="0.35">
      <c r="A140" s="68">
        <v>13</v>
      </c>
      <c r="B140" s="15">
        <v>4.8</v>
      </c>
      <c r="C140" s="14">
        <v>3</v>
      </c>
      <c r="D140" s="14">
        <v>1.4</v>
      </c>
      <c r="E140" s="14">
        <v>0.1</v>
      </c>
      <c r="F140" s="16" t="s">
        <v>3</v>
      </c>
      <c r="G140" s="61">
        <f>SQRT((B140-$L$4)^2+(C140-$M$4)^2+(D140-$N$4)^2+(E140-$O$4)^2)</f>
        <v>3.5947878936037378</v>
      </c>
      <c r="H140" s="16">
        <f>RANK(G140,$G$2:$G$151,1)</f>
        <v>139</v>
      </c>
      <c r="I140" s="58">
        <f>ABS(B140-$L$4)+ABS(C140-$M$4)+ABS(D140-$N$4)+ABS(E140-$O$4)</f>
        <v>6.25</v>
      </c>
      <c r="J140" s="70">
        <f>RANK(I140,$I$2:$I$151,1)</f>
        <v>125</v>
      </c>
    </row>
    <row r="141" spans="1:10" x14ac:dyDescent="0.35">
      <c r="A141" s="68">
        <v>4</v>
      </c>
      <c r="B141" s="15">
        <v>4.5999999999999996</v>
      </c>
      <c r="C141" s="14">
        <v>3.1</v>
      </c>
      <c r="D141" s="14">
        <v>1.5</v>
      </c>
      <c r="E141" s="14">
        <v>0.2</v>
      </c>
      <c r="F141" s="16" t="s">
        <v>3</v>
      </c>
      <c r="G141" s="61">
        <f>SQRT((B141-$L$4)^2+(C141-$M$4)^2+(D141-$N$4)^2+(E141-$O$4)^2)</f>
        <v>3.603123644839294</v>
      </c>
      <c r="H141" s="16">
        <f>RANK(G141,$G$2:$G$151,1)</f>
        <v>140</v>
      </c>
      <c r="I141" s="58">
        <f>ABS(B141-$L$4)+ABS(C141-$M$4)+ABS(D141-$N$4)+ABS(E141-$O$4)</f>
        <v>6.3500000000000005</v>
      </c>
      <c r="J141" s="70">
        <f>RANK(I141,$I$2:$I$151,1)</f>
        <v>134</v>
      </c>
    </row>
    <row r="142" spans="1:10" x14ac:dyDescent="0.35">
      <c r="A142" s="68">
        <v>36</v>
      </c>
      <c r="B142" s="15">
        <v>5</v>
      </c>
      <c r="C142" s="14">
        <v>3.2</v>
      </c>
      <c r="D142" s="14">
        <v>1.2</v>
      </c>
      <c r="E142" s="14">
        <v>0.2</v>
      </c>
      <c r="F142" s="16" t="s">
        <v>3</v>
      </c>
      <c r="G142" s="61">
        <f>SQRT((B142-$L$4)^2+(C142-$M$4)^2+(D142-$N$4)^2+(E142-$O$4)^2)</f>
        <v>3.6321481247328</v>
      </c>
      <c r="H142" s="16">
        <f>RANK(G142,$G$2:$G$151,1)</f>
        <v>141</v>
      </c>
      <c r="I142" s="58">
        <f>ABS(B142-$L$4)+ABS(C142-$M$4)+ABS(D142-$N$4)+ABS(E142-$O$4)</f>
        <v>6.35</v>
      </c>
      <c r="J142" s="70">
        <f>RANK(I142,$I$2:$I$151,1)</f>
        <v>129</v>
      </c>
    </row>
    <row r="143" spans="1:10" x14ac:dyDescent="0.35">
      <c r="A143" s="68">
        <v>7</v>
      </c>
      <c r="B143" s="15">
        <v>4.5999999999999996</v>
      </c>
      <c r="C143" s="14">
        <v>3.4</v>
      </c>
      <c r="D143" s="14">
        <v>1.4</v>
      </c>
      <c r="E143" s="14">
        <v>0.3</v>
      </c>
      <c r="F143" s="16" t="s">
        <v>3</v>
      </c>
      <c r="G143" s="61">
        <f>SQRT((B143-$L$4)^2+(C143-$M$4)^2+(D143-$N$4)^2+(E143-$O$4)^2)</f>
        <v>3.6827299656640586</v>
      </c>
      <c r="H143" s="16">
        <f>RANK(G143,$G$2:$G$151,1)</f>
        <v>142</v>
      </c>
      <c r="I143" s="58">
        <f>ABS(B143-$L$4)+ABS(C143-$M$4)+ABS(D143-$N$4)+ABS(E143-$O$4)</f>
        <v>6.65</v>
      </c>
      <c r="J143" s="70">
        <f>RANK(I143,$I$2:$I$151,1)</f>
        <v>145</v>
      </c>
    </row>
    <row r="144" spans="1:10" x14ac:dyDescent="0.35">
      <c r="A144" s="68">
        <v>48</v>
      </c>
      <c r="B144" s="15">
        <v>4.5999999999999996</v>
      </c>
      <c r="C144" s="14">
        <v>3.2</v>
      </c>
      <c r="D144" s="14">
        <v>1.4</v>
      </c>
      <c r="E144" s="14">
        <v>0.2</v>
      </c>
      <c r="F144" s="16" t="s">
        <v>3</v>
      </c>
      <c r="G144" s="61">
        <f>SQRT((B144-$L$4)^2+(C144-$M$4)^2+(D144-$N$4)^2+(E144-$O$4)^2)</f>
        <v>3.6868007811651551</v>
      </c>
      <c r="H144" s="16">
        <f>RANK(G144,$G$2:$G$151,1)</f>
        <v>143</v>
      </c>
      <c r="I144" s="58">
        <f>ABS(B144-$L$4)+ABS(C144-$M$4)+ABS(D144-$N$4)+ABS(E144-$O$4)</f>
        <v>6.55</v>
      </c>
      <c r="J144" s="70">
        <f>RANK(I144,$I$2:$I$151,1)</f>
        <v>140</v>
      </c>
    </row>
    <row r="145" spans="1:10" x14ac:dyDescent="0.35">
      <c r="A145" s="68">
        <v>3</v>
      </c>
      <c r="B145" s="15">
        <v>4.7</v>
      </c>
      <c r="C145" s="14">
        <v>3.2</v>
      </c>
      <c r="D145" s="14">
        <v>1.3</v>
      </c>
      <c r="E145" s="14">
        <v>0.2</v>
      </c>
      <c r="F145" s="16" t="s">
        <v>3</v>
      </c>
      <c r="G145" s="61">
        <f>SQRT((B145-$L$4)^2+(C145-$M$4)^2+(D145-$N$4)^2+(E145-$O$4)^2)</f>
        <v>3.7057387927375562</v>
      </c>
      <c r="H145" s="16">
        <f>RANK(G145,$G$2:$G$151,1)</f>
        <v>144</v>
      </c>
      <c r="I145" s="58">
        <f>ABS(B145-$L$4)+ABS(C145-$M$4)+ABS(D145-$N$4)+ABS(E145-$O$4)</f>
        <v>6.55</v>
      </c>
      <c r="J145" s="70">
        <f>RANK(I145,$I$2:$I$151,1)</f>
        <v>140</v>
      </c>
    </row>
    <row r="146" spans="1:10" x14ac:dyDescent="0.35">
      <c r="A146" s="68">
        <v>9</v>
      </c>
      <c r="B146" s="15">
        <v>4.4000000000000004</v>
      </c>
      <c r="C146" s="14">
        <v>2.9</v>
      </c>
      <c r="D146" s="14">
        <v>1.4</v>
      </c>
      <c r="E146" s="14">
        <v>0.2</v>
      </c>
      <c r="F146" s="16" t="s">
        <v>3</v>
      </c>
      <c r="G146" s="61">
        <f>SQRT((B146-$L$4)^2+(C146-$M$4)^2+(D146-$N$4)^2+(E146-$O$4)^2)</f>
        <v>3.7805422891431855</v>
      </c>
      <c r="H146" s="16">
        <f>RANK(G146,$G$2:$G$151,1)</f>
        <v>145</v>
      </c>
      <c r="I146" s="58">
        <f>ABS(B146-$L$4)+ABS(C146-$M$4)+ABS(D146-$N$4)+ABS(E146-$O$4)</f>
        <v>6.4499999999999993</v>
      </c>
      <c r="J146" s="70">
        <f>RANK(I146,$I$2:$I$151,1)</f>
        <v>136</v>
      </c>
    </row>
    <row r="147" spans="1:10" x14ac:dyDescent="0.35">
      <c r="A147" s="68">
        <v>42</v>
      </c>
      <c r="B147" s="15">
        <v>4.5</v>
      </c>
      <c r="C147" s="14">
        <v>2.2999999999999998</v>
      </c>
      <c r="D147" s="14">
        <v>1.3</v>
      </c>
      <c r="E147" s="14">
        <v>0.3</v>
      </c>
      <c r="F147" s="16" t="s">
        <v>3</v>
      </c>
      <c r="G147" s="61">
        <f>SQRT((B147-$L$4)^2+(C147-$M$4)^2+(D147-$N$4)^2+(E147-$O$4)^2)</f>
        <v>3.7845078940332519</v>
      </c>
      <c r="H147" s="16">
        <f>RANK(G147,$G$2:$G$151,1)</f>
        <v>146</v>
      </c>
      <c r="I147" s="58">
        <f>ABS(B147-$L$4)+ABS(C147-$M$4)+ABS(D147-$N$4)+ABS(E147-$O$4)</f>
        <v>6.65</v>
      </c>
      <c r="J147" s="70">
        <f>RANK(I147,$I$2:$I$151,1)</f>
        <v>145</v>
      </c>
    </row>
    <row r="148" spans="1:10" x14ac:dyDescent="0.35">
      <c r="A148" s="68">
        <v>39</v>
      </c>
      <c r="B148" s="15">
        <v>4.4000000000000004</v>
      </c>
      <c r="C148" s="14">
        <v>3</v>
      </c>
      <c r="D148" s="14">
        <v>1.3</v>
      </c>
      <c r="E148" s="14">
        <v>0.2</v>
      </c>
      <c r="F148" s="16" t="s">
        <v>3</v>
      </c>
      <c r="G148" s="61">
        <f>SQRT((B148-$L$4)^2+(C148-$M$4)^2+(D148-$N$4)^2+(E148-$O$4)^2)</f>
        <v>3.8577843381920665</v>
      </c>
      <c r="H148" s="16">
        <f>RANK(G148,$G$2:$G$151,1)</f>
        <v>147</v>
      </c>
      <c r="I148" s="58">
        <f>ABS(B148-$L$4)+ABS(C148-$M$4)+ABS(D148-$N$4)+ABS(E148-$O$4)</f>
        <v>6.6499999999999995</v>
      </c>
      <c r="J148" s="70">
        <f>RANK(I148,$I$2:$I$151,1)</f>
        <v>143</v>
      </c>
    </row>
    <row r="149" spans="1:10" x14ac:dyDescent="0.35">
      <c r="A149" s="68">
        <v>43</v>
      </c>
      <c r="B149" s="15">
        <v>4.4000000000000004</v>
      </c>
      <c r="C149" s="14">
        <v>3.2</v>
      </c>
      <c r="D149" s="14">
        <v>1.3</v>
      </c>
      <c r="E149" s="14">
        <v>0.2</v>
      </c>
      <c r="F149" s="16" t="s">
        <v>3</v>
      </c>
      <c r="G149" s="61">
        <f>SQRT((B149-$L$4)^2+(C149-$M$4)^2+(D149-$N$4)^2+(E149-$O$4)^2)</f>
        <v>3.8758869952566983</v>
      </c>
      <c r="H149" s="16">
        <f>RANK(G149,$G$2:$G$151,1)</f>
        <v>148</v>
      </c>
      <c r="I149" s="58">
        <f>ABS(B149-$L$4)+ABS(C149-$M$4)+ABS(D149-$N$4)+ABS(E149-$O$4)</f>
        <v>6.85</v>
      </c>
      <c r="J149" s="70">
        <f>RANK(I149,$I$2:$I$151,1)</f>
        <v>147</v>
      </c>
    </row>
    <row r="150" spans="1:10" x14ac:dyDescent="0.35">
      <c r="A150" s="68">
        <v>23</v>
      </c>
      <c r="B150" s="15">
        <v>4.5999999999999996</v>
      </c>
      <c r="C150" s="14">
        <v>3.6</v>
      </c>
      <c r="D150" s="14">
        <v>1</v>
      </c>
      <c r="E150" s="14">
        <v>0.2</v>
      </c>
      <c r="F150" s="16" t="s">
        <v>3</v>
      </c>
      <c r="G150" s="61">
        <f>SQRT((B150-$L$4)^2+(C150-$M$4)^2+(D150-$N$4)^2+(E150-$O$4)^2)</f>
        <v>4.0537020117418594</v>
      </c>
      <c r="H150" s="16">
        <f>RANK(G150,$G$2:$G$151,1)</f>
        <v>149</v>
      </c>
      <c r="I150" s="58">
        <f>ABS(B150-$L$4)+ABS(C150-$M$4)+ABS(D150-$N$4)+ABS(E150-$O$4)</f>
        <v>7.3500000000000005</v>
      </c>
      <c r="J150" s="70">
        <f>RANK(I150,$I$2:$I$151,1)</f>
        <v>150</v>
      </c>
    </row>
    <row r="151" spans="1:10" x14ac:dyDescent="0.35">
      <c r="A151" s="75">
        <v>14</v>
      </c>
      <c r="B151" s="76">
        <v>4.3</v>
      </c>
      <c r="C151" s="77">
        <v>3</v>
      </c>
      <c r="D151" s="77">
        <v>1.1000000000000001</v>
      </c>
      <c r="E151" s="77">
        <v>0.1</v>
      </c>
      <c r="F151" s="78" t="s">
        <v>3</v>
      </c>
      <c r="G151" s="79">
        <f>SQRT((B151-$L$4)^2+(C151-$M$4)^2+(D151-$N$4)^2+(E151-$O$4)^2)</f>
        <v>4.0966449687518685</v>
      </c>
      <c r="H151" s="78">
        <f>RANK(G151,$G$2:$G$151,1)</f>
        <v>150</v>
      </c>
      <c r="I151" s="80">
        <f>ABS(B151-$L$4)+ABS(C151-$M$4)+ABS(D151-$N$4)+ABS(E151-$O$4)</f>
        <v>7.0500000000000007</v>
      </c>
      <c r="J151" s="81">
        <f>RANK(I151,$I$2:$I$151,1)</f>
        <v>149</v>
      </c>
    </row>
  </sheetData>
  <sortState xmlns:xlrd2="http://schemas.microsoft.com/office/spreadsheetml/2017/richdata2" ref="A2:J151">
    <sortCondition ref="H2:H151"/>
  </sortState>
  <mergeCells count="1">
    <mergeCell ref="L2:P2"/>
  </mergeCells>
  <conditionalFormatting sqref="G2:G151">
    <cfRule type="top10" dxfId="14" priority="4" bottom="1" rank="5"/>
  </conditionalFormatting>
  <conditionalFormatting sqref="H2:H151">
    <cfRule type="top10" dxfId="13" priority="3" bottom="1" rank="5"/>
  </conditionalFormatting>
  <conditionalFormatting sqref="I2:I151">
    <cfRule type="top10" dxfId="12" priority="2" bottom="1" rank="5"/>
  </conditionalFormatting>
  <conditionalFormatting sqref="J2:J151">
    <cfRule type="top10" dxfId="11" priority="1" bottom="1" rank="5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37"/>
  <sheetViews>
    <sheetView topLeftCell="B1" zoomScale="150" zoomScaleNormal="150" workbookViewId="0">
      <selection activeCell="F28" sqref="F28"/>
    </sheetView>
  </sheetViews>
  <sheetFormatPr defaultRowHeight="14.5" x14ac:dyDescent="0.35"/>
  <cols>
    <col min="2" max="2" width="12.453125" bestFit="1" customWidth="1"/>
    <col min="3" max="3" width="12" bestFit="1" customWidth="1"/>
    <col min="5" max="5" width="9.81640625" bestFit="1" customWidth="1"/>
    <col min="6" max="6" width="12.453125" bestFit="1" customWidth="1"/>
    <col min="7" max="7" width="11.81640625" bestFit="1" customWidth="1"/>
    <col min="9" max="9" width="12.453125" bestFit="1" customWidth="1"/>
    <col min="10" max="10" width="11.81640625" bestFit="1" customWidth="1"/>
  </cols>
  <sheetData>
    <row r="2" spans="2:10" x14ac:dyDescent="0.35">
      <c r="B2" s="1" t="s">
        <v>0</v>
      </c>
      <c r="C2" s="1" t="s">
        <v>1</v>
      </c>
      <c r="D2" s="1" t="s">
        <v>2</v>
      </c>
      <c r="E2" s="1" t="s">
        <v>7</v>
      </c>
      <c r="F2" s="1" t="s">
        <v>8</v>
      </c>
      <c r="I2" s="3" t="s">
        <v>6</v>
      </c>
    </row>
    <row r="3" spans="2:10" x14ac:dyDescent="0.35">
      <c r="B3" s="2">
        <v>5.0999999999999996</v>
      </c>
      <c r="C3" s="2">
        <v>3.5</v>
      </c>
      <c r="D3" t="s">
        <v>3</v>
      </c>
      <c r="E3" s="5">
        <f>SQRT((B3-$I$4)^2+(C3-$J$4)^2)</f>
        <v>1.0770329614269007</v>
      </c>
      <c r="F3" s="4">
        <f>16-RANK(E3,$E$3:$E$17)</f>
        <v>11</v>
      </c>
      <c r="I3" s="1" t="s">
        <v>0</v>
      </c>
      <c r="J3" s="1" t="s">
        <v>1</v>
      </c>
    </row>
    <row r="4" spans="2:10" x14ac:dyDescent="0.35">
      <c r="B4" s="2">
        <v>4.9000000000000004</v>
      </c>
      <c r="C4" s="2">
        <v>3</v>
      </c>
      <c r="D4" t="s">
        <v>3</v>
      </c>
      <c r="E4" s="5">
        <f t="shared" ref="E4:E17" si="0">SQRT((B4-$I$4)^2+(C4-$J$4)^2)</f>
        <v>1.204159457879229</v>
      </c>
      <c r="F4" s="4">
        <f t="shared" ref="F4:F17" si="1">16-RANK(E4,$E$3:$E$17)</f>
        <v>12</v>
      </c>
      <c r="I4" s="2">
        <v>6.1</v>
      </c>
      <c r="J4" s="2">
        <v>3.1</v>
      </c>
    </row>
    <row r="5" spans="2:10" x14ac:dyDescent="0.35">
      <c r="B5" s="2">
        <v>4.7</v>
      </c>
      <c r="C5" s="2">
        <v>3.2</v>
      </c>
      <c r="D5" t="s">
        <v>3</v>
      </c>
      <c r="E5" s="5">
        <f t="shared" si="0"/>
        <v>1.4035668847618195</v>
      </c>
      <c r="F5" s="4">
        <f t="shared" si="1"/>
        <v>14</v>
      </c>
    </row>
    <row r="6" spans="2:10" x14ac:dyDescent="0.35">
      <c r="B6" s="2">
        <v>4.5999999999999996</v>
      </c>
      <c r="C6" s="2">
        <v>3.1</v>
      </c>
      <c r="D6" t="s">
        <v>3</v>
      </c>
      <c r="E6" s="5">
        <f t="shared" si="0"/>
        <v>1.5</v>
      </c>
      <c r="F6" s="4">
        <f t="shared" si="1"/>
        <v>15</v>
      </c>
    </row>
    <row r="7" spans="2:10" x14ac:dyDescent="0.35">
      <c r="B7" s="2">
        <v>5</v>
      </c>
      <c r="C7" s="2">
        <v>3.6</v>
      </c>
      <c r="D7" t="s">
        <v>3</v>
      </c>
      <c r="E7" s="5">
        <f t="shared" si="0"/>
        <v>1.2083045973594568</v>
      </c>
      <c r="F7" s="4">
        <f t="shared" si="1"/>
        <v>13</v>
      </c>
    </row>
    <row r="8" spans="2:10" x14ac:dyDescent="0.35">
      <c r="B8" s="2">
        <v>7</v>
      </c>
      <c r="C8" s="2">
        <v>3.2</v>
      </c>
      <c r="D8" t="s">
        <v>4</v>
      </c>
      <c r="E8" s="5">
        <f t="shared" si="0"/>
        <v>0.90553851381374195</v>
      </c>
      <c r="F8" s="4">
        <f t="shared" si="1"/>
        <v>8</v>
      </c>
    </row>
    <row r="9" spans="2:10" x14ac:dyDescent="0.35">
      <c r="B9" s="2">
        <v>6.4</v>
      </c>
      <c r="C9" s="2">
        <v>3.2</v>
      </c>
      <c r="D9" t="s">
        <v>4</v>
      </c>
      <c r="E9" s="5">
        <f t="shared" si="0"/>
        <v>0.31622776601683866</v>
      </c>
      <c r="F9" s="4">
        <f t="shared" si="1"/>
        <v>3</v>
      </c>
    </row>
    <row r="10" spans="2:10" x14ac:dyDescent="0.35">
      <c r="B10" s="2">
        <v>6.9</v>
      </c>
      <c r="C10" s="2">
        <v>3.1</v>
      </c>
      <c r="D10" t="s">
        <v>4</v>
      </c>
      <c r="E10" s="5">
        <f t="shared" si="0"/>
        <v>0.80000000000000071</v>
      </c>
      <c r="F10" s="4">
        <f t="shared" si="1"/>
        <v>7</v>
      </c>
    </row>
    <row r="11" spans="2:10" x14ac:dyDescent="0.35">
      <c r="B11" s="2">
        <v>5.5</v>
      </c>
      <c r="C11" s="2">
        <v>2.2999999999999998</v>
      </c>
      <c r="D11" t="s">
        <v>4</v>
      </c>
      <c r="E11" s="5">
        <f t="shared" si="0"/>
        <v>1</v>
      </c>
      <c r="F11" s="4">
        <f t="shared" si="1"/>
        <v>9</v>
      </c>
    </row>
    <row r="12" spans="2:10" x14ac:dyDescent="0.35">
      <c r="B12" s="2">
        <v>6.5</v>
      </c>
      <c r="C12" s="2">
        <v>2.8</v>
      </c>
      <c r="D12" t="s">
        <v>4</v>
      </c>
      <c r="E12" s="5">
        <f t="shared" si="0"/>
        <v>0.50000000000000044</v>
      </c>
      <c r="F12" s="4">
        <f t="shared" si="1"/>
        <v>6</v>
      </c>
    </row>
    <row r="13" spans="2:10" x14ac:dyDescent="0.35">
      <c r="B13" s="2">
        <v>6.3</v>
      </c>
      <c r="C13" s="2">
        <v>3.3</v>
      </c>
      <c r="D13" t="s">
        <v>5</v>
      </c>
      <c r="E13" s="5">
        <f t="shared" si="0"/>
        <v>0.28284271247461895</v>
      </c>
      <c r="F13" s="4">
        <f t="shared" si="1"/>
        <v>1</v>
      </c>
    </row>
    <row r="14" spans="2:10" x14ac:dyDescent="0.35">
      <c r="B14" s="2">
        <v>5.8</v>
      </c>
      <c r="C14" s="2">
        <v>2.7</v>
      </c>
      <c r="D14" t="s">
        <v>5</v>
      </c>
      <c r="E14" s="5">
        <f t="shared" si="0"/>
        <v>0.49999999999999983</v>
      </c>
      <c r="F14" s="4">
        <f t="shared" si="1"/>
        <v>5</v>
      </c>
    </row>
    <row r="15" spans="2:10" x14ac:dyDescent="0.35">
      <c r="B15" s="2">
        <v>7.1</v>
      </c>
      <c r="C15" s="2">
        <v>3</v>
      </c>
      <c r="D15" t="s">
        <v>5</v>
      </c>
      <c r="E15" s="5">
        <f t="shared" si="0"/>
        <v>1.004987562112089</v>
      </c>
      <c r="F15" s="4">
        <f t="shared" si="1"/>
        <v>10</v>
      </c>
    </row>
    <row r="16" spans="2:10" x14ac:dyDescent="0.35">
      <c r="B16" s="2">
        <v>6.3</v>
      </c>
      <c r="C16" s="2">
        <v>2.9</v>
      </c>
      <c r="D16" t="s">
        <v>5</v>
      </c>
      <c r="E16" s="5">
        <f t="shared" si="0"/>
        <v>0.28284271247461928</v>
      </c>
      <c r="F16" s="4">
        <f t="shared" si="1"/>
        <v>2</v>
      </c>
    </row>
    <row r="17" spans="2:9" x14ac:dyDescent="0.35">
      <c r="B17" s="2">
        <v>6.5</v>
      </c>
      <c r="C17" s="2">
        <v>3</v>
      </c>
      <c r="D17" t="s">
        <v>5</v>
      </c>
      <c r="E17" s="5">
        <f t="shared" si="0"/>
        <v>0.4123105625617664</v>
      </c>
      <c r="F17" s="4">
        <f t="shared" si="1"/>
        <v>4</v>
      </c>
    </row>
    <row r="19" spans="2:9" x14ac:dyDescent="0.35">
      <c r="B19" s="3"/>
    </row>
    <row r="20" spans="2:9" x14ac:dyDescent="0.35">
      <c r="B20" s="1"/>
      <c r="C20" s="1"/>
    </row>
    <row r="21" spans="2:9" x14ac:dyDescent="0.35">
      <c r="B21" s="2"/>
      <c r="C21" s="2"/>
    </row>
    <row r="22" spans="2:9" x14ac:dyDescent="0.35">
      <c r="B22" s="1" t="s">
        <v>2</v>
      </c>
      <c r="C22" s="1" t="s">
        <v>7</v>
      </c>
      <c r="D22" s="1" t="s">
        <v>8</v>
      </c>
      <c r="E22" s="1" t="s">
        <v>3</v>
      </c>
      <c r="F22" s="1" t="s">
        <v>4</v>
      </c>
      <c r="G22" s="1" t="s">
        <v>5</v>
      </c>
      <c r="H22" s="1" t="s">
        <v>10</v>
      </c>
      <c r="I22" s="1" t="s">
        <v>9</v>
      </c>
    </row>
    <row r="23" spans="2:9" x14ac:dyDescent="0.35">
      <c r="B23" t="s">
        <v>5</v>
      </c>
      <c r="C23" s="5">
        <v>0.28284271247461895</v>
      </c>
      <c r="D23">
        <v>1</v>
      </c>
      <c r="E23">
        <f>COUNTIF($B$23:$B23,E$22)</f>
        <v>0</v>
      </c>
      <c r="F23">
        <f>COUNTIF($B$23:$B23,F$22)</f>
        <v>0</v>
      </c>
      <c r="G23">
        <f>COUNTIF($B$23:$B23,G$22)</f>
        <v>1</v>
      </c>
      <c r="H23">
        <f>SUM(E23:G23)</f>
        <v>1</v>
      </c>
      <c r="I23">
        <v>1</v>
      </c>
    </row>
    <row r="24" spans="2:9" x14ac:dyDescent="0.35">
      <c r="B24" t="s">
        <v>5</v>
      </c>
      <c r="C24" s="5">
        <v>0.28284271247461928</v>
      </c>
      <c r="D24">
        <v>2</v>
      </c>
      <c r="E24">
        <f>COUNTIF($B$23:$B24,E$22)</f>
        <v>0</v>
      </c>
      <c r="F24">
        <f>COUNTIF($B$23:$B24,F$22)</f>
        <v>0</v>
      </c>
      <c r="G24">
        <f>COUNTIF($B$23:$B24,G$22)</f>
        <v>2</v>
      </c>
      <c r="H24">
        <f t="shared" ref="H24:H37" si="2">SUM(E24:G24)</f>
        <v>2</v>
      </c>
      <c r="I24">
        <v>2</v>
      </c>
    </row>
    <row r="25" spans="2:9" x14ac:dyDescent="0.35">
      <c r="B25" t="s">
        <v>4</v>
      </c>
      <c r="C25" s="5">
        <v>0.31622776601683866</v>
      </c>
      <c r="D25">
        <v>3</v>
      </c>
      <c r="E25">
        <f>COUNTIF($B$23:$B25,E$22)</f>
        <v>0</v>
      </c>
      <c r="F25">
        <f>COUNTIF($B$23:$B25,F$22)</f>
        <v>1</v>
      </c>
      <c r="G25">
        <f>COUNTIF($B$23:$B25,G$22)</f>
        <v>2</v>
      </c>
      <c r="H25">
        <f t="shared" si="2"/>
        <v>3</v>
      </c>
      <c r="I25">
        <v>3</v>
      </c>
    </row>
    <row r="26" spans="2:9" x14ac:dyDescent="0.35">
      <c r="B26" t="s">
        <v>5</v>
      </c>
      <c r="C26" s="5">
        <v>0.4123105625617664</v>
      </c>
      <c r="D26">
        <v>4</v>
      </c>
      <c r="E26">
        <f>COUNTIF($B$23:$B26,E$22)</f>
        <v>0</v>
      </c>
      <c r="F26">
        <f>COUNTIF($B$23:$B26,F$22)</f>
        <v>1</v>
      </c>
      <c r="G26">
        <f>COUNTIF($B$23:$B26,G$22)</f>
        <v>3</v>
      </c>
      <c r="H26">
        <f t="shared" si="2"/>
        <v>4</v>
      </c>
      <c r="I26">
        <v>4</v>
      </c>
    </row>
    <row r="27" spans="2:9" x14ac:dyDescent="0.35">
      <c r="B27" t="s">
        <v>5</v>
      </c>
      <c r="C27" s="5">
        <v>0.49999999999999983</v>
      </c>
      <c r="D27">
        <v>5</v>
      </c>
      <c r="E27">
        <f>COUNTIF($B$23:$B27,E$22)</f>
        <v>0</v>
      </c>
      <c r="F27">
        <f>COUNTIF($B$23:$B27,F$22)</f>
        <v>1</v>
      </c>
      <c r="G27">
        <f>COUNTIF($B$23:$B27,G$22)</f>
        <v>4</v>
      </c>
      <c r="H27">
        <f t="shared" si="2"/>
        <v>5</v>
      </c>
      <c r="I27">
        <v>5</v>
      </c>
    </row>
    <row r="28" spans="2:9" x14ac:dyDescent="0.35">
      <c r="B28" s="7" t="s">
        <v>4</v>
      </c>
      <c r="C28" s="8">
        <v>0.50000000000000044</v>
      </c>
      <c r="D28" s="7">
        <v>6</v>
      </c>
      <c r="E28" s="7">
        <f>COUNTIF($B$23:$B28,E$22)</f>
        <v>0</v>
      </c>
      <c r="F28" s="7">
        <f>COUNTIF($B$23:$B28,F$22)</f>
        <v>2</v>
      </c>
      <c r="G28" s="7">
        <f>COUNTIF($B$23:$B28,G$22)</f>
        <v>4</v>
      </c>
      <c r="H28" s="7">
        <f t="shared" si="2"/>
        <v>6</v>
      </c>
      <c r="I28" s="7">
        <v>6</v>
      </c>
    </row>
    <row r="29" spans="2:9" x14ac:dyDescent="0.35">
      <c r="B29" t="s">
        <v>4</v>
      </c>
      <c r="C29" s="5">
        <v>0.80000000000000071</v>
      </c>
      <c r="D29">
        <v>7</v>
      </c>
      <c r="E29">
        <f>COUNTIF($B$23:$B29,E$22)</f>
        <v>0</v>
      </c>
      <c r="F29">
        <f>COUNTIF($B$23:$B29,F$22)</f>
        <v>3</v>
      </c>
      <c r="G29">
        <f>COUNTIF($B$23:$B29,G$22)</f>
        <v>4</v>
      </c>
      <c r="H29">
        <f t="shared" si="2"/>
        <v>7</v>
      </c>
      <c r="I29">
        <v>7</v>
      </c>
    </row>
    <row r="30" spans="2:9" x14ac:dyDescent="0.35">
      <c r="B30" t="s">
        <v>4</v>
      </c>
      <c r="C30" s="5">
        <v>0.90553851381374195</v>
      </c>
      <c r="D30">
        <v>8</v>
      </c>
      <c r="E30">
        <f>COUNTIF($B$23:$B30,E$22)</f>
        <v>0</v>
      </c>
      <c r="F30">
        <f>COUNTIF($B$23:$B30,F$22)</f>
        <v>4</v>
      </c>
      <c r="G30">
        <f>COUNTIF($B$23:$B30,G$22)</f>
        <v>4</v>
      </c>
      <c r="H30">
        <f t="shared" si="2"/>
        <v>8</v>
      </c>
      <c r="I30">
        <v>8</v>
      </c>
    </row>
    <row r="31" spans="2:9" x14ac:dyDescent="0.35">
      <c r="B31" t="s">
        <v>4</v>
      </c>
      <c r="C31" s="5">
        <v>1</v>
      </c>
      <c r="D31">
        <v>9</v>
      </c>
      <c r="E31">
        <f>COUNTIF($B$23:$B31,E$22)</f>
        <v>0</v>
      </c>
      <c r="F31">
        <f>COUNTIF($B$23:$B31,F$22)</f>
        <v>5</v>
      </c>
      <c r="G31">
        <f>COUNTIF($B$23:$B31,G$22)</f>
        <v>4</v>
      </c>
      <c r="H31">
        <f t="shared" si="2"/>
        <v>9</v>
      </c>
      <c r="I31">
        <v>9</v>
      </c>
    </row>
    <row r="32" spans="2:9" x14ac:dyDescent="0.35">
      <c r="B32" t="s">
        <v>5</v>
      </c>
      <c r="C32" s="5">
        <v>1.004987562112089</v>
      </c>
      <c r="D32">
        <v>10</v>
      </c>
      <c r="E32">
        <f>COUNTIF($B$23:$B32,E$22)</f>
        <v>0</v>
      </c>
      <c r="F32">
        <f>COUNTIF($B$23:$B32,F$22)</f>
        <v>5</v>
      </c>
      <c r="G32">
        <f>COUNTIF($B$23:$B32,G$22)</f>
        <v>5</v>
      </c>
      <c r="H32">
        <f t="shared" si="2"/>
        <v>10</v>
      </c>
      <c r="I32">
        <v>10</v>
      </c>
    </row>
    <row r="33" spans="2:9" x14ac:dyDescent="0.35">
      <c r="B33" t="s">
        <v>3</v>
      </c>
      <c r="C33" s="5">
        <v>1.0770329614269007</v>
      </c>
      <c r="D33">
        <v>11</v>
      </c>
      <c r="E33">
        <f>COUNTIF($B$23:$B33,E$22)</f>
        <v>1</v>
      </c>
      <c r="F33">
        <f>COUNTIF($B$23:$B33,F$22)</f>
        <v>5</v>
      </c>
      <c r="G33">
        <f>COUNTIF($B$23:$B33,G$22)</f>
        <v>5</v>
      </c>
      <c r="H33">
        <f t="shared" si="2"/>
        <v>11</v>
      </c>
      <c r="I33">
        <v>11</v>
      </c>
    </row>
    <row r="34" spans="2:9" x14ac:dyDescent="0.35">
      <c r="B34" t="s">
        <v>3</v>
      </c>
      <c r="C34" s="5">
        <v>1.204159457879229</v>
      </c>
      <c r="D34">
        <v>12</v>
      </c>
      <c r="E34">
        <f>COUNTIF($B$23:$B34,E$22)</f>
        <v>2</v>
      </c>
      <c r="F34">
        <f>COUNTIF($B$23:$B34,F$22)</f>
        <v>5</v>
      </c>
      <c r="G34">
        <f>COUNTIF($B$23:$B34,G$22)</f>
        <v>5</v>
      </c>
      <c r="H34">
        <f t="shared" si="2"/>
        <v>12</v>
      </c>
      <c r="I34">
        <v>12</v>
      </c>
    </row>
    <row r="35" spans="2:9" x14ac:dyDescent="0.35">
      <c r="B35" t="s">
        <v>3</v>
      </c>
      <c r="C35" s="5">
        <v>1.2083045973594568</v>
      </c>
      <c r="D35">
        <v>13</v>
      </c>
      <c r="E35">
        <f>COUNTIF($B$23:$B35,E$22)</f>
        <v>3</v>
      </c>
      <c r="F35">
        <f>COUNTIF($B$23:$B35,F$22)</f>
        <v>5</v>
      </c>
      <c r="G35">
        <f>COUNTIF($B$23:$B35,G$22)</f>
        <v>5</v>
      </c>
      <c r="H35">
        <f t="shared" si="2"/>
        <v>13</v>
      </c>
      <c r="I35">
        <v>13</v>
      </c>
    </row>
    <row r="36" spans="2:9" x14ac:dyDescent="0.35">
      <c r="B36" t="s">
        <v>3</v>
      </c>
      <c r="C36" s="5">
        <v>1.4035668847618195</v>
      </c>
      <c r="D36">
        <v>14</v>
      </c>
      <c r="E36">
        <f>COUNTIF($B$23:$B36,E$22)</f>
        <v>4</v>
      </c>
      <c r="F36">
        <f>COUNTIF($B$23:$B36,F$22)</f>
        <v>5</v>
      </c>
      <c r="G36">
        <f>COUNTIF($B$23:$B36,G$22)</f>
        <v>5</v>
      </c>
      <c r="H36">
        <f t="shared" si="2"/>
        <v>14</v>
      </c>
      <c r="I36">
        <v>14</v>
      </c>
    </row>
    <row r="37" spans="2:9" x14ac:dyDescent="0.35">
      <c r="B37" t="s">
        <v>3</v>
      </c>
      <c r="C37" s="5">
        <v>1.5</v>
      </c>
      <c r="D37">
        <v>15</v>
      </c>
      <c r="E37">
        <f>COUNTIF($B$23:$B37,E$22)</f>
        <v>5</v>
      </c>
      <c r="F37">
        <f>COUNTIF($B$23:$B37,F$22)</f>
        <v>5</v>
      </c>
      <c r="G37">
        <f>COUNTIF($B$23:$B37,G$22)</f>
        <v>5</v>
      </c>
      <c r="H37">
        <f t="shared" si="2"/>
        <v>15</v>
      </c>
      <c r="I37">
        <v>15</v>
      </c>
    </row>
  </sheetData>
  <sortState xmlns:xlrd2="http://schemas.microsoft.com/office/spreadsheetml/2017/richdata2" ref="B23:D37">
    <sortCondition ref="D23:D37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46"/>
  <sheetViews>
    <sheetView zoomScale="130" zoomScaleNormal="130" workbookViewId="0">
      <selection activeCell="E4" sqref="E4"/>
    </sheetView>
  </sheetViews>
  <sheetFormatPr defaultRowHeight="14.5" x14ac:dyDescent="0.35"/>
  <cols>
    <col min="2" max="2" width="12.26953125" bestFit="1" customWidth="1"/>
    <col min="3" max="3" width="11.7265625" bestFit="1" customWidth="1"/>
    <col min="4" max="4" width="9.7265625" bestFit="1" customWidth="1"/>
    <col min="7" max="7" width="10.54296875" bestFit="1" customWidth="1"/>
    <col min="8" max="8" width="12.453125" bestFit="1" customWidth="1"/>
    <col min="9" max="9" width="11.81640625" bestFit="1" customWidth="1"/>
  </cols>
  <sheetData>
    <row r="2" spans="1:9" x14ac:dyDescent="0.35">
      <c r="B2" s="1" t="s">
        <v>0</v>
      </c>
      <c r="C2" s="1" t="s">
        <v>1</v>
      </c>
      <c r="D2" s="1" t="s">
        <v>2</v>
      </c>
      <c r="E2" s="1" t="s">
        <v>7</v>
      </c>
      <c r="F2" s="1" t="s">
        <v>8</v>
      </c>
      <c r="H2" s="9" t="s">
        <v>11</v>
      </c>
    </row>
    <row r="3" spans="1:9" x14ac:dyDescent="0.35">
      <c r="A3">
        <v>1</v>
      </c>
      <c r="B3" s="2">
        <v>5.0999999999999996</v>
      </c>
      <c r="C3" s="2">
        <v>3.5</v>
      </c>
      <c r="D3" t="s">
        <v>3</v>
      </c>
      <c r="E3" s="6">
        <f>SQRT(($B3-$H$5)^2+($C3-$I$5)^2)</f>
        <v>0.90553851381374195</v>
      </c>
      <c r="F3" s="4">
        <f>RANK(E3,$E$3:$E$17)</f>
        <v>9</v>
      </c>
      <c r="H3" s="3" t="s">
        <v>12</v>
      </c>
    </row>
    <row r="4" spans="1:9" x14ac:dyDescent="0.35">
      <c r="A4">
        <v>2</v>
      </c>
      <c r="B4" s="2">
        <v>4.9000000000000004</v>
      </c>
      <c r="C4" s="2">
        <v>3</v>
      </c>
      <c r="D4" t="s">
        <v>3</v>
      </c>
      <c r="E4" s="6">
        <f t="shared" ref="E4:E17" si="0">SQRT(($B4-$H$5)^2+($C4-$I$5)^2)</f>
        <v>1.1704699910719623</v>
      </c>
      <c r="F4" s="4">
        <f t="shared" ref="F4:F17" si="1">RANK(E4,$E$3:$E$17)</f>
        <v>6</v>
      </c>
      <c r="H4" s="1" t="s">
        <v>0</v>
      </c>
      <c r="I4" s="1" t="s">
        <v>1</v>
      </c>
    </row>
    <row r="5" spans="1:9" x14ac:dyDescent="0.35">
      <c r="A5">
        <v>3</v>
      </c>
      <c r="B5" s="2">
        <v>4.7</v>
      </c>
      <c r="C5" s="2">
        <v>3.2</v>
      </c>
      <c r="D5" t="s">
        <v>3</v>
      </c>
      <c r="E5" s="6">
        <f t="shared" si="0"/>
        <v>1.3152946437965902</v>
      </c>
      <c r="F5" s="4">
        <f t="shared" si="1"/>
        <v>3</v>
      </c>
      <c r="H5">
        <v>6</v>
      </c>
      <c r="I5">
        <v>3.4</v>
      </c>
    </row>
    <row r="6" spans="1:9" x14ac:dyDescent="0.35">
      <c r="A6">
        <v>4</v>
      </c>
      <c r="B6" s="2">
        <v>4.5999999999999996</v>
      </c>
      <c r="C6" s="2">
        <v>3.1</v>
      </c>
      <c r="D6" t="s">
        <v>3</v>
      </c>
      <c r="E6" s="6">
        <f t="shared" si="0"/>
        <v>1.4317821063276357</v>
      </c>
      <c r="F6" s="4">
        <f t="shared" si="1"/>
        <v>2</v>
      </c>
    </row>
    <row r="7" spans="1:9" x14ac:dyDescent="0.35">
      <c r="A7">
        <v>5</v>
      </c>
      <c r="B7" s="2">
        <v>5</v>
      </c>
      <c r="C7" s="2">
        <v>3.6</v>
      </c>
      <c r="D7" t="s">
        <v>3</v>
      </c>
      <c r="E7" s="6">
        <f t="shared" si="0"/>
        <v>1.019803902718557</v>
      </c>
      <c r="F7" s="4">
        <f t="shared" si="1"/>
        <v>7</v>
      </c>
    </row>
    <row r="8" spans="1:9" x14ac:dyDescent="0.35">
      <c r="A8">
        <v>6</v>
      </c>
      <c r="B8" s="2">
        <v>5.5</v>
      </c>
      <c r="C8" s="2">
        <v>2.2999999999999998</v>
      </c>
      <c r="D8" t="s">
        <v>4</v>
      </c>
      <c r="E8" s="6">
        <f t="shared" si="0"/>
        <v>1.2083045973594573</v>
      </c>
      <c r="F8" s="4">
        <f t="shared" si="1"/>
        <v>5</v>
      </c>
    </row>
    <row r="9" spans="1:9" x14ac:dyDescent="0.35">
      <c r="A9">
        <v>7</v>
      </c>
      <c r="B9" s="2">
        <v>6.5</v>
      </c>
      <c r="C9" s="2">
        <v>2.8</v>
      </c>
      <c r="D9" t="s">
        <v>4</v>
      </c>
      <c r="E9" s="6">
        <f t="shared" si="0"/>
        <v>0.78102496759066553</v>
      </c>
      <c r="F9" s="4">
        <f t="shared" si="1"/>
        <v>12</v>
      </c>
    </row>
    <row r="10" spans="1:9" x14ac:dyDescent="0.35">
      <c r="A10">
        <v>8</v>
      </c>
      <c r="B10" s="2">
        <v>5.7</v>
      </c>
      <c r="C10" s="2">
        <v>2.8</v>
      </c>
      <c r="D10" t="s">
        <v>4</v>
      </c>
      <c r="E10" s="6">
        <f t="shared" si="0"/>
        <v>0.67082039324993692</v>
      </c>
      <c r="F10" s="4">
        <f t="shared" si="1"/>
        <v>13</v>
      </c>
    </row>
    <row r="11" spans="1:9" x14ac:dyDescent="0.35">
      <c r="A11">
        <v>9</v>
      </c>
      <c r="B11" s="2">
        <v>6.3</v>
      </c>
      <c r="C11" s="2">
        <v>3.3</v>
      </c>
      <c r="D11" t="s">
        <v>4</v>
      </c>
      <c r="E11" s="6">
        <f t="shared" si="0"/>
        <v>0.31622776601683783</v>
      </c>
      <c r="F11" s="4">
        <f t="shared" si="1"/>
        <v>15</v>
      </c>
    </row>
    <row r="12" spans="1:9" x14ac:dyDescent="0.35">
      <c r="A12">
        <v>10</v>
      </c>
      <c r="B12" s="2">
        <v>4.9000000000000004</v>
      </c>
      <c r="C12" s="2">
        <v>2.4</v>
      </c>
      <c r="D12" t="s">
        <v>4</v>
      </c>
      <c r="E12" s="6">
        <f t="shared" si="0"/>
        <v>1.4866068747318502</v>
      </c>
      <c r="F12" s="4">
        <f t="shared" si="1"/>
        <v>1</v>
      </c>
    </row>
    <row r="13" spans="1:9" x14ac:dyDescent="0.35">
      <c r="A13">
        <v>11</v>
      </c>
      <c r="B13" s="2">
        <v>7.2</v>
      </c>
      <c r="C13" s="2">
        <v>3.6</v>
      </c>
      <c r="D13" t="s">
        <v>5</v>
      </c>
      <c r="E13" s="6">
        <f t="shared" si="0"/>
        <v>1.216552506059644</v>
      </c>
      <c r="F13" s="4">
        <f t="shared" si="1"/>
        <v>4</v>
      </c>
    </row>
    <row r="14" spans="1:9" x14ac:dyDescent="0.35">
      <c r="A14">
        <v>12</v>
      </c>
      <c r="B14" s="2">
        <v>6.5</v>
      </c>
      <c r="C14" s="2">
        <v>3.2</v>
      </c>
      <c r="D14" t="s">
        <v>5</v>
      </c>
      <c r="E14" s="6">
        <f t="shared" si="0"/>
        <v>0.53851648071345037</v>
      </c>
      <c r="F14" s="4">
        <f t="shared" si="1"/>
        <v>14</v>
      </c>
    </row>
    <row r="15" spans="1:9" x14ac:dyDescent="0.35">
      <c r="A15">
        <v>13</v>
      </c>
      <c r="B15" s="2">
        <v>6.4</v>
      </c>
      <c r="C15" s="2">
        <v>2.7</v>
      </c>
      <c r="D15" t="s">
        <v>5</v>
      </c>
      <c r="E15" s="6">
        <f t="shared" si="0"/>
        <v>0.80622577482985491</v>
      </c>
      <c r="F15" s="4">
        <f t="shared" si="1"/>
        <v>11</v>
      </c>
    </row>
    <row r="16" spans="1:9" x14ac:dyDescent="0.35">
      <c r="A16">
        <v>14</v>
      </c>
      <c r="B16" s="2">
        <v>6.8</v>
      </c>
      <c r="C16" s="2">
        <v>3</v>
      </c>
      <c r="D16" t="s">
        <v>5</v>
      </c>
      <c r="E16" s="6">
        <f t="shared" si="0"/>
        <v>0.89442719099991563</v>
      </c>
      <c r="F16" s="4">
        <f t="shared" si="1"/>
        <v>10</v>
      </c>
    </row>
    <row r="17" spans="1:10" x14ac:dyDescent="0.35">
      <c r="A17">
        <v>15</v>
      </c>
      <c r="B17" s="2">
        <v>5.7</v>
      </c>
      <c r="C17" s="2">
        <v>2.5</v>
      </c>
      <c r="D17" t="s">
        <v>5</v>
      </c>
      <c r="E17" s="6">
        <f t="shared" si="0"/>
        <v>0.94868329805051366</v>
      </c>
      <c r="F17" s="4">
        <f t="shared" si="1"/>
        <v>8</v>
      </c>
    </row>
    <row r="31" spans="1:10" x14ac:dyDescent="0.35">
      <c r="D31" s="1" t="s">
        <v>2</v>
      </c>
      <c r="E31" s="1" t="s">
        <v>7</v>
      </c>
      <c r="F31" s="1" t="s">
        <v>8</v>
      </c>
      <c r="G31" s="1" t="s">
        <v>3</v>
      </c>
      <c r="H31" s="1" t="s">
        <v>4</v>
      </c>
      <c r="I31" s="1" t="s">
        <v>5</v>
      </c>
      <c r="J31" s="1" t="s">
        <v>9</v>
      </c>
    </row>
    <row r="32" spans="1:10" x14ac:dyDescent="0.35">
      <c r="D32" t="s">
        <v>4</v>
      </c>
      <c r="E32">
        <v>0.28284271247461928</v>
      </c>
      <c r="F32">
        <v>1</v>
      </c>
      <c r="G32">
        <f>COUNTIF($D$32:$D32,G$31)</f>
        <v>0</v>
      </c>
      <c r="H32">
        <f>COUNTIF($D$32:$D32,H$31)</f>
        <v>1</v>
      </c>
      <c r="I32">
        <f>COUNTIF($D$32:$D32,I$31)</f>
        <v>0</v>
      </c>
      <c r="J32">
        <v>1</v>
      </c>
    </row>
    <row r="33" spans="4:10" x14ac:dyDescent="0.35">
      <c r="D33" t="s">
        <v>5</v>
      </c>
      <c r="E33">
        <v>0.28284271247461928</v>
      </c>
      <c r="F33">
        <v>1</v>
      </c>
      <c r="G33">
        <f>COUNTIF($D$32:$D33,G$31)</f>
        <v>0</v>
      </c>
      <c r="H33">
        <f>COUNTIF($D$32:$D33,H$31)</f>
        <v>1</v>
      </c>
      <c r="I33">
        <f>COUNTIF($D$32:$D33,I$31)</f>
        <v>1</v>
      </c>
      <c r="J33">
        <v>2</v>
      </c>
    </row>
    <row r="34" spans="4:10" x14ac:dyDescent="0.35">
      <c r="D34" t="s">
        <v>4</v>
      </c>
      <c r="E34">
        <v>0.29999999999999982</v>
      </c>
      <c r="F34">
        <v>2</v>
      </c>
      <c r="G34">
        <f>COUNTIF($D$32:$D34,G$31)</f>
        <v>0</v>
      </c>
      <c r="H34">
        <f>COUNTIF($D$32:$D34,H$31)</f>
        <v>2</v>
      </c>
      <c r="I34">
        <f>COUNTIF($D$32:$D34,I$31)</f>
        <v>1</v>
      </c>
      <c r="J34">
        <v>3</v>
      </c>
    </row>
    <row r="35" spans="4:10" x14ac:dyDescent="0.35">
      <c r="D35" t="s">
        <v>5</v>
      </c>
      <c r="E35">
        <v>0.31622776601683794</v>
      </c>
      <c r="F35">
        <v>3</v>
      </c>
      <c r="G35">
        <f>COUNTIF($D$32:$D35,G$31)</f>
        <v>0</v>
      </c>
      <c r="H35">
        <f>COUNTIF($D$32:$D35,H$31)</f>
        <v>2</v>
      </c>
      <c r="I35">
        <f>COUNTIF($D$32:$D35,I$31)</f>
        <v>2</v>
      </c>
      <c r="J35">
        <v>4</v>
      </c>
    </row>
    <row r="36" spans="4:10" x14ac:dyDescent="0.35">
      <c r="D36" t="s">
        <v>5</v>
      </c>
      <c r="E36">
        <v>0.5</v>
      </c>
      <c r="F36">
        <v>4</v>
      </c>
      <c r="G36">
        <f>COUNTIF($D$32:$D36,G$31)</f>
        <v>0</v>
      </c>
      <c r="H36">
        <f>COUNTIF($D$32:$D36,H$31)</f>
        <v>2</v>
      </c>
      <c r="I36">
        <f>COUNTIF($D$32:$D36,I$31)</f>
        <v>3</v>
      </c>
      <c r="J36">
        <v>5</v>
      </c>
    </row>
    <row r="37" spans="4:10" x14ac:dyDescent="0.35">
      <c r="D37" t="s">
        <v>4</v>
      </c>
      <c r="E37">
        <v>0.63245553203367566</v>
      </c>
      <c r="F37">
        <v>5</v>
      </c>
      <c r="G37">
        <f>COUNTIF($D$32:$D37,G$31)</f>
        <v>0</v>
      </c>
      <c r="H37">
        <f>COUNTIF($D$32:$D37,H$31)</f>
        <v>3</v>
      </c>
      <c r="I37">
        <f>COUNTIF($D$32:$D37,I$31)</f>
        <v>3</v>
      </c>
      <c r="J37">
        <v>6</v>
      </c>
    </row>
    <row r="38" spans="4:10" x14ac:dyDescent="0.35">
      <c r="D38" t="s">
        <v>5</v>
      </c>
      <c r="E38">
        <v>0.7810249675906652</v>
      </c>
      <c r="F38">
        <v>6</v>
      </c>
      <c r="G38">
        <f>COUNTIF($D$32:$D38,G$31)</f>
        <v>0</v>
      </c>
      <c r="H38">
        <f>COUNTIF($D$32:$D38,H$31)</f>
        <v>3</v>
      </c>
      <c r="I38">
        <f>COUNTIF($D$32:$D38,I$31)</f>
        <v>4</v>
      </c>
      <c r="J38">
        <v>7</v>
      </c>
    </row>
    <row r="39" spans="4:10" x14ac:dyDescent="0.35">
      <c r="D39" t="s">
        <v>4</v>
      </c>
      <c r="E39">
        <v>1.0630145812734648</v>
      </c>
      <c r="F39">
        <v>7</v>
      </c>
      <c r="G39">
        <f>COUNTIF($D$32:$D39,G$31)</f>
        <v>0</v>
      </c>
      <c r="H39">
        <f>COUNTIF($D$32:$D39,H$31)</f>
        <v>4</v>
      </c>
      <c r="I39">
        <f>COUNTIF($D$32:$D39,I$31)</f>
        <v>4</v>
      </c>
      <c r="J39">
        <v>8</v>
      </c>
    </row>
    <row r="40" spans="4:10" x14ac:dyDescent="0.35">
      <c r="D40" t="s">
        <v>5</v>
      </c>
      <c r="E40">
        <v>1.0816653826391971</v>
      </c>
      <c r="F40">
        <v>8</v>
      </c>
      <c r="G40">
        <f>COUNTIF($D$32:$D40,G$31)</f>
        <v>0</v>
      </c>
      <c r="H40">
        <f>COUNTIF($D$32:$D40,H$31)</f>
        <v>4</v>
      </c>
      <c r="I40">
        <f>COUNTIF($D$32:$D40,I$31)</f>
        <v>5</v>
      </c>
      <c r="J40">
        <v>9</v>
      </c>
    </row>
    <row r="41" spans="4:10" x14ac:dyDescent="0.35">
      <c r="D41" t="s">
        <v>3</v>
      </c>
      <c r="E41">
        <v>1.3</v>
      </c>
      <c r="F41">
        <v>9</v>
      </c>
      <c r="G41">
        <f>COUNTIF($D$32:$D41,G$31)</f>
        <v>1</v>
      </c>
      <c r="H41">
        <f>COUNTIF($D$32:$D41,H$31)</f>
        <v>4</v>
      </c>
      <c r="I41">
        <f>COUNTIF($D$32:$D41,I$31)</f>
        <v>5</v>
      </c>
      <c r="J41">
        <v>10</v>
      </c>
    </row>
    <row r="42" spans="4:10" x14ac:dyDescent="0.35">
      <c r="D42" t="s">
        <v>3</v>
      </c>
      <c r="E42">
        <v>1.3999999999999995</v>
      </c>
      <c r="F42">
        <v>10</v>
      </c>
      <c r="G42">
        <f>COUNTIF($D$32:$D42,G$31)</f>
        <v>2</v>
      </c>
      <c r="H42">
        <f>COUNTIF($D$32:$D42,H$31)</f>
        <v>4</v>
      </c>
      <c r="I42">
        <f>COUNTIF($D$32:$D42,I$31)</f>
        <v>5</v>
      </c>
      <c r="J42">
        <v>11</v>
      </c>
    </row>
    <row r="43" spans="4:10" x14ac:dyDescent="0.35">
      <c r="D43" t="s">
        <v>3</v>
      </c>
      <c r="E43">
        <v>1.4317821063276353</v>
      </c>
      <c r="F43">
        <v>11</v>
      </c>
      <c r="G43">
        <f>COUNTIF($D$32:$D43,G$31)</f>
        <v>3</v>
      </c>
      <c r="H43">
        <f>COUNTIF($D$32:$D43,H$31)</f>
        <v>4</v>
      </c>
      <c r="I43">
        <f>COUNTIF($D$32:$D43,I$31)</f>
        <v>5</v>
      </c>
      <c r="J43">
        <v>12</v>
      </c>
    </row>
    <row r="44" spans="4:10" x14ac:dyDescent="0.35">
      <c r="D44" t="s">
        <v>4</v>
      </c>
      <c r="E44">
        <v>1.5231546211727811</v>
      </c>
      <c r="F44">
        <v>12</v>
      </c>
      <c r="G44">
        <f>COUNTIF($D$32:$D44,G$31)</f>
        <v>3</v>
      </c>
      <c r="H44">
        <f>COUNTIF($D$32:$D44,H$31)</f>
        <v>5</v>
      </c>
      <c r="I44">
        <f>COUNTIF($D$32:$D44,I$31)</f>
        <v>5</v>
      </c>
      <c r="J44">
        <v>13</v>
      </c>
    </row>
    <row r="45" spans="4:10" x14ac:dyDescent="0.35">
      <c r="D45" t="s">
        <v>3</v>
      </c>
      <c r="E45">
        <v>1.6124515496597096</v>
      </c>
      <c r="F45">
        <v>13</v>
      </c>
      <c r="G45">
        <f>COUNTIF($D$32:$D45,G$31)</f>
        <v>4</v>
      </c>
      <c r="H45">
        <f>COUNTIF($D$32:$D45,H$31)</f>
        <v>5</v>
      </c>
      <c r="I45">
        <f>COUNTIF($D$32:$D45,I$31)</f>
        <v>5</v>
      </c>
      <c r="J45">
        <v>14</v>
      </c>
    </row>
    <row r="46" spans="4:10" x14ac:dyDescent="0.35">
      <c r="D46" t="s">
        <v>3</v>
      </c>
      <c r="E46">
        <v>1.7029386365926404</v>
      </c>
      <c r="F46">
        <v>14</v>
      </c>
      <c r="G46">
        <f>COUNTIF($D$32:$D46,G$31)</f>
        <v>5</v>
      </c>
      <c r="H46">
        <f>COUNTIF($D$32:$D46,H$31)</f>
        <v>5</v>
      </c>
      <c r="I46">
        <f>COUNTIF($D$32:$D46,I$31)</f>
        <v>5</v>
      </c>
      <c r="J46">
        <v>15</v>
      </c>
    </row>
  </sheetData>
  <conditionalFormatting sqref="F3:F17">
    <cfRule type="top10" dxfId="31" priority="1" rank="5"/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46"/>
  <sheetViews>
    <sheetView zoomScale="150" zoomScaleNormal="150" workbookViewId="0">
      <selection activeCell="E3" sqref="E3"/>
    </sheetView>
  </sheetViews>
  <sheetFormatPr defaultRowHeight="14.5" x14ac:dyDescent="0.35"/>
  <cols>
    <col min="2" max="2" width="12.26953125" bestFit="1" customWidth="1"/>
    <col min="3" max="3" width="11.81640625" bestFit="1" customWidth="1"/>
    <col min="4" max="4" width="9.7265625" bestFit="1" customWidth="1"/>
    <col min="6" max="6" width="4.81640625" bestFit="1" customWidth="1"/>
    <col min="7" max="7" width="10.54296875" bestFit="1" customWidth="1"/>
    <col min="8" max="8" width="12.453125" bestFit="1" customWidth="1"/>
    <col min="9" max="9" width="11.81640625" bestFit="1" customWidth="1"/>
  </cols>
  <sheetData>
    <row r="2" spans="1:9" x14ac:dyDescent="0.35">
      <c r="B2" s="1" t="s">
        <v>0</v>
      </c>
      <c r="C2" s="1" t="s">
        <v>1</v>
      </c>
      <c r="D2" s="1" t="s">
        <v>2</v>
      </c>
      <c r="E2" s="1" t="s">
        <v>7</v>
      </c>
      <c r="F2" s="1" t="s">
        <v>8</v>
      </c>
      <c r="H2" s="9" t="s">
        <v>11</v>
      </c>
    </row>
    <row r="3" spans="1:9" x14ac:dyDescent="0.35">
      <c r="A3">
        <v>1</v>
      </c>
      <c r="B3" s="2">
        <v>5.0999999999999996</v>
      </c>
      <c r="C3" s="2">
        <v>3.5</v>
      </c>
      <c r="D3" t="s">
        <v>3</v>
      </c>
      <c r="E3" s="6">
        <f>SQRT((B3-$H$5)^2+(C3-$I$5)^2)</f>
        <v>0.90553851381374195</v>
      </c>
      <c r="F3" s="4">
        <f>RANK(E3,$E$3:$E$17)</f>
        <v>9</v>
      </c>
      <c r="H3" s="3" t="s">
        <v>12</v>
      </c>
    </row>
    <row r="4" spans="1:9" x14ac:dyDescent="0.35">
      <c r="A4">
        <v>2</v>
      </c>
      <c r="B4" s="2">
        <v>4.9000000000000004</v>
      </c>
      <c r="C4" s="2">
        <v>3</v>
      </c>
      <c r="D4" t="s">
        <v>3</v>
      </c>
      <c r="E4" s="6">
        <f t="shared" ref="E4:E17" si="0">SQRT((B4-$H$5)^2+(C4-$I$5)^2)</f>
        <v>1.1704699910719623</v>
      </c>
      <c r="F4" s="4">
        <f t="shared" ref="F4:F17" si="1">RANK(E4,$E$3:$E$17)</f>
        <v>6</v>
      </c>
      <c r="H4" s="1" t="s">
        <v>0</v>
      </c>
      <c r="I4" s="1" t="s">
        <v>1</v>
      </c>
    </row>
    <row r="5" spans="1:9" x14ac:dyDescent="0.35">
      <c r="A5">
        <v>3</v>
      </c>
      <c r="B5" s="2">
        <v>4.7</v>
      </c>
      <c r="C5" s="2">
        <v>3.2</v>
      </c>
      <c r="D5" t="s">
        <v>3</v>
      </c>
      <c r="E5" s="6">
        <f t="shared" si="0"/>
        <v>1.3152946437965902</v>
      </c>
      <c r="F5" s="4">
        <f t="shared" si="1"/>
        <v>3</v>
      </c>
      <c r="H5">
        <v>6</v>
      </c>
      <c r="I5">
        <v>3.4</v>
      </c>
    </row>
    <row r="6" spans="1:9" x14ac:dyDescent="0.35">
      <c r="A6">
        <v>4</v>
      </c>
      <c r="B6" s="2">
        <v>4.5999999999999996</v>
      </c>
      <c r="C6" s="2">
        <v>3.1</v>
      </c>
      <c r="D6" t="s">
        <v>3</v>
      </c>
      <c r="E6" s="6">
        <f t="shared" si="0"/>
        <v>1.4317821063276357</v>
      </c>
      <c r="F6" s="4">
        <f t="shared" si="1"/>
        <v>2</v>
      </c>
    </row>
    <row r="7" spans="1:9" x14ac:dyDescent="0.35">
      <c r="A7">
        <v>5</v>
      </c>
      <c r="B7" s="2">
        <v>5</v>
      </c>
      <c r="C7" s="2">
        <v>3.6</v>
      </c>
      <c r="D7" t="s">
        <v>3</v>
      </c>
      <c r="E7" s="6">
        <f t="shared" si="0"/>
        <v>1.019803902718557</v>
      </c>
      <c r="F7" s="4">
        <f t="shared" si="1"/>
        <v>7</v>
      </c>
    </row>
    <row r="8" spans="1:9" x14ac:dyDescent="0.35">
      <c r="A8">
        <v>6</v>
      </c>
      <c r="B8" s="2">
        <v>5.5</v>
      </c>
      <c r="C8" s="2">
        <v>2.2999999999999998</v>
      </c>
      <c r="D8" t="s">
        <v>4</v>
      </c>
      <c r="E8" s="6">
        <f t="shared" si="0"/>
        <v>1.2083045973594573</v>
      </c>
      <c r="F8" s="4">
        <f t="shared" si="1"/>
        <v>5</v>
      </c>
    </row>
    <row r="9" spans="1:9" x14ac:dyDescent="0.35">
      <c r="A9">
        <v>7</v>
      </c>
      <c r="B9" s="2">
        <v>6.5</v>
      </c>
      <c r="C9" s="2">
        <v>2.8</v>
      </c>
      <c r="D9" t="s">
        <v>4</v>
      </c>
      <c r="E9" s="6">
        <f t="shared" si="0"/>
        <v>0.78102496759066553</v>
      </c>
      <c r="F9" s="4">
        <f t="shared" si="1"/>
        <v>12</v>
      </c>
    </row>
    <row r="10" spans="1:9" x14ac:dyDescent="0.35">
      <c r="A10">
        <v>8</v>
      </c>
      <c r="B10" s="2">
        <v>5.7</v>
      </c>
      <c r="C10" s="2">
        <v>2.8</v>
      </c>
      <c r="D10" t="s">
        <v>4</v>
      </c>
      <c r="E10" s="6">
        <f t="shared" si="0"/>
        <v>0.67082039324993692</v>
      </c>
      <c r="F10" s="4">
        <f t="shared" si="1"/>
        <v>13</v>
      </c>
    </row>
    <row r="11" spans="1:9" x14ac:dyDescent="0.35">
      <c r="A11">
        <v>9</v>
      </c>
      <c r="B11" s="2">
        <v>6.3</v>
      </c>
      <c r="C11" s="2">
        <v>3.3</v>
      </c>
      <c r="D11" t="s">
        <v>4</v>
      </c>
      <c r="E11" s="6">
        <f t="shared" si="0"/>
        <v>0.31622776601683783</v>
      </c>
      <c r="F11" s="4">
        <f t="shared" si="1"/>
        <v>15</v>
      </c>
    </row>
    <row r="12" spans="1:9" x14ac:dyDescent="0.35">
      <c r="A12">
        <v>10</v>
      </c>
      <c r="B12" s="2">
        <v>4.9000000000000004</v>
      </c>
      <c r="C12" s="2">
        <v>2.4</v>
      </c>
      <c r="D12" t="s">
        <v>4</v>
      </c>
      <c r="E12" s="6">
        <f t="shared" si="0"/>
        <v>1.4866068747318502</v>
      </c>
      <c r="F12" s="4">
        <f t="shared" si="1"/>
        <v>1</v>
      </c>
    </row>
    <row r="13" spans="1:9" x14ac:dyDescent="0.35">
      <c r="A13">
        <v>11</v>
      </c>
      <c r="B13" s="2">
        <v>7.2</v>
      </c>
      <c r="C13" s="2">
        <v>3.6</v>
      </c>
      <c r="D13" t="s">
        <v>5</v>
      </c>
      <c r="E13" s="6">
        <f t="shared" si="0"/>
        <v>1.216552506059644</v>
      </c>
      <c r="F13" s="4">
        <f t="shared" si="1"/>
        <v>4</v>
      </c>
    </row>
    <row r="14" spans="1:9" x14ac:dyDescent="0.35">
      <c r="A14">
        <v>12</v>
      </c>
      <c r="B14" s="2">
        <v>6.5</v>
      </c>
      <c r="C14" s="2">
        <v>3.2</v>
      </c>
      <c r="D14" t="s">
        <v>5</v>
      </c>
      <c r="E14" s="6">
        <f t="shared" si="0"/>
        <v>0.53851648071345037</v>
      </c>
      <c r="F14" s="4">
        <f t="shared" si="1"/>
        <v>14</v>
      </c>
    </row>
    <row r="15" spans="1:9" x14ac:dyDescent="0.35">
      <c r="A15">
        <v>13</v>
      </c>
      <c r="B15" s="2">
        <v>6.4</v>
      </c>
      <c r="C15" s="2">
        <v>2.7</v>
      </c>
      <c r="D15" t="s">
        <v>5</v>
      </c>
      <c r="E15" s="6">
        <f t="shared" si="0"/>
        <v>0.80622577482985491</v>
      </c>
      <c r="F15" s="4">
        <f t="shared" si="1"/>
        <v>11</v>
      </c>
    </row>
    <row r="16" spans="1:9" x14ac:dyDescent="0.35">
      <c r="A16">
        <v>14</v>
      </c>
      <c r="B16" s="2">
        <v>6.8</v>
      </c>
      <c r="C16" s="2">
        <v>3</v>
      </c>
      <c r="D16" t="s">
        <v>5</v>
      </c>
      <c r="E16" s="6">
        <f t="shared" si="0"/>
        <v>0.89442719099991563</v>
      </c>
      <c r="F16" s="4">
        <f t="shared" si="1"/>
        <v>10</v>
      </c>
    </row>
    <row r="17" spans="1:10" x14ac:dyDescent="0.35">
      <c r="A17">
        <v>15</v>
      </c>
      <c r="B17" s="2">
        <v>5.7</v>
      </c>
      <c r="C17" s="2">
        <v>2.5</v>
      </c>
      <c r="D17" t="s">
        <v>5</v>
      </c>
      <c r="E17" s="6">
        <f t="shared" si="0"/>
        <v>0.94868329805051366</v>
      </c>
      <c r="F17" s="4">
        <f t="shared" si="1"/>
        <v>8</v>
      </c>
    </row>
    <row r="31" spans="1:10" x14ac:dyDescent="0.35">
      <c r="D31" s="1" t="s">
        <v>2</v>
      </c>
      <c r="E31" s="1" t="s">
        <v>7</v>
      </c>
      <c r="F31" s="1" t="s">
        <v>8</v>
      </c>
      <c r="G31" s="1" t="s">
        <v>3</v>
      </c>
      <c r="H31" s="1" t="s">
        <v>4</v>
      </c>
      <c r="I31" s="1" t="s">
        <v>5</v>
      </c>
      <c r="J31" s="1" t="s">
        <v>9</v>
      </c>
    </row>
    <row r="32" spans="1:10" x14ac:dyDescent="0.35">
      <c r="D32" t="s">
        <v>4</v>
      </c>
      <c r="E32">
        <v>0.28284271247461928</v>
      </c>
      <c r="F32">
        <v>1</v>
      </c>
      <c r="G32">
        <f>COUNTIF($D$32:$D32,G$31)</f>
        <v>0</v>
      </c>
      <c r="H32">
        <f>COUNTIF($D$32:$D32,H$31)</f>
        <v>1</v>
      </c>
      <c r="I32">
        <f>COUNTIF($D$32:$D32,I$31)</f>
        <v>0</v>
      </c>
      <c r="J32">
        <v>1</v>
      </c>
    </row>
    <row r="33" spans="4:10" x14ac:dyDescent="0.35">
      <c r="D33" t="s">
        <v>5</v>
      </c>
      <c r="E33">
        <v>0.28284271247461928</v>
      </c>
      <c r="F33">
        <v>1</v>
      </c>
      <c r="G33">
        <f>COUNTIF($D$32:$D33,G$31)</f>
        <v>0</v>
      </c>
      <c r="H33">
        <f>COUNTIF($D$32:$D33,H$31)</f>
        <v>1</v>
      </c>
      <c r="I33">
        <f>COUNTIF($D$32:$D33,I$31)</f>
        <v>1</v>
      </c>
      <c r="J33">
        <v>2</v>
      </c>
    </row>
    <row r="34" spans="4:10" x14ac:dyDescent="0.35">
      <c r="D34" t="s">
        <v>4</v>
      </c>
      <c r="E34">
        <v>0.29999999999999982</v>
      </c>
      <c r="F34">
        <v>2</v>
      </c>
      <c r="G34">
        <f>COUNTIF($D$32:$D34,G$31)</f>
        <v>0</v>
      </c>
      <c r="H34">
        <f>COUNTIF($D$32:$D34,H$31)</f>
        <v>2</v>
      </c>
      <c r="I34">
        <f>COUNTIF($D$32:$D34,I$31)</f>
        <v>1</v>
      </c>
      <c r="J34">
        <v>3</v>
      </c>
    </row>
    <row r="35" spans="4:10" x14ac:dyDescent="0.35">
      <c r="D35" t="s">
        <v>5</v>
      </c>
      <c r="E35">
        <v>0.31622776601683794</v>
      </c>
      <c r="F35">
        <v>3</v>
      </c>
      <c r="G35">
        <f>COUNTIF($D$32:$D35,G$31)</f>
        <v>0</v>
      </c>
      <c r="H35">
        <f>COUNTIF($D$32:$D35,H$31)</f>
        <v>2</v>
      </c>
      <c r="I35">
        <f>COUNTIF($D$32:$D35,I$31)</f>
        <v>2</v>
      </c>
      <c r="J35">
        <v>4</v>
      </c>
    </row>
    <row r="36" spans="4:10" x14ac:dyDescent="0.35">
      <c r="D36" t="s">
        <v>5</v>
      </c>
      <c r="E36">
        <v>0.5</v>
      </c>
      <c r="F36">
        <v>4</v>
      </c>
      <c r="G36">
        <f>COUNTIF($D$32:$D36,G$31)</f>
        <v>0</v>
      </c>
      <c r="H36">
        <f>COUNTIF($D$32:$D36,H$31)</f>
        <v>2</v>
      </c>
      <c r="I36">
        <f>COUNTIF($D$32:$D36,I$31)</f>
        <v>3</v>
      </c>
      <c r="J36">
        <v>5</v>
      </c>
    </row>
    <row r="37" spans="4:10" x14ac:dyDescent="0.35">
      <c r="D37" t="s">
        <v>4</v>
      </c>
      <c r="E37">
        <v>0.63245553203367566</v>
      </c>
      <c r="F37">
        <v>5</v>
      </c>
      <c r="G37">
        <f>COUNTIF($D$32:$D37,G$31)</f>
        <v>0</v>
      </c>
      <c r="H37">
        <f>COUNTIF($D$32:$D37,H$31)</f>
        <v>3</v>
      </c>
      <c r="I37">
        <f>COUNTIF($D$32:$D37,I$31)</f>
        <v>3</v>
      </c>
      <c r="J37">
        <v>6</v>
      </c>
    </row>
    <row r="38" spans="4:10" x14ac:dyDescent="0.35">
      <c r="D38" t="s">
        <v>5</v>
      </c>
      <c r="E38">
        <v>0.7810249675906652</v>
      </c>
      <c r="F38">
        <v>6</v>
      </c>
      <c r="G38">
        <f>COUNTIF($D$32:$D38,G$31)</f>
        <v>0</v>
      </c>
      <c r="H38">
        <f>COUNTIF($D$32:$D38,H$31)</f>
        <v>3</v>
      </c>
      <c r="I38">
        <f>COUNTIF($D$32:$D38,I$31)</f>
        <v>4</v>
      </c>
      <c r="J38">
        <v>7</v>
      </c>
    </row>
    <row r="39" spans="4:10" x14ac:dyDescent="0.35">
      <c r="D39" t="s">
        <v>4</v>
      </c>
      <c r="E39">
        <v>1.0630145812734648</v>
      </c>
      <c r="F39">
        <v>7</v>
      </c>
      <c r="G39">
        <f>COUNTIF($D$32:$D39,G$31)</f>
        <v>0</v>
      </c>
      <c r="H39">
        <f>COUNTIF($D$32:$D39,H$31)</f>
        <v>4</v>
      </c>
      <c r="I39">
        <f>COUNTIF($D$32:$D39,I$31)</f>
        <v>4</v>
      </c>
      <c r="J39">
        <v>8</v>
      </c>
    </row>
    <row r="40" spans="4:10" x14ac:dyDescent="0.35">
      <c r="D40" t="s">
        <v>5</v>
      </c>
      <c r="E40">
        <v>1.0816653826391971</v>
      </c>
      <c r="F40">
        <v>8</v>
      </c>
      <c r="G40">
        <f>COUNTIF($D$32:$D40,G$31)</f>
        <v>0</v>
      </c>
      <c r="H40">
        <f>COUNTIF($D$32:$D40,H$31)</f>
        <v>4</v>
      </c>
      <c r="I40">
        <f>COUNTIF($D$32:$D40,I$31)</f>
        <v>5</v>
      </c>
      <c r="J40">
        <v>9</v>
      </c>
    </row>
    <row r="41" spans="4:10" x14ac:dyDescent="0.35">
      <c r="D41" t="s">
        <v>3</v>
      </c>
      <c r="E41">
        <v>1.3</v>
      </c>
      <c r="F41">
        <v>9</v>
      </c>
      <c r="G41">
        <f>COUNTIF($D$32:$D41,G$31)</f>
        <v>1</v>
      </c>
      <c r="H41">
        <f>COUNTIF($D$32:$D41,H$31)</f>
        <v>4</v>
      </c>
      <c r="I41">
        <f>COUNTIF($D$32:$D41,I$31)</f>
        <v>5</v>
      </c>
      <c r="J41">
        <v>10</v>
      </c>
    </row>
    <row r="42" spans="4:10" x14ac:dyDescent="0.35">
      <c r="D42" t="s">
        <v>3</v>
      </c>
      <c r="E42">
        <v>1.3999999999999995</v>
      </c>
      <c r="F42">
        <v>10</v>
      </c>
      <c r="G42">
        <f>COUNTIF($D$32:$D42,G$31)</f>
        <v>2</v>
      </c>
      <c r="H42">
        <f>COUNTIF($D$32:$D42,H$31)</f>
        <v>4</v>
      </c>
      <c r="I42">
        <f>COUNTIF($D$32:$D42,I$31)</f>
        <v>5</v>
      </c>
      <c r="J42">
        <v>11</v>
      </c>
    </row>
    <row r="43" spans="4:10" x14ac:dyDescent="0.35">
      <c r="D43" t="s">
        <v>3</v>
      </c>
      <c r="E43">
        <v>1.4317821063276353</v>
      </c>
      <c r="F43">
        <v>11</v>
      </c>
      <c r="G43">
        <f>COUNTIF($D$32:$D43,G$31)</f>
        <v>3</v>
      </c>
      <c r="H43">
        <f>COUNTIF($D$32:$D43,H$31)</f>
        <v>4</v>
      </c>
      <c r="I43">
        <f>COUNTIF($D$32:$D43,I$31)</f>
        <v>5</v>
      </c>
      <c r="J43">
        <v>12</v>
      </c>
    </row>
    <row r="44" spans="4:10" x14ac:dyDescent="0.35">
      <c r="D44" t="s">
        <v>4</v>
      </c>
      <c r="E44">
        <v>1.5231546211727811</v>
      </c>
      <c r="F44">
        <v>12</v>
      </c>
      <c r="G44">
        <f>COUNTIF($D$32:$D44,G$31)</f>
        <v>3</v>
      </c>
      <c r="H44">
        <f>COUNTIF($D$32:$D44,H$31)</f>
        <v>5</v>
      </c>
      <c r="I44">
        <f>COUNTIF($D$32:$D44,I$31)</f>
        <v>5</v>
      </c>
      <c r="J44">
        <v>13</v>
      </c>
    </row>
    <row r="45" spans="4:10" x14ac:dyDescent="0.35">
      <c r="D45" t="s">
        <v>3</v>
      </c>
      <c r="E45">
        <v>1.6124515496597096</v>
      </c>
      <c r="F45">
        <v>13</v>
      </c>
      <c r="G45">
        <f>COUNTIF($D$32:$D45,G$31)</f>
        <v>4</v>
      </c>
      <c r="H45">
        <f>COUNTIF($D$32:$D45,H$31)</f>
        <v>5</v>
      </c>
      <c r="I45">
        <f>COUNTIF($D$32:$D45,I$31)</f>
        <v>5</v>
      </c>
      <c r="J45">
        <v>14</v>
      </c>
    </row>
    <row r="46" spans="4:10" x14ac:dyDescent="0.35">
      <c r="D46" t="s">
        <v>3</v>
      </c>
      <c r="E46">
        <v>1.7029386365926404</v>
      </c>
      <c r="F46">
        <v>14</v>
      </c>
      <c r="G46">
        <f>COUNTIF($D$32:$D46,G$31)</f>
        <v>5</v>
      </c>
      <c r="H46">
        <f>COUNTIF($D$32:$D46,H$31)</f>
        <v>5</v>
      </c>
      <c r="I46">
        <f>COUNTIF($D$32:$D46,I$31)</f>
        <v>5</v>
      </c>
      <c r="J46">
        <v>15</v>
      </c>
    </row>
  </sheetData>
  <conditionalFormatting sqref="F3:F17">
    <cfRule type="top10" dxfId="30" priority="1" rank="5"/>
  </conditionalFormatting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ML-Batch-1</vt:lpstr>
      <vt:lpstr>ML-Batch-1 (4)</vt:lpstr>
      <vt:lpstr>KNN</vt:lpstr>
      <vt:lpstr>iris</vt:lpstr>
      <vt:lpstr>iris (2)</vt:lpstr>
      <vt:lpstr>ML-Batch-2</vt:lpstr>
      <vt:lpstr>ML-Batch-1 (2)</vt:lpstr>
      <vt:lpstr>ML-Batch-1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cex</dc:creator>
  <cp:lastModifiedBy>Arnab</cp:lastModifiedBy>
  <dcterms:created xsi:type="dcterms:W3CDTF">2018-07-02T07:21:35Z</dcterms:created>
  <dcterms:modified xsi:type="dcterms:W3CDTF">2023-02-12T10:15:28Z</dcterms:modified>
</cp:coreProperties>
</file>