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nab Docs\Machine Learning\Decision Tree\"/>
    </mc:Choice>
  </mc:AlternateContent>
  <xr:revisionPtr revIDLastSave="0" documentId="13_ncr:1_{EA9A3F6D-81A3-48A7-AB75-1D36D3A2E2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cision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1" l="1"/>
  <c r="I60" i="1" s="1"/>
  <c r="K53" i="1" l="1"/>
  <c r="K52" i="1"/>
  <c r="K50" i="1"/>
  <c r="L50" i="1" s="1"/>
  <c r="K49" i="1"/>
  <c r="K47" i="1"/>
  <c r="L47" i="1" s="1"/>
  <c r="K46" i="1"/>
  <c r="K34" i="1"/>
  <c r="K33" i="1"/>
  <c r="K37" i="1"/>
  <c r="L37" i="1" s="1"/>
  <c r="K36" i="1"/>
  <c r="K31" i="1"/>
  <c r="K30" i="1"/>
  <c r="L30" i="1" s="1"/>
  <c r="K29" i="1"/>
  <c r="K25" i="1"/>
  <c r="L25" i="1" s="1"/>
  <c r="K24" i="1"/>
  <c r="K22" i="1"/>
  <c r="L22" i="1" s="1"/>
  <c r="K21" i="1"/>
  <c r="K19" i="1"/>
  <c r="L19" i="1" s="1"/>
  <c r="K18" i="1"/>
  <c r="L18" i="1" s="1"/>
  <c r="K17" i="1"/>
  <c r="K15" i="1"/>
  <c r="L15" i="1" s="1"/>
  <c r="K14" i="1"/>
  <c r="K13" i="1"/>
  <c r="D20" i="1"/>
  <c r="J11" i="1" s="1"/>
  <c r="D19" i="1"/>
  <c r="L13" i="1" l="1"/>
  <c r="L24" i="1"/>
  <c r="L17" i="1"/>
  <c r="L46" i="1"/>
  <c r="L49" i="1"/>
  <c r="L36" i="1"/>
  <c r="L21" i="1"/>
  <c r="D21" i="1"/>
  <c r="I11" i="1"/>
  <c r="K11" i="1" l="1"/>
  <c r="M45" i="1" l="1"/>
  <c r="M12" i="1"/>
  <c r="M48" i="1"/>
  <c r="M32" i="1"/>
  <c r="M35" i="1"/>
  <c r="M23" i="1"/>
  <c r="M51" i="1"/>
  <c r="M16" i="1"/>
  <c r="M20" i="1"/>
  <c r="M28" i="1"/>
  <c r="L11" i="1"/>
  <c r="N12" i="1" s="1"/>
  <c r="N48" i="1" l="1"/>
  <c r="N35" i="1"/>
  <c r="N28" i="1"/>
  <c r="N45" i="1"/>
  <c r="N32" i="1"/>
  <c r="N51" i="1"/>
  <c r="N23" i="1"/>
  <c r="N20" i="1"/>
  <c r="N16" i="1"/>
</calcChain>
</file>

<file path=xl/sharedStrings.xml><?xml version="1.0" encoding="utf-8"?>
<sst xmlns="http://schemas.openxmlformats.org/spreadsheetml/2006/main" count="345" uniqueCount="69">
  <si>
    <t>Day</t>
  </si>
  <si>
    <t>Outlook</t>
  </si>
  <si>
    <t>Temperature</t>
  </si>
  <si>
    <t>Humidity</t>
  </si>
  <si>
    <t>Wind</t>
  </si>
  <si>
    <t>Play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</si>
  <si>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</si>
  <si>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</si>
  <si>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</si>
  <si>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</si>
  <si>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</si>
  <si>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</si>
  <si>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</si>
  <si>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</si>
  <si>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</si>
  <si>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</si>
  <si>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</si>
  <si>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</si>
  <si>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Total rows =</t>
  </si>
  <si>
    <t>Yes Count (p) =</t>
  </si>
  <si>
    <t>No Count (n) =</t>
  </si>
  <si>
    <t>p</t>
  </si>
  <si>
    <t>n</t>
  </si>
  <si>
    <t>p + n</t>
  </si>
  <si>
    <t xml:space="preserve">Information Gain I(p,n) </t>
  </si>
  <si>
    <t>Entropy</t>
  </si>
  <si>
    <t>Gain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</si>
  <si>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</si>
  <si>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</si>
  <si>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</si>
  <si>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</si>
  <si>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</si>
  <si>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</si>
  <si>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</si>
  <si>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</t>
  </si>
  <si>
    <t>B</t>
  </si>
  <si>
    <t>Total</t>
  </si>
  <si>
    <t>gini = 0.392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</si>
  <si>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</si>
  <si>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</si>
  <si>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</si>
  <si>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</si>
  <si>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</si>
  <si>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</si>
  <si>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</si>
  <si>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</si>
  <si>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</si>
  <si>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Classification &amp; Regression Trees (CART)</t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</si>
  <si>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</si>
  <si>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</si>
  <si>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</si>
  <si>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</si>
  <si>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Outlook X[0]</t>
  </si>
  <si>
    <t>Temperature X[1]</t>
  </si>
  <si>
    <t>Humidity X[2]</t>
  </si>
  <si>
    <t>Wind X[3]</t>
  </si>
  <si>
    <t>Play y</t>
  </si>
  <si>
    <t>No - 0</t>
  </si>
  <si>
    <t>Yes - 1</t>
  </si>
  <si>
    <t>Weak - 1</t>
  </si>
  <si>
    <t>Strong - 0</t>
  </si>
  <si>
    <t>High - 0</t>
  </si>
  <si>
    <t>Normal - 1</t>
  </si>
  <si>
    <t>Hot - 1</t>
  </si>
  <si>
    <t>Mild - 2</t>
  </si>
  <si>
    <t>Cool - 0</t>
  </si>
  <si>
    <t>Sunny - 2</t>
  </si>
  <si>
    <t>Overcast - 0</t>
  </si>
  <si>
    <t>Rain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</si>
</sst>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8" xfId="0" applyFont="1" applyBorder="1"/>
    <xf numFmtId="0" fontId="1" fillId="0" borderId="10" xfId="0" applyFont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2" fillId="0" borderId="1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3" borderId="1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4082" y="63500"/>
          <a:ext cx="8226861" cy="16298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391583</xdr:colOff>
      <xdr:row>11</xdr:row>
      <xdr:rowOff>95251</xdr:rowOff>
    </xdr:from>
    <xdr:to>
      <xdr:col>20</xdr:col>
      <xdr:colOff>89959</xdr:colOff>
      <xdr:row>15</xdr:row>
      <xdr:rowOff>219076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4833" y="2677584"/>
          <a:ext cx="4101042" cy="109749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1" y="6180667"/>
          <a:ext cx="4863042" cy="23050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499" y="10128249"/>
          <a:ext cx="4843992" cy="22955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083" y="12763500"/>
          <a:ext cx="5541433" cy="233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8" name="Picture 7" descr="Gini Index Calculatio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12541250"/>
          <a:ext cx="2861310" cy="9988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6"/>
  <sheetViews>
    <sheetView showGridLines="0" tabSelected="1" zoomScale="70" zoomScaleNormal="70" workbookViewId="0"/>
  </sheetViews>
  <sheetFormatPr defaultRowHeight="14.4" x14ac:dyDescent="0.3"/>
  <cols>
    <col min="1" max="1" width="4.21875" customWidth="1"/>
    <col min="2" max="2" width="8.5546875" customWidth="1"/>
    <col min="3" max="3" width="18" bestFit="1" customWidth="1"/>
    <col min="4" max="4" width="16.21875" bestFit="1" customWidth="1"/>
    <col min="5" max="5" width="11.77734375" bestFit="1" customWidth="1"/>
    <col min="6" max="6" width="8.5546875" bestFit="1" customWidth="1"/>
    <col min="7" max="7" width="6" bestFit="1" customWidth="1"/>
    <col min="8" max="8" width="12.5546875" style="9" bestFit="1" customWidth="1"/>
    <col min="9" max="9" width="8.77734375" customWidth="1"/>
    <col min="12" max="12" width="28" style="7" bestFit="1" customWidth="1"/>
    <col min="13" max="14" width="9.21875" style="7"/>
    <col min="20" max="20" width="20" bestFit="1" customWidth="1"/>
    <col min="21" max="21" width="34" bestFit="1" customWidth="1"/>
    <col min="22" max="22" width="10.21875" bestFit="1" customWidth="1"/>
    <col min="25" max="25" width="15.21875" bestFit="1" customWidth="1"/>
    <col min="26" max="26" width="20.77734375" bestFit="1" customWidth="1"/>
    <col min="27" max="27" width="16.44140625" bestFit="1" customWidth="1"/>
    <col min="28" max="28" width="12.109375" bestFit="1" customWidth="1"/>
    <col min="29" max="29" width="8.109375" bestFit="1" customWidth="1"/>
  </cols>
  <sheetData>
    <row r="1" spans="2:29" x14ac:dyDescent="0.3">
      <c r="H1" s="8"/>
      <c r="I1" s="7"/>
      <c r="J1" s="7"/>
      <c r="K1" s="7"/>
      <c r="O1" s="7"/>
      <c r="P1" s="7"/>
      <c r="Q1" s="7"/>
      <c r="R1" s="7"/>
      <c r="S1" s="7"/>
      <c r="T1" s="7"/>
      <c r="U1" s="7"/>
    </row>
    <row r="2" spans="2:29" ht="15" thickBot="1" x14ac:dyDescent="0.35">
      <c r="H2" s="8"/>
      <c r="I2" s="7"/>
      <c r="J2" s="7"/>
      <c r="K2" s="7"/>
      <c r="O2" s="7"/>
      <c r="P2" s="7"/>
      <c r="Q2" s="7"/>
      <c r="R2" s="7"/>
      <c r="S2" s="7"/>
      <c r="T2" s="7"/>
      <c r="U2" s="7"/>
    </row>
    <row r="3" spans="2:29" ht="18.600000000000001" thickBot="1" x14ac:dyDescent="0.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8"/>
      <c r="I3" s="7"/>
      <c r="J3" s="7"/>
      <c r="K3" s="7"/>
      <c r="O3" s="7"/>
      <c r="P3" s="7"/>
      <c r="Q3" s="7"/>
      <c r="R3" s="7"/>
      <c r="S3" s="7"/>
      <c r="T3" s="7"/>
      <c r="U3" s="7"/>
      <c r="X3" s="1" t="s">
        <v>0</v>
      </c>
      <c r="Y3" s="2" t="s">
        <v>52</v>
      </c>
      <c r="Z3" s="2" t="s">
        <v>53</v>
      </c>
      <c r="AA3" s="2" t="s">
        <v>54</v>
      </c>
      <c r="AB3" s="2" t="s">
        <v>55</v>
      </c>
      <c r="AC3" s="1" t="s">
        <v>56</v>
      </c>
    </row>
    <row r="4" spans="2:29" ht="18.600000000000001" thickBot="1" x14ac:dyDescent="0.4">
      <c r="B4" s="3">
        <v>1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8"/>
      <c r="I4" s="7"/>
      <c r="J4" s="7"/>
      <c r="K4" s="7"/>
      <c r="O4" s="7"/>
      <c r="P4" s="7"/>
      <c r="Q4" s="7"/>
      <c r="R4" s="7"/>
      <c r="S4" s="7"/>
      <c r="T4" s="7"/>
      <c r="U4" s="7"/>
      <c r="X4" s="3">
        <v>1</v>
      </c>
      <c r="Y4" s="4" t="s">
        <v>66</v>
      </c>
      <c r="Z4" s="4" t="s">
        <v>63</v>
      </c>
      <c r="AA4" s="4" t="s">
        <v>61</v>
      </c>
      <c r="AB4" s="4" t="s">
        <v>59</v>
      </c>
      <c r="AC4" s="3" t="s">
        <v>57</v>
      </c>
    </row>
    <row r="5" spans="2:29" ht="18.600000000000001" thickBot="1" x14ac:dyDescent="0.4">
      <c r="B5" s="3">
        <v>2</v>
      </c>
      <c r="C5" s="4" t="s">
        <v>6</v>
      </c>
      <c r="D5" s="4" t="s">
        <v>7</v>
      </c>
      <c r="E5" s="4" t="s">
        <v>8</v>
      </c>
      <c r="F5" s="4" t="s">
        <v>11</v>
      </c>
      <c r="G5" s="4" t="s">
        <v>10</v>
      </c>
      <c r="H5" s="8"/>
      <c r="I5" s="7"/>
      <c r="J5" s="7"/>
      <c r="K5" s="7"/>
      <c r="O5" s="7"/>
      <c r="P5" s="7"/>
      <c r="Q5" s="7"/>
      <c r="R5" s="7"/>
      <c r="S5" s="7"/>
      <c r="T5" s="7"/>
      <c r="U5" s="7"/>
      <c r="X5" s="3">
        <v>2</v>
      </c>
      <c r="Y5" s="4" t="s">
        <v>66</v>
      </c>
      <c r="Z5" s="4" t="s">
        <v>63</v>
      </c>
      <c r="AA5" s="4" t="s">
        <v>61</v>
      </c>
      <c r="AB5" s="4" t="s">
        <v>60</v>
      </c>
      <c r="AC5" s="3" t="s">
        <v>57</v>
      </c>
    </row>
    <row r="6" spans="2:29" ht="18.600000000000001" thickBot="1" x14ac:dyDescent="0.4">
      <c r="B6" s="3">
        <v>3</v>
      </c>
      <c r="C6" s="4" t="s">
        <v>12</v>
      </c>
      <c r="D6" s="4" t="s">
        <v>7</v>
      </c>
      <c r="E6" s="4" t="s">
        <v>8</v>
      </c>
      <c r="F6" s="4" t="s">
        <v>9</v>
      </c>
      <c r="G6" s="4" t="s">
        <v>13</v>
      </c>
      <c r="H6" s="8"/>
      <c r="I6" s="7"/>
      <c r="J6" s="7"/>
      <c r="K6" s="7"/>
      <c r="O6" s="7"/>
      <c r="P6" s="7"/>
      <c r="Q6" s="7"/>
      <c r="R6" s="7"/>
      <c r="S6" s="7"/>
      <c r="T6" s="7"/>
      <c r="U6" s="7"/>
      <c r="X6" s="3">
        <v>3</v>
      </c>
      <c r="Y6" s="4" t="s">
        <v>67</v>
      </c>
      <c r="Z6" s="4" t="s">
        <v>63</v>
      </c>
      <c r="AA6" s="4" t="s">
        <v>61</v>
      </c>
      <c r="AB6" s="4" t="s">
        <v>59</v>
      </c>
      <c r="AC6" s="3" t="s">
        <v>58</v>
      </c>
    </row>
    <row r="7" spans="2:29" ht="18.600000000000001" thickBot="1" x14ac:dyDescent="0.4">
      <c r="B7" s="3">
        <v>4</v>
      </c>
      <c r="C7" s="4" t="s">
        <v>14</v>
      </c>
      <c r="D7" s="4" t="s">
        <v>15</v>
      </c>
      <c r="E7" s="4" t="s">
        <v>8</v>
      </c>
      <c r="F7" s="4" t="s">
        <v>9</v>
      </c>
      <c r="G7" s="4" t="s">
        <v>13</v>
      </c>
      <c r="H7" s="8"/>
      <c r="I7" s="7"/>
      <c r="J7" s="7"/>
      <c r="K7" s="7"/>
      <c r="O7" s="7"/>
      <c r="P7" s="7"/>
      <c r="Q7" s="7"/>
      <c r="R7" s="7"/>
      <c r="S7" s="7"/>
      <c r="T7" s="7"/>
      <c r="U7" s="7"/>
      <c r="X7" s="3">
        <v>4</v>
      </c>
      <c r="Y7" s="4" t="s">
        <v>68</v>
      </c>
      <c r="Z7" s="4" t="s">
        <v>64</v>
      </c>
      <c r="AA7" s="4" t="s">
        <v>61</v>
      </c>
      <c r="AB7" s="4" t="s">
        <v>59</v>
      </c>
      <c r="AC7" s="3" t="s">
        <v>58</v>
      </c>
    </row>
    <row r="8" spans="2:29" ht="18.600000000000001" thickBot="1" x14ac:dyDescent="0.4">
      <c r="B8" s="3">
        <v>5</v>
      </c>
      <c r="C8" s="4" t="s">
        <v>14</v>
      </c>
      <c r="D8" s="4" t="s">
        <v>16</v>
      </c>
      <c r="E8" s="4" t="s">
        <v>17</v>
      </c>
      <c r="F8" s="4" t="s">
        <v>9</v>
      </c>
      <c r="G8" s="4" t="s">
        <v>13</v>
      </c>
      <c r="H8" s="8"/>
      <c r="I8" s="7"/>
      <c r="J8" s="7"/>
      <c r="K8" s="7"/>
      <c r="O8" s="7"/>
      <c r="P8" s="7"/>
      <c r="Q8" s="7"/>
      <c r="R8" s="7"/>
      <c r="S8" s="7"/>
      <c r="T8" s="7"/>
      <c r="U8" s="7"/>
      <c r="X8" s="3">
        <v>5</v>
      </c>
      <c r="Y8" s="4" t="s">
        <v>68</v>
      </c>
      <c r="Z8" s="4" t="s">
        <v>65</v>
      </c>
      <c r="AA8" s="4" t="s">
        <v>62</v>
      </c>
      <c r="AB8" s="4" t="s">
        <v>59</v>
      </c>
      <c r="AC8" s="3" t="s">
        <v>58</v>
      </c>
    </row>
    <row r="9" spans="2:29" ht="18.600000000000001" thickBot="1" x14ac:dyDescent="0.4">
      <c r="B9" s="3">
        <v>6</v>
      </c>
      <c r="C9" s="4" t="s">
        <v>14</v>
      </c>
      <c r="D9" s="4" t="s">
        <v>16</v>
      </c>
      <c r="E9" s="4" t="s">
        <v>17</v>
      </c>
      <c r="F9" s="4" t="s">
        <v>11</v>
      </c>
      <c r="G9" s="4" t="s">
        <v>10</v>
      </c>
      <c r="H9" s="8"/>
      <c r="I9" s="7"/>
      <c r="J9" s="7"/>
      <c r="K9" s="7"/>
      <c r="O9" s="7"/>
      <c r="P9" s="7"/>
      <c r="Q9" s="7"/>
      <c r="R9" s="7"/>
      <c r="S9" s="7"/>
      <c r="T9" s="7"/>
      <c r="U9" s="7"/>
      <c r="X9" s="3">
        <v>6</v>
      </c>
      <c r="Y9" s="4" t="s">
        <v>68</v>
      </c>
      <c r="Z9" s="4" t="s">
        <v>65</v>
      </c>
      <c r="AA9" s="4" t="s">
        <v>62</v>
      </c>
      <c r="AB9" s="4" t="s">
        <v>60</v>
      </c>
      <c r="AC9" s="3" t="s">
        <v>57</v>
      </c>
    </row>
    <row r="10" spans="2:29" ht="18.600000000000001" thickBot="1" x14ac:dyDescent="0.4">
      <c r="B10" s="3">
        <v>7</v>
      </c>
      <c r="C10" s="4" t="s">
        <v>12</v>
      </c>
      <c r="D10" s="4" t="s">
        <v>16</v>
      </c>
      <c r="E10" s="4" t="s">
        <v>17</v>
      </c>
      <c r="F10" s="4" t="s">
        <v>11</v>
      </c>
      <c r="G10" s="4" t="s">
        <v>13</v>
      </c>
      <c r="H10" s="8"/>
      <c r="I10" s="5" t="s">
        <v>21</v>
      </c>
      <c r="J10" s="5" t="s">
        <v>22</v>
      </c>
      <c r="K10" s="5" t="s">
        <v>23</v>
      </c>
      <c r="L10" s="25" t="s">
        <v>24</v>
      </c>
      <c r="M10" s="7" t="s">
        <v>25</v>
      </c>
      <c r="N10" s="7" t="s">
        <v>26</v>
      </c>
      <c r="O10" s="7"/>
      <c r="P10" s="7"/>
      <c r="Q10" s="7"/>
      <c r="R10" s="7"/>
      <c r="S10" s="7"/>
      <c r="T10" s="7"/>
      <c r="U10" s="7"/>
      <c r="X10" s="3">
        <v>7</v>
      </c>
      <c r="Y10" s="4" t="s">
        <v>67</v>
      </c>
      <c r="Z10" s="4" t="s">
        <v>65</v>
      </c>
      <c r="AA10" s="4" t="s">
        <v>62</v>
      </c>
      <c r="AB10" s="4" t="s">
        <v>60</v>
      </c>
      <c r="AC10" s="3" t="s">
        <v>58</v>
      </c>
    </row>
    <row r="11" spans="2:29" ht="18.600000000000001" thickBot="1" x14ac:dyDescent="0.4">
      <c r="B11" s="3">
        <v>8</v>
      </c>
      <c r="C11" s="4" t="s">
        <v>6</v>
      </c>
      <c r="D11" s="4" t="s">
        <v>15</v>
      </c>
      <c r="E11" s="4" t="s">
        <v>8</v>
      </c>
      <c r="F11" s="4" t="s">
        <v>9</v>
      </c>
      <c r="G11" s="4" t="s">
        <v>10</v>
      </c>
      <c r="H11" s="8"/>
      <c r="I11" s="7">
        <f>D19</f>
        <v>9</v>
      </c>
      <c r="J11" s="7">
        <f>D20</f>
        <v>5</v>
      </c>
      <c r="K11" s="7">
        <f>I11+J11</f>
        <v>14</v>
      </c>
      <c r="L11" s="7">
        <f>((-I11/K11)*LOG(I11/K11,2)-(J11/K11)*LOG(J11/K11,2))</f>
        <v>0.94028595867063092</v>
      </c>
      <c r="O11" s="7"/>
      <c r="P11" s="7"/>
      <c r="Q11" s="7"/>
      <c r="R11" s="7"/>
      <c r="S11" s="7"/>
      <c r="T11" s="7"/>
      <c r="U11" s="7"/>
      <c r="X11" s="3">
        <v>8</v>
      </c>
      <c r="Y11" s="4" t="s">
        <v>66</v>
      </c>
      <c r="Z11" s="4" t="s">
        <v>64</v>
      </c>
      <c r="AA11" s="4" t="s">
        <v>61</v>
      </c>
      <c r="AB11" s="4" t="s">
        <v>59</v>
      </c>
      <c r="AC11" s="3" t="s">
        <v>57</v>
      </c>
    </row>
    <row r="12" spans="2:29" ht="18.600000000000001" thickBot="1" x14ac:dyDescent="0.4">
      <c r="B12" s="3">
        <v>9</v>
      </c>
      <c r="C12" s="4" t="s">
        <v>6</v>
      </c>
      <c r="D12" s="4" t="s">
        <v>16</v>
      </c>
      <c r="E12" s="4" t="s">
        <v>17</v>
      </c>
      <c r="F12" s="4" t="s">
        <v>9</v>
      </c>
      <c r="G12" s="10" t="s">
        <v>13</v>
      </c>
      <c r="H12" s="24" t="s">
        <v>1</v>
      </c>
      <c r="I12" s="11"/>
      <c r="J12" s="11"/>
      <c r="K12" s="11"/>
      <c r="L12" s="11"/>
      <c r="M12" s="11">
        <f>(K13/$K$11)*L13+(K14/$K$11)*L14+(K15/$K$11)*L15</f>
        <v>0.69353613889619181</v>
      </c>
      <c r="N12" s="12">
        <f>$L$11-M12</f>
        <v>0.24674981977443911</v>
      </c>
      <c r="O12" s="7"/>
      <c r="P12" s="7"/>
      <c r="Q12" s="7"/>
      <c r="R12" s="7"/>
      <c r="S12" s="7"/>
      <c r="T12" s="7"/>
      <c r="U12" s="7"/>
      <c r="X12" s="3">
        <v>9</v>
      </c>
      <c r="Y12" s="4" t="s">
        <v>66</v>
      </c>
      <c r="Z12" s="4" t="s">
        <v>65</v>
      </c>
      <c r="AA12" s="4" t="s">
        <v>62</v>
      </c>
      <c r="AB12" s="4" t="s">
        <v>59</v>
      </c>
      <c r="AC12" s="3" t="s">
        <v>58</v>
      </c>
    </row>
    <row r="13" spans="2:29" ht="18.600000000000001" thickBot="1" x14ac:dyDescent="0.4">
      <c r="B13" s="3">
        <v>10</v>
      </c>
      <c r="C13" s="4" t="s">
        <v>14</v>
      </c>
      <c r="D13" s="4" t="s">
        <v>15</v>
      </c>
      <c r="E13" s="4" t="s">
        <v>17</v>
      </c>
      <c r="F13" s="4" t="s">
        <v>9</v>
      </c>
      <c r="G13" s="10" t="s">
        <v>13</v>
      </c>
      <c r="H13" s="13" t="s">
        <v>6</v>
      </c>
      <c r="I13" s="7">
        <v>2</v>
      </c>
      <c r="J13" s="7">
        <v>3</v>
      </c>
      <c r="K13" s="7">
        <f>I13+J13</f>
        <v>5</v>
      </c>
      <c r="L13" s="7">
        <f>((-I13/K13)*LOG(I13/K13,2)-(J13/K13)*LOG(J13/K13,2))</f>
        <v>0.97095059445466858</v>
      </c>
      <c r="N13" s="14"/>
      <c r="O13" s="7"/>
      <c r="P13" s="7"/>
      <c r="Q13" s="7"/>
      <c r="R13" s="7"/>
      <c r="S13" s="7"/>
      <c r="T13" s="7"/>
      <c r="U13" s="7"/>
      <c r="X13" s="3">
        <v>10</v>
      </c>
      <c r="Y13" s="4" t="s">
        <v>68</v>
      </c>
      <c r="Z13" s="4" t="s">
        <v>64</v>
      </c>
      <c r="AA13" s="4" t="s">
        <v>62</v>
      </c>
      <c r="AB13" s="4" t="s">
        <v>59</v>
      </c>
      <c r="AC13" s="3" t="s">
        <v>58</v>
      </c>
    </row>
    <row r="14" spans="2:29" ht="18.600000000000001" thickBot="1" x14ac:dyDescent="0.4">
      <c r="B14" s="3">
        <v>11</v>
      </c>
      <c r="C14" s="4" t="s">
        <v>6</v>
      </c>
      <c r="D14" s="4" t="s">
        <v>15</v>
      </c>
      <c r="E14" s="4" t="s">
        <v>17</v>
      </c>
      <c r="F14" s="4" t="s">
        <v>11</v>
      </c>
      <c r="G14" s="10" t="s">
        <v>13</v>
      </c>
      <c r="H14" s="13" t="s">
        <v>12</v>
      </c>
      <c r="I14" s="7">
        <v>4</v>
      </c>
      <c r="J14" s="7">
        <v>0</v>
      </c>
      <c r="K14" s="7">
        <f>I14+J14</f>
        <v>4</v>
      </c>
      <c r="L14" s="7">
        <v>0</v>
      </c>
      <c r="N14" s="14"/>
      <c r="O14" s="7"/>
      <c r="P14" s="7"/>
      <c r="Q14" s="7"/>
      <c r="R14" s="7"/>
      <c r="S14" s="7"/>
      <c r="T14" s="7"/>
      <c r="U14" s="7"/>
      <c r="X14" s="3">
        <v>11</v>
      </c>
      <c r="Y14" s="4" t="s">
        <v>66</v>
      </c>
      <c r="Z14" s="4" t="s">
        <v>64</v>
      </c>
      <c r="AA14" s="4" t="s">
        <v>62</v>
      </c>
      <c r="AB14" s="4" t="s">
        <v>60</v>
      </c>
      <c r="AC14" s="3" t="s">
        <v>58</v>
      </c>
    </row>
    <row r="15" spans="2:29" ht="18.600000000000001" thickBot="1" x14ac:dyDescent="0.4">
      <c r="B15" s="3">
        <v>12</v>
      </c>
      <c r="C15" s="4" t="s">
        <v>12</v>
      </c>
      <c r="D15" s="4" t="s">
        <v>15</v>
      </c>
      <c r="E15" s="4" t="s">
        <v>8</v>
      </c>
      <c r="F15" s="4" t="s">
        <v>11</v>
      </c>
      <c r="G15" s="10" t="s">
        <v>13</v>
      </c>
      <c r="H15" s="13" t="s">
        <v>14</v>
      </c>
      <c r="I15" s="7">
        <v>3</v>
      </c>
      <c r="J15" s="7">
        <v>2</v>
      </c>
      <c r="K15" s="7">
        <f>I15+J15</f>
        <v>5</v>
      </c>
      <c r="L15" s="7">
        <f>((-I15/K15)*LOG(I15/K15,2)-(J15/K15)*LOG(J15/K15,2))</f>
        <v>0.97095059445466858</v>
      </c>
      <c r="N15" s="14"/>
      <c r="O15" s="7"/>
      <c r="P15" s="7"/>
      <c r="Q15" s="7"/>
      <c r="R15" s="7"/>
      <c r="S15" s="7"/>
      <c r="T15" s="7"/>
      <c r="U15" s="7"/>
      <c r="X15" s="3">
        <v>12</v>
      </c>
      <c r="Y15" s="4" t="s">
        <v>67</v>
      </c>
      <c r="Z15" s="4" t="s">
        <v>64</v>
      </c>
      <c r="AA15" s="4" t="s">
        <v>61</v>
      </c>
      <c r="AB15" s="4" t="s">
        <v>60</v>
      </c>
      <c r="AC15" s="3" t="s">
        <v>58</v>
      </c>
    </row>
    <row r="16" spans="2:29" ht="18.600000000000001" thickBot="1" x14ac:dyDescent="0.4">
      <c r="B16" s="3">
        <v>13</v>
      </c>
      <c r="C16" s="4" t="s">
        <v>12</v>
      </c>
      <c r="D16" s="4" t="s">
        <v>7</v>
      </c>
      <c r="E16" s="4" t="s">
        <v>17</v>
      </c>
      <c r="F16" s="4" t="s">
        <v>9</v>
      </c>
      <c r="G16" s="10" t="s">
        <v>13</v>
      </c>
      <c r="H16" s="24" t="s">
        <v>2</v>
      </c>
      <c r="I16" s="7"/>
      <c r="J16" s="7"/>
      <c r="K16" s="7"/>
      <c r="M16" s="7">
        <f>(K17/$K$11)*L17+(K18/$K$11)*L18+(K19/$K$11)*L19</f>
        <v>0.91106339301167627</v>
      </c>
      <c r="N16" s="14">
        <f>$L$11-M16</f>
        <v>2.9222565658954647E-2</v>
      </c>
      <c r="O16" s="7"/>
      <c r="P16" s="7"/>
      <c r="Q16" s="7"/>
      <c r="R16" s="7"/>
      <c r="S16" s="7"/>
      <c r="T16" s="7"/>
      <c r="U16" s="7"/>
      <c r="X16" s="3">
        <v>13</v>
      </c>
      <c r="Y16" s="4" t="s">
        <v>67</v>
      </c>
      <c r="Z16" s="4" t="s">
        <v>63</v>
      </c>
      <c r="AA16" s="4" t="s">
        <v>62</v>
      </c>
      <c r="AB16" s="4" t="s">
        <v>59</v>
      </c>
      <c r="AC16" s="3" t="s">
        <v>58</v>
      </c>
    </row>
    <row r="17" spans="2:29" ht="18.600000000000001" thickBot="1" x14ac:dyDescent="0.4">
      <c r="B17" s="3">
        <v>14</v>
      </c>
      <c r="C17" s="4" t="s">
        <v>14</v>
      </c>
      <c r="D17" s="4" t="s">
        <v>15</v>
      </c>
      <c r="E17" s="4" t="s">
        <v>8</v>
      </c>
      <c r="F17" s="4" t="s">
        <v>11</v>
      </c>
      <c r="G17" s="10" t="s">
        <v>10</v>
      </c>
      <c r="H17" s="13" t="s">
        <v>7</v>
      </c>
      <c r="I17" s="7">
        <v>2</v>
      </c>
      <c r="J17" s="7">
        <v>2</v>
      </c>
      <c r="K17" s="7">
        <f>I17+J17</f>
        <v>4</v>
      </c>
      <c r="L17" s="7">
        <f>((-I17/K17)*LOG(I17/K17,2)-(J17/K17)*LOG(J17/K17,2))</f>
        <v>1</v>
      </c>
      <c r="N17" s="14"/>
      <c r="O17" s="7"/>
      <c r="P17" s="7"/>
      <c r="Q17" s="7"/>
      <c r="R17" s="7"/>
      <c r="S17" s="7"/>
      <c r="T17" s="7"/>
      <c r="U17" s="7"/>
      <c r="X17" s="3">
        <v>14</v>
      </c>
      <c r="Y17" s="4" t="s">
        <v>68</v>
      </c>
      <c r="Z17" s="4" t="s">
        <v>64</v>
      </c>
      <c r="AA17" s="4" t="s">
        <v>61</v>
      </c>
      <c r="AB17" s="4" t="s">
        <v>60</v>
      </c>
      <c r="AC17" s="3" t="s">
        <v>57</v>
      </c>
    </row>
    <row r="18" spans="2:29" ht="15" thickBot="1" x14ac:dyDescent="0.35">
      <c r="H18" s="13" t="s">
        <v>15</v>
      </c>
      <c r="I18" s="7">
        <v>4</v>
      </c>
      <c r="J18" s="7">
        <v>2</v>
      </c>
      <c r="K18" s="7">
        <f>I18+J18</f>
        <v>6</v>
      </c>
      <c r="L18" s="7">
        <f>((-I18/K18)*LOG(I18/K18,2)-(J18/K18)*LOG(J18/K18,2))</f>
        <v>0.91829583405448956</v>
      </c>
      <c r="N18" s="14"/>
      <c r="O18" s="7"/>
      <c r="P18" s="7"/>
      <c r="Q18" s="7"/>
      <c r="R18" s="7"/>
      <c r="S18" s="7"/>
      <c r="T18" s="7"/>
      <c r="U18" s="7"/>
    </row>
    <row r="19" spans="2:29" ht="18.600000000000001" thickBot="1" x14ac:dyDescent="0.4">
      <c r="C19" s="6" t="s">
        <v>19</v>
      </c>
      <c r="D19">
        <f>COUNTIF(G4:G17,"yes")</f>
        <v>9</v>
      </c>
      <c r="H19" s="13" t="s">
        <v>16</v>
      </c>
      <c r="I19" s="7">
        <v>3</v>
      </c>
      <c r="J19" s="7">
        <v>1</v>
      </c>
      <c r="K19" s="7">
        <f>I19+J19</f>
        <v>4</v>
      </c>
      <c r="L19" s="7">
        <f>((-I19/K19)*LOG(I19/K19,2)-(J19/K19)*LOG(J19/K19,2))</f>
        <v>0.81127812445913283</v>
      </c>
      <c r="N19" s="14"/>
      <c r="O19" s="7"/>
      <c r="P19" s="7"/>
      <c r="Q19" s="7"/>
      <c r="R19" s="7"/>
      <c r="S19" s="7"/>
      <c r="T19" s="7"/>
      <c r="U19" s="7"/>
      <c r="X19" s="1" t="s">
        <v>0</v>
      </c>
      <c r="Y19" s="2" t="s">
        <v>52</v>
      </c>
      <c r="Z19" s="2" t="s">
        <v>53</v>
      </c>
      <c r="AA19" s="2" t="s">
        <v>54</v>
      </c>
      <c r="AB19" s="2" t="s">
        <v>55</v>
      </c>
      <c r="AC19" s="1" t="s">
        <v>56</v>
      </c>
    </row>
    <row r="20" spans="2:29" ht="18.600000000000001" thickBot="1" x14ac:dyDescent="0.4">
      <c r="C20" s="6" t="s">
        <v>20</v>
      </c>
      <c r="D20">
        <f>COUNTIF(G4:G17,"no")</f>
        <v>5</v>
      </c>
      <c r="H20" s="24" t="s">
        <v>3</v>
      </c>
      <c r="I20" s="7"/>
      <c r="J20" s="7"/>
      <c r="K20" s="7"/>
      <c r="M20" s="7">
        <f>(K21/$K$11)*L21+(K22/$K$11)*L22</f>
        <v>0.78845045730828955</v>
      </c>
      <c r="N20" s="14">
        <f>$L$11-M20</f>
        <v>0.15183550136234136</v>
      </c>
      <c r="O20" s="7"/>
      <c r="P20" s="7"/>
      <c r="Q20" s="7"/>
      <c r="R20" s="7"/>
      <c r="S20" s="7"/>
      <c r="T20" s="7"/>
      <c r="U20" s="7"/>
      <c r="X20" s="29">
        <v>1</v>
      </c>
      <c r="Y20" s="30" t="s">
        <v>66</v>
      </c>
      <c r="Z20" s="30" t="s">
        <v>64</v>
      </c>
      <c r="AA20" s="30" t="s">
        <v>62</v>
      </c>
      <c r="AB20" s="30" t="s">
        <v>59</v>
      </c>
      <c r="AC20" s="30" t="s">
        <v>58</v>
      </c>
    </row>
    <row r="21" spans="2:29" ht="18.600000000000001" thickBot="1" x14ac:dyDescent="0.4">
      <c r="C21" s="6" t="s">
        <v>18</v>
      </c>
      <c r="D21">
        <f>D19+D20</f>
        <v>14</v>
      </c>
      <c r="H21" s="13" t="s">
        <v>8</v>
      </c>
      <c r="I21" s="7">
        <v>3</v>
      </c>
      <c r="J21" s="7">
        <v>4</v>
      </c>
      <c r="K21" s="7">
        <f>I21+J21</f>
        <v>7</v>
      </c>
      <c r="L21" s="7">
        <f>((-I21/K21)*LOG(I21/K21,2)-(J21/K21)*LOG(J21/K21,2))</f>
        <v>0.98522813603425163</v>
      </c>
      <c r="N21" s="14"/>
      <c r="O21" s="7"/>
      <c r="P21" s="7"/>
      <c r="Q21" s="7"/>
      <c r="R21" s="7"/>
      <c r="S21" s="7"/>
      <c r="T21" s="7"/>
      <c r="U21" s="7"/>
      <c r="X21" s="29">
        <v>2</v>
      </c>
      <c r="Y21" s="30" t="s">
        <v>68</v>
      </c>
      <c r="Z21" s="30" t="s">
        <v>63</v>
      </c>
      <c r="AA21" s="30" t="s">
        <v>61</v>
      </c>
      <c r="AB21" s="30" t="s">
        <v>60</v>
      </c>
      <c r="AC21" s="30" t="s">
        <v>57</v>
      </c>
    </row>
    <row r="22" spans="2:29" ht="15" thickBot="1" x14ac:dyDescent="0.35">
      <c r="H22" s="15" t="s">
        <v>17</v>
      </c>
      <c r="I22" s="7">
        <v>6</v>
      </c>
      <c r="J22" s="7">
        <v>1</v>
      </c>
      <c r="K22" s="7">
        <f>I22+J22</f>
        <v>7</v>
      </c>
      <c r="L22" s="7">
        <f>((-I22/K22)*LOG(I22/K22,2)-(J22/K22)*LOG(J22/K22,2))</f>
        <v>0.59167277858232747</v>
      </c>
      <c r="N22" s="14"/>
    </row>
    <row r="23" spans="2:29" ht="15" thickBot="1" x14ac:dyDescent="0.35">
      <c r="H23" s="23" t="s">
        <v>4</v>
      </c>
      <c r="M23" s="7">
        <f>(K24/$K$11)*L24+(K25/$K$11)*L25</f>
        <v>0.89215892826236165</v>
      </c>
      <c r="N23" s="14">
        <f>$L$11-M23</f>
        <v>4.8127030408269267E-2</v>
      </c>
    </row>
    <row r="24" spans="2:29" x14ac:dyDescent="0.3">
      <c r="H24" s="15" t="s">
        <v>11</v>
      </c>
      <c r="I24" s="7">
        <v>3</v>
      </c>
      <c r="J24" s="7">
        <v>3</v>
      </c>
      <c r="K24" s="7">
        <f>I24+J24</f>
        <v>6</v>
      </c>
      <c r="L24" s="7">
        <f>((-I24/K24)*LOG(I24/K24,2)-(J24/K24)*LOG(J24/K24,2))</f>
        <v>1</v>
      </c>
      <c r="N24" s="14"/>
    </row>
    <row r="25" spans="2:29" ht="15" thickBot="1" x14ac:dyDescent="0.35">
      <c r="H25" s="16" t="s">
        <v>9</v>
      </c>
      <c r="I25" s="17">
        <v>6</v>
      </c>
      <c r="J25" s="17">
        <v>2</v>
      </c>
      <c r="K25" s="17">
        <f>I25+J25</f>
        <v>8</v>
      </c>
      <c r="L25" s="17">
        <f>((-I25/K25)*LOG(I25/K25,2)-(J25/K25)*LOG(J25/K25,2))</f>
        <v>0.81127812445913283</v>
      </c>
      <c r="M25" s="17"/>
      <c r="N25" s="26"/>
    </row>
    <row r="27" spans="2:29" ht="18.600000000000001" thickBot="1" x14ac:dyDescent="0.4">
      <c r="I27" s="5" t="s">
        <v>21</v>
      </c>
      <c r="J27" s="5" t="s">
        <v>22</v>
      </c>
      <c r="K27" s="5" t="s">
        <v>23</v>
      </c>
      <c r="L27" s="25" t="s">
        <v>24</v>
      </c>
      <c r="M27" s="7" t="s">
        <v>25</v>
      </c>
      <c r="N27" s="7" t="s">
        <v>26</v>
      </c>
    </row>
    <row r="28" spans="2:29" ht="18.600000000000001" thickBot="1" x14ac:dyDescent="0.4">
      <c r="B28" s="1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19" t="s">
        <v>5</v>
      </c>
      <c r="H28" s="23" t="s">
        <v>27</v>
      </c>
      <c r="I28" s="20"/>
      <c r="J28" s="20"/>
      <c r="K28" s="20"/>
      <c r="L28" s="11"/>
      <c r="M28" s="11">
        <f>(K29/$K$11)*L29+(K30/$K$11)*L30+(K31/$K$11)*L31</f>
        <v>0.14285714285714285</v>
      </c>
      <c r="N28" s="21">
        <f>$L$11-M28</f>
        <v>0.79742881581348812</v>
      </c>
    </row>
    <row r="29" spans="2:29" ht="18.600000000000001" thickBot="1" x14ac:dyDescent="0.4">
      <c r="B29" s="3">
        <v>1</v>
      </c>
      <c r="C29" s="4" t="s">
        <v>6</v>
      </c>
      <c r="D29" s="4" t="s">
        <v>7</v>
      </c>
      <c r="E29" s="4" t="s">
        <v>8</v>
      </c>
      <c r="F29" s="4" t="s">
        <v>9</v>
      </c>
      <c r="G29" s="10" t="s">
        <v>10</v>
      </c>
      <c r="H29" s="15" t="s">
        <v>7</v>
      </c>
      <c r="I29" s="7">
        <v>0</v>
      </c>
      <c r="J29" s="7">
        <v>2</v>
      </c>
      <c r="K29" s="7">
        <f t="shared" ref="K29:K34" si="0">I29+J29</f>
        <v>2</v>
      </c>
      <c r="L29" s="7">
        <v>0</v>
      </c>
      <c r="N29" s="14"/>
    </row>
    <row r="30" spans="2:29" ht="18.600000000000001" thickBot="1" x14ac:dyDescent="0.4">
      <c r="B30" s="3">
        <v>2</v>
      </c>
      <c r="C30" s="4" t="s">
        <v>6</v>
      </c>
      <c r="D30" s="4" t="s">
        <v>7</v>
      </c>
      <c r="E30" s="4" t="s">
        <v>8</v>
      </c>
      <c r="F30" s="4" t="s">
        <v>11</v>
      </c>
      <c r="G30" s="10" t="s">
        <v>10</v>
      </c>
      <c r="H30" s="13" t="s">
        <v>15</v>
      </c>
      <c r="I30" s="7">
        <v>1</v>
      </c>
      <c r="J30" s="7">
        <v>1</v>
      </c>
      <c r="K30" s="7">
        <f t="shared" si="0"/>
        <v>2</v>
      </c>
      <c r="L30" s="7">
        <f>((-I30/K30)*LOG(I30/K30,2)-(J30/K30)*LOG(J30/K30,2))</f>
        <v>1</v>
      </c>
      <c r="N30" s="14"/>
    </row>
    <row r="31" spans="2:29" ht="18.600000000000001" thickBot="1" x14ac:dyDescent="0.4">
      <c r="B31" s="3">
        <v>8</v>
      </c>
      <c r="C31" s="4" t="s">
        <v>6</v>
      </c>
      <c r="D31" s="4" t="s">
        <v>15</v>
      </c>
      <c r="E31" s="4" t="s">
        <v>8</v>
      </c>
      <c r="F31" s="4" t="s">
        <v>9</v>
      </c>
      <c r="G31" s="10" t="s">
        <v>10</v>
      </c>
      <c r="H31" s="13" t="s">
        <v>16</v>
      </c>
      <c r="I31" s="7">
        <v>1</v>
      </c>
      <c r="J31" s="7">
        <v>0</v>
      </c>
      <c r="K31" s="7">
        <f t="shared" si="0"/>
        <v>1</v>
      </c>
      <c r="L31" s="7">
        <v>0</v>
      </c>
      <c r="N31" s="14"/>
    </row>
    <row r="32" spans="2:29" ht="18.600000000000001" thickBot="1" x14ac:dyDescent="0.4">
      <c r="B32" s="3">
        <v>9</v>
      </c>
      <c r="C32" s="4" t="s">
        <v>6</v>
      </c>
      <c r="D32" s="4" t="s">
        <v>16</v>
      </c>
      <c r="E32" s="4" t="s">
        <v>17</v>
      </c>
      <c r="F32" s="4" t="s">
        <v>9</v>
      </c>
      <c r="G32" s="10" t="s">
        <v>13</v>
      </c>
      <c r="H32" s="23" t="s">
        <v>28</v>
      </c>
      <c r="M32" s="7">
        <f>(K33/$K$11)*L33+(K34/$K$11)*L34</f>
        <v>0</v>
      </c>
      <c r="N32" s="22">
        <f>$L$11-M32</f>
        <v>0.94028595867063092</v>
      </c>
    </row>
    <row r="33" spans="2:14" ht="18.600000000000001" thickBot="1" x14ac:dyDescent="0.4">
      <c r="B33" s="3">
        <v>11</v>
      </c>
      <c r="C33" s="4" t="s">
        <v>6</v>
      </c>
      <c r="D33" s="4" t="s">
        <v>15</v>
      </c>
      <c r="E33" s="4" t="s">
        <v>17</v>
      </c>
      <c r="F33" s="4" t="s">
        <v>11</v>
      </c>
      <c r="G33" s="10" t="s">
        <v>13</v>
      </c>
      <c r="H33" s="13" t="s">
        <v>8</v>
      </c>
      <c r="I33" s="7">
        <v>0</v>
      </c>
      <c r="J33" s="7">
        <v>3</v>
      </c>
      <c r="K33" s="7">
        <f t="shared" si="0"/>
        <v>3</v>
      </c>
      <c r="L33" s="7">
        <v>0</v>
      </c>
      <c r="N33" s="14"/>
    </row>
    <row r="34" spans="2:14" ht="15" thickBot="1" x14ac:dyDescent="0.35">
      <c r="H34" s="15" t="s">
        <v>17</v>
      </c>
      <c r="I34" s="7">
        <v>2</v>
      </c>
      <c r="J34" s="7">
        <v>0</v>
      </c>
      <c r="K34" s="7">
        <f t="shared" si="0"/>
        <v>2</v>
      </c>
      <c r="L34" s="7">
        <v>0</v>
      </c>
      <c r="N34" s="14"/>
    </row>
    <row r="35" spans="2:14" ht="15" thickBot="1" x14ac:dyDescent="0.35">
      <c r="H35" s="23" t="s">
        <v>29</v>
      </c>
      <c r="M35" s="7">
        <f>(K36/$K$11)*L36+(K37/$K$11)*L37</f>
        <v>0.33963482158310487</v>
      </c>
      <c r="N35" s="14">
        <f>$L$11-M35</f>
        <v>0.60065113708752604</v>
      </c>
    </row>
    <row r="36" spans="2:14" x14ac:dyDescent="0.3">
      <c r="H36" s="15" t="s">
        <v>11</v>
      </c>
      <c r="I36" s="7">
        <v>1</v>
      </c>
      <c r="J36" s="7">
        <v>1</v>
      </c>
      <c r="K36" s="7">
        <f t="shared" ref="K36:K37" si="1">I36+J36</f>
        <v>2</v>
      </c>
      <c r="L36" s="7">
        <f t="shared" ref="L36:L37" si="2">((-I36/K36)*LOG(I36/K36,2)-(J36/K36)*LOG(J36/K36,2))</f>
        <v>1</v>
      </c>
      <c r="N36" s="14"/>
    </row>
    <row r="37" spans="2:14" ht="15" thickBot="1" x14ac:dyDescent="0.35">
      <c r="H37" s="16" t="s">
        <v>9</v>
      </c>
      <c r="I37" s="17">
        <v>1</v>
      </c>
      <c r="J37" s="17">
        <v>2</v>
      </c>
      <c r="K37" s="17">
        <f t="shared" si="1"/>
        <v>3</v>
      </c>
      <c r="L37" s="17">
        <f t="shared" si="2"/>
        <v>0.91829583405448956</v>
      </c>
      <c r="M37" s="17"/>
      <c r="N37" s="26"/>
    </row>
    <row r="38" spans="2:14" ht="15" thickBot="1" x14ac:dyDescent="0.35"/>
    <row r="39" spans="2:14" ht="18.600000000000001" thickBot="1" x14ac:dyDescent="0.4">
      <c r="B39" s="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</row>
    <row r="40" spans="2:14" ht="18.600000000000001" thickBot="1" x14ac:dyDescent="0.4">
      <c r="B40" s="3">
        <v>3</v>
      </c>
      <c r="C40" s="4" t="s">
        <v>12</v>
      </c>
      <c r="D40" s="4" t="s">
        <v>7</v>
      </c>
      <c r="E40" s="4" t="s">
        <v>8</v>
      </c>
      <c r="F40" s="4" t="s">
        <v>9</v>
      </c>
      <c r="G40" s="4" t="s">
        <v>13</v>
      </c>
    </row>
    <row r="41" spans="2:14" ht="18.600000000000001" thickBot="1" x14ac:dyDescent="0.4">
      <c r="B41" s="3">
        <v>7</v>
      </c>
      <c r="C41" s="4" t="s">
        <v>12</v>
      </c>
      <c r="D41" s="4" t="s">
        <v>16</v>
      </c>
      <c r="E41" s="4" t="s">
        <v>17</v>
      </c>
      <c r="F41" s="4" t="s">
        <v>11</v>
      </c>
      <c r="G41" s="4" t="s">
        <v>13</v>
      </c>
    </row>
    <row r="42" spans="2:14" ht="18.600000000000001" thickBot="1" x14ac:dyDescent="0.4">
      <c r="B42" s="3">
        <v>12</v>
      </c>
      <c r="C42" s="4" t="s">
        <v>12</v>
      </c>
      <c r="D42" s="4" t="s">
        <v>15</v>
      </c>
      <c r="E42" s="4" t="s">
        <v>8</v>
      </c>
      <c r="F42" s="4" t="s">
        <v>11</v>
      </c>
      <c r="G42" s="4" t="s">
        <v>13</v>
      </c>
    </row>
    <row r="43" spans="2:14" ht="18.600000000000001" thickBot="1" x14ac:dyDescent="0.4">
      <c r="B43" s="3">
        <v>13</v>
      </c>
      <c r="C43" s="4" t="s">
        <v>12</v>
      </c>
      <c r="D43" s="4" t="s">
        <v>7</v>
      </c>
      <c r="E43" s="4" t="s">
        <v>17</v>
      </c>
      <c r="F43" s="4" t="s">
        <v>9</v>
      </c>
      <c r="G43" s="4" t="s">
        <v>13</v>
      </c>
    </row>
    <row r="44" spans="2:14" ht="18.600000000000001" thickBot="1" x14ac:dyDescent="0.4">
      <c r="I44" s="5" t="s">
        <v>21</v>
      </c>
      <c r="J44" s="5" t="s">
        <v>22</v>
      </c>
      <c r="K44" s="5" t="s">
        <v>23</v>
      </c>
      <c r="L44" s="25" t="s">
        <v>24</v>
      </c>
      <c r="M44" s="7" t="s">
        <v>25</v>
      </c>
      <c r="N44" s="7" t="s">
        <v>26</v>
      </c>
    </row>
    <row r="45" spans="2:14" ht="18.600000000000001" thickBot="1" x14ac:dyDescent="0.4">
      <c r="B45" s="1" t="s">
        <v>0</v>
      </c>
      <c r="C45" s="2" t="s">
        <v>1</v>
      </c>
      <c r="D45" s="2" t="s">
        <v>2</v>
      </c>
      <c r="E45" s="2" t="s">
        <v>3</v>
      </c>
      <c r="F45" s="2" t="s">
        <v>4</v>
      </c>
      <c r="G45" s="19" t="s">
        <v>5</v>
      </c>
      <c r="H45" s="23" t="s">
        <v>30</v>
      </c>
      <c r="I45" s="20"/>
      <c r="J45" s="20"/>
      <c r="K45" s="20"/>
      <c r="L45" s="11"/>
      <c r="M45" s="11">
        <f>(K46/$K$11)*L46+(K47/$K$11)*L47</f>
        <v>0.33963482158310487</v>
      </c>
      <c r="N45" s="21">
        <f>$L$11-M45</f>
        <v>0.60065113708752604</v>
      </c>
    </row>
    <row r="46" spans="2:14" ht="18.600000000000001" thickBot="1" x14ac:dyDescent="0.4">
      <c r="B46" s="3">
        <v>4</v>
      </c>
      <c r="C46" s="4" t="s">
        <v>14</v>
      </c>
      <c r="D46" s="4" t="s">
        <v>15</v>
      </c>
      <c r="E46" s="4" t="s">
        <v>8</v>
      </c>
      <c r="F46" s="4" t="s">
        <v>9</v>
      </c>
      <c r="G46" s="10" t="s">
        <v>13</v>
      </c>
      <c r="H46" s="13" t="s">
        <v>15</v>
      </c>
      <c r="I46">
        <v>2</v>
      </c>
      <c r="J46">
        <v>1</v>
      </c>
      <c r="K46" s="7">
        <f t="shared" ref="K46:K47" si="3">I46+J46</f>
        <v>3</v>
      </c>
      <c r="L46" s="7">
        <f t="shared" ref="L46:L47" si="4">((-I46/K46)*LOG(I46/K46,2)-(J46/K46)*LOG(J46/K46,2))</f>
        <v>0.91829583405448956</v>
      </c>
      <c r="N46" s="14"/>
    </row>
    <row r="47" spans="2:14" ht="18.600000000000001" thickBot="1" x14ac:dyDescent="0.4">
      <c r="B47" s="3">
        <v>5</v>
      </c>
      <c r="C47" s="4" t="s">
        <v>14</v>
      </c>
      <c r="D47" s="4" t="s">
        <v>16</v>
      </c>
      <c r="E47" s="4" t="s">
        <v>17</v>
      </c>
      <c r="F47" s="4" t="s">
        <v>9</v>
      </c>
      <c r="G47" s="10" t="s">
        <v>13</v>
      </c>
      <c r="H47" s="13" t="s">
        <v>16</v>
      </c>
      <c r="I47">
        <v>1</v>
      </c>
      <c r="J47">
        <v>1</v>
      </c>
      <c r="K47" s="7">
        <f t="shared" si="3"/>
        <v>2</v>
      </c>
      <c r="L47" s="7">
        <f t="shared" si="4"/>
        <v>1</v>
      </c>
      <c r="N47" s="14"/>
    </row>
    <row r="48" spans="2:14" ht="18.600000000000001" thickBot="1" x14ac:dyDescent="0.4">
      <c r="B48" s="3">
        <v>6</v>
      </c>
      <c r="C48" s="4" t="s">
        <v>14</v>
      </c>
      <c r="D48" s="4" t="s">
        <v>16</v>
      </c>
      <c r="E48" s="4" t="s">
        <v>17</v>
      </c>
      <c r="F48" s="4" t="s">
        <v>11</v>
      </c>
      <c r="G48" s="10" t="s">
        <v>10</v>
      </c>
      <c r="H48" s="23" t="s">
        <v>31</v>
      </c>
      <c r="M48" s="7">
        <f>(K49/$K$11)*L49+(K50/$K$11)*L50</f>
        <v>0.33963482158310487</v>
      </c>
      <c r="N48" s="14">
        <f>$L$11-M48</f>
        <v>0.60065113708752604</v>
      </c>
    </row>
    <row r="49" spans="2:22" ht="18.600000000000001" thickBot="1" x14ac:dyDescent="0.4">
      <c r="B49" s="3">
        <v>10</v>
      </c>
      <c r="C49" s="4" t="s">
        <v>14</v>
      </c>
      <c r="D49" s="4" t="s">
        <v>15</v>
      </c>
      <c r="E49" s="4" t="s">
        <v>17</v>
      </c>
      <c r="F49" s="4" t="s">
        <v>9</v>
      </c>
      <c r="G49" s="10" t="s">
        <v>13</v>
      </c>
      <c r="H49" s="15" t="s">
        <v>8</v>
      </c>
      <c r="I49">
        <v>1</v>
      </c>
      <c r="J49">
        <v>1</v>
      </c>
      <c r="K49" s="7">
        <f t="shared" ref="K49:K53" si="5">I49+J49</f>
        <v>2</v>
      </c>
      <c r="L49" s="7">
        <f t="shared" ref="L49:L50" si="6">((-I49/K49)*LOG(I49/K49,2)-(J49/K49)*LOG(J49/K49,2))</f>
        <v>1</v>
      </c>
      <c r="N49" s="14"/>
    </row>
    <row r="50" spans="2:22" ht="18.600000000000001" thickBot="1" x14ac:dyDescent="0.4">
      <c r="B50" s="3">
        <v>14</v>
      </c>
      <c r="C50" s="4" t="s">
        <v>14</v>
      </c>
      <c r="D50" s="4" t="s">
        <v>15</v>
      </c>
      <c r="E50" s="4" t="s">
        <v>8</v>
      </c>
      <c r="F50" s="4" t="s">
        <v>11</v>
      </c>
      <c r="G50" s="10" t="s">
        <v>10</v>
      </c>
      <c r="H50" s="15" t="s">
        <v>17</v>
      </c>
      <c r="I50">
        <v>2</v>
      </c>
      <c r="J50">
        <v>1</v>
      </c>
      <c r="K50" s="7">
        <f t="shared" si="5"/>
        <v>3</v>
      </c>
      <c r="L50" s="7">
        <f t="shared" si="6"/>
        <v>0.91829583405448956</v>
      </c>
      <c r="N50" s="14"/>
    </row>
    <row r="51" spans="2:22" ht="15" thickBot="1" x14ac:dyDescent="0.35">
      <c r="H51" s="23" t="s">
        <v>32</v>
      </c>
      <c r="M51" s="7">
        <f>(K52/$K$11)*L52+(K53/$K$11)*L53</f>
        <v>0</v>
      </c>
      <c r="N51" s="22">
        <f>$L$11-M51</f>
        <v>0.94028595867063092</v>
      </c>
    </row>
    <row r="52" spans="2:22" x14ac:dyDescent="0.3">
      <c r="H52" s="15" t="s">
        <v>11</v>
      </c>
      <c r="I52">
        <v>0</v>
      </c>
      <c r="J52">
        <v>2</v>
      </c>
      <c r="K52" s="7">
        <f t="shared" si="5"/>
        <v>2</v>
      </c>
      <c r="L52" s="7">
        <v>0</v>
      </c>
      <c r="N52" s="14"/>
    </row>
    <row r="53" spans="2:22" ht="15" thickBot="1" x14ac:dyDescent="0.35">
      <c r="H53" s="16" t="s">
        <v>9</v>
      </c>
      <c r="I53" s="18">
        <v>3</v>
      </c>
      <c r="J53" s="18">
        <v>0</v>
      </c>
      <c r="K53" s="17">
        <f t="shared" si="5"/>
        <v>3</v>
      </c>
      <c r="L53" s="17">
        <v>0</v>
      </c>
      <c r="M53" s="17"/>
      <c r="N53" s="26"/>
    </row>
    <row r="56" spans="2:22" x14ac:dyDescent="0.3">
      <c r="H56" s="9" t="s">
        <v>33</v>
      </c>
    </row>
    <row r="57" spans="2:22" x14ac:dyDescent="0.3">
      <c r="H57" s="9" t="s">
        <v>34</v>
      </c>
      <c r="I57">
        <v>243</v>
      </c>
      <c r="T57" s="31" t="s">
        <v>38</v>
      </c>
      <c r="U57" s="31" t="s">
        <v>39</v>
      </c>
      <c r="V57" s="31" t="s">
        <v>40</v>
      </c>
    </row>
    <row r="58" spans="2:22" ht="27.6" x14ac:dyDescent="0.3">
      <c r="H58" s="9" t="s">
        <v>35</v>
      </c>
      <c r="I58">
        <v>89</v>
      </c>
      <c r="T58" s="32" t="s">
        <v>41</v>
      </c>
      <c r="U58" s="32" t="s">
        <v>42</v>
      </c>
      <c r="V58" s="32" t="s">
        <v>43</v>
      </c>
    </row>
    <row r="59" spans="2:22" ht="27.6" x14ac:dyDescent="0.3">
      <c r="H59" s="9" t="s">
        <v>36</v>
      </c>
      <c r="I59">
        <f>SUM(I57:I58)</f>
        <v>332</v>
      </c>
      <c r="T59" s="33" t="s">
        <v>44</v>
      </c>
      <c r="U59" s="33" t="s">
        <v>45</v>
      </c>
      <c r="V59" s="33" t="s">
        <v>46</v>
      </c>
    </row>
    <row r="60" spans="2:22" x14ac:dyDescent="0.3">
      <c r="H60" s="9" t="s">
        <v>33</v>
      </c>
      <c r="I60">
        <f>1 - ((I57/I59)^2+(I58/I59)^2)</f>
        <v>0.39241907388590502</v>
      </c>
    </row>
    <row r="61" spans="2:22" x14ac:dyDescent="0.3">
      <c r="H61" s="35" t="s">
        <v>37</v>
      </c>
      <c r="I61" s="35"/>
      <c r="T61" t="s">
        <v>47</v>
      </c>
    </row>
    <row r="62" spans="2:22" ht="15.6" x14ac:dyDescent="0.3">
      <c r="T62" s="34" t="s">
        <v>49</v>
      </c>
    </row>
    <row r="63" spans="2:22" ht="16.2" thickBot="1" x14ac:dyDescent="0.35">
      <c r="T63" s="34" t="s">
        <v>50</v>
      </c>
    </row>
    <row r="64" spans="2:22" ht="18.600000000000001" thickBot="1" x14ac:dyDescent="0.35">
      <c r="B64" s="27" t="s">
        <v>48</v>
      </c>
      <c r="C64" s="28" t="s">
        <v>1</v>
      </c>
      <c r="D64" s="28" t="s">
        <v>2</v>
      </c>
      <c r="E64" s="28" t="s">
        <v>3</v>
      </c>
      <c r="F64" s="28" t="s">
        <v>4</v>
      </c>
      <c r="G64" s="28" t="s">
        <v>5</v>
      </c>
      <c r="T64" s="34" t="s">
        <v>51</v>
      </c>
    </row>
    <row r="65" spans="2:7" ht="18.600000000000001" thickBot="1" x14ac:dyDescent="0.35">
      <c r="B65" s="29">
        <v>1</v>
      </c>
      <c r="C65" s="30" t="s">
        <v>6</v>
      </c>
      <c r="D65" s="30" t="s">
        <v>15</v>
      </c>
      <c r="E65" s="30" t="s">
        <v>17</v>
      </c>
      <c r="F65" s="30" t="s">
        <v>9</v>
      </c>
      <c r="G65" s="30" t="s">
        <v>13</v>
      </c>
    </row>
    <row r="66" spans="2:7" ht="18.600000000000001" thickBot="1" x14ac:dyDescent="0.35">
      <c r="B66" s="29">
        <v>2</v>
      </c>
      <c r="C66" s="30" t="s">
        <v>14</v>
      </c>
      <c r="D66" s="30" t="s">
        <v>7</v>
      </c>
      <c r="E66" s="30" t="s">
        <v>8</v>
      </c>
      <c r="F66" s="30" t="s">
        <v>11</v>
      </c>
      <c r="G66" s="30" t="s">
        <v>10</v>
      </c>
    </row>
  </sheetData>
  <mergeCells count="1">
    <mergeCell ref="H61:I61"/>
  </mergeCells>
  <conditionalFormatting sqref="X4:AC17">
    <cfRule type="expression" dxfId="0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Arnab Chakraborty</cp:lastModifiedBy>
  <dcterms:created xsi:type="dcterms:W3CDTF">2018-06-26T04:01:58Z</dcterms:created>
  <dcterms:modified xsi:type="dcterms:W3CDTF">2024-01-12T01:11:04Z</dcterms:modified>
</cp:coreProperties>
</file>