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 Corporate Training\EnY ML Training\"/>
    </mc:Choice>
  </mc:AlternateContent>
  <xr:revisionPtr revIDLastSave="0" documentId="13_ncr:1_{5A2246F0-A741-48D2-8C64-7DF8C70DACB1}" xr6:coauthVersionLast="47" xr6:coauthVersionMax="47" xr10:uidLastSave="{00000000-0000-0000-0000-000000000000}"/>
  <bookViews>
    <workbookView xWindow="-110" yWindow="-110" windowWidth="19420" windowHeight="10420" activeTab="1" xr2:uid="{D61B7F3F-980A-4F6F-81AB-B1891C48C62A}"/>
  </bookViews>
  <sheets>
    <sheet name="Correlation &amp; Regression-1" sheetId="1" r:id="rId1"/>
    <sheet name="Correlation &amp; Regression-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G7" i="2"/>
  <c r="G3" i="2"/>
  <c r="F4" i="2"/>
  <c r="F5" i="2"/>
  <c r="G5" i="2" s="1"/>
  <c r="F6" i="2"/>
  <c r="G6" i="2" s="1"/>
  <c r="F7" i="2"/>
  <c r="F3" i="2"/>
  <c r="E11" i="2"/>
  <c r="E12" i="2"/>
  <c r="E10" i="2"/>
  <c r="G8" i="2" l="1"/>
  <c r="F14" i="1" l="1"/>
  <c r="F15" i="1"/>
  <c r="F13" i="1"/>
  <c r="C20" i="1"/>
  <c r="C19" i="1"/>
  <c r="C18" i="1"/>
  <c r="C17" i="1"/>
  <c r="C16" i="1"/>
  <c r="C15" i="1"/>
  <c r="C14" i="1"/>
  <c r="C13" i="1"/>
  <c r="C12" i="1"/>
  <c r="C10" i="1"/>
  <c r="D10" i="1"/>
  <c r="E10" i="1"/>
  <c r="F10" i="1"/>
  <c r="G10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G3" i="1"/>
  <c r="F3" i="1"/>
  <c r="E3" i="1"/>
</calcChain>
</file>

<file path=xl/sharedStrings.xml><?xml version="1.0" encoding="utf-8"?>
<sst xmlns="http://schemas.openxmlformats.org/spreadsheetml/2006/main" count="65" uniqueCount="48">
  <si>
    <t>Student</t>
  </si>
  <si>
    <t>A</t>
  </si>
  <si>
    <t>B</t>
  </si>
  <si>
    <t>C</t>
  </si>
  <si>
    <t>D</t>
  </si>
  <si>
    <t>E</t>
  </si>
  <si>
    <t>F</t>
  </si>
  <si>
    <t>G</t>
  </si>
  <si>
    <t>x</t>
  </si>
  <si>
    <t>y</t>
  </si>
  <si>
    <t>xy</t>
  </si>
  <si>
    <t>x^2</t>
  </si>
  <si>
    <t>y^2</t>
  </si>
  <si>
    <t>n =</t>
  </si>
  <si>
    <t>r =</t>
  </si>
  <si>
    <t>Intercept (a) =</t>
  </si>
  <si>
    <t>Slope (b) =</t>
  </si>
  <si>
    <t>r^2 =</t>
  </si>
  <si>
    <t>y'</t>
  </si>
  <si>
    <t>GPA x1</t>
  </si>
  <si>
    <t>Age x2</t>
  </si>
  <si>
    <t>Score 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</si>
  <si>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</si>
  <si>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</si>
  <si>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</si>
  <si>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</si>
  <si>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</si>
  <si>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</si>
  <si>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</si>
  <si>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</si>
  <si>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</si>
  <si>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</si>
  <si>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</si>
  <si>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</si>
  <si>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</si>
  <si>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</si>
  <si>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</si>
  <si>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</si>
  <si>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</si>
  <si>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</si>
  <si>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</si>
  <si>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</si>
  <si>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</si>
  <si>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</si>
  <si>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</si>
  <si>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Score y'</t>
  </si>
  <si>
    <t>Error</t>
  </si>
  <si>
    <t>Predicted 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</si>
</sst>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/>
    <xf numFmtId="0" fontId="0" fillId="0" borderId="12" xfId="0" applyFill="1" applyBorder="1" applyAlignment="1"/>
    <xf numFmtId="0" fontId="2" fillId="0" borderId="13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2" xfId="0" applyFill="1" applyBorder="1" applyAlignment="1"/>
    <xf numFmtId="0" fontId="0" fillId="0" borderId="14" xfId="0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15" xfId="0" applyFont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0" borderId="0" xfId="0" applyFont="1" applyFill="1" applyBorder="1" applyAlignment="1">
      <alignment horizontal="center"/>
    </xf>
    <xf numFmtId="0" fontId="0" fillId="3" borderId="0" xfId="0" applyFill="1" applyBorder="1" applyAlignment="1"/>
    <xf numFmtId="0" fontId="1" fillId="0" borderId="22" xfId="0" applyFont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" fillId="0" borderId="2" xfId="0" applyFont="1" applyFill="1" applyBorder="1" applyAlignment="1">
      <alignment horizontal="center"/>
    </xf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 vs.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2380336832895887"/>
                  <c:y val="-0.582451151939340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&amp; Regression-1'!$C$3:$C$9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15</c:v>
                </c:pt>
                <c:pt idx="3">
                  <c:v>9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</c:numCache>
            </c:numRef>
          </c:xVal>
          <c:yVal>
            <c:numRef>
              <c:f>'Correlation &amp; Regression-1'!$D$3:$D$9</c:f>
              <c:numCache>
                <c:formatCode>General</c:formatCode>
                <c:ptCount val="7"/>
                <c:pt idx="0">
                  <c:v>82</c:v>
                </c:pt>
                <c:pt idx="1">
                  <c:v>86</c:v>
                </c:pt>
                <c:pt idx="2">
                  <c:v>43</c:v>
                </c:pt>
                <c:pt idx="3">
                  <c:v>74</c:v>
                </c:pt>
                <c:pt idx="4">
                  <c:v>58</c:v>
                </c:pt>
                <c:pt idx="5">
                  <c:v>90</c:v>
                </c:pt>
                <c:pt idx="6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22-48AB-88DA-20314CFE6C33}"/>
            </c:ext>
          </c:extLst>
        </c:ser>
        <c:ser>
          <c:idx val="1"/>
          <c:order val="1"/>
          <c:tx>
            <c:v>Test Data Point-1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'Correlation &amp; Regression-1'!$E$13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'Correlation &amp; Regression-1'!$F$13</c:f>
              <c:numCache>
                <c:formatCode>General</c:formatCode>
                <c:ptCount val="1"/>
                <c:pt idx="0">
                  <c:v>66.273631840796014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22-48AB-88DA-20314CFE6C33}"/>
            </c:ext>
          </c:extLst>
        </c:ser>
        <c:ser>
          <c:idx val="2"/>
          <c:order val="2"/>
          <c:tx>
            <c:v>Test Data Point-2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'Correlation &amp; Regression-1'!$E$14</c:f>
              <c:numCache>
                <c:formatCode>General</c:formatCode>
                <c:ptCount val="1"/>
                <c:pt idx="0">
                  <c:v>13</c:v>
                </c:pt>
              </c:numCache>
            </c:numRef>
          </c:xVal>
          <c:yVal>
            <c:numRef>
              <c:f>'Correlation &amp; Regression-1'!$F$14</c:f>
              <c:numCache>
                <c:formatCode>General</c:formatCode>
                <c:ptCount val="1"/>
                <c:pt idx="0">
                  <c:v>55.407960199004975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22-48AB-88DA-20314CFE6C33}"/>
            </c:ext>
          </c:extLst>
        </c:ser>
        <c:ser>
          <c:idx val="3"/>
          <c:order val="3"/>
          <c:tx>
            <c:v>Test Data Point-3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'Correlation &amp; Regression-1'!$E$15</c:f>
              <c:numCache>
                <c:formatCode>General</c:formatCode>
                <c:ptCount val="1"/>
                <c:pt idx="0">
                  <c:v>16</c:v>
                </c:pt>
              </c:numCache>
            </c:numRef>
          </c:xVal>
          <c:yVal>
            <c:numRef>
              <c:f>'Correlation &amp; Regression-1'!$F$15</c:f>
              <c:numCache>
                <c:formatCode>General</c:formatCode>
                <c:ptCount val="1"/>
                <c:pt idx="0">
                  <c:v>44.542288557213929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22-48AB-88DA-20314CFE6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643248"/>
        <c:axId val="1543652368"/>
      </c:scatterChart>
      <c:valAx>
        <c:axId val="154364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Absences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652368"/>
        <c:crosses val="autoZero"/>
        <c:crossBetween val="midCat"/>
      </c:valAx>
      <c:valAx>
        <c:axId val="154365236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Final 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64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539750</xdr:colOff>
      <xdr:row>0</xdr:row>
      <xdr:rowOff>69850</xdr:rowOff>
    </xdr:from>
    <xdr:to>
      <xdr:col>14</xdr:col>
      <xdr:colOff>336931</xdr:colOff>
      <xdr:row>3</xdr:row>
      <xdr:rowOff>171233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6">
              <a:extLst>
                <a:ext uri="{FF2B5EF4-FFF2-40B4-BE49-F238E27FC236}">
                  <a16:creationId xmlns:a16="http://schemas.microsoft.com/office/drawing/2014/main" id="{C64E1F33-CACF-D76A-A01D-CEAF979D3881}"/>
                </a:ext>
              </a:extLst>
            </xdr:cNvPr>
            <xdr:cNvSpPr txBox="1"/>
          </xdr:nvSpPr>
          <xdr:spPr>
            <a:xfrm>
              <a:off x="4806950" y="69850"/>
              <a:ext cx="4064381" cy="653833"/>
            </a:xfrm>
            <a:prstGeom prst="rect">
              <a:avLst/>
            </a:prstGeom>
            <a:noFill/>
            <a:ln w="28575">
              <a:solidFill>
                <a:srgbClr val="C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e>
                        </m:d>
                        <m:r>
                          <a:rPr lang="en-US" b="0" i="1">
                            <a:latin typeface="Cambria Math" panose="02040503050406030204" pitchFamily="18" charset="0"/>
                          </a:rPr>
                          <m:t>−(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∑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)(∑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[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d>
                              <m:dPr>
                                <m:ctrlPr>
                                  <a:rPr lang="en-US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latin typeface="Cambria Math" panose="02040503050406030204" pitchFamily="18" charset="0"/>
                                  </a:rPr>
                                  <m:t>∑</m:t>
                                </m:r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b="0" i="1" baseline="3000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</m:d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latin typeface="Cambria Math" panose="02040503050406030204" pitchFamily="18" charset="0"/>
                                  </a:rPr>
                                  <m:t>∑</m:t>
                                </m:r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  <m:r>
                              <a:rPr lang="en-US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][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(∑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)−</m:t>
                            </m:r>
                            <m:d>
                              <m:dPr>
                                <m:ctrlPr>
                                  <a:rPr lang="en-US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latin typeface="Cambria Math" panose="02040503050406030204" pitchFamily="18" charset="0"/>
                                  </a:rPr>
                                  <m:t>∑</m:t>
                                </m:r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</m:d>
                            <m:r>
                              <a:rPr lang="en-US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]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>
        <xdr:sp macro="" textlink="">
          <xdr:nvSpPr>
            <xdr:cNvPr id="2" name="TextBox 6">
              <a:extLst>
                <a:ext uri="{FF2B5EF4-FFF2-40B4-BE49-F238E27FC236}">
                  <a16:creationId xmlns:a16="http://schemas.microsoft.com/office/drawing/2014/main" id="{C64E1F33-CACF-D76A-A01D-CEAF979D3881}"/>
                </a:ext>
              </a:extLst>
            </xdr:cNvPr>
            <xdr:cNvSpPr txBox="1"/>
          </xdr:nvSpPr>
          <xdr:spPr>
            <a:xfrm>
              <a:off x="4806950" y="69850"/>
              <a:ext cx="4064381" cy="653833"/>
            </a:xfrm>
            <a:prstGeom prst="rect">
              <a:avLst/>
            </a:prstGeom>
            <a:noFill/>
            <a:ln w="28575">
              <a:solidFill>
                <a:srgbClr val="C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𝑟=(𝑛(∑𝑥𝑦)−(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𝑥)(∑𝑦))/√([𝑛(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</a:t>
              </a:r>
              <a:r>
                <a:rPr lang="en-US" b="0" i="0" baseline="30000">
                  <a:latin typeface="Cambria Math" panose="02040503050406030204" pitchFamily="18" charset="0"/>
                </a:rPr>
                <a:t>2)</a:t>
              </a:r>
              <a:r>
                <a:rPr lang="en-US" b="0" i="0">
                  <a:latin typeface="Cambria Math" panose="02040503050406030204" pitchFamily="18" charset="0"/>
                </a:rPr>
                <a:t>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𝑥)</a:t>
              </a:r>
              <a:r>
                <a:rPr lang="en-US" b="0" i="0" baseline="30000">
                  <a:latin typeface="Cambria Math" panose="02040503050406030204" pitchFamily="18" charset="0"/>
                </a:rPr>
                <a:t>2</a:t>
              </a:r>
              <a:r>
                <a:rPr lang="en-US" b="0" i="0">
                  <a:latin typeface="Cambria Math" panose="02040503050406030204" pitchFamily="18" charset="0"/>
                </a:rPr>
                <a:t>][𝑛(∑𝑦</a:t>
              </a:r>
              <a:r>
                <a:rPr lang="en-US" b="0" i="0" baseline="30000">
                  <a:latin typeface="Cambria Math" panose="02040503050406030204" pitchFamily="18" charset="0"/>
                </a:rPr>
                <a:t>2</a:t>
              </a:r>
              <a:r>
                <a:rPr lang="en-US" b="0" i="0">
                  <a:latin typeface="Cambria Math" panose="02040503050406030204" pitchFamily="18" charset="0"/>
                </a:rPr>
                <a:t>)−(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𝑦)</a:t>
              </a:r>
              <a:r>
                <a:rPr lang="en-US" b="0" i="0" baseline="30000">
                  <a:latin typeface="Cambria Math" panose="02040503050406030204" pitchFamily="18" charset="0"/>
                </a:rPr>
                <a:t>2</a:t>
              </a:r>
              <a:r>
                <a:rPr lang="en-US" b="0" i="0">
                  <a:latin typeface="Cambria Math" panose="02040503050406030204" pitchFamily="18" charset="0"/>
                </a:rPr>
                <a:t>])</a:t>
              </a:r>
              <a:endParaRPr lang="en-US"/>
            </a:p>
          </xdr:txBody>
        </xdr:sp>
      </mc:Fallback>
    </mc:AlternateContent>
    <xdr:clientData/>
  </xdr:twoCellAnchor>
  <xdr:twoCellAnchor>
    <xdr:from>
      <xdr:col>7</xdr:col>
      <xdr:colOff>552450</xdr:colOff>
      <xdr:row>4</xdr:row>
      <xdr:rowOff>57150</xdr:rowOff>
    </xdr:from>
    <xdr:to>
      <xdr:col>12</xdr:col>
      <xdr:colOff>463402</xdr:colOff>
      <xdr:row>7</xdr:row>
      <xdr:rowOff>91399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1">
              <a:extLst>
                <a:ext uri="{FF2B5EF4-FFF2-40B4-BE49-F238E27FC236}">
                  <a16:creationId xmlns:a16="http://schemas.microsoft.com/office/drawing/2014/main" id="{F22794A0-CAEC-5F89-B32B-024B084F8444}"/>
                </a:ext>
              </a:extLst>
            </xdr:cNvPr>
            <xdr:cNvSpPr txBox="1"/>
          </xdr:nvSpPr>
          <xdr:spPr>
            <a:xfrm>
              <a:off x="4819650" y="793750"/>
              <a:ext cx="2958952" cy="586699"/>
            </a:xfrm>
            <a:prstGeom prst="rect">
              <a:avLst/>
            </a:prstGeom>
            <a:noFill/>
            <a:ln w="28575">
              <a:solidFill>
                <a:srgbClr val="C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l" defTabSz="914400" rtl="0" eaLnBrk="1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 kern="12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</m:t>
                    </m:r>
                    <m:r>
                      <a:rPr lang="en-US" sz="1800" b="0" i="1" kern="12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∑</m:t>
                            </m:r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d>
                        <m:d>
                          <m:dPr>
                            <m:ctrlP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∑</m:t>
                            </m:r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800" b="0" i="1" kern="1200" baseline="300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d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−(∑</m:t>
                        </m:r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)(∑</m:t>
                        </m:r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𝑥𝑦</m:t>
                        </m:r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d>
                          <m:dPr>
                            <m:ctrlP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∑</m:t>
                            </m:r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800" b="0" i="1" kern="1200" baseline="300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d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d>
                          <m:dPr>
                            <m:ctrlP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∑</m:t>
                            </m:r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en-US" sz="1800" b="0" i="1" kern="1200" baseline="300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800" b="0" i="1" kern="12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4" name="TextBox 1">
              <a:extLst>
                <a:ext uri="{FF2B5EF4-FFF2-40B4-BE49-F238E27FC236}">
                  <a16:creationId xmlns:a16="http://schemas.microsoft.com/office/drawing/2014/main" id="{F22794A0-CAEC-5F89-B32B-024B084F8444}"/>
                </a:ext>
              </a:extLst>
            </xdr:cNvPr>
            <xdr:cNvSpPr txBox="1"/>
          </xdr:nvSpPr>
          <xdr:spPr>
            <a:xfrm>
              <a:off x="4819650" y="793750"/>
              <a:ext cx="2958952" cy="586699"/>
            </a:xfrm>
            <a:prstGeom prst="rect">
              <a:avLst/>
            </a:prstGeom>
            <a:noFill/>
            <a:ln w="28575">
              <a:solidFill>
                <a:srgbClr val="C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l" defTabSz="914400" rtl="0" eaLnBrk="1" latinLnBrk="0" hangingPunct="1"/>
              <a:r>
                <a:rPr lang="en-US" sz="1800" b="0" i="0" kern="120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𝑎=((∑𝑦)(∑𝑥</a:t>
              </a:r>
              <a:r>
                <a:rPr lang="en-US" sz="1800" b="0" i="0" kern="1200" baseline="3000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2)</a:t>
              </a:r>
              <a:r>
                <a:rPr lang="en-US" sz="1800" b="0" i="0" kern="120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−(∑𝑥)(∑𝑥𝑦))/(𝑛(∑𝑥</a:t>
              </a:r>
              <a:r>
                <a:rPr lang="en-US" sz="1800" b="0" i="0" kern="12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800" b="0" i="0" kern="120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800" b="0" i="0" kern="120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−(∑𝑥)</a:t>
              </a:r>
              <a:r>
                <a:rPr lang="en-US" sz="1800" b="0" i="0" kern="12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800" b="0" i="0" kern="120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800" b="0" i="1" kern="12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12</xdr:col>
      <xdr:colOff>577850</xdr:colOff>
      <xdr:row>4</xdr:row>
      <xdr:rowOff>63500</xdr:rowOff>
    </xdr:from>
    <xdr:to>
      <xdr:col>17</xdr:col>
      <xdr:colOff>15274</xdr:colOff>
      <xdr:row>7</xdr:row>
      <xdr:rowOff>95249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5">
              <a:extLst>
                <a:ext uri="{FF2B5EF4-FFF2-40B4-BE49-F238E27FC236}">
                  <a16:creationId xmlns:a16="http://schemas.microsoft.com/office/drawing/2014/main" id="{26699B84-A150-3A83-C48D-03584F8A64A9}"/>
                </a:ext>
              </a:extLst>
            </xdr:cNvPr>
            <xdr:cNvSpPr txBox="1"/>
          </xdr:nvSpPr>
          <xdr:spPr>
            <a:xfrm>
              <a:off x="7893050" y="800100"/>
              <a:ext cx="2485424" cy="584199"/>
            </a:xfrm>
            <a:prstGeom prst="rect">
              <a:avLst/>
            </a:prstGeom>
            <a:noFill/>
            <a:ln w="28575">
              <a:solidFill>
                <a:srgbClr val="C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l" defTabSz="914400" rtl="0" eaLnBrk="1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 kern="12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</m:t>
                    </m:r>
                    <m:r>
                      <a:rPr lang="en-US" sz="1800" b="0" i="1" kern="12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d>
                          <m:dPr>
                            <m:ctrlP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∑</m:t>
                            </m:r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𝑥𝑦</m:t>
                            </m:r>
                          </m:e>
                        </m:d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−(∑</m:t>
                        </m:r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)(∑</m:t>
                        </m:r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d>
                          <m:dPr>
                            <m:ctrlP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∑</m:t>
                            </m:r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800" b="0" i="1" kern="1200" baseline="300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d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d>
                          <m:dPr>
                            <m:ctrlP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∑</m:t>
                            </m:r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en-US" sz="1800" b="0" i="1" kern="1200" baseline="300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800" b="0" i="1" kern="12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5" name="TextBox 5">
              <a:extLst>
                <a:ext uri="{FF2B5EF4-FFF2-40B4-BE49-F238E27FC236}">
                  <a16:creationId xmlns:a16="http://schemas.microsoft.com/office/drawing/2014/main" id="{26699B84-A150-3A83-C48D-03584F8A64A9}"/>
                </a:ext>
              </a:extLst>
            </xdr:cNvPr>
            <xdr:cNvSpPr txBox="1"/>
          </xdr:nvSpPr>
          <xdr:spPr>
            <a:xfrm>
              <a:off x="7893050" y="800100"/>
              <a:ext cx="2485424" cy="584199"/>
            </a:xfrm>
            <a:prstGeom prst="rect">
              <a:avLst/>
            </a:prstGeom>
            <a:noFill/>
            <a:ln w="28575">
              <a:solidFill>
                <a:srgbClr val="C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l" defTabSz="914400" rtl="0" eaLnBrk="1" latinLnBrk="0" hangingPunct="1"/>
              <a:r>
                <a:rPr lang="en-US" sz="1800" b="0" i="0" kern="120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𝑏=(𝑛(∑𝑥𝑦)−(∑𝑥)(∑𝑦))/(𝑛(∑𝑥</a:t>
              </a:r>
              <a:r>
                <a:rPr lang="en-US" sz="1800" b="0" i="0" kern="12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800" b="0" i="0" kern="120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800" b="0" i="0" kern="120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−(∑𝑥)</a:t>
              </a:r>
              <a:r>
                <a:rPr lang="en-US" sz="1800" b="0" i="0" kern="12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800" b="0" i="0" kern="120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800" b="0" i="1" kern="12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7</xdr:col>
      <xdr:colOff>549274</xdr:colOff>
      <xdr:row>7</xdr:row>
      <xdr:rowOff>158750</xdr:rowOff>
    </xdr:from>
    <xdr:to>
      <xdr:col>17</xdr:col>
      <xdr:colOff>107949</xdr:colOff>
      <xdr:row>24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C83977-BB95-7463-3F08-64F26A14F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EF589-0984-494C-8669-F2DA9DA8BA95}">
  <dimension ref="B2:G20"/>
  <sheetViews>
    <sheetView workbookViewId="0">
      <selection activeCell="D22" sqref="D22"/>
    </sheetView>
  </sheetViews>
  <sheetFormatPr defaultRowHeight="14.5" x14ac:dyDescent="0.35"/>
  <cols>
    <col min="2" max="2" width="12.7265625" bestFit="1" customWidth="1"/>
  </cols>
  <sheetData>
    <row r="2" spans="2:7" x14ac:dyDescent="0.35">
      <c r="B2" s="2" t="s">
        <v>0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spans="2:7" x14ac:dyDescent="0.35">
      <c r="B3" s="3" t="s">
        <v>1</v>
      </c>
      <c r="C3" s="1">
        <v>6</v>
      </c>
      <c r="D3" s="1">
        <v>82</v>
      </c>
      <c r="E3" s="1">
        <f>C3*D3</f>
        <v>492</v>
      </c>
      <c r="F3" s="1">
        <f>C3^2</f>
        <v>36</v>
      </c>
      <c r="G3" s="1">
        <f>D3^2</f>
        <v>6724</v>
      </c>
    </row>
    <row r="4" spans="2:7" x14ac:dyDescent="0.35">
      <c r="B4" s="3" t="s">
        <v>2</v>
      </c>
      <c r="C4" s="1">
        <v>2</v>
      </c>
      <c r="D4" s="1">
        <v>86</v>
      </c>
      <c r="E4" s="1">
        <f t="shared" ref="E4:E9" si="0">C4*D4</f>
        <v>172</v>
      </c>
      <c r="F4" s="1">
        <f t="shared" ref="F4:F9" si="1">C4^2</f>
        <v>4</v>
      </c>
      <c r="G4" s="1">
        <f t="shared" ref="G4:G9" si="2">D4^2</f>
        <v>7396</v>
      </c>
    </row>
    <row r="5" spans="2:7" x14ac:dyDescent="0.35">
      <c r="B5" s="3" t="s">
        <v>3</v>
      </c>
      <c r="C5" s="1">
        <v>15</v>
      </c>
      <c r="D5" s="1">
        <v>43</v>
      </c>
      <c r="E5" s="1">
        <f t="shared" si="0"/>
        <v>645</v>
      </c>
      <c r="F5" s="1">
        <f t="shared" si="1"/>
        <v>225</v>
      </c>
      <c r="G5" s="1">
        <f t="shared" si="2"/>
        <v>1849</v>
      </c>
    </row>
    <row r="6" spans="2:7" x14ac:dyDescent="0.35">
      <c r="B6" s="3" t="s">
        <v>4</v>
      </c>
      <c r="C6" s="1">
        <v>9</v>
      </c>
      <c r="D6" s="1">
        <v>74</v>
      </c>
      <c r="E6" s="1">
        <f t="shared" si="0"/>
        <v>666</v>
      </c>
      <c r="F6" s="1">
        <f t="shared" si="1"/>
        <v>81</v>
      </c>
      <c r="G6" s="1">
        <f t="shared" si="2"/>
        <v>5476</v>
      </c>
    </row>
    <row r="7" spans="2:7" x14ac:dyDescent="0.35">
      <c r="B7" s="3" t="s">
        <v>5</v>
      </c>
      <c r="C7" s="1">
        <v>12</v>
      </c>
      <c r="D7" s="1">
        <v>58</v>
      </c>
      <c r="E7" s="1">
        <f t="shared" si="0"/>
        <v>696</v>
      </c>
      <c r="F7" s="1">
        <f t="shared" si="1"/>
        <v>144</v>
      </c>
      <c r="G7" s="1">
        <f t="shared" si="2"/>
        <v>3364</v>
      </c>
    </row>
    <row r="8" spans="2:7" x14ac:dyDescent="0.35">
      <c r="B8" s="3" t="s">
        <v>6</v>
      </c>
      <c r="C8" s="1">
        <v>5</v>
      </c>
      <c r="D8" s="1">
        <v>90</v>
      </c>
      <c r="E8" s="1">
        <f t="shared" si="0"/>
        <v>450</v>
      </c>
      <c r="F8" s="1">
        <f t="shared" si="1"/>
        <v>25</v>
      </c>
      <c r="G8" s="1">
        <f t="shared" si="2"/>
        <v>8100</v>
      </c>
    </row>
    <row r="9" spans="2:7" x14ac:dyDescent="0.35">
      <c r="B9" s="3" t="s">
        <v>7</v>
      </c>
      <c r="C9" s="1">
        <v>8</v>
      </c>
      <c r="D9" s="1">
        <v>78</v>
      </c>
      <c r="E9" s="1">
        <f t="shared" si="0"/>
        <v>624</v>
      </c>
      <c r="F9" s="1">
        <f t="shared" si="1"/>
        <v>64</v>
      </c>
      <c r="G9" s="1">
        <f t="shared" si="2"/>
        <v>6084</v>
      </c>
    </row>
    <row r="10" spans="2:7" x14ac:dyDescent="0.35">
      <c r="C10" s="4">
        <f t="shared" ref="C10:G10" si="3">SUM(C3:C9)</f>
        <v>57</v>
      </c>
      <c r="D10" s="4">
        <f t="shared" si="3"/>
        <v>511</v>
      </c>
      <c r="E10" s="4">
        <f t="shared" si="3"/>
        <v>3745</v>
      </c>
      <c r="F10" s="4">
        <f t="shared" si="3"/>
        <v>579</v>
      </c>
      <c r="G10" s="4">
        <f t="shared" si="3"/>
        <v>38993</v>
      </c>
    </row>
    <row r="12" spans="2:7" x14ac:dyDescent="0.35">
      <c r="B12" s="5" t="s">
        <v>13</v>
      </c>
      <c r="C12">
        <f>COUNTA(B3:B9)</f>
        <v>7</v>
      </c>
      <c r="E12" s="2" t="s">
        <v>8</v>
      </c>
      <c r="F12" s="2" t="s">
        <v>18</v>
      </c>
    </row>
    <row r="13" spans="2:7" x14ac:dyDescent="0.35">
      <c r="B13" s="5" t="s">
        <v>14</v>
      </c>
      <c r="C13">
        <f>(C12*E10-C10*D10)/SQRT((C12*F10-C10^2)*(C12*G10-D10^2))</f>
        <v>-0.94421517068791783</v>
      </c>
      <c r="E13" s="1">
        <v>10</v>
      </c>
      <c r="F13" s="1">
        <f>$C$16+$C$17*E13</f>
        <v>66.273631840796014</v>
      </c>
    </row>
    <row r="14" spans="2:7" x14ac:dyDescent="0.35">
      <c r="B14" s="5" t="s">
        <v>14</v>
      </c>
      <c r="C14">
        <f>CORREL(C3:C9,D3:D9)</f>
        <v>-0.94421517068791805</v>
      </c>
      <c r="E14" s="1">
        <v>13</v>
      </c>
      <c r="F14" s="1">
        <f t="shared" ref="F14:F15" si="4">$C$16+$C$17*E14</f>
        <v>55.407960199004975</v>
      </c>
    </row>
    <row r="15" spans="2:7" x14ac:dyDescent="0.35">
      <c r="B15" s="5" t="s">
        <v>14</v>
      </c>
      <c r="C15">
        <f>CORREL(D3:D9,C3:C9)</f>
        <v>-0.94421517068791805</v>
      </c>
      <c r="E15" s="1">
        <v>16</v>
      </c>
      <c r="F15" s="1">
        <f t="shared" si="4"/>
        <v>44.542288557213929</v>
      </c>
    </row>
    <row r="16" spans="2:7" x14ac:dyDescent="0.35">
      <c r="B16" s="5" t="s">
        <v>15</v>
      </c>
      <c r="C16">
        <f>(D10*F10-C10*E10)/(C12*F10-C10^2)</f>
        <v>102.49253731343283</v>
      </c>
    </row>
    <row r="17" spans="2:3" x14ac:dyDescent="0.35">
      <c r="B17" s="5" t="s">
        <v>16</v>
      </c>
      <c r="C17">
        <f>(C12*E10-C10*D10)/(C12*F10-C10^2)</f>
        <v>-3.6218905472636815</v>
      </c>
    </row>
    <row r="18" spans="2:3" x14ac:dyDescent="0.35">
      <c r="B18" s="5" t="s">
        <v>15</v>
      </c>
      <c r="C18">
        <f>INTERCEPT(D3:D9,C3:C9)</f>
        <v>102.49253731343283</v>
      </c>
    </row>
    <row r="19" spans="2:3" x14ac:dyDescent="0.35">
      <c r="B19" s="5" t="s">
        <v>16</v>
      </c>
      <c r="C19">
        <f>SLOPE(D3:D9,C3:C9)</f>
        <v>-3.621890547263682</v>
      </c>
    </row>
    <row r="20" spans="2:3" x14ac:dyDescent="0.35">
      <c r="B20" s="5" t="s">
        <v>17</v>
      </c>
      <c r="C20">
        <f>C13^2</f>
        <v>0.89154228855721385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131EA-4E64-46F9-8211-2C7AFCDCACA9}">
  <dimension ref="B1:Q20"/>
  <sheetViews>
    <sheetView tabSelected="1" workbookViewId="0">
      <selection activeCell="D18" sqref="D18"/>
    </sheetView>
  </sheetViews>
  <sheetFormatPr defaultRowHeight="14.5" x14ac:dyDescent="0.35"/>
  <cols>
    <col min="6" max="6" width="10.6328125" bestFit="1" customWidth="1"/>
    <col min="8" max="8" width="3.90625" customWidth="1"/>
    <col min="9" max="9" width="17.26953125" bestFit="1" customWidth="1"/>
    <col min="10" max="10" width="12.453125" bestFit="1" customWidth="1"/>
    <col min="11" max="11" width="13.54296875" bestFit="1" customWidth="1"/>
    <col min="12" max="12" width="12.453125" bestFit="1" customWidth="1"/>
    <col min="13" max="13" width="11.81640625" bestFit="1" customWidth="1"/>
    <col min="14" max="14" width="12.453125" bestFit="1" customWidth="1"/>
    <col min="15" max="15" width="11.81640625" bestFit="1" customWidth="1"/>
    <col min="16" max="16" width="12.453125" bestFit="1" customWidth="1"/>
    <col min="17" max="17" width="12" bestFit="1" customWidth="1"/>
  </cols>
  <sheetData>
    <row r="1" spans="2:14" ht="15" thickBot="1" x14ac:dyDescent="0.4"/>
    <row r="2" spans="2:14" ht="15" thickBot="1" x14ac:dyDescent="0.4">
      <c r="B2" s="12" t="s">
        <v>0</v>
      </c>
      <c r="C2" s="13" t="s">
        <v>19</v>
      </c>
      <c r="D2" s="13" t="s">
        <v>20</v>
      </c>
      <c r="E2" s="27" t="s">
        <v>21</v>
      </c>
      <c r="F2" s="36" t="s">
        <v>47</v>
      </c>
      <c r="G2" s="40" t="s">
        <v>46</v>
      </c>
      <c r="H2" s="34"/>
      <c r="I2" t="s">
        <v>22</v>
      </c>
    </row>
    <row r="3" spans="2:14" ht="15" thickBot="1" x14ac:dyDescent="0.4">
      <c r="B3" s="15" t="s">
        <v>1</v>
      </c>
      <c r="C3" s="10">
        <v>3.2</v>
      </c>
      <c r="D3" s="10">
        <v>22</v>
      </c>
      <c r="E3" s="28">
        <v>550</v>
      </c>
      <c r="F3" s="37">
        <f>$J$18+$J$19*C3+$J$20*D3</f>
        <v>555.36373267414149</v>
      </c>
      <c r="G3" s="33">
        <f>(E3-F3)^2</f>
        <v>28.769628199652999</v>
      </c>
      <c r="H3" s="26"/>
    </row>
    <row r="4" spans="2:14" x14ac:dyDescent="0.35">
      <c r="B4" s="16" t="s">
        <v>2</v>
      </c>
      <c r="C4" s="1">
        <v>2.7</v>
      </c>
      <c r="D4" s="1">
        <v>27</v>
      </c>
      <c r="E4" s="29">
        <v>570</v>
      </c>
      <c r="F4" s="38">
        <f t="shared" ref="F4:F7" si="0">$J$18+$J$19*C4+$J$20*D4</f>
        <v>584.20852829522391</v>
      </c>
      <c r="G4" s="31">
        <f t="shared" ref="G4:G7" si="1">(E4-F4)^2</f>
        <v>201.88227631617858</v>
      </c>
      <c r="H4" s="26"/>
      <c r="I4" s="21" t="s">
        <v>23</v>
      </c>
      <c r="J4" s="21"/>
    </row>
    <row r="5" spans="2:14" x14ac:dyDescent="0.35">
      <c r="B5" s="16" t="s">
        <v>3</v>
      </c>
      <c r="C5" s="1">
        <v>2.5</v>
      </c>
      <c r="D5" s="1">
        <v>24</v>
      </c>
      <c r="E5" s="29">
        <v>525</v>
      </c>
      <c r="F5" s="38">
        <f t="shared" si="0"/>
        <v>523.08157499779293</v>
      </c>
      <c r="G5" s="31">
        <f t="shared" si="1"/>
        <v>3.6803544890932072</v>
      </c>
      <c r="H5" s="26"/>
      <c r="I5" s="18" t="s">
        <v>24</v>
      </c>
      <c r="J5" s="18">
        <v>0.98928820282730667</v>
      </c>
    </row>
    <row r="6" spans="2:14" x14ac:dyDescent="0.35">
      <c r="B6" s="16" t="s">
        <v>4</v>
      </c>
      <c r="C6" s="1">
        <v>3.4</v>
      </c>
      <c r="D6" s="1">
        <v>28</v>
      </c>
      <c r="E6" s="29">
        <v>670</v>
      </c>
      <c r="F6" s="38">
        <f t="shared" si="0"/>
        <v>660.08960889909076</v>
      </c>
      <c r="G6" s="31">
        <f t="shared" si="1"/>
        <v>98.215851772980997</v>
      </c>
      <c r="H6" s="26"/>
      <c r="I6" s="18" t="s">
        <v>25</v>
      </c>
      <c r="J6" s="18">
        <v>0.97869114825328229</v>
      </c>
    </row>
    <row r="7" spans="2:14" ht="15" thickBot="1" x14ac:dyDescent="0.4">
      <c r="B7" s="17" t="s">
        <v>5</v>
      </c>
      <c r="C7" s="8">
        <v>2.2000000000000002</v>
      </c>
      <c r="D7" s="8">
        <v>23</v>
      </c>
      <c r="E7" s="30">
        <v>490</v>
      </c>
      <c r="F7" s="39">
        <f t="shared" si="0"/>
        <v>482.25655513375125</v>
      </c>
      <c r="G7" s="32">
        <f t="shared" si="1"/>
        <v>59.960938396634141</v>
      </c>
      <c r="H7" s="26"/>
      <c r="I7" s="18" t="s">
        <v>26</v>
      </c>
      <c r="J7" s="18">
        <v>0.95738229650656459</v>
      </c>
    </row>
    <row r="8" spans="2:14" ht="15" thickBot="1" x14ac:dyDescent="0.4">
      <c r="G8" s="41">
        <f>SUM(G3:G7)</f>
        <v>392.50904917453994</v>
      </c>
      <c r="H8" s="26"/>
      <c r="I8" s="18" t="s">
        <v>27</v>
      </c>
      <c r="J8" s="18">
        <v>14.009087214635695</v>
      </c>
    </row>
    <row r="9" spans="2:14" ht="15" thickBot="1" x14ac:dyDescent="0.4">
      <c r="C9" s="12" t="s">
        <v>19</v>
      </c>
      <c r="D9" s="13" t="s">
        <v>20</v>
      </c>
      <c r="E9" s="14" t="s">
        <v>45</v>
      </c>
      <c r="F9" s="25"/>
      <c r="I9" s="19" t="s">
        <v>28</v>
      </c>
      <c r="J9" s="19">
        <v>5</v>
      </c>
    </row>
    <row r="10" spans="2:14" x14ac:dyDescent="0.35">
      <c r="C10" s="9">
        <v>3.9</v>
      </c>
      <c r="D10" s="10">
        <v>21</v>
      </c>
      <c r="E10" s="11">
        <f>$J$18+$J$19*C10+$J$20*D10</f>
        <v>602.17886465966285</v>
      </c>
      <c r="F10" s="26"/>
    </row>
    <row r="11" spans="2:14" ht="15" thickBot="1" x14ac:dyDescent="0.4">
      <c r="C11" s="6">
        <v>2.6</v>
      </c>
      <c r="D11" s="1">
        <v>25</v>
      </c>
      <c r="E11" s="11">
        <f t="shared" ref="E11:E12" si="2">$J$18+$J$19*C11+$J$20*D11</f>
        <v>546.37856449192202</v>
      </c>
      <c r="F11" s="26"/>
      <c r="I11" t="s">
        <v>29</v>
      </c>
    </row>
    <row r="12" spans="2:14" ht="15" thickBot="1" x14ac:dyDescent="0.4">
      <c r="C12" s="7">
        <v>3.3</v>
      </c>
      <c r="D12" s="8">
        <v>27</v>
      </c>
      <c r="E12" s="24">
        <f t="shared" si="2"/>
        <v>636.79261940496167</v>
      </c>
      <c r="F12" s="26"/>
      <c r="I12" s="20"/>
      <c r="J12" s="20" t="s">
        <v>34</v>
      </c>
      <c r="K12" s="20" t="s">
        <v>35</v>
      </c>
      <c r="L12" s="20" t="s">
        <v>36</v>
      </c>
      <c r="M12" s="20" t="s">
        <v>6</v>
      </c>
      <c r="N12" s="20" t="s">
        <v>37</v>
      </c>
    </row>
    <row r="13" spans="2:14" x14ac:dyDescent="0.35">
      <c r="I13" s="18" t="s">
        <v>30</v>
      </c>
      <c r="J13" s="18">
        <v>2</v>
      </c>
      <c r="K13" s="18">
        <v>18027.49095082546</v>
      </c>
      <c r="L13" s="18">
        <v>9013.7454754127302</v>
      </c>
      <c r="M13" s="18">
        <v>45.928854350588743</v>
      </c>
      <c r="N13" s="18">
        <v>2.1308851746717622E-2</v>
      </c>
    </row>
    <row r="14" spans="2:14" x14ac:dyDescent="0.35">
      <c r="I14" s="18" t="s">
        <v>31</v>
      </c>
      <c r="J14" s="18">
        <v>2</v>
      </c>
      <c r="K14" s="35">
        <v>392.50904917453863</v>
      </c>
      <c r="L14" s="18">
        <v>196.25452458726932</v>
      </c>
      <c r="M14" s="18"/>
      <c r="N14" s="18"/>
    </row>
    <row r="15" spans="2:14" ht="15" thickBot="1" x14ac:dyDescent="0.4">
      <c r="I15" s="19" t="s">
        <v>32</v>
      </c>
      <c r="J15" s="19">
        <v>4</v>
      </c>
      <c r="K15" s="19">
        <v>18420</v>
      </c>
      <c r="L15" s="19"/>
      <c r="M15" s="19"/>
      <c r="N15" s="19"/>
    </row>
    <row r="16" spans="2:14" ht="15" thickBot="1" x14ac:dyDescent="0.4"/>
    <row r="17" spans="9:17" x14ac:dyDescent="0.35">
      <c r="I17" s="20"/>
      <c r="J17" s="20" t="s">
        <v>38</v>
      </c>
      <c r="K17" s="20" t="s">
        <v>27</v>
      </c>
      <c r="L17" s="20" t="s">
        <v>39</v>
      </c>
      <c r="M17" s="20" t="s">
        <v>40</v>
      </c>
      <c r="N17" s="20" t="s">
        <v>41</v>
      </c>
      <c r="O17" s="20" t="s">
        <v>42</v>
      </c>
      <c r="P17" s="20" t="s">
        <v>43</v>
      </c>
      <c r="Q17" s="20" t="s">
        <v>44</v>
      </c>
    </row>
    <row r="18" spans="9:17" x14ac:dyDescent="0.35">
      <c r="I18" s="18" t="s">
        <v>33</v>
      </c>
      <c r="J18" s="22">
        <v>-44.81018804626126</v>
      </c>
      <c r="K18" s="18">
        <v>69.246866630890381</v>
      </c>
      <c r="L18" s="18">
        <v>-0.64710780756499753</v>
      </c>
      <c r="M18" s="18">
        <v>0.58391574508017841</v>
      </c>
      <c r="N18" s="18">
        <v>-342.75540778225883</v>
      </c>
      <c r="O18" s="18">
        <v>253.13503168973631</v>
      </c>
      <c r="P18" s="18">
        <v>-342.75540778225883</v>
      </c>
      <c r="Q18" s="18">
        <v>253.13503168973631</v>
      </c>
    </row>
    <row r="19" spans="9:17" x14ac:dyDescent="0.35">
      <c r="I19" s="18" t="s">
        <v>19</v>
      </c>
      <c r="J19" s="22">
        <v>87.640151849563026</v>
      </c>
      <c r="K19" s="18">
        <v>15.237186664924886</v>
      </c>
      <c r="L19" s="18">
        <v>5.7517279125618073</v>
      </c>
      <c r="M19" s="18">
        <v>2.8922600815111749E-2</v>
      </c>
      <c r="N19" s="18">
        <v>22.079829052021836</v>
      </c>
      <c r="O19" s="18">
        <v>153.20047464710422</v>
      </c>
      <c r="P19" s="18">
        <v>22.079829052021836</v>
      </c>
      <c r="Q19" s="18">
        <v>153.20047464710422</v>
      </c>
    </row>
    <row r="20" spans="9:17" ht="15" thickBot="1" x14ac:dyDescent="0.4">
      <c r="I20" s="19" t="s">
        <v>20</v>
      </c>
      <c r="J20" s="23">
        <v>14.532974309172776</v>
      </c>
      <c r="K20" s="19">
        <v>2.9137375361504319</v>
      </c>
      <c r="L20" s="19">
        <v>4.9877431061870565</v>
      </c>
      <c r="M20" s="19">
        <v>3.7924876930238542E-2</v>
      </c>
      <c r="N20" s="19">
        <v>1.9961735454816427</v>
      </c>
      <c r="O20" s="19">
        <v>27.069775072863909</v>
      </c>
      <c r="P20" s="19">
        <v>1.9961735454816427</v>
      </c>
      <c r="Q20" s="19">
        <v>27.069775072863909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Correlation &amp; Regression-1</vt:lpstr>
      <vt:lpstr>Correlation &amp; Regression-2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</dc:creator>
  <cp:lastModifiedBy>Arnab</cp:lastModifiedBy>
  <dcterms:created xsi:type="dcterms:W3CDTF">2023-05-25T18:34:34Z</dcterms:created>
  <dcterms:modified xsi:type="dcterms:W3CDTF">2023-05-26T05:40:39Z</dcterms:modified>
</cp:coreProperties>
</file>