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93D549E8-7E31-455F-9039-A28C68AD3EA6}" xr6:coauthVersionLast="47" xr6:coauthVersionMax="47" xr10:uidLastSave="{00000000-0000-0000-0000-000000000000}"/>
  <bookViews>
    <workbookView xWindow="-110" yWindow="-110" windowWidth="19420" windowHeight="10420" xr2:uid="{112797AB-B162-4C1F-9432-D0A301332D8E}"/>
  </bookViews>
  <sheets>
    <sheet name="PERT-CPM-1" sheetId="1" r:id="rId1"/>
    <sheet name="PERT-CPM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K6" i="1"/>
  <c r="K7" i="1" s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<sst xmlns="http://schemas.openxmlformats.org/spreadsheetml/2006/main" count="61" uniqueCount="35">
  <si>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</si>
  <si>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</si>
  <si>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</si>
  <si>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</si>
  <si>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</si>
  <si>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</si>
  <si>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</si>
  <si>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</si>
  <si>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</si>
  <si>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</si>
  <si>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</si>
  <si>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</si>
  <si>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</si>
  <si>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</si>
  <si>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</si>
  <si>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START</t>
  </si>
  <si>
    <t>FINISH</t>
  </si>
  <si>
    <t>O</t>
  </si>
  <si>
    <t>P</t>
  </si>
  <si>
    <t>Time Estimates</t>
  </si>
  <si>
    <t>PERT</t>
  </si>
  <si>
    <t>VARIANCE</t>
  </si>
  <si>
    <t>CP</t>
  </si>
  <si>
    <t>*</t>
  </si>
  <si>
    <t>VAR</t>
  </si>
  <si>
    <t>DEADLINE</t>
  </si>
  <si>
    <t>PROBABILITY</t>
  </si>
  <si>
    <t>Start</t>
  </si>
  <si>
    <t>Finish</t>
  </si>
  <si>
    <t>Estimated Durations</t>
  </si>
  <si>
    <t>PERT-Copy</t>
  </si>
  <si>
    <t>PERT_Round</t>
  </si>
  <si>
    <t>PERT-Ceil</t>
  </si>
  <si>
    <t>PERT-Floor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</si>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</sst>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0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/>
    <xf numFmtId="165" fontId="0" fillId="0" borderId="6" xfId="0" applyNumberFormat="1" applyBorder="1"/>
    <xf numFmtId="165" fontId="0" fillId="0" borderId="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8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0" fontId="1" fillId="0" borderId="26" xfId="0" applyFont="1" applyBorder="1" applyAlignment="1">
      <alignment horizontal="center"/>
    </xf>
    <xf numFmtId="165" fontId="0" fillId="0" borderId="27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0" fontId="1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5"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55933</xdr:colOff>
      <xdr:row>1</xdr:row>
      <xdr:rowOff>25400</xdr:rowOff>
    </xdr:from>
    <xdr:to>
      <xdr:col>16</xdr:col>
      <xdr:colOff>485279</xdr:colOff>
      <xdr:row>23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9A7B9-9092-E247-8213-FC5B58F0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083" y="215900"/>
          <a:ext cx="2867746" cy="409186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23</xdr:row>
      <xdr:rowOff>161897</xdr:rowOff>
    </xdr:from>
    <xdr:to>
      <xdr:col>16</xdr:col>
      <xdr:colOff>489869</xdr:colOff>
      <xdr:row>36</xdr:row>
      <xdr:rowOff>59607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D503E-E02D-286A-FD08-1AF0A15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4422747"/>
          <a:ext cx="7201819" cy="22916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222250</xdr:colOff>
      <xdr:row>36</xdr:row>
      <xdr:rowOff>148198</xdr:rowOff>
    </xdr:from>
    <xdr:to>
      <xdr:col>16</xdr:col>
      <xdr:colOff>508110</xdr:colOff>
      <xdr:row>46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A2BF2-CE7E-8925-12F0-62029AA6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0" y="6802998"/>
          <a:ext cx="7226410" cy="177585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46</xdr:row>
      <xdr:rowOff>163512</xdr:rowOff>
    </xdr:from>
    <xdr:to>
      <xdr:col>16</xdr:col>
      <xdr:colOff>522816</xdr:colOff>
      <xdr:row>61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E6C9-FEC1-2295-EFCE-6110B046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8666162"/>
          <a:ext cx="7234766" cy="271303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0</xdr:row>
      <xdr:rowOff>112842</xdr:rowOff>
    </xdr:from>
    <xdr:to>
      <xdr:col>19</xdr:col>
      <xdr:colOff>11088</xdr:colOff>
      <xdr:row>14</xdr:row>
      <xdr:rowOff>78512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1ADBE-54AC-109A-D469-708DDC43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2842"/>
          <a:ext cx="4786288" cy="256282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107951</xdr:colOff>
      <xdr:row>15</xdr:row>
      <xdr:rowOff>8151</xdr:rowOff>
    </xdr:from>
    <xdr:to>
      <xdr:col>19</xdr:col>
      <xdr:colOff>19051</xdr:colOff>
      <xdr:row>28</xdr:row>
      <xdr:rowOff>110873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9F40C-D877-8D4C-9F5C-5BF031F5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1" y="2770401"/>
          <a:ext cx="4787900" cy="249667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5DE-9FC3-4DAE-830D-6C406FD1E4A6}">
  <dimension ref="B1:K19"/>
  <sheetViews>
    <sheetView tabSelected="1" zoomScaleNormal="100" workbookViewId="0">
      <selection activeCell="K6" sqref="K6"/>
    </sheetView>
  </sheetViews>
  <sheetFormatPr defaultRowHeight="14.5" x14ac:dyDescent="0.35"/>
  <cols>
    <col min="7" max="7" width="9.26953125" bestFit="1" customWidth="1"/>
    <col min="10" max="10" width="11.54296875" bestFit="1" customWidth="1"/>
  </cols>
  <sheetData>
    <row r="1" spans="2:11" ht="15" thickBot="1" x14ac:dyDescent="0.4"/>
    <row r="2" spans="2:11" ht="15" thickBot="1" x14ac:dyDescent="0.4">
      <c r="C2" s="12" t="s">
        <v>19</v>
      </c>
      <c r="D2" s="13"/>
      <c r="E2" s="14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11" t="s">
        <v>20</v>
      </c>
      <c r="G3" s="40" t="s">
        <v>21</v>
      </c>
      <c r="H3" s="44" t="s">
        <v>22</v>
      </c>
      <c r="J3" s="4" t="s">
        <v>20</v>
      </c>
      <c r="K3" s="2">
        <f>SUMIF(H4:H19,"*",F4:F19)</f>
        <v>44</v>
      </c>
    </row>
    <row r="4" spans="2:11" x14ac:dyDescent="0.35">
      <c r="B4" s="15" t="s">
        <v>15</v>
      </c>
      <c r="C4" s="18">
        <v>0</v>
      </c>
      <c r="D4" s="19">
        <v>0</v>
      </c>
      <c r="E4" s="20">
        <v>0</v>
      </c>
      <c r="F4" s="27">
        <f>(C4+4*D4+E4)/6</f>
        <v>0</v>
      </c>
      <c r="G4" s="41">
        <f>((E4-C4)/6)^2</f>
        <v>0</v>
      </c>
      <c r="H4" s="45" t="s">
        <v>23</v>
      </c>
      <c r="J4" s="4" t="s">
        <v>24</v>
      </c>
      <c r="K4" s="2">
        <f>SUMIF(H4:H19,"*",G4:G19)</f>
        <v>9</v>
      </c>
    </row>
    <row r="5" spans="2:11" x14ac:dyDescent="0.35">
      <c r="B5" s="16" t="s">
        <v>1</v>
      </c>
      <c r="C5" s="21">
        <v>1</v>
      </c>
      <c r="D5" s="22">
        <v>2</v>
      </c>
      <c r="E5" s="23">
        <v>3</v>
      </c>
      <c r="F5" s="28">
        <f t="shared" ref="F5:F19" si="0">(C5+4*D5+E5)/6</f>
        <v>2</v>
      </c>
      <c r="G5" s="42">
        <f t="shared" ref="G5:G19" si="1">((E5-C5)/6)^2</f>
        <v>0.1111111111111111</v>
      </c>
      <c r="H5" s="46" t="s">
        <v>23</v>
      </c>
      <c r="J5" s="4" t="s">
        <v>25</v>
      </c>
      <c r="K5" s="2">
        <v>47</v>
      </c>
    </row>
    <row r="6" spans="2:11" x14ac:dyDescent="0.35">
      <c r="B6" s="16" t="s">
        <v>2</v>
      </c>
      <c r="C6" s="21">
        <v>2</v>
      </c>
      <c r="D6" s="22">
        <v>3.5</v>
      </c>
      <c r="E6" s="23">
        <v>8</v>
      </c>
      <c r="F6" s="28">
        <f t="shared" si="0"/>
        <v>4</v>
      </c>
      <c r="G6" s="42">
        <f t="shared" si="1"/>
        <v>1</v>
      </c>
      <c r="H6" s="46" t="s">
        <v>23</v>
      </c>
      <c r="J6" s="4" t="s">
        <v>26</v>
      </c>
      <c r="K6" s="2">
        <f>NORMDIST(K5,K3,SQRT(K4),TRUE)</f>
        <v>0.84134474606854304</v>
      </c>
    </row>
    <row r="7" spans="2:11" x14ac:dyDescent="0.35">
      <c r="B7" s="16" t="s">
        <v>3</v>
      </c>
      <c r="C7" s="21">
        <v>6</v>
      </c>
      <c r="D7" s="22">
        <v>9</v>
      </c>
      <c r="E7" s="23">
        <v>18</v>
      </c>
      <c r="F7" s="28">
        <f t="shared" si="0"/>
        <v>10</v>
      </c>
      <c r="G7" s="42">
        <f t="shared" si="1"/>
        <v>4</v>
      </c>
      <c r="H7" s="46" t="s">
        <v>23</v>
      </c>
      <c r="K7" s="1">
        <f>K6</f>
        <v>0.84134474606854304</v>
      </c>
    </row>
    <row r="8" spans="2:11" x14ac:dyDescent="0.35">
      <c r="B8" s="16" t="s">
        <v>4</v>
      </c>
      <c r="C8" s="21">
        <v>4</v>
      </c>
      <c r="D8" s="22">
        <v>5.5</v>
      </c>
      <c r="E8" s="23">
        <v>10</v>
      </c>
      <c r="F8" s="28">
        <f t="shared" si="0"/>
        <v>6</v>
      </c>
      <c r="G8" s="42">
        <f t="shared" si="1"/>
        <v>1</v>
      </c>
      <c r="H8" s="46"/>
    </row>
    <row r="9" spans="2:11" x14ac:dyDescent="0.35">
      <c r="B9" s="16" t="s">
        <v>5</v>
      </c>
      <c r="C9" s="21">
        <v>1</v>
      </c>
      <c r="D9" s="22">
        <v>4.5</v>
      </c>
      <c r="E9" s="23">
        <v>5</v>
      </c>
      <c r="F9" s="28">
        <f t="shared" si="0"/>
        <v>4</v>
      </c>
      <c r="G9" s="42">
        <f t="shared" si="1"/>
        <v>0.44444444444444442</v>
      </c>
      <c r="H9" s="46" t="s">
        <v>23</v>
      </c>
    </row>
    <row r="10" spans="2:11" x14ac:dyDescent="0.35">
      <c r="B10" s="16" t="s">
        <v>6</v>
      </c>
      <c r="C10" s="21">
        <v>4</v>
      </c>
      <c r="D10" s="22">
        <v>4</v>
      </c>
      <c r="E10" s="23">
        <v>10</v>
      </c>
      <c r="F10" s="28">
        <f t="shared" si="0"/>
        <v>5</v>
      </c>
      <c r="G10" s="42">
        <f t="shared" si="1"/>
        <v>1</v>
      </c>
      <c r="H10" s="46" t="s">
        <v>23</v>
      </c>
    </row>
    <row r="11" spans="2:11" x14ac:dyDescent="0.35">
      <c r="B11" s="16" t="s">
        <v>7</v>
      </c>
      <c r="C11" s="21">
        <v>5</v>
      </c>
      <c r="D11" s="22">
        <v>6.5</v>
      </c>
      <c r="E11" s="23">
        <v>11</v>
      </c>
      <c r="F11" s="28">
        <f t="shared" si="0"/>
        <v>7</v>
      </c>
      <c r="G11" s="42">
        <f t="shared" si="1"/>
        <v>1</v>
      </c>
      <c r="H11" s="46"/>
    </row>
    <row r="12" spans="2:11" x14ac:dyDescent="0.35">
      <c r="B12" s="16" t="s">
        <v>8</v>
      </c>
      <c r="C12" s="21">
        <v>5</v>
      </c>
      <c r="D12" s="22">
        <v>8</v>
      </c>
      <c r="E12" s="23">
        <v>17</v>
      </c>
      <c r="F12" s="28">
        <f t="shared" si="0"/>
        <v>9</v>
      </c>
      <c r="G12" s="42">
        <f t="shared" si="1"/>
        <v>4</v>
      </c>
      <c r="H12" s="46"/>
    </row>
    <row r="13" spans="2:11" x14ac:dyDescent="0.35">
      <c r="B13" s="16" t="s">
        <v>9</v>
      </c>
      <c r="C13" s="21">
        <v>3</v>
      </c>
      <c r="D13" s="22">
        <v>7.5</v>
      </c>
      <c r="E13" s="23">
        <v>9</v>
      </c>
      <c r="F13" s="28">
        <f t="shared" si="0"/>
        <v>7</v>
      </c>
      <c r="G13" s="42">
        <f t="shared" si="1"/>
        <v>1</v>
      </c>
      <c r="H13" s="46"/>
    </row>
    <row r="14" spans="2:11" x14ac:dyDescent="0.35">
      <c r="B14" s="16" t="s">
        <v>10</v>
      </c>
      <c r="C14" s="21">
        <v>3</v>
      </c>
      <c r="D14" s="22">
        <v>9</v>
      </c>
      <c r="E14" s="23">
        <v>9</v>
      </c>
      <c r="F14" s="28">
        <f t="shared" si="0"/>
        <v>8</v>
      </c>
      <c r="G14" s="42">
        <f t="shared" si="1"/>
        <v>1</v>
      </c>
      <c r="H14" s="46" t="s">
        <v>23</v>
      </c>
    </row>
    <row r="15" spans="2:11" x14ac:dyDescent="0.35">
      <c r="B15" s="16" t="s">
        <v>11</v>
      </c>
      <c r="C15" s="21">
        <v>4</v>
      </c>
      <c r="D15" s="22">
        <v>4</v>
      </c>
      <c r="E15" s="23">
        <v>4</v>
      </c>
      <c r="F15" s="28">
        <f t="shared" si="0"/>
        <v>4</v>
      </c>
      <c r="G15" s="42">
        <f t="shared" si="1"/>
        <v>0</v>
      </c>
      <c r="H15" s="46"/>
    </row>
    <row r="16" spans="2:11" x14ac:dyDescent="0.35">
      <c r="B16" s="16" t="s">
        <v>12</v>
      </c>
      <c r="C16" s="21">
        <v>1</v>
      </c>
      <c r="D16" s="22">
        <v>5.5</v>
      </c>
      <c r="E16" s="23">
        <v>7</v>
      </c>
      <c r="F16" s="28">
        <f t="shared" si="0"/>
        <v>5</v>
      </c>
      <c r="G16" s="42">
        <f t="shared" si="1"/>
        <v>1</v>
      </c>
      <c r="H16" s="46" t="s">
        <v>23</v>
      </c>
    </row>
    <row r="17" spans="2:8" x14ac:dyDescent="0.35">
      <c r="B17" s="16" t="s">
        <v>13</v>
      </c>
      <c r="C17" s="21">
        <v>1</v>
      </c>
      <c r="D17" s="22">
        <v>2</v>
      </c>
      <c r="E17" s="23">
        <v>3</v>
      </c>
      <c r="F17" s="28">
        <f t="shared" si="0"/>
        <v>2</v>
      </c>
      <c r="G17" s="42">
        <f t="shared" si="1"/>
        <v>0.1111111111111111</v>
      </c>
      <c r="H17" s="46"/>
    </row>
    <row r="18" spans="2:8" x14ac:dyDescent="0.35">
      <c r="B18" s="16" t="s">
        <v>14</v>
      </c>
      <c r="C18" s="21">
        <v>5</v>
      </c>
      <c r="D18" s="22">
        <v>5.5</v>
      </c>
      <c r="E18" s="23">
        <v>9</v>
      </c>
      <c r="F18" s="28">
        <f t="shared" si="0"/>
        <v>6</v>
      </c>
      <c r="G18" s="42">
        <f t="shared" si="1"/>
        <v>0.44444444444444442</v>
      </c>
      <c r="H18" s="46" t="s">
        <v>23</v>
      </c>
    </row>
    <row r="19" spans="2:8" ht="15" thickBot="1" x14ac:dyDescent="0.4">
      <c r="B19" s="17" t="s">
        <v>16</v>
      </c>
      <c r="C19" s="24">
        <v>0</v>
      </c>
      <c r="D19" s="25">
        <v>0</v>
      </c>
      <c r="E19" s="26">
        <v>0</v>
      </c>
      <c r="F19" s="29">
        <f t="shared" si="0"/>
        <v>0</v>
      </c>
      <c r="G19" s="43">
        <f t="shared" si="1"/>
        <v>0</v>
      </c>
      <c r="H19" s="47" t="s">
        <v>23</v>
      </c>
    </row>
  </sheetData>
  <mergeCells count="1">
    <mergeCell ref="C2:E2"/>
  </mergeCells>
  <conditionalFormatting sqref="B4:H19">
    <cfRule type="expression" dxfId="4" priority="3">
      <formula>$H4="*"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9588-1064-4D82-8A00-8511AFC56299}">
  <dimension ref="B1:K15"/>
  <sheetViews>
    <sheetView zoomScaleNormal="100" workbookViewId="0"/>
  </sheetViews>
  <sheetFormatPr defaultRowHeight="14.5" x14ac:dyDescent="0.35"/>
  <cols>
    <col min="7" max="7" width="9.26953125" bestFit="1" customWidth="1"/>
    <col min="8" max="8" width="11.36328125" bestFit="1" customWidth="1"/>
    <col min="10" max="10" width="9.81640625" bestFit="1" customWidth="1"/>
  </cols>
  <sheetData>
    <row r="1" spans="2:11" ht="15" thickBot="1" x14ac:dyDescent="0.4"/>
    <row r="2" spans="2:11" ht="15" thickBot="1" x14ac:dyDescent="0.4">
      <c r="C2" s="12" t="s">
        <v>29</v>
      </c>
      <c r="D2" s="13"/>
      <c r="E2" s="14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7" t="s">
        <v>20</v>
      </c>
      <c r="G3" s="8" t="s">
        <v>30</v>
      </c>
      <c r="H3" s="8" t="s">
        <v>31</v>
      </c>
      <c r="I3" s="8" t="s">
        <v>32</v>
      </c>
      <c r="J3" s="9" t="s">
        <v>33</v>
      </c>
      <c r="K3" s="33" t="s">
        <v>34</v>
      </c>
    </row>
    <row r="4" spans="2:11" x14ac:dyDescent="0.35">
      <c r="B4" s="15" t="s">
        <v>27</v>
      </c>
      <c r="C4" s="18">
        <v>0</v>
      </c>
      <c r="D4" s="19">
        <v>0</v>
      </c>
      <c r="E4" s="20">
        <v>0</v>
      </c>
      <c r="F4" s="37">
        <f>(C4+4*D4+E4)/6</f>
        <v>0</v>
      </c>
      <c r="G4" s="6">
        <v>0</v>
      </c>
      <c r="H4" s="32">
        <f>ROUND(G4,0)</f>
        <v>0</v>
      </c>
      <c r="I4" s="19">
        <f>CEILING(G4,1)</f>
        <v>0</v>
      </c>
      <c r="J4" s="20">
        <f>FLOOR(G4,1)</f>
        <v>0</v>
      </c>
      <c r="K4" s="34">
        <f>((E4-C4)/6)^2</f>
        <v>0</v>
      </c>
    </row>
    <row r="5" spans="2:11" x14ac:dyDescent="0.35">
      <c r="B5" s="16" t="s">
        <v>1</v>
      </c>
      <c r="C5" s="21">
        <v>1.5</v>
      </c>
      <c r="D5" s="22">
        <v>2</v>
      </c>
      <c r="E5" s="23">
        <v>15</v>
      </c>
      <c r="F5" s="38">
        <f t="shared" ref="F5:F15" si="0">(C5+4*D5+E5)/6</f>
        <v>4.083333333333333</v>
      </c>
      <c r="G5" s="3">
        <v>4.083333333333333</v>
      </c>
      <c r="H5" s="30">
        <f t="shared" ref="H5:H15" si="1">ROUND(G5,0)</f>
        <v>4</v>
      </c>
      <c r="I5" s="22">
        <f t="shared" ref="I5:I15" si="2">CEILING(G5,1)</f>
        <v>5</v>
      </c>
      <c r="J5" s="23">
        <f t="shared" ref="J5:J15" si="3">FLOOR(G5,1)</f>
        <v>4</v>
      </c>
      <c r="K5" s="35">
        <f t="shared" ref="K5:K15" si="4">((E5-C5)/6)^2</f>
        <v>5.0625</v>
      </c>
    </row>
    <row r="6" spans="2:11" x14ac:dyDescent="0.35">
      <c r="B6" s="16" t="s">
        <v>2</v>
      </c>
      <c r="C6" s="21">
        <v>2</v>
      </c>
      <c r="D6" s="22">
        <v>3.5</v>
      </c>
      <c r="E6" s="23">
        <v>21</v>
      </c>
      <c r="F6" s="38">
        <f t="shared" si="0"/>
        <v>6.166666666666667</v>
      </c>
      <c r="G6" s="3">
        <v>6.166666666666667</v>
      </c>
      <c r="H6" s="30">
        <f t="shared" si="1"/>
        <v>6</v>
      </c>
      <c r="I6" s="22">
        <f t="shared" si="2"/>
        <v>7</v>
      </c>
      <c r="J6" s="23">
        <f t="shared" si="3"/>
        <v>6</v>
      </c>
      <c r="K6" s="35">
        <f t="shared" si="4"/>
        <v>10.027777777777777</v>
      </c>
    </row>
    <row r="7" spans="2:11" x14ac:dyDescent="0.35">
      <c r="B7" s="16" t="s">
        <v>3</v>
      </c>
      <c r="C7" s="21">
        <v>1</v>
      </c>
      <c r="D7" s="22">
        <v>1.5</v>
      </c>
      <c r="E7" s="23">
        <v>18</v>
      </c>
      <c r="F7" s="38">
        <f t="shared" si="0"/>
        <v>4.166666666666667</v>
      </c>
      <c r="G7" s="3">
        <v>4.166666666666667</v>
      </c>
      <c r="H7" s="30">
        <f t="shared" si="1"/>
        <v>4</v>
      </c>
      <c r="I7" s="22">
        <f t="shared" si="2"/>
        <v>5</v>
      </c>
      <c r="J7" s="23">
        <f t="shared" si="3"/>
        <v>4</v>
      </c>
      <c r="K7" s="35">
        <f t="shared" si="4"/>
        <v>8.0277777777777786</v>
      </c>
    </row>
    <row r="8" spans="2:11" x14ac:dyDescent="0.35">
      <c r="B8" s="16" t="s">
        <v>4</v>
      </c>
      <c r="C8" s="21">
        <v>0.5</v>
      </c>
      <c r="D8" s="22">
        <v>1</v>
      </c>
      <c r="E8" s="23">
        <v>15</v>
      </c>
      <c r="F8" s="38">
        <f t="shared" si="0"/>
        <v>3.25</v>
      </c>
      <c r="G8" s="3">
        <v>3.25</v>
      </c>
      <c r="H8" s="30">
        <f t="shared" si="1"/>
        <v>3</v>
      </c>
      <c r="I8" s="22">
        <f t="shared" si="2"/>
        <v>4</v>
      </c>
      <c r="J8" s="23">
        <f t="shared" si="3"/>
        <v>3</v>
      </c>
      <c r="K8" s="35">
        <f t="shared" si="4"/>
        <v>5.8402777777777768</v>
      </c>
    </row>
    <row r="9" spans="2:11" x14ac:dyDescent="0.35">
      <c r="B9" s="16" t="s">
        <v>5</v>
      </c>
      <c r="C9" s="21">
        <v>3</v>
      </c>
      <c r="D9" s="22">
        <v>5</v>
      </c>
      <c r="E9" s="23">
        <v>24</v>
      </c>
      <c r="F9" s="38">
        <f t="shared" si="0"/>
        <v>7.833333333333333</v>
      </c>
      <c r="G9" s="3">
        <v>7.833333333333333</v>
      </c>
      <c r="H9" s="30">
        <f t="shared" si="1"/>
        <v>8</v>
      </c>
      <c r="I9" s="22">
        <f t="shared" si="2"/>
        <v>8</v>
      </c>
      <c r="J9" s="23">
        <f t="shared" si="3"/>
        <v>7</v>
      </c>
      <c r="K9" s="35">
        <f t="shared" si="4"/>
        <v>12.25</v>
      </c>
    </row>
    <row r="10" spans="2:11" x14ac:dyDescent="0.35">
      <c r="B10" s="16" t="s">
        <v>6</v>
      </c>
      <c r="C10" s="21">
        <v>1</v>
      </c>
      <c r="D10" s="22">
        <v>2</v>
      </c>
      <c r="E10" s="23">
        <v>16</v>
      </c>
      <c r="F10" s="38">
        <f t="shared" si="0"/>
        <v>4.166666666666667</v>
      </c>
      <c r="G10" s="3">
        <v>4.166666666666667</v>
      </c>
      <c r="H10" s="30">
        <f t="shared" si="1"/>
        <v>4</v>
      </c>
      <c r="I10" s="22">
        <f t="shared" si="2"/>
        <v>5</v>
      </c>
      <c r="J10" s="23">
        <f t="shared" si="3"/>
        <v>4</v>
      </c>
      <c r="K10" s="35">
        <f t="shared" si="4"/>
        <v>6.25</v>
      </c>
    </row>
    <row r="11" spans="2:11" x14ac:dyDescent="0.35">
      <c r="B11" s="16" t="s">
        <v>7</v>
      </c>
      <c r="C11" s="21">
        <v>0.5</v>
      </c>
      <c r="D11" s="22">
        <v>1</v>
      </c>
      <c r="E11" s="23">
        <v>14</v>
      </c>
      <c r="F11" s="38">
        <f t="shared" si="0"/>
        <v>3.0833333333333335</v>
      </c>
      <c r="G11" s="3">
        <v>3.0833333333333335</v>
      </c>
      <c r="H11" s="30">
        <f t="shared" si="1"/>
        <v>3</v>
      </c>
      <c r="I11" s="22">
        <f t="shared" si="2"/>
        <v>4</v>
      </c>
      <c r="J11" s="23">
        <f t="shared" si="3"/>
        <v>3</v>
      </c>
      <c r="K11" s="35">
        <f t="shared" si="4"/>
        <v>5.0625</v>
      </c>
    </row>
    <row r="12" spans="2:11" x14ac:dyDescent="0.35">
      <c r="B12" s="16" t="s">
        <v>8</v>
      </c>
      <c r="C12" s="21">
        <v>2.5</v>
      </c>
      <c r="D12" s="22">
        <v>3.5</v>
      </c>
      <c r="E12" s="23">
        <v>25</v>
      </c>
      <c r="F12" s="38">
        <f t="shared" si="0"/>
        <v>6.916666666666667</v>
      </c>
      <c r="G12" s="3">
        <v>6.916666666666667</v>
      </c>
      <c r="H12" s="30">
        <f t="shared" si="1"/>
        <v>7</v>
      </c>
      <c r="I12" s="22">
        <f t="shared" si="2"/>
        <v>7</v>
      </c>
      <c r="J12" s="23">
        <f t="shared" si="3"/>
        <v>6</v>
      </c>
      <c r="K12" s="35">
        <f t="shared" si="4"/>
        <v>14.0625</v>
      </c>
    </row>
    <row r="13" spans="2:11" x14ac:dyDescent="0.35">
      <c r="B13" s="16" t="s">
        <v>9</v>
      </c>
      <c r="C13" s="21">
        <v>1</v>
      </c>
      <c r="D13" s="22">
        <v>3</v>
      </c>
      <c r="E13" s="23">
        <v>18</v>
      </c>
      <c r="F13" s="38">
        <f t="shared" si="0"/>
        <v>5.166666666666667</v>
      </c>
      <c r="G13" s="3">
        <v>5.166666666666667</v>
      </c>
      <c r="H13" s="30">
        <f t="shared" si="1"/>
        <v>5</v>
      </c>
      <c r="I13" s="22">
        <f t="shared" si="2"/>
        <v>6</v>
      </c>
      <c r="J13" s="23">
        <f t="shared" si="3"/>
        <v>5</v>
      </c>
      <c r="K13" s="35">
        <f t="shared" si="4"/>
        <v>8.0277777777777786</v>
      </c>
    </row>
    <row r="14" spans="2:11" x14ac:dyDescent="0.35">
      <c r="B14" s="16" t="s">
        <v>10</v>
      </c>
      <c r="C14" s="21">
        <v>2</v>
      </c>
      <c r="D14" s="22">
        <v>3</v>
      </c>
      <c r="E14" s="23">
        <v>18</v>
      </c>
      <c r="F14" s="38">
        <f t="shared" si="0"/>
        <v>5.333333333333333</v>
      </c>
      <c r="G14" s="3">
        <v>5.333333333333333</v>
      </c>
      <c r="H14" s="30">
        <f t="shared" si="1"/>
        <v>5</v>
      </c>
      <c r="I14" s="22">
        <f t="shared" si="2"/>
        <v>6</v>
      </c>
      <c r="J14" s="23">
        <f t="shared" si="3"/>
        <v>5</v>
      </c>
      <c r="K14" s="35">
        <f t="shared" si="4"/>
        <v>7.1111111111111107</v>
      </c>
    </row>
    <row r="15" spans="2:11" ht="15" thickBot="1" x14ac:dyDescent="0.4">
      <c r="B15" s="17" t="s">
        <v>28</v>
      </c>
      <c r="C15" s="24">
        <v>0</v>
      </c>
      <c r="D15" s="25">
        <v>0</v>
      </c>
      <c r="E15" s="26">
        <v>0</v>
      </c>
      <c r="F15" s="39">
        <f t="shared" si="0"/>
        <v>0</v>
      </c>
      <c r="G15" s="5">
        <v>0</v>
      </c>
      <c r="H15" s="31">
        <f t="shared" si="1"/>
        <v>0</v>
      </c>
      <c r="I15" s="25">
        <f t="shared" si="2"/>
        <v>0</v>
      </c>
      <c r="J15" s="26">
        <f t="shared" si="3"/>
        <v>0</v>
      </c>
      <c r="K15" s="36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PERT-CPM-1</vt:lpstr>
      <vt:lpstr>PERT-CPM-2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2023-03-03T08:45:12Z</dcterms:created>
  <dcterms:modified xsi:type="dcterms:W3CDTF">2023-03-03T11:08:32Z</dcterms:modified>
</cp:coreProperties>
</file>