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9ED5C43-001C-46C3-A887-242F8D38A953}" xr6:coauthVersionLast="45" xr6:coauthVersionMax="45" xr10:uidLastSave="{00000000-0000-0000-0000-000000000000}"/>
  <bookViews>
    <workbookView xWindow="-11535" yWindow="2865" windowWidth="20730" windowHeight="11160" activeTab="2" xr2:uid="{6657444D-609B-4AE6-9913-8E06838AEC8D}"/>
  </bookViews>
  <sheets>
    <sheet name="Bisection Methode" sheetId="2" r:id="rId1"/>
    <sheet name="False Posistion" sheetId="1" r:id="rId2"/>
    <sheet name="Newthon Raphso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3" l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D10" i="3"/>
  <c r="C10" i="3"/>
  <c r="F9" i="3"/>
  <c r="E9" i="3" l="1"/>
  <c r="E10" i="3"/>
  <c r="D9" i="3"/>
  <c r="C11" i="3"/>
  <c r="C9" i="3"/>
  <c r="E8" i="3"/>
  <c r="D8" i="3"/>
  <c r="U8" i="3"/>
  <c r="T8" i="3"/>
  <c r="U5" i="3"/>
  <c r="T5" i="3"/>
  <c r="E18" i="2"/>
  <c r="F18" i="2"/>
  <c r="G18" i="2"/>
  <c r="H18" i="2"/>
  <c r="K18" i="2" s="1"/>
  <c r="I18" i="2"/>
  <c r="J18" i="2"/>
  <c r="L18" i="2"/>
  <c r="M18" i="2"/>
  <c r="E19" i="2"/>
  <c r="F19" i="2"/>
  <c r="G19" i="2"/>
  <c r="H19" i="2"/>
  <c r="I19" i="2"/>
  <c r="J19" i="2"/>
  <c r="K19" i="2"/>
  <c r="M19" i="2"/>
  <c r="E20" i="2"/>
  <c r="F20" i="2"/>
  <c r="M20" i="2" s="1"/>
  <c r="G20" i="2"/>
  <c r="H20" i="2"/>
  <c r="K20" i="2" s="1"/>
  <c r="I20" i="2"/>
  <c r="J20" i="2"/>
  <c r="L20" i="2" s="1"/>
  <c r="E21" i="2"/>
  <c r="F21" i="2"/>
  <c r="G21" i="2"/>
  <c r="H21" i="2"/>
  <c r="I21" i="2"/>
  <c r="L21" i="2" s="1"/>
  <c r="J21" i="2"/>
  <c r="K21" i="2"/>
  <c r="M21" i="2"/>
  <c r="E22" i="2"/>
  <c r="F22" i="2"/>
  <c r="M22" i="2" s="1"/>
  <c r="G22" i="2"/>
  <c r="H22" i="2"/>
  <c r="K22" i="2" s="1"/>
  <c r="I22" i="2"/>
  <c r="J22" i="2"/>
  <c r="L22" i="2"/>
  <c r="E23" i="2"/>
  <c r="F23" i="2"/>
  <c r="G23" i="2"/>
  <c r="K23" i="2" s="1"/>
  <c r="H23" i="2"/>
  <c r="I23" i="2"/>
  <c r="L23" i="2" s="1"/>
  <c r="J23" i="2"/>
  <c r="M23" i="2"/>
  <c r="E24" i="2"/>
  <c r="F24" i="2"/>
  <c r="M24" i="2" s="1"/>
  <c r="G24" i="2"/>
  <c r="H24" i="2"/>
  <c r="K24" i="2" s="1"/>
  <c r="I24" i="2"/>
  <c r="J24" i="2"/>
  <c r="L24" i="2" s="1"/>
  <c r="E25" i="2"/>
  <c r="F25" i="2"/>
  <c r="G25" i="2"/>
  <c r="K25" i="2" s="1"/>
  <c r="H25" i="2"/>
  <c r="I25" i="2"/>
  <c r="L25" i="2" s="1"/>
  <c r="J25" i="2"/>
  <c r="M25" i="2"/>
  <c r="E26" i="2"/>
  <c r="F26" i="2"/>
  <c r="M26" i="2" s="1"/>
  <c r="G26" i="2"/>
  <c r="H26" i="2"/>
  <c r="K26" i="2" s="1"/>
  <c r="I26" i="2"/>
  <c r="J26" i="2"/>
  <c r="L26" i="2"/>
  <c r="E27" i="2"/>
  <c r="F27" i="2"/>
  <c r="G27" i="2"/>
  <c r="K27" i="2" s="1"/>
  <c r="H27" i="2"/>
  <c r="I27" i="2"/>
  <c r="L27" i="2" s="1"/>
  <c r="J27" i="2"/>
  <c r="M27" i="2"/>
  <c r="E28" i="2"/>
  <c r="F28" i="2"/>
  <c r="M28" i="2" s="1"/>
  <c r="G28" i="2"/>
  <c r="H28" i="2"/>
  <c r="K28" i="2" s="1"/>
  <c r="I28" i="2"/>
  <c r="J28" i="2"/>
  <c r="L28" i="2" s="1"/>
  <c r="M10" i="2"/>
  <c r="M11" i="2"/>
  <c r="E10" i="2"/>
  <c r="E11" i="2"/>
  <c r="E12" i="2"/>
  <c r="E13" i="2"/>
  <c r="E14" i="2"/>
  <c r="E15" i="2"/>
  <c r="E16" i="2"/>
  <c r="E17" i="2"/>
  <c r="G10" i="2"/>
  <c r="H10" i="2"/>
  <c r="K10" i="2" s="1"/>
  <c r="I10" i="2"/>
  <c r="J10" i="2"/>
  <c r="L10" i="2" s="1"/>
  <c r="G11" i="2"/>
  <c r="H11" i="2"/>
  <c r="K11" i="2" s="1"/>
  <c r="I11" i="2"/>
  <c r="L11" i="2" s="1"/>
  <c r="J11" i="2"/>
  <c r="G12" i="2"/>
  <c r="K12" i="2" s="1"/>
  <c r="H12" i="2"/>
  <c r="I12" i="2"/>
  <c r="L12" i="2" s="1"/>
  <c r="J12" i="2"/>
  <c r="G13" i="2"/>
  <c r="K13" i="2" s="1"/>
  <c r="H13" i="2"/>
  <c r="I13" i="2"/>
  <c r="L13" i="2" s="1"/>
  <c r="J13" i="2"/>
  <c r="G14" i="2"/>
  <c r="H14" i="2"/>
  <c r="K14" i="2" s="1"/>
  <c r="I14" i="2"/>
  <c r="L14" i="2" s="1"/>
  <c r="J14" i="2"/>
  <c r="G15" i="2"/>
  <c r="H15" i="2"/>
  <c r="K15" i="2" s="1"/>
  <c r="I15" i="2"/>
  <c r="J15" i="2"/>
  <c r="L15" i="2" s="1"/>
  <c r="G16" i="2"/>
  <c r="K16" i="2" s="1"/>
  <c r="H16" i="2"/>
  <c r="I16" i="2"/>
  <c r="J16" i="2"/>
  <c r="G17" i="2"/>
  <c r="K17" i="2" s="1"/>
  <c r="H17" i="2"/>
  <c r="I17" i="2"/>
  <c r="J17" i="2"/>
  <c r="F10" i="2"/>
  <c r="F11" i="2"/>
  <c r="F12" i="2"/>
  <c r="M12" i="2" s="1"/>
  <c r="F13" i="2"/>
  <c r="F14" i="2"/>
  <c r="F15" i="2"/>
  <c r="F16" i="2"/>
  <c r="F17" i="2"/>
  <c r="M17" i="2" s="1"/>
  <c r="F9" i="2"/>
  <c r="F8" i="2"/>
  <c r="J9" i="2"/>
  <c r="I9" i="2"/>
  <c r="L9" i="2" s="1"/>
  <c r="H9" i="2"/>
  <c r="G9" i="2"/>
  <c r="K9" i="2" s="1"/>
  <c r="E9" i="2"/>
  <c r="W8" i="2"/>
  <c r="V8" i="2"/>
  <c r="J8" i="2"/>
  <c r="L8" i="2" s="1"/>
  <c r="I8" i="2"/>
  <c r="H8" i="2"/>
  <c r="G8" i="2"/>
  <c r="K8" i="2" s="1"/>
  <c r="E8" i="2"/>
  <c r="W5" i="2"/>
  <c r="V5" i="2"/>
  <c r="H9" i="1"/>
  <c r="G9" i="1"/>
  <c r="J8" i="1"/>
  <c r="I8" i="1"/>
  <c r="H8" i="1"/>
  <c r="G8" i="1"/>
  <c r="E8" i="1"/>
  <c r="W8" i="1"/>
  <c r="V8" i="1"/>
  <c r="W5" i="1"/>
  <c r="V5" i="1"/>
  <c r="E11" i="3" l="1"/>
  <c r="D11" i="3"/>
  <c r="C12" i="3" s="1"/>
  <c r="D12" i="3" s="1"/>
  <c r="L19" i="2"/>
  <c r="L17" i="2"/>
  <c r="M16" i="2"/>
  <c r="L16" i="2"/>
  <c r="M15" i="2"/>
  <c r="M14" i="2"/>
  <c r="M13" i="2"/>
  <c r="M9" i="2"/>
  <c r="L8" i="1"/>
  <c r="K8" i="1"/>
  <c r="K9" i="1"/>
  <c r="I9" i="1"/>
  <c r="J9" i="1"/>
  <c r="E9" i="1"/>
  <c r="E12" i="3" l="1"/>
  <c r="C13" i="3" s="1"/>
  <c r="D13" i="3" s="1"/>
  <c r="F8" i="1"/>
  <c r="L9" i="1"/>
  <c r="E13" i="3" l="1"/>
  <c r="C14" i="3"/>
  <c r="D14" i="3" s="1"/>
  <c r="F9" i="1"/>
  <c r="M9" i="1" s="1"/>
  <c r="E14" i="3" l="1"/>
  <c r="C15" i="3" s="1"/>
  <c r="D15" i="3" s="1"/>
  <c r="E15" i="3" l="1"/>
  <c r="C16" i="3"/>
  <c r="D16" i="3" s="1"/>
  <c r="E16" i="3" l="1"/>
  <c r="C17" i="3"/>
  <c r="D17" i="3" s="1"/>
  <c r="E17" i="3" l="1"/>
  <c r="C18" i="3"/>
  <c r="D18" i="3" s="1"/>
  <c r="E18" i="3" l="1"/>
  <c r="C19" i="3" s="1"/>
  <c r="D19" i="3" s="1"/>
  <c r="E19" i="3" l="1"/>
  <c r="C20" i="3"/>
  <c r="D20" i="3" s="1"/>
  <c r="E20" i="3" l="1"/>
  <c r="C21" i="3"/>
  <c r="D21" i="3" s="1"/>
  <c r="E21" i="3" l="1"/>
  <c r="C22" i="3"/>
  <c r="D22" i="3" s="1"/>
  <c r="E22" i="3" l="1"/>
  <c r="C23" i="3"/>
  <c r="D23" i="3" s="1"/>
  <c r="E23" i="3" l="1"/>
  <c r="C24" i="3"/>
  <c r="D24" i="3" s="1"/>
  <c r="E24" i="3" l="1"/>
  <c r="C25" i="3"/>
  <c r="D25" i="3" s="1"/>
  <c r="E25" i="3" l="1"/>
  <c r="C26" i="3"/>
  <c r="D26" i="3" s="1"/>
  <c r="E26" i="3" l="1"/>
  <c r="C27" i="3" s="1"/>
  <c r="D27" i="3" s="1"/>
  <c r="E27" i="3" l="1"/>
  <c r="C28" i="3"/>
  <c r="D28" i="3" s="1"/>
  <c r="E28" i="3" l="1"/>
</calcChain>
</file>

<file path=xl/sharedStrings.xml><?xml version="1.0" encoding="utf-8"?>
<sst xmlns="http://schemas.openxmlformats.org/spreadsheetml/2006/main" count="55" uniqueCount="21">
  <si>
    <t>Bracketing Methode Using Bisection method</t>
  </si>
  <si>
    <t>i</t>
  </si>
  <si>
    <t>f(xl)=</t>
  </si>
  <si>
    <t xml:space="preserve">xl = </t>
  </si>
  <si>
    <t>xu =</t>
  </si>
  <si>
    <t>f(xl)</t>
  </si>
  <si>
    <t>667.38/xl</t>
  </si>
  <si>
    <t>1-e^-0,146843.xl</t>
  </si>
  <si>
    <t>xl</t>
  </si>
  <si>
    <t>xu</t>
  </si>
  <si>
    <t>xr</t>
  </si>
  <si>
    <t>xl-xu</t>
  </si>
  <si>
    <t>er(%)</t>
  </si>
  <si>
    <t>NA</t>
  </si>
  <si>
    <t>f(xu)</t>
  </si>
  <si>
    <t>667.38/xu</t>
  </si>
  <si>
    <t>1-e^-0,146843.xu</t>
  </si>
  <si>
    <t>f(x)</t>
  </si>
  <si>
    <t>f'(x)</t>
  </si>
  <si>
    <t>err</t>
  </si>
  <si>
    <t>Using Newthon Raphson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</si>
</sst>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412068</xdr:colOff>
      <xdr:row>1</xdr:row>
      <xdr:rowOff>47626</xdr:rowOff>
    </xdr:from>
    <xdr:to>
      <xdr:col>19</xdr:col>
      <xdr:colOff>19669</xdr:colOff>
      <xdr:row>4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606C0-9E9F-4435-8CC1-18FB0D76B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94568" y="238126"/>
          <a:ext cx="2655601" cy="666750"/>
        </a:xfrm>
        <a:prstGeom prst="rect">
          <a:avLst/>
        </a:prstGeom>
      </xdr:spPr>
    </xdr:pic>
    <xdr:clientData/>
  </xdr:twoCellAnchor>
  <xdr:twoCellAnchor editAs="oneCell">
    <xdr:from>
      <xdr:col>14</xdr:col>
      <xdr:colOff>419100</xdr:colOff>
      <xdr:row>5</xdr:row>
      <xdr:rowOff>19050</xdr:rowOff>
    </xdr:from>
    <xdr:to>
      <xdr:col>19</xdr:col>
      <xdr:colOff>86104</xdr:colOff>
      <xdr:row>9</xdr:row>
      <xdr:rowOff>114420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D5B639-19D4-46D0-94B7-24FC4C812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01600" y="971550"/>
          <a:ext cx="2715004" cy="8573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412068</xdr:colOff>
      <xdr:row>1</xdr:row>
      <xdr:rowOff>47626</xdr:rowOff>
    </xdr:from>
    <xdr:to>
      <xdr:col>19</xdr:col>
      <xdr:colOff>19669</xdr:colOff>
      <xdr:row>4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DB4C70-BB8A-446E-8BB9-36DD16737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8068" y="238126"/>
          <a:ext cx="2655601" cy="666750"/>
        </a:xfrm>
        <a:prstGeom prst="rect">
          <a:avLst/>
        </a:prstGeom>
      </xdr:spPr>
    </xdr:pic>
    <xdr:clientData/>
  </xdr:twoCellAnchor>
  <xdr:twoCellAnchor editAs="oneCell">
    <xdr:from>
      <xdr:col>14</xdr:col>
      <xdr:colOff>419100</xdr:colOff>
      <xdr:row>5</xdr:row>
      <xdr:rowOff>19050</xdr:rowOff>
    </xdr:from>
    <xdr:to>
      <xdr:col>19</xdr:col>
      <xdr:colOff>86104</xdr:colOff>
      <xdr:row>9</xdr:row>
      <xdr:rowOff>114420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978169-6100-420B-989C-7FBF3873A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15100" y="971550"/>
          <a:ext cx="2715004" cy="8573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412068</xdr:colOff>
      <xdr:row>1</xdr:row>
      <xdr:rowOff>47626</xdr:rowOff>
    </xdr:from>
    <xdr:to>
      <xdr:col>17</xdr:col>
      <xdr:colOff>19669</xdr:colOff>
      <xdr:row>4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E380F5-4983-4AA8-824F-C7E380692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94568" y="238126"/>
          <a:ext cx="2655601" cy="666750"/>
        </a:xfrm>
        <a:prstGeom prst="rect">
          <a:avLst/>
        </a:prstGeom>
      </xdr:spPr>
    </xdr:pic>
    <xdr:clientData/>
  </xdr:twoCellAnchor>
  <xdr:twoCellAnchor editAs="oneCell">
    <xdr:from>
      <xdr:col>12</xdr:col>
      <xdr:colOff>419100</xdr:colOff>
      <xdr:row>5</xdr:row>
      <xdr:rowOff>19050</xdr:rowOff>
    </xdr:from>
    <xdr:to>
      <xdr:col>17</xdr:col>
      <xdr:colOff>86104</xdr:colOff>
      <xdr:row>9</xdr:row>
      <xdr:rowOff>114420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6057F3-21B2-45D1-A24D-86CBCDAFC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01600" y="971550"/>
          <a:ext cx="2715004" cy="857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5523C-A026-4C79-8E15-824A62390A11}">
  <dimension ref="B2:W28"/>
  <sheetViews>
    <sheetView workbookViewId="0">
      <pane ySplit="7" topLeftCell="A17" activePane="bottomLeft" state="frozen"/>
      <selection pane="bottomLeft" activeCell="F29" sqref="A1:XFD1048576"/>
    </sheetView>
  </sheetViews>
  <sheetFormatPr defaultRowHeight="15" x14ac:dyDescent="0.25"/>
  <cols>
    <col min="7" max="7" width="30.85546875" customWidth="1"/>
    <col min="8" max="10" width="21.140625" customWidth="1"/>
    <col min="23" max="23" width="16.85546875" customWidth="1"/>
  </cols>
  <sheetData>
    <row r="2" spans="2:23" x14ac:dyDescent="0.25">
      <c r="B2" t="s">
        <v>0</v>
      </c>
    </row>
    <row r="4" spans="2:23" x14ac:dyDescent="0.25">
      <c r="B4" t="s">
        <v>3</v>
      </c>
      <c r="C4">
        <v>12</v>
      </c>
      <c r="E4" t="s">
        <v>2</v>
      </c>
      <c r="V4" s="1" t="s">
        <v>6</v>
      </c>
      <c r="W4" s="2" t="s">
        <v>7</v>
      </c>
    </row>
    <row r="5" spans="2:23" x14ac:dyDescent="0.25">
      <c r="B5" t="s">
        <v>4</v>
      </c>
      <c r="C5">
        <v>16</v>
      </c>
      <c r="V5">
        <f xml:space="preserve"> 667.38/C4</f>
        <v>55.615000000000002</v>
      </c>
      <c r="W5">
        <f xml:space="preserve"> 1-EXP(-0.146843*C4)</f>
        <v>0.82831879821866883</v>
      </c>
    </row>
    <row r="7" spans="2:23" x14ac:dyDescent="0.25">
      <c r="B7" t="s">
        <v>1</v>
      </c>
      <c r="C7" t="s">
        <v>8</v>
      </c>
      <c r="D7" t="s">
        <v>9</v>
      </c>
      <c r="E7" t="s">
        <v>11</v>
      </c>
      <c r="F7" t="s">
        <v>10</v>
      </c>
      <c r="G7" s="1" t="s">
        <v>6</v>
      </c>
      <c r="H7" s="2" t="s">
        <v>7</v>
      </c>
      <c r="I7" s="1" t="s">
        <v>15</v>
      </c>
      <c r="J7" s="2" t="s">
        <v>16</v>
      </c>
      <c r="K7" t="s">
        <v>5</v>
      </c>
      <c r="L7" t="s">
        <v>14</v>
      </c>
      <c r="M7" t="s">
        <v>12</v>
      </c>
      <c r="V7" s="1" t="s">
        <v>6</v>
      </c>
      <c r="W7" s="2" t="s">
        <v>7</v>
      </c>
    </row>
    <row r="8" spans="2:23" x14ac:dyDescent="0.25">
      <c r="B8">
        <v>1</v>
      </c>
      <c r="C8">
        <v>8.0000000000000002E-3</v>
      </c>
      <c r="D8">
        <v>0.08</v>
      </c>
      <c r="E8">
        <f>C8-D8</f>
        <v>-7.2000000000000008E-2</v>
      </c>
      <c r="F8">
        <f>(C8+D8)/2</f>
        <v>4.3999999999999997E-2</v>
      </c>
      <c r="G8">
        <f xml:space="preserve"> 667.38/C8</f>
        <v>83422.5</v>
      </c>
      <c r="H8">
        <f xml:space="preserve"> 1-EXP(-0.146843*C8)</f>
        <v>1.1740542583835722E-3</v>
      </c>
      <c r="I8">
        <f xml:space="preserve"> 667.38/D8</f>
        <v>8342.25</v>
      </c>
      <c r="J8">
        <f xml:space="preserve"> 1-EXP(-0.146843*D8)</f>
        <v>1.1678708230771329E-2</v>
      </c>
      <c r="K8">
        <f>G8*H8-40</f>
        <v>57.942541370003553</v>
      </c>
      <c r="L8">
        <f>I8*J8-40</f>
        <v>57.426703738152113</v>
      </c>
      <c r="M8" t="s">
        <v>13</v>
      </c>
      <c r="V8">
        <f xml:space="preserve"> 667.38/C5</f>
        <v>41.71125</v>
      </c>
      <c r="W8">
        <f xml:space="preserve"> 1-EXP(-0.146843*C5)</f>
        <v>0.90458199627103553</v>
      </c>
    </row>
    <row r="9" spans="2:23" x14ac:dyDescent="0.25">
      <c r="B9">
        <v>2</v>
      </c>
      <c r="C9">
        <v>8.0000000000000002E-3</v>
      </c>
      <c r="D9">
        <v>4.3999999999999997E-2</v>
      </c>
      <c r="E9">
        <f>C9-D9</f>
        <v>-3.5999999999999997E-2</v>
      </c>
      <c r="F9">
        <f>(C9+D9)/2</f>
        <v>2.5999999999999999E-2</v>
      </c>
      <c r="G9">
        <f xml:space="preserve"> 667.38/C9</f>
        <v>83422.5</v>
      </c>
      <c r="H9">
        <f xml:space="preserve"> 1-EXP(-0.146843*C9)</f>
        <v>1.1740542583835722E-3</v>
      </c>
      <c r="I9">
        <f xml:space="preserve"> 667.38/D9</f>
        <v>15167.727272727274</v>
      </c>
      <c r="J9">
        <f xml:space="preserve"> 1-EXP(-0.146843*D9)</f>
        <v>6.440264026376763E-3</v>
      </c>
      <c r="K9">
        <f>G9*H9-40</f>
        <v>57.942541370003553</v>
      </c>
      <c r="L9">
        <f>I9*J9-40</f>
        <v>57.684168316439198</v>
      </c>
      <c r="M9">
        <f>ABS((F9-F8)/F9)*100</f>
        <v>69.230769230769226</v>
      </c>
    </row>
    <row r="10" spans="2:23" x14ac:dyDescent="0.25">
      <c r="B10">
        <v>3</v>
      </c>
      <c r="C10">
        <v>8.0000000000000002E-3</v>
      </c>
      <c r="D10">
        <v>2.5999999999999999E-2</v>
      </c>
      <c r="E10">
        <f t="shared" ref="E10:E17" si="0">C10-D10</f>
        <v>-1.7999999999999999E-2</v>
      </c>
      <c r="F10">
        <f t="shared" ref="D10:F18" si="1">(C10+D10)/2</f>
        <v>1.7000000000000001E-2</v>
      </c>
      <c r="G10">
        <f t="shared" ref="G10:G17" si="2" xml:space="preserve"> 667.38/C10</f>
        <v>83422.5</v>
      </c>
      <c r="H10">
        <f t="shared" ref="H10:H17" si="3" xml:space="preserve"> 1-EXP(-0.146843*C10)</f>
        <v>1.1740542583835722E-3</v>
      </c>
      <c r="I10">
        <f t="shared" ref="I10:I17" si="4" xml:space="preserve"> 667.38/D10</f>
        <v>25668.461538461539</v>
      </c>
      <c r="J10">
        <f t="shared" ref="J10:J17" si="5" xml:space="preserve"> 1-EXP(-0.146843*D10)</f>
        <v>3.8106390175385307E-3</v>
      </c>
      <c r="K10">
        <f t="shared" ref="K10:K17" si="6">G10*H10-40</f>
        <v>57.942541370003553</v>
      </c>
      <c r="L10">
        <f t="shared" ref="L10:L17" si="7">I10*J10-40</f>
        <v>57.813241058648643</v>
      </c>
      <c r="M10">
        <f t="shared" ref="M10:M17" si="8">ABS((F10-F9)/F10)*100</f>
        <v>52.941176470588211</v>
      </c>
    </row>
    <row r="11" spans="2:23" x14ac:dyDescent="0.25">
      <c r="B11">
        <v>4</v>
      </c>
      <c r="C11">
        <v>8.0000000000000002E-3</v>
      </c>
      <c r="D11">
        <v>1.7000000000000001E-2</v>
      </c>
      <c r="E11">
        <f t="shared" si="0"/>
        <v>-9.0000000000000011E-3</v>
      </c>
      <c r="F11">
        <f t="shared" si="1"/>
        <v>1.2500000000000001E-2</v>
      </c>
      <c r="G11">
        <f t="shared" si="2"/>
        <v>83422.5</v>
      </c>
      <c r="H11">
        <f t="shared" si="3"/>
        <v>1.1740542583835722E-3</v>
      </c>
      <c r="I11">
        <f t="shared" si="4"/>
        <v>39257.647058823524</v>
      </c>
      <c r="J11">
        <f t="shared" si="5"/>
        <v>2.4932177568698366E-3</v>
      </c>
      <c r="K11">
        <f t="shared" si="6"/>
        <v>57.942541370003553</v>
      </c>
      <c r="L11">
        <f t="shared" si="7"/>
        <v>57.877862739987719</v>
      </c>
      <c r="M11">
        <f t="shared" si="8"/>
        <v>36.000000000000007</v>
      </c>
    </row>
    <row r="12" spans="2:23" x14ac:dyDescent="0.25">
      <c r="B12">
        <v>5</v>
      </c>
      <c r="C12">
        <v>8.0000000000000002E-3</v>
      </c>
      <c r="D12">
        <v>1.2500000000000001E-2</v>
      </c>
      <c r="E12">
        <f t="shared" si="0"/>
        <v>-4.5000000000000005E-3</v>
      </c>
      <c r="F12">
        <f t="shared" si="1"/>
        <v>1.025E-2</v>
      </c>
      <c r="G12">
        <f t="shared" si="2"/>
        <v>83422.5</v>
      </c>
      <c r="H12">
        <f t="shared" si="3"/>
        <v>1.1740542583835722E-3</v>
      </c>
      <c r="I12">
        <f t="shared" si="4"/>
        <v>53390.399999999994</v>
      </c>
      <c r="J12">
        <f t="shared" si="5"/>
        <v>1.833853931285101E-3</v>
      </c>
      <c r="K12">
        <f t="shared" si="6"/>
        <v>57.942541370003553</v>
      </c>
      <c r="L12">
        <f t="shared" si="7"/>
        <v>57.910194932884039</v>
      </c>
      <c r="M12">
        <f t="shared" si="8"/>
        <v>21.951219512195124</v>
      </c>
    </row>
    <row r="13" spans="2:23" x14ac:dyDescent="0.25">
      <c r="B13">
        <v>6</v>
      </c>
      <c r="C13">
        <v>8.0000000000000002E-3</v>
      </c>
      <c r="D13">
        <v>1.025E-2</v>
      </c>
      <c r="E13">
        <f t="shared" si="0"/>
        <v>-2.2500000000000003E-3</v>
      </c>
      <c r="F13">
        <f t="shared" si="1"/>
        <v>9.1250000000000012E-3</v>
      </c>
      <c r="G13">
        <f t="shared" si="2"/>
        <v>83422.5</v>
      </c>
      <c r="H13">
        <f t="shared" si="3"/>
        <v>1.1740542583835722E-3</v>
      </c>
      <c r="I13">
        <f t="shared" si="4"/>
        <v>65110.243902439019</v>
      </c>
      <c r="J13">
        <f t="shared" si="5"/>
        <v>1.5040085937507719E-3</v>
      </c>
      <c r="K13">
        <f t="shared" si="6"/>
        <v>57.942541370003553</v>
      </c>
      <c r="L13">
        <f t="shared" si="7"/>
        <v>57.926366370477083</v>
      </c>
      <c r="M13">
        <f t="shared" si="8"/>
        <v>12.328767123287662</v>
      </c>
    </row>
    <row r="14" spans="2:23" x14ac:dyDescent="0.25">
      <c r="B14">
        <v>7</v>
      </c>
      <c r="C14">
        <v>8.0000000000000002E-3</v>
      </c>
      <c r="D14">
        <v>9.1250000000000012E-3</v>
      </c>
      <c r="E14">
        <f t="shared" si="0"/>
        <v>-1.125000000000001E-3</v>
      </c>
      <c r="F14">
        <f t="shared" si="1"/>
        <v>8.5625000000000007E-3</v>
      </c>
      <c r="G14">
        <f t="shared" si="2"/>
        <v>83422.5</v>
      </c>
      <c r="H14">
        <f t="shared" si="3"/>
        <v>1.1740542583835722E-3</v>
      </c>
      <c r="I14">
        <f t="shared" si="4"/>
        <v>73137.534246575335</v>
      </c>
      <c r="J14">
        <f t="shared" si="5"/>
        <v>1.3390450530471609E-3</v>
      </c>
      <c r="K14">
        <f t="shared" si="6"/>
        <v>57.942541370003553</v>
      </c>
      <c r="L14">
        <f t="shared" si="7"/>
        <v>57.934453424944024</v>
      </c>
      <c r="M14">
        <f t="shared" si="8"/>
        <v>6.5693430656934364</v>
      </c>
    </row>
    <row r="15" spans="2:23" x14ac:dyDescent="0.25">
      <c r="B15">
        <v>8</v>
      </c>
      <c r="C15">
        <v>8.0000000000000002E-3</v>
      </c>
      <c r="D15">
        <v>8.5625000000000007E-3</v>
      </c>
      <c r="E15">
        <f t="shared" si="0"/>
        <v>-5.625000000000005E-4</v>
      </c>
      <c r="F15">
        <f t="shared" si="1"/>
        <v>8.2812500000000004E-3</v>
      </c>
      <c r="G15">
        <f t="shared" si="2"/>
        <v>83422.5</v>
      </c>
      <c r="H15">
        <f t="shared" si="3"/>
        <v>1.1740542583835722E-3</v>
      </c>
      <c r="I15">
        <f t="shared" si="4"/>
        <v>77942.189781021894</v>
      </c>
      <c r="J15">
        <f t="shared" si="5"/>
        <v>1.2565530627417498E-3</v>
      </c>
      <c r="K15">
        <f t="shared" si="6"/>
        <v>57.942541370003553</v>
      </c>
      <c r="L15">
        <f t="shared" si="7"/>
        <v>57.938497286141782</v>
      </c>
      <c r="M15">
        <f t="shared" si="8"/>
        <v>3.3962264150943424</v>
      </c>
    </row>
    <row r="16" spans="2:23" x14ac:dyDescent="0.25">
      <c r="B16">
        <v>9</v>
      </c>
      <c r="C16">
        <v>8.0000000000000002E-3</v>
      </c>
      <c r="D16">
        <v>8.2812500000000004E-3</v>
      </c>
      <c r="E16">
        <f t="shared" si="0"/>
        <v>-2.8125000000000025E-4</v>
      </c>
      <c r="F16">
        <f t="shared" si="1"/>
        <v>8.1406250000000003E-3</v>
      </c>
      <c r="G16">
        <f t="shared" si="2"/>
        <v>83422.5</v>
      </c>
      <c r="H16">
        <f t="shared" si="3"/>
        <v>1.1740542583835722E-3</v>
      </c>
      <c r="I16">
        <f t="shared" si="4"/>
        <v>80589.283018867922</v>
      </c>
      <c r="J16">
        <f t="shared" si="5"/>
        <v>1.2153045123545203E-3</v>
      </c>
      <c r="K16">
        <f t="shared" si="6"/>
        <v>57.942541370003553</v>
      </c>
      <c r="L16">
        <f t="shared" si="7"/>
        <v>57.940519300245697</v>
      </c>
      <c r="M16">
        <f t="shared" si="8"/>
        <v>1.7274472168905965</v>
      </c>
    </row>
    <row r="17" spans="2:13" x14ac:dyDescent="0.25">
      <c r="B17">
        <v>10</v>
      </c>
      <c r="C17">
        <v>8.0000000000000002E-3</v>
      </c>
      <c r="D17">
        <v>8.1406250000000003E-3</v>
      </c>
      <c r="E17">
        <f t="shared" si="0"/>
        <v>-1.4062500000000012E-4</v>
      </c>
      <c r="F17">
        <f t="shared" si="1"/>
        <v>8.0703124999999994E-3</v>
      </c>
      <c r="G17">
        <f t="shared" si="2"/>
        <v>83422.5</v>
      </c>
      <c r="H17">
        <f t="shared" si="3"/>
        <v>1.1740542583835722E-3</v>
      </c>
      <c r="I17">
        <f t="shared" si="4"/>
        <v>81981.420345489445</v>
      </c>
      <c r="J17">
        <f t="shared" si="5"/>
        <v>1.1946795983214242E-3</v>
      </c>
      <c r="K17">
        <f t="shared" si="6"/>
        <v>57.942541370003553</v>
      </c>
      <c r="L17">
        <f t="shared" si="7"/>
        <v>57.941530328169165</v>
      </c>
      <c r="M17">
        <f t="shared" si="8"/>
        <v>0.87124878993224775</v>
      </c>
    </row>
    <row r="18" spans="2:13" s="3" customFormat="1" x14ac:dyDescent="0.25">
      <c r="B18" s="3">
        <v>11</v>
      </c>
      <c r="C18" s="3">
        <v>8.0000000000000002E-3</v>
      </c>
      <c r="D18" s="3">
        <v>8.0703124999999994E-3</v>
      </c>
      <c r="E18" s="3">
        <f t="shared" ref="E18:E28" si="9">C18-D18</f>
        <v>-7.0312499999999195E-5</v>
      </c>
      <c r="F18" s="3">
        <f t="shared" ref="F18:F28" si="10">(C18+D18)/2</f>
        <v>8.0351562499999998E-3</v>
      </c>
      <c r="G18" s="3">
        <f t="shared" ref="G18:G28" si="11" xml:space="preserve"> 667.38/C18</f>
        <v>83422.5</v>
      </c>
      <c r="H18" s="3">
        <f t="shared" ref="H18:H28" si="12" xml:space="preserve"> 1-EXP(-0.146843*C18)</f>
        <v>1.1740542583835722E-3</v>
      </c>
      <c r="I18" s="3">
        <f t="shared" ref="I18:I28" si="13" xml:space="preserve"> 667.38/D18</f>
        <v>82695.68247821879</v>
      </c>
      <c r="J18" s="3">
        <f t="shared" ref="J18:J28" si="14" xml:space="preserve"> 1-EXP(-0.146843*D18)</f>
        <v>1.1843669815910784E-3</v>
      </c>
      <c r="K18" s="3">
        <f t="shared" ref="K18:K28" si="15">G18*H18-40</f>
        <v>57.942541370003553</v>
      </c>
      <c r="L18" s="3">
        <f t="shared" ref="L18:L28" si="16">I18*J18-40</f>
        <v>57.942035847342225</v>
      </c>
      <c r="M18" s="3">
        <f t="shared" ref="M18:M28" si="17">ABS((F18-F17)/F18)*100</f>
        <v>0.43753038405444322</v>
      </c>
    </row>
    <row r="19" spans="2:13" x14ac:dyDescent="0.25">
      <c r="B19">
        <v>12</v>
      </c>
      <c r="C19">
        <v>8.0000000000000002E-3</v>
      </c>
      <c r="D19">
        <v>8.0351562499999998E-3</v>
      </c>
      <c r="E19">
        <f t="shared" si="9"/>
        <v>-3.5156249999999598E-5</v>
      </c>
      <c r="F19">
        <f t="shared" si="10"/>
        <v>8.0175781250000008E-3</v>
      </c>
      <c r="G19">
        <f t="shared" si="11"/>
        <v>83422.5</v>
      </c>
      <c r="H19">
        <f t="shared" si="12"/>
        <v>1.1740542583835722E-3</v>
      </c>
      <c r="I19">
        <f t="shared" si="13"/>
        <v>83057.501215362179</v>
      </c>
      <c r="J19">
        <f t="shared" si="14"/>
        <v>1.1792106332970675E-3</v>
      </c>
      <c r="K19">
        <f t="shared" si="15"/>
        <v>57.942541370003553</v>
      </c>
      <c r="L19">
        <f t="shared" si="16"/>
        <v>57.942288608239195</v>
      </c>
      <c r="M19">
        <f t="shared" si="17"/>
        <v>0.21924482338610113</v>
      </c>
    </row>
    <row r="20" spans="2:13" x14ac:dyDescent="0.25">
      <c r="B20">
        <v>13</v>
      </c>
      <c r="C20">
        <v>8.0000000000000002E-3</v>
      </c>
      <c r="D20">
        <v>8.0175781250000008E-3</v>
      </c>
      <c r="E20">
        <f t="shared" si="9"/>
        <v>-1.7578125000000666E-5</v>
      </c>
      <c r="F20">
        <f t="shared" si="10"/>
        <v>8.0087890625000005E-3</v>
      </c>
      <c r="G20">
        <f t="shared" si="11"/>
        <v>83422.5</v>
      </c>
      <c r="H20">
        <f t="shared" si="12"/>
        <v>1.1740542583835722E-3</v>
      </c>
      <c r="I20">
        <f t="shared" si="13"/>
        <v>83239.600487210715</v>
      </c>
      <c r="J20">
        <f t="shared" si="14"/>
        <v>1.1766324491677693E-3</v>
      </c>
      <c r="K20">
        <f t="shared" si="15"/>
        <v>57.942541370003553</v>
      </c>
      <c r="L20">
        <f t="shared" si="16"/>
        <v>57.942414989013386</v>
      </c>
      <c r="M20">
        <f t="shared" si="17"/>
        <v>0.10974271430313791</v>
      </c>
    </row>
    <row r="21" spans="2:13" x14ac:dyDescent="0.25">
      <c r="B21">
        <v>14</v>
      </c>
      <c r="C21">
        <v>8.0000000000000002E-3</v>
      </c>
      <c r="E21">
        <f t="shared" si="9"/>
        <v>8.0000000000000002E-3</v>
      </c>
      <c r="F21">
        <f t="shared" si="10"/>
        <v>4.0000000000000001E-3</v>
      </c>
      <c r="G21">
        <f t="shared" si="11"/>
        <v>83422.5</v>
      </c>
      <c r="H21">
        <f t="shared" si="12"/>
        <v>1.1740542583835722E-3</v>
      </c>
      <c r="I21" t="e">
        <f t="shared" si="13"/>
        <v>#DIV/0!</v>
      </c>
      <c r="J21">
        <f t="shared" si="14"/>
        <v>0</v>
      </c>
      <c r="K21">
        <f t="shared" si="15"/>
        <v>57.942541370003553</v>
      </c>
      <c r="L21" t="e">
        <f t="shared" si="16"/>
        <v>#DIV/0!</v>
      </c>
      <c r="M21">
        <f t="shared" si="17"/>
        <v>100.2197265625</v>
      </c>
    </row>
    <row r="22" spans="2:13" x14ac:dyDescent="0.25">
      <c r="B22">
        <v>15</v>
      </c>
      <c r="C22">
        <v>8.0000000000000002E-3</v>
      </c>
      <c r="E22">
        <f t="shared" si="9"/>
        <v>8.0000000000000002E-3</v>
      </c>
      <c r="F22">
        <f t="shared" si="10"/>
        <v>4.0000000000000001E-3</v>
      </c>
      <c r="G22">
        <f t="shared" si="11"/>
        <v>83422.5</v>
      </c>
      <c r="H22">
        <f t="shared" si="12"/>
        <v>1.1740542583835722E-3</v>
      </c>
      <c r="I22" t="e">
        <f t="shared" si="13"/>
        <v>#DIV/0!</v>
      </c>
      <c r="J22">
        <f t="shared" si="14"/>
        <v>0</v>
      </c>
      <c r="K22">
        <f t="shared" si="15"/>
        <v>57.942541370003553</v>
      </c>
      <c r="L22" t="e">
        <f t="shared" si="16"/>
        <v>#DIV/0!</v>
      </c>
      <c r="M22">
        <f t="shared" si="17"/>
        <v>0</v>
      </c>
    </row>
    <row r="23" spans="2:13" x14ac:dyDescent="0.25">
      <c r="B23">
        <v>16</v>
      </c>
      <c r="C23">
        <v>8.0000000000000002E-3</v>
      </c>
      <c r="E23">
        <f t="shared" si="9"/>
        <v>8.0000000000000002E-3</v>
      </c>
      <c r="F23">
        <f t="shared" si="10"/>
        <v>4.0000000000000001E-3</v>
      </c>
      <c r="G23">
        <f t="shared" si="11"/>
        <v>83422.5</v>
      </c>
      <c r="H23">
        <f t="shared" si="12"/>
        <v>1.1740542583835722E-3</v>
      </c>
      <c r="I23" t="e">
        <f t="shared" si="13"/>
        <v>#DIV/0!</v>
      </c>
      <c r="J23">
        <f t="shared" si="14"/>
        <v>0</v>
      </c>
      <c r="K23">
        <f t="shared" si="15"/>
        <v>57.942541370003553</v>
      </c>
      <c r="L23" t="e">
        <f t="shared" si="16"/>
        <v>#DIV/0!</v>
      </c>
      <c r="M23">
        <f t="shared" si="17"/>
        <v>0</v>
      </c>
    </row>
    <row r="24" spans="2:13" x14ac:dyDescent="0.25">
      <c r="B24">
        <v>17</v>
      </c>
      <c r="C24">
        <v>8.0000000000000002E-3</v>
      </c>
      <c r="E24">
        <f t="shared" si="9"/>
        <v>8.0000000000000002E-3</v>
      </c>
      <c r="F24">
        <f t="shared" si="10"/>
        <v>4.0000000000000001E-3</v>
      </c>
      <c r="G24">
        <f t="shared" si="11"/>
        <v>83422.5</v>
      </c>
      <c r="H24">
        <f t="shared" si="12"/>
        <v>1.1740542583835722E-3</v>
      </c>
      <c r="I24" t="e">
        <f t="shared" si="13"/>
        <v>#DIV/0!</v>
      </c>
      <c r="J24">
        <f t="shared" si="14"/>
        <v>0</v>
      </c>
      <c r="K24">
        <f t="shared" si="15"/>
        <v>57.942541370003553</v>
      </c>
      <c r="L24" t="e">
        <f t="shared" si="16"/>
        <v>#DIV/0!</v>
      </c>
      <c r="M24">
        <f t="shared" si="17"/>
        <v>0</v>
      </c>
    </row>
    <row r="25" spans="2:13" x14ac:dyDescent="0.25">
      <c r="B25">
        <v>18</v>
      </c>
      <c r="C25">
        <v>8.0000000000000002E-3</v>
      </c>
      <c r="E25">
        <f t="shared" si="9"/>
        <v>8.0000000000000002E-3</v>
      </c>
      <c r="F25">
        <f t="shared" si="10"/>
        <v>4.0000000000000001E-3</v>
      </c>
      <c r="G25">
        <f t="shared" si="11"/>
        <v>83422.5</v>
      </c>
      <c r="H25">
        <f t="shared" si="12"/>
        <v>1.1740542583835722E-3</v>
      </c>
      <c r="I25" t="e">
        <f t="shared" si="13"/>
        <v>#DIV/0!</v>
      </c>
      <c r="J25">
        <f t="shared" si="14"/>
        <v>0</v>
      </c>
      <c r="K25">
        <f t="shared" si="15"/>
        <v>57.942541370003553</v>
      </c>
      <c r="L25" t="e">
        <f t="shared" si="16"/>
        <v>#DIV/0!</v>
      </c>
      <c r="M25">
        <f t="shared" si="17"/>
        <v>0</v>
      </c>
    </row>
    <row r="26" spans="2:13" x14ac:dyDescent="0.25">
      <c r="B26">
        <v>19</v>
      </c>
      <c r="C26">
        <v>8.0000000000000002E-3</v>
      </c>
      <c r="E26">
        <f t="shared" si="9"/>
        <v>8.0000000000000002E-3</v>
      </c>
      <c r="F26">
        <f t="shared" si="10"/>
        <v>4.0000000000000001E-3</v>
      </c>
      <c r="G26">
        <f t="shared" si="11"/>
        <v>83422.5</v>
      </c>
      <c r="H26">
        <f t="shared" si="12"/>
        <v>1.1740542583835722E-3</v>
      </c>
      <c r="I26" t="e">
        <f t="shared" si="13"/>
        <v>#DIV/0!</v>
      </c>
      <c r="J26">
        <f t="shared" si="14"/>
        <v>0</v>
      </c>
      <c r="K26">
        <f t="shared" si="15"/>
        <v>57.942541370003553</v>
      </c>
      <c r="L26" t="e">
        <f t="shared" si="16"/>
        <v>#DIV/0!</v>
      </c>
      <c r="M26">
        <f t="shared" si="17"/>
        <v>0</v>
      </c>
    </row>
    <row r="27" spans="2:13" x14ac:dyDescent="0.25">
      <c r="B27">
        <v>20</v>
      </c>
      <c r="C27">
        <v>8.0000000000000002E-3</v>
      </c>
      <c r="E27">
        <f t="shared" si="9"/>
        <v>8.0000000000000002E-3</v>
      </c>
      <c r="F27">
        <f t="shared" si="10"/>
        <v>4.0000000000000001E-3</v>
      </c>
      <c r="G27">
        <f t="shared" si="11"/>
        <v>83422.5</v>
      </c>
      <c r="H27">
        <f t="shared" si="12"/>
        <v>1.1740542583835722E-3</v>
      </c>
      <c r="I27" t="e">
        <f t="shared" si="13"/>
        <v>#DIV/0!</v>
      </c>
      <c r="J27">
        <f t="shared" si="14"/>
        <v>0</v>
      </c>
      <c r="K27">
        <f t="shared" si="15"/>
        <v>57.942541370003553</v>
      </c>
      <c r="L27" t="e">
        <f t="shared" si="16"/>
        <v>#DIV/0!</v>
      </c>
      <c r="M27">
        <f t="shared" si="17"/>
        <v>0</v>
      </c>
    </row>
    <row r="28" spans="2:13" x14ac:dyDescent="0.25">
      <c r="B28">
        <v>21</v>
      </c>
      <c r="C28">
        <v>8.0000000000000002E-3</v>
      </c>
      <c r="E28">
        <f t="shared" si="9"/>
        <v>8.0000000000000002E-3</v>
      </c>
      <c r="F28">
        <f t="shared" si="10"/>
        <v>4.0000000000000001E-3</v>
      </c>
      <c r="G28">
        <f t="shared" si="11"/>
        <v>83422.5</v>
      </c>
      <c r="H28">
        <f t="shared" si="12"/>
        <v>1.1740542583835722E-3</v>
      </c>
      <c r="I28" t="e">
        <f t="shared" si="13"/>
        <v>#DIV/0!</v>
      </c>
      <c r="J28">
        <f t="shared" si="14"/>
        <v>0</v>
      </c>
      <c r="K28">
        <f t="shared" si="15"/>
        <v>57.942541370003553</v>
      </c>
      <c r="L28" t="e">
        <f t="shared" si="16"/>
        <v>#DIV/0!</v>
      </c>
      <c r="M28">
        <f t="shared" si="17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28C6-326D-4C1A-AF1C-44CDA4E8163E}">
  <dimension ref="B2:W17"/>
  <sheetViews>
    <sheetView showGridLines="0" zoomScale="70" zoomScaleNormal="70" workbookViewId="0">
      <selection activeCell="C9" sqref="C9"/>
    </sheetView>
  </sheetViews>
  <sheetFormatPr defaultRowHeight="15" x14ac:dyDescent="0.25"/>
  <cols>
    <col min="7" max="7" width="30.85546875" customWidth="1"/>
    <col min="8" max="10" width="21.140625" customWidth="1"/>
    <col min="23" max="23" width="16.85546875" customWidth="1"/>
  </cols>
  <sheetData>
    <row r="2" spans="2:23" x14ac:dyDescent="0.25">
      <c r="B2" t="s">
        <v>0</v>
      </c>
    </row>
    <row r="4" spans="2:23" x14ac:dyDescent="0.25">
      <c r="B4" t="s">
        <v>3</v>
      </c>
      <c r="C4">
        <v>12</v>
      </c>
      <c r="E4" t="s">
        <v>2</v>
      </c>
      <c r="V4" s="1" t="s">
        <v>6</v>
      </c>
      <c r="W4" s="2" t="s">
        <v>7</v>
      </c>
    </row>
    <row r="5" spans="2:23" x14ac:dyDescent="0.25">
      <c r="B5" t="s">
        <v>4</v>
      </c>
      <c r="C5">
        <v>16</v>
      </c>
      <c r="V5">
        <f xml:space="preserve"> 667.38/C4</f>
        <v>55.615000000000002</v>
      </c>
      <c r="W5">
        <f xml:space="preserve"> 1-EXP(-0.146843*C4)</f>
        <v>0.82831879821866883</v>
      </c>
    </row>
    <row r="7" spans="2:23" x14ac:dyDescent="0.25">
      <c r="B7" t="s">
        <v>1</v>
      </c>
      <c r="C7" t="s">
        <v>8</v>
      </c>
      <c r="D7" t="s">
        <v>9</v>
      </c>
      <c r="E7" t="s">
        <v>11</v>
      </c>
      <c r="F7" t="s">
        <v>10</v>
      </c>
      <c r="G7" s="1" t="s">
        <v>6</v>
      </c>
      <c r="H7" s="2" t="s">
        <v>7</v>
      </c>
      <c r="I7" s="1" t="s">
        <v>15</v>
      </c>
      <c r="J7" s="2" t="s">
        <v>16</v>
      </c>
      <c r="K7" t="s">
        <v>5</v>
      </c>
      <c r="L7" t="s">
        <v>14</v>
      </c>
      <c r="M7" t="s">
        <v>12</v>
      </c>
      <c r="V7" s="1" t="s">
        <v>6</v>
      </c>
      <c r="W7" s="2" t="s">
        <v>7</v>
      </c>
    </row>
    <row r="8" spans="2:23" x14ac:dyDescent="0.25">
      <c r="B8">
        <v>1</v>
      </c>
      <c r="C8">
        <v>8.0000000000000002E-3</v>
      </c>
      <c r="D8">
        <v>0.08</v>
      </c>
      <c r="E8">
        <f>C8-D8</f>
        <v>-7.2000000000000008E-2</v>
      </c>
      <c r="F8">
        <f>D8-((L8*E8)/(K8-L8))</f>
        <v>8.0955506574939911</v>
      </c>
      <c r="G8">
        <f xml:space="preserve"> 667.38/C8</f>
        <v>83422.5</v>
      </c>
      <c r="H8">
        <f xml:space="preserve"> 1-EXP(-0.146843*C8)</f>
        <v>1.1740542583835722E-3</v>
      </c>
      <c r="I8">
        <f xml:space="preserve"> 667.38/D8</f>
        <v>8342.25</v>
      </c>
      <c r="J8">
        <f xml:space="preserve"> 1-EXP(-0.146843*D8)</f>
        <v>1.1678708230771329E-2</v>
      </c>
      <c r="K8">
        <f>G8*H8-40</f>
        <v>57.942541370003553</v>
      </c>
      <c r="L8">
        <f>I8*J8-40</f>
        <v>57.426703738152113</v>
      </c>
      <c r="M8" t="s">
        <v>13</v>
      </c>
      <c r="V8">
        <f xml:space="preserve"> 667.38/C5</f>
        <v>41.71125</v>
      </c>
      <c r="W8">
        <f xml:space="preserve"> 1-EXP(-0.146843*C5)</f>
        <v>0.90458199627103553</v>
      </c>
    </row>
    <row r="9" spans="2:23" x14ac:dyDescent="0.25">
      <c r="B9">
        <v>2</v>
      </c>
      <c r="C9">
        <v>12</v>
      </c>
      <c r="D9">
        <v>14.911307713658712</v>
      </c>
      <c r="E9">
        <f>C9-D9</f>
        <v>-2.9113077136587115</v>
      </c>
      <c r="F9">
        <f>D9-((L9*E9)/(K9-L9))</f>
        <v>14.794197551807244</v>
      </c>
      <c r="G9">
        <f xml:space="preserve"> 667.38/C9</f>
        <v>55.615000000000002</v>
      </c>
      <c r="H9">
        <f xml:space="preserve"> 1-EXP(-0.146843*C9)</f>
        <v>0.82831879821866883</v>
      </c>
      <c r="I9">
        <f xml:space="preserve"> 667.38/D9</f>
        <v>44.756637902970908</v>
      </c>
      <c r="J9">
        <f xml:space="preserve"> 1-EXP(-0.146843*D9)</f>
        <v>0.88804084465237643</v>
      </c>
      <c r="K9">
        <f>G9*H9-40</f>
        <v>6.0669499629312682</v>
      </c>
      <c r="L9">
        <f>I9*J9-40</f>
        <v>-0.25427747284514624</v>
      </c>
      <c r="M9">
        <f>ABS((F9-F8)/F9)*100</f>
        <v>45.27887958002124</v>
      </c>
    </row>
    <row r="10" spans="2:23" x14ac:dyDescent="0.25">
      <c r="B10">
        <v>3</v>
      </c>
    </row>
    <row r="11" spans="2:23" x14ac:dyDescent="0.25">
      <c r="B11">
        <v>4</v>
      </c>
    </row>
    <row r="12" spans="2:23" x14ac:dyDescent="0.25">
      <c r="B12">
        <v>5</v>
      </c>
    </row>
    <row r="13" spans="2:23" x14ac:dyDescent="0.25">
      <c r="B13">
        <v>6</v>
      </c>
    </row>
    <row r="14" spans="2:23" x14ac:dyDescent="0.25">
      <c r="B14">
        <v>7</v>
      </c>
    </row>
    <row r="15" spans="2:23" x14ac:dyDescent="0.25">
      <c r="B15">
        <v>8</v>
      </c>
    </row>
    <row r="16" spans="2:23" x14ac:dyDescent="0.25">
      <c r="B16">
        <v>9</v>
      </c>
    </row>
    <row r="17" spans="2:2" x14ac:dyDescent="0.25">
      <c r="B17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508DB-C1B0-4529-9F10-3C257FC3BE94}">
  <dimension ref="B2:U28"/>
  <sheetViews>
    <sheetView tabSelected="1" workbookViewId="0">
      <selection activeCell="E11" sqref="E11"/>
    </sheetView>
  </sheetViews>
  <sheetFormatPr defaultRowHeight="15" x14ac:dyDescent="0.25"/>
  <cols>
    <col min="5" max="5" width="30.85546875" customWidth="1"/>
    <col min="6" max="8" width="21.140625" customWidth="1"/>
    <col min="21" max="21" width="16.85546875" customWidth="1"/>
  </cols>
  <sheetData>
    <row r="2" spans="2:21" x14ac:dyDescent="0.25">
      <c r="B2" t="s">
        <v>20</v>
      </c>
    </row>
    <row r="4" spans="2:21" x14ac:dyDescent="0.25">
      <c r="B4" t="s">
        <v>3</v>
      </c>
      <c r="C4">
        <v>12</v>
      </c>
      <c r="D4" t="s">
        <v>2</v>
      </c>
      <c r="T4" s="1" t="s">
        <v>6</v>
      </c>
      <c r="U4" s="2" t="s">
        <v>7</v>
      </c>
    </row>
    <row r="5" spans="2:21" x14ac:dyDescent="0.25">
      <c r="B5" t="s">
        <v>4</v>
      </c>
      <c r="C5">
        <v>16</v>
      </c>
      <c r="T5">
        <f xml:space="preserve"> 667.38/C4</f>
        <v>55.615000000000002</v>
      </c>
      <c r="U5">
        <f xml:space="preserve"> 1-EXP(-0.146843*C4)</f>
        <v>0.82831879821866883</v>
      </c>
    </row>
    <row r="7" spans="2:21" x14ac:dyDescent="0.25">
      <c r="B7" t="s">
        <v>1</v>
      </c>
      <c r="C7" t="s">
        <v>8</v>
      </c>
      <c r="D7" t="s">
        <v>17</v>
      </c>
      <c r="E7" t="s">
        <v>18</v>
      </c>
      <c r="F7" s="4" t="s">
        <v>19</v>
      </c>
      <c r="G7" s="4"/>
      <c r="H7" s="4"/>
      <c r="T7" s="1" t="s">
        <v>6</v>
      </c>
      <c r="U7" s="2" t="s">
        <v>7</v>
      </c>
    </row>
    <row r="8" spans="2:21" x14ac:dyDescent="0.25">
      <c r="B8">
        <v>0</v>
      </c>
      <c r="C8">
        <v>8.0000000000000002E-3</v>
      </c>
      <c r="D8">
        <f>EXP(-C8)-C8</f>
        <v>0.98403191483706065</v>
      </c>
      <c r="E8">
        <f>-EXP(-C8)-1</f>
        <v>-1.9920319148370607</v>
      </c>
      <c r="F8">
        <v>100</v>
      </c>
      <c r="T8">
        <f xml:space="preserve"> 667.38/C5</f>
        <v>41.71125</v>
      </c>
      <c r="U8">
        <f xml:space="preserve"> 1-EXP(-0.146843*C5)</f>
        <v>0.90458199627103553</v>
      </c>
    </row>
    <row r="9" spans="2:21" x14ac:dyDescent="0.25">
      <c r="B9">
        <v>1</v>
      </c>
      <c r="C9">
        <f>C8-(D8/E8)</f>
        <v>0.50198401075193122</v>
      </c>
      <c r="D9">
        <f t="shared" ref="D9:D28" si="0">EXP(-C9)-C9</f>
        <v>0.1033444785642943</v>
      </c>
      <c r="E9">
        <f t="shared" ref="E9:E28" si="1">-EXP(-C9)-1</f>
        <v>-1.6053284893162254</v>
      </c>
      <c r="F9">
        <f>ABS((C9-C8)/C9)*100</f>
        <v>98.406323741663272</v>
      </c>
    </row>
    <row r="10" spans="2:21" x14ac:dyDescent="0.25">
      <c r="B10">
        <v>2</v>
      </c>
      <c r="C10">
        <f t="shared" ref="C10:C28" si="2">C9-(D9/E9)</f>
        <v>0.56635991839455513</v>
      </c>
      <c r="D10">
        <f t="shared" si="0"/>
        <v>1.2278302629078475E-3</v>
      </c>
      <c r="E10">
        <f t="shared" si="1"/>
        <v>-1.567587748657463</v>
      </c>
      <c r="F10">
        <f t="shared" ref="F10:F28" si="3">ABS((C10-C9)/C10)*100</f>
        <v>11.366607267178885</v>
      </c>
    </row>
    <row r="11" spans="2:21" x14ac:dyDescent="0.25">
      <c r="B11">
        <v>3</v>
      </c>
      <c r="C11">
        <f t="shared" si="2"/>
        <v>0.56714317934052727</v>
      </c>
      <c r="D11">
        <f t="shared" si="0"/>
        <v>1.7406144370291088E-7</v>
      </c>
      <c r="E11">
        <f t="shared" si="1"/>
        <v>-1.567143353401971</v>
      </c>
      <c r="F11">
        <f t="shared" si="3"/>
        <v>0.13810638556614854</v>
      </c>
    </row>
    <row r="12" spans="2:21" x14ac:dyDescent="0.25">
      <c r="B12">
        <v>4</v>
      </c>
      <c r="C12">
        <f t="shared" si="2"/>
        <v>0.56714329040978162</v>
      </c>
      <c r="D12">
        <f t="shared" si="0"/>
        <v>3.5527136788005009E-15</v>
      </c>
      <c r="E12">
        <f t="shared" si="1"/>
        <v>-1.5671432904097853</v>
      </c>
      <c r="F12">
        <f t="shared" si="3"/>
        <v>1.9583984546319324E-5</v>
      </c>
    </row>
    <row r="13" spans="2:21" x14ac:dyDescent="0.25">
      <c r="B13">
        <v>5</v>
      </c>
      <c r="C13">
        <f t="shared" si="2"/>
        <v>0.56714329040978384</v>
      </c>
      <c r="D13">
        <f t="shared" si="0"/>
        <v>0</v>
      </c>
      <c r="E13">
        <f t="shared" si="1"/>
        <v>-1.567143290409784</v>
      </c>
      <c r="F13">
        <f t="shared" si="3"/>
        <v>3.9151411764846085E-13</v>
      </c>
    </row>
    <row r="14" spans="2:21" x14ac:dyDescent="0.25">
      <c r="B14">
        <v>6</v>
      </c>
      <c r="C14">
        <f t="shared" si="2"/>
        <v>0.56714329040978384</v>
      </c>
      <c r="D14">
        <f t="shared" si="0"/>
        <v>0</v>
      </c>
      <c r="E14">
        <f t="shared" si="1"/>
        <v>-1.567143290409784</v>
      </c>
      <c r="F14">
        <f t="shared" si="3"/>
        <v>0</v>
      </c>
    </row>
    <row r="15" spans="2:21" x14ac:dyDescent="0.25">
      <c r="B15">
        <v>7</v>
      </c>
      <c r="C15">
        <f t="shared" si="2"/>
        <v>0.56714329040978384</v>
      </c>
      <c r="D15">
        <f t="shared" si="0"/>
        <v>0</v>
      </c>
      <c r="E15">
        <f t="shared" si="1"/>
        <v>-1.567143290409784</v>
      </c>
      <c r="F15">
        <f t="shared" si="3"/>
        <v>0</v>
      </c>
    </row>
    <row r="16" spans="2:21" x14ac:dyDescent="0.25">
      <c r="B16">
        <v>8</v>
      </c>
      <c r="C16">
        <f t="shared" si="2"/>
        <v>0.56714329040978384</v>
      </c>
      <c r="D16">
        <f t="shared" si="0"/>
        <v>0</v>
      </c>
      <c r="E16">
        <f t="shared" si="1"/>
        <v>-1.567143290409784</v>
      </c>
      <c r="F16">
        <f t="shared" si="3"/>
        <v>0</v>
      </c>
    </row>
    <row r="17" spans="2:6" x14ac:dyDescent="0.25">
      <c r="B17">
        <v>9</v>
      </c>
      <c r="C17">
        <f t="shared" si="2"/>
        <v>0.56714329040978384</v>
      </c>
      <c r="D17">
        <f t="shared" si="0"/>
        <v>0</v>
      </c>
      <c r="E17">
        <f t="shared" si="1"/>
        <v>-1.567143290409784</v>
      </c>
      <c r="F17">
        <f t="shared" si="3"/>
        <v>0</v>
      </c>
    </row>
    <row r="18" spans="2:6" s="3" customFormat="1" x14ac:dyDescent="0.25">
      <c r="B18">
        <v>10</v>
      </c>
      <c r="C18">
        <f t="shared" si="2"/>
        <v>0.56714329040978384</v>
      </c>
      <c r="D18">
        <f t="shared" si="0"/>
        <v>0</v>
      </c>
      <c r="E18">
        <f t="shared" si="1"/>
        <v>-1.567143290409784</v>
      </c>
      <c r="F18">
        <f t="shared" si="3"/>
        <v>0</v>
      </c>
    </row>
    <row r="19" spans="2:6" x14ac:dyDescent="0.25">
      <c r="B19">
        <v>11</v>
      </c>
      <c r="C19">
        <f t="shared" si="2"/>
        <v>0.56714329040978384</v>
      </c>
      <c r="D19">
        <f t="shared" si="0"/>
        <v>0</v>
      </c>
      <c r="E19">
        <f t="shared" si="1"/>
        <v>-1.567143290409784</v>
      </c>
      <c r="F19">
        <f t="shared" si="3"/>
        <v>0</v>
      </c>
    </row>
    <row r="20" spans="2:6" x14ac:dyDescent="0.25">
      <c r="B20">
        <v>12</v>
      </c>
      <c r="C20">
        <f t="shared" si="2"/>
        <v>0.56714329040978384</v>
      </c>
      <c r="D20">
        <f t="shared" si="0"/>
        <v>0</v>
      </c>
      <c r="E20">
        <f t="shared" si="1"/>
        <v>-1.567143290409784</v>
      </c>
      <c r="F20">
        <f t="shared" si="3"/>
        <v>0</v>
      </c>
    </row>
    <row r="21" spans="2:6" x14ac:dyDescent="0.25">
      <c r="B21">
        <v>13</v>
      </c>
      <c r="C21">
        <f t="shared" si="2"/>
        <v>0.56714329040978384</v>
      </c>
      <c r="D21">
        <f t="shared" si="0"/>
        <v>0</v>
      </c>
      <c r="E21">
        <f t="shared" si="1"/>
        <v>-1.567143290409784</v>
      </c>
      <c r="F21">
        <f t="shared" si="3"/>
        <v>0</v>
      </c>
    </row>
    <row r="22" spans="2:6" x14ac:dyDescent="0.25">
      <c r="B22">
        <v>14</v>
      </c>
      <c r="C22">
        <f t="shared" si="2"/>
        <v>0.56714329040978384</v>
      </c>
      <c r="D22">
        <f t="shared" si="0"/>
        <v>0</v>
      </c>
      <c r="E22">
        <f t="shared" si="1"/>
        <v>-1.567143290409784</v>
      </c>
      <c r="F22">
        <f t="shared" si="3"/>
        <v>0</v>
      </c>
    </row>
    <row r="23" spans="2:6" x14ac:dyDescent="0.25">
      <c r="B23">
        <v>15</v>
      </c>
      <c r="C23">
        <f t="shared" si="2"/>
        <v>0.56714329040978384</v>
      </c>
      <c r="D23">
        <f t="shared" si="0"/>
        <v>0</v>
      </c>
      <c r="E23">
        <f t="shared" si="1"/>
        <v>-1.567143290409784</v>
      </c>
      <c r="F23">
        <f t="shared" si="3"/>
        <v>0</v>
      </c>
    </row>
    <row r="24" spans="2:6" x14ac:dyDescent="0.25">
      <c r="B24">
        <v>16</v>
      </c>
      <c r="C24">
        <f t="shared" si="2"/>
        <v>0.56714329040978384</v>
      </c>
      <c r="D24">
        <f t="shared" si="0"/>
        <v>0</v>
      </c>
      <c r="E24">
        <f t="shared" si="1"/>
        <v>-1.567143290409784</v>
      </c>
      <c r="F24">
        <f t="shared" si="3"/>
        <v>0</v>
      </c>
    </row>
    <row r="25" spans="2:6" x14ac:dyDescent="0.25">
      <c r="B25">
        <v>17</v>
      </c>
      <c r="C25">
        <f t="shared" si="2"/>
        <v>0.56714329040978384</v>
      </c>
      <c r="D25">
        <f t="shared" si="0"/>
        <v>0</v>
      </c>
      <c r="E25">
        <f t="shared" si="1"/>
        <v>-1.567143290409784</v>
      </c>
      <c r="F25">
        <f t="shared" si="3"/>
        <v>0</v>
      </c>
    </row>
    <row r="26" spans="2:6" x14ac:dyDescent="0.25">
      <c r="B26">
        <v>18</v>
      </c>
      <c r="C26">
        <f t="shared" si="2"/>
        <v>0.56714329040978384</v>
      </c>
      <c r="D26">
        <f t="shared" si="0"/>
        <v>0</v>
      </c>
      <c r="E26">
        <f t="shared" si="1"/>
        <v>-1.567143290409784</v>
      </c>
      <c r="F26">
        <f t="shared" si="3"/>
        <v>0</v>
      </c>
    </row>
    <row r="27" spans="2:6" x14ac:dyDescent="0.25">
      <c r="B27">
        <v>19</v>
      </c>
      <c r="C27">
        <f t="shared" si="2"/>
        <v>0.56714329040978384</v>
      </c>
      <c r="D27">
        <f t="shared" si="0"/>
        <v>0</v>
      </c>
      <c r="E27">
        <f t="shared" si="1"/>
        <v>-1.567143290409784</v>
      </c>
      <c r="F27">
        <f t="shared" si="3"/>
        <v>0</v>
      </c>
    </row>
    <row r="28" spans="2:6" x14ac:dyDescent="0.25">
      <c r="B28">
        <v>20</v>
      </c>
      <c r="C28">
        <f t="shared" si="2"/>
        <v>0.56714329040978384</v>
      </c>
      <c r="D28">
        <f t="shared" si="0"/>
        <v>0</v>
      </c>
      <c r="E28">
        <f t="shared" si="1"/>
        <v>-1.567143290409784</v>
      </c>
      <c r="F28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Bisection Methode</vt:lpstr>
      <vt:lpstr>False Posistion</vt:lpstr>
      <vt:lpstr>Newthon Raphson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2024-09-29T07:25:22Z</dcterms:created>
  <dcterms:modified xsi:type="dcterms:W3CDTF">2024-09-29T11:04:57Z</dcterms:modified>
</cp:coreProperties>
</file>