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bia\Downloads\"/>
    </mc:Choice>
  </mc:AlternateContent>
  <xr:revisionPtr revIDLastSave="0" documentId="13_ncr:1_{E44378CC-AEB9-4331-B967-5721A323034B}" xr6:coauthVersionLast="47" xr6:coauthVersionMax="47" xr10:uidLastSave="{00000000-0000-0000-0000-000000000000}"/>
  <bookViews>
    <workbookView xWindow="0" yWindow="0" windowWidth="10245" windowHeight="109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0" i="3" l="1"/>
  <c r="S70" i="3"/>
  <c r="R70" i="3"/>
  <c r="Q70" i="3"/>
  <c r="P70" i="3"/>
  <c r="O70" i="3"/>
  <c r="N70" i="3"/>
  <c r="M70" i="3"/>
  <c r="J70" i="3"/>
  <c r="I70" i="3"/>
  <c r="H70" i="3"/>
  <c r="G70" i="3"/>
  <c r="F70" i="3"/>
  <c r="E70" i="3"/>
  <c r="D70" i="3"/>
  <c r="C70" i="3"/>
  <c r="T66" i="3"/>
  <c r="S66" i="3"/>
  <c r="R66" i="3"/>
  <c r="Q66" i="3"/>
  <c r="P66" i="3"/>
  <c r="O66" i="3"/>
  <c r="N66" i="3"/>
  <c r="M66" i="3"/>
  <c r="J65" i="3"/>
  <c r="J66" i="3" s="1"/>
  <c r="I65" i="3"/>
  <c r="I66" i="3" s="1"/>
  <c r="H65" i="3"/>
  <c r="H66" i="3" s="1"/>
  <c r="G65" i="3"/>
  <c r="G66" i="3" s="1"/>
  <c r="F65" i="3"/>
  <c r="F66" i="3" s="1"/>
  <c r="E65" i="3"/>
  <c r="E66" i="3" s="1"/>
  <c r="D65" i="3"/>
  <c r="D66" i="3" s="1"/>
  <c r="C65" i="3"/>
  <c r="C66" i="3" s="1"/>
  <c r="K62" i="3"/>
  <c r="K61" i="3"/>
  <c r="K60" i="3"/>
  <c r="K59" i="3"/>
  <c r="T54" i="3"/>
  <c r="S54" i="3"/>
  <c r="R54" i="3"/>
  <c r="Q54" i="3"/>
  <c r="P54" i="3"/>
  <c r="O54" i="3"/>
  <c r="N54" i="3"/>
  <c r="M54" i="3"/>
  <c r="J54" i="3"/>
  <c r="I54" i="3"/>
  <c r="H54" i="3"/>
  <c r="G54" i="3"/>
  <c r="F54" i="3"/>
  <c r="E54" i="3"/>
  <c r="D54" i="3"/>
  <c r="C54" i="3"/>
  <c r="T50" i="3"/>
  <c r="S50" i="3"/>
  <c r="R50" i="3"/>
  <c r="Q50" i="3"/>
  <c r="P50" i="3"/>
  <c r="O50" i="3"/>
  <c r="N50" i="3"/>
  <c r="M50" i="3"/>
  <c r="J49" i="3"/>
  <c r="J50" i="3" s="1"/>
  <c r="I49" i="3"/>
  <c r="I50" i="3" s="1"/>
  <c r="H49" i="3"/>
  <c r="H50" i="3" s="1"/>
  <c r="G49" i="3"/>
  <c r="G50" i="3" s="1"/>
  <c r="F49" i="3"/>
  <c r="F50" i="3" s="1"/>
  <c r="E49" i="3"/>
  <c r="E50" i="3" s="1"/>
  <c r="D49" i="3"/>
  <c r="D50" i="3" s="1"/>
  <c r="C49" i="3"/>
  <c r="C50" i="3" s="1"/>
  <c r="K44" i="3"/>
  <c r="K43" i="3"/>
  <c r="K42" i="3"/>
  <c r="T37" i="3"/>
  <c r="S37" i="3"/>
  <c r="R37" i="3"/>
  <c r="Q37" i="3"/>
  <c r="P37" i="3"/>
  <c r="O37" i="3"/>
  <c r="N37" i="3"/>
  <c r="M37" i="3"/>
  <c r="J37" i="3"/>
  <c r="I37" i="3"/>
  <c r="H37" i="3"/>
  <c r="G37" i="3"/>
  <c r="F37" i="3"/>
  <c r="E37" i="3"/>
  <c r="D37" i="3"/>
  <c r="C37" i="3"/>
  <c r="T33" i="3"/>
  <c r="S33" i="3"/>
  <c r="R33" i="3"/>
  <c r="Q33" i="3"/>
  <c r="P33" i="3"/>
  <c r="O33" i="3"/>
  <c r="N33" i="3"/>
  <c r="M33" i="3"/>
  <c r="J33" i="3"/>
  <c r="I33" i="3"/>
  <c r="H33" i="3"/>
  <c r="G33" i="3"/>
  <c r="F33" i="3"/>
  <c r="E33" i="3"/>
  <c r="D33" i="3"/>
  <c r="C33" i="3"/>
  <c r="K25" i="3"/>
  <c r="K24" i="3"/>
  <c r="E42" i="2" l="1"/>
  <c r="E55" i="2" s="1"/>
  <c r="D42" i="2"/>
  <c r="D40" i="2"/>
  <c r="G53" i="2"/>
  <c r="H53" i="2"/>
  <c r="H54" i="2" s="1"/>
  <c r="I53" i="2"/>
  <c r="F53" i="2"/>
  <c r="F54" i="2" s="1"/>
  <c r="G54" i="2"/>
  <c r="E54" i="2"/>
  <c r="I41" i="2"/>
  <c r="I54" i="2" s="1"/>
  <c r="I40" i="2"/>
  <c r="G55" i="2"/>
  <c r="H55" i="2" l="1"/>
  <c r="D53" i="2" l="1"/>
  <c r="F42" i="2"/>
  <c r="G42" i="2"/>
  <c r="H42" i="2"/>
  <c r="E40" i="2"/>
  <c r="F40" i="2"/>
  <c r="G40" i="2"/>
  <c r="H40" i="2"/>
  <c r="E41" i="2"/>
  <c r="F41" i="2"/>
  <c r="G41" i="2"/>
  <c r="H41" i="2"/>
  <c r="D41" i="2"/>
  <c r="I29" i="2"/>
  <c r="I30" i="2"/>
  <c r="I28" i="2"/>
  <c r="I40" i="1"/>
  <c r="I41" i="1"/>
  <c r="I42" i="1"/>
  <c r="E40" i="1"/>
  <c r="F40" i="1"/>
  <c r="G40" i="1"/>
  <c r="H40" i="1"/>
  <c r="D40" i="1"/>
  <c r="E42" i="1"/>
  <c r="F42" i="1"/>
  <c r="G42" i="1"/>
  <c r="D42" i="1"/>
  <c r="E41" i="1"/>
  <c r="F41" i="1"/>
  <c r="G41" i="1"/>
  <c r="H41" i="1"/>
  <c r="D41" i="1"/>
  <c r="I28" i="1"/>
  <c r="I29" i="1"/>
  <c r="I30" i="1"/>
</calcChain>
</file>

<file path=xl/sharedStrings.xml><?xml version="1.0" encoding="utf-8"?>
<sst xmlns="http://schemas.openxmlformats.org/spreadsheetml/2006/main" count="661" uniqueCount="141">
  <si>
    <t>Metode Simpleks</t>
  </si>
  <si>
    <t xml:space="preserve">Maksimalkan fungsi </t>
  </si>
  <si>
    <t xml:space="preserve">Persamaan kendala:        </t>
  </si>
  <si>
    <t>Metode Simplex</t>
  </si>
  <si>
    <t>Step 1</t>
  </si>
  <si>
    <t>Penambahan slack variable</t>
  </si>
  <si>
    <t>syarat:</t>
  </si>
  <si>
    <t>x1​ ≥ 0</t>
  </si>
  <si>
    <t>x2 ≥ 0</t>
  </si>
  <si>
    <t>Table 1</t>
  </si>
  <si>
    <t>basis</t>
  </si>
  <si>
    <t>x1</t>
  </si>
  <si>
    <t>x2</t>
  </si>
  <si>
    <t>s1</t>
  </si>
  <si>
    <t>s2</t>
  </si>
  <si>
    <t>z</t>
  </si>
  <si>
    <t>Ratio</t>
  </si>
  <si>
    <t>table 2</t>
  </si>
  <si>
    <t>&gt; Rasio terkecil</t>
  </si>
  <si>
    <t>z=8 x1 + 3 x2</t>
  </si>
  <si>
    <t>x1 + x2 &lt;= 6</t>
  </si>
  <si>
    <t>9 x1 + 5 x2 &lt;= 45</t>
  </si>
  <si>
    <t>x1   +</t>
  </si>
  <si>
    <t xml:space="preserve">x2  + </t>
  </si>
  <si>
    <t>S1</t>
  </si>
  <si>
    <t>`=     6</t>
  </si>
  <si>
    <t>`=     45</t>
  </si>
  <si>
    <t>9 x1   +</t>
  </si>
  <si>
    <t xml:space="preserve">5 x2  + </t>
  </si>
  <si>
    <t>Z= 8x1 + 3x2</t>
  </si>
  <si>
    <t>S1   +</t>
  </si>
  <si>
    <t>0     +</t>
  </si>
  <si>
    <t>z-8x1-3x2 = 0</t>
  </si>
  <si>
    <t>Column1</t>
  </si>
  <si>
    <t>'</t>
  </si>
  <si>
    <t>b0</t>
  </si>
  <si>
    <t>b1</t>
  </si>
  <si>
    <t>b2</t>
  </si>
  <si>
    <t>Dengan menggunakan metode simpleks carilah nilai  x1 &amp; x2</t>
  </si>
  <si>
    <t>sehingga memberikan nilai z  yang maksimal.</t>
  </si>
  <si>
    <r>
      <t>Pilih Kolom Entering</t>
    </r>
    <r>
      <rPr>
        <sz val="11"/>
        <color theme="1"/>
        <rFont val="Calibri"/>
        <family val="2"/>
        <scheme val="minor"/>
      </rPr>
      <t>: Kolom dengan koefisien negatif terbesar di baris. Dimana x1(8) kandidat</t>
    </r>
  </si>
  <si>
    <t>Maka, s2 adalah basis yang akan keluar, dan x1​ masuk dengan angka 9 sebagai pivot</t>
  </si>
  <si>
    <t>perhitungan b untuk nilai selanjutnya</t>
  </si>
  <si>
    <t>b1' = b1/9</t>
  </si>
  <si>
    <t>b0'</t>
  </si>
  <si>
    <t>b1'</t>
  </si>
  <si>
    <t>b2'</t>
  </si>
  <si>
    <t>RHS</t>
  </si>
  <si>
    <t>b0' = b0 - b1'</t>
  </si>
  <si>
    <t>b2' = b2 +8*b1'</t>
  </si>
  <si>
    <t>`</t>
  </si>
  <si>
    <t>BASIS</t>
  </si>
  <si>
    <t>Z</t>
  </si>
  <si>
    <t>X1</t>
  </si>
  <si>
    <t>X2</t>
  </si>
  <si>
    <t>S2</t>
  </si>
  <si>
    <t>RATIO</t>
  </si>
  <si>
    <t>&gt; Rasio Terkecil</t>
  </si>
  <si>
    <t>Maka, s1 adalah basis yang akan keluar, dan x2​ masuk menggantikan s1 dengan angka 0,444444 sebagai pivot</t>
  </si>
  <si>
    <t>Table 3</t>
  </si>
  <si>
    <t>b1'' = b1' -(5/9)*b0''</t>
  </si>
  <si>
    <t>b0'' = b0'/(1/9)</t>
  </si>
  <si>
    <t>SIMPLEX Method</t>
  </si>
  <si>
    <t>Maksimalkan  Z = 150 x1 + 175 x2</t>
  </si>
  <si>
    <t>.......(1)</t>
  </si>
  <si>
    <t>Persamaan constraint:</t>
  </si>
  <si>
    <t>7 x1 + 11 x2 &lt;= 77</t>
  </si>
  <si>
    <t xml:space="preserve">...... (2) </t>
  </si>
  <si>
    <t>10 x1 + 8 x2 &lt;= 80</t>
  </si>
  <si>
    <t>...... (3)</t>
  </si>
  <si>
    <t>x1 &lt;= 9</t>
  </si>
  <si>
    <t>...... (4)</t>
  </si>
  <si>
    <t>x2 &lt;= 6</t>
  </si>
  <si>
    <t>...... (5)</t>
  </si>
  <si>
    <t>Masukkan slack variables untuk mengubah inequal sign menjadi equal signs</t>
  </si>
  <si>
    <t>7 x1 +</t>
  </si>
  <si>
    <t>11 x2 +</t>
  </si>
  <si>
    <t>= 77</t>
  </si>
  <si>
    <t xml:space="preserve">10  x1 + </t>
  </si>
  <si>
    <t>8 x2 +</t>
  </si>
  <si>
    <t xml:space="preserve"> S2</t>
  </si>
  <si>
    <t>= 80</t>
  </si>
  <si>
    <t>x1 +</t>
  </si>
  <si>
    <t>S3</t>
  </si>
  <si>
    <t>= 9</t>
  </si>
  <si>
    <t>x2 +</t>
  </si>
  <si>
    <t>S4</t>
  </si>
  <si>
    <t>= 6</t>
  </si>
  <si>
    <t>Pers (1) ditata ulang menjadi:</t>
  </si>
  <si>
    <t>Z = 150 x1 + 175 x2 + 0. S1 + 0. S2 + 0. S3 + 0. S4</t>
  </si>
  <si>
    <t>Z - 150 x1 - 175 x2 - 0. S1 - 0. S2 - 0. S3 - 0. S4 = 0</t>
  </si>
  <si>
    <t>Tablo 1</t>
  </si>
  <si>
    <t>Basic</t>
  </si>
  <si>
    <t>rhs</t>
  </si>
  <si>
    <t>rasio</t>
  </si>
  <si>
    <t>b4' = b4</t>
  </si>
  <si>
    <t>b1' = b1 - 11 * b4'</t>
  </si>
  <si>
    <t>b2' = b2 - 8 * b4'</t>
  </si>
  <si>
    <t>b3' = b3 - 0 * b4'</t>
  </si>
  <si>
    <t>b3</t>
  </si>
  <si>
    <t>inf</t>
  </si>
  <si>
    <t>b0' = b0 - (-175) * b4'</t>
  </si>
  <si>
    <t>b4</t>
  </si>
  <si>
    <t>key row</t>
  </si>
  <si>
    <t xml:space="preserve"> </t>
  </si>
  <si>
    <t>pivot</t>
  </si>
  <si>
    <t>key column</t>
  </si>
  <si>
    <t>E31-$E$31*E32</t>
  </si>
  <si>
    <t>b4'</t>
  </si>
  <si>
    <t>b2"</t>
  </si>
  <si>
    <t>b3'</t>
  </si>
  <si>
    <t xml:space="preserve">b0' </t>
  </si>
  <si>
    <t>Tablo 2</t>
  </si>
  <si>
    <t>b1" = b1' / 7</t>
  </si>
  <si>
    <t>b2" = b2' - 10 * b1"</t>
  </si>
  <si>
    <t>b3" = b3' -1 * b1"</t>
  </si>
  <si>
    <t>b4" = b4' -1 * b1"</t>
  </si>
  <si>
    <t>b0" = b0' - (-150) * b1"</t>
  </si>
  <si>
    <t>b1"</t>
  </si>
  <si>
    <t>b3"</t>
  </si>
  <si>
    <t>b4"</t>
  </si>
  <si>
    <t>b0"</t>
  </si>
  <si>
    <t>Tablo 3</t>
  </si>
  <si>
    <t>b1''' = b1"/-1.571429</t>
  </si>
  <si>
    <t>IGNORE NEGATIVE PIVOT</t>
  </si>
  <si>
    <t>b2''' = b2" - 7.7142857 * b1"'</t>
  </si>
  <si>
    <t>b3"' = b3" - 1.571429*b1"'</t>
  </si>
  <si>
    <t>b4"' = b4" - 1 * b1"'</t>
  </si>
  <si>
    <t>b0"' = b0" - (-60.71429) * b1"'</t>
  </si>
  <si>
    <t>b2"'</t>
  </si>
  <si>
    <t>b1"'</t>
  </si>
  <si>
    <t>b3"'</t>
  </si>
  <si>
    <t>b4"'</t>
  </si>
  <si>
    <t>b0'"</t>
  </si>
  <si>
    <t>Tablo 4</t>
  </si>
  <si>
    <t>b0"'</t>
  </si>
  <si>
    <t>Jawab:</t>
  </si>
  <si>
    <t xml:space="preserve">X1  =  </t>
  </si>
  <si>
    <t xml:space="preserve">X2  = </t>
  </si>
  <si>
    <t>Z  =</t>
  </si>
  <si>
    <t xml:space="preserve">Maksimalkan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</si>
</sst>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2" xfId="0" quotePrefix="1" applyBorder="1"/>
    <xf numFmtId="0" fontId="3" fillId="0" borderId="0" xfId="0" applyFont="1"/>
    <xf numFmtId="0" fontId="0" fillId="0" borderId="0" xfId="0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" xfId="0" applyFont="1" applyFill="1" applyBorder="1"/>
    <xf numFmtId="0" fontId="4" fillId="0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7" fillId="0" borderId="0" xfId="0" applyFont="1"/>
    <xf numFmtId="0" fontId="6" fillId="0" borderId="3" xfId="0" applyFont="1" applyBorder="1"/>
    <xf numFmtId="0" fontId="6" fillId="0" borderId="4" xfId="0" applyFont="1" applyBorder="1"/>
    <xf numFmtId="0" fontId="0" fillId="0" borderId="5" xfId="0" applyBorder="1"/>
    <xf numFmtId="0" fontId="6" fillId="5" borderId="0" xfId="0" applyFont="1" applyFill="1"/>
    <xf numFmtId="0" fontId="6" fillId="0" borderId="6" xfId="0" applyFont="1" applyBorder="1"/>
    <xf numFmtId="0" fontId="0" fillId="0" borderId="7" xfId="0" applyBorder="1"/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8" xfId="0" applyFont="1" applyBorder="1"/>
    <xf numFmtId="0" fontId="6" fillId="0" borderId="9" xfId="0" applyFont="1" applyBorder="1"/>
    <xf numFmtId="0" fontId="0" fillId="0" borderId="10" xfId="0" applyBorder="1"/>
    <xf numFmtId="0" fontId="6" fillId="5" borderId="0" xfId="0" applyFont="1" applyFill="1" applyAlignment="1">
      <alignment horizontal="center"/>
    </xf>
    <xf numFmtId="0" fontId="7" fillId="5" borderId="0" xfId="0" applyFont="1" applyFill="1"/>
    <xf numFmtId="0" fontId="7" fillId="0" borderId="0" xfId="0" applyFont="1" applyAlignment="1">
      <alignment horizontal="center"/>
    </xf>
    <xf numFmtId="0" fontId="6" fillId="0" borderId="1" xfId="0" applyFont="1" applyBorder="1"/>
    <xf numFmtId="0" fontId="6" fillId="6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7" fillId="5" borderId="1" xfId="0" applyFont="1" applyFill="1" applyBorder="1"/>
    <xf numFmtId="0" fontId="8" fillId="5" borderId="0" xfId="0" applyFont="1" applyFill="1" applyAlignment="1">
      <alignment horizontal="right"/>
    </xf>
    <xf numFmtId="0" fontId="8" fillId="0" borderId="0" xfId="0" applyFont="1"/>
    <xf numFmtId="0" fontId="9" fillId="0" borderId="0" xfId="0" applyFont="1"/>
    <xf numFmtId="0" fontId="6" fillId="0" borderId="5" xfId="0" applyFont="1" applyBorder="1"/>
    <xf numFmtId="0" fontId="6" fillId="0" borderId="7" xfId="0" applyFont="1" applyBorder="1"/>
    <xf numFmtId="0" fontId="6" fillId="0" borderId="10" xfId="0" applyFont="1" applyBorder="1"/>
  </cellXfs>
  <cellStyles count="1">
    <cellStyle name="Normal" xfId="0" builtinId="0"/>
  </cellStyles>
  <dxfs count="16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fill>
        <patternFill>
          <fgColor indexed="64"/>
          <bgColor theme="4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4" tint="0.59999389629810485"/>
        </patternFill>
      </fill>
    </dxf>
    <dxf>
      <border outline="0">
        <left style="thin">
          <color indexed="64"/>
        </left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25</xdr:row>
      <xdr:rowOff>30480</xdr:rowOff>
    </xdr:from>
    <xdr:to>
      <xdr:col>5</xdr:col>
      <xdr:colOff>335280</xdr:colOff>
      <xdr:row>27</xdr:row>
      <xdr:rowOff>38100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4C0EA93-AB26-4AA4-A2E4-7E2CAACD7887}"/>
            </a:ext>
          </a:extLst>
        </xdr:cNvPr>
        <xdr:cNvCxnSpPr/>
      </xdr:nvCxnSpPr>
      <xdr:spPr>
        <a:xfrm flipH="1" flipV="1">
          <a:off x="3067050" y="5955030"/>
          <a:ext cx="297180" cy="502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26</xdr:row>
      <xdr:rowOff>175260</xdr:rowOff>
    </xdr:from>
    <xdr:to>
      <xdr:col>11</xdr:col>
      <xdr:colOff>449580</xdr:colOff>
      <xdr:row>26</xdr:row>
      <xdr:rowOff>175260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BD6698C-138A-42E5-A8C5-E39CCA6EAF1E}"/>
            </a:ext>
          </a:extLst>
        </xdr:cNvPr>
        <xdr:cNvCxnSpPr/>
      </xdr:nvCxnSpPr>
      <xdr:spPr>
        <a:xfrm flipH="1">
          <a:off x="7562850" y="6347460"/>
          <a:ext cx="3733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518160</xdr:colOff>
      <xdr:row>26</xdr:row>
      <xdr:rowOff>0</xdr:rowOff>
    </xdr:from>
    <xdr:to>
      <xdr:col>5</xdr:col>
      <xdr:colOff>45720</xdr:colOff>
      <xdr:row>27</xdr:row>
      <xdr:rowOff>22860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0053F05-3E9D-472E-A837-E38D37DD72EE}"/>
            </a:ext>
          </a:extLst>
        </xdr:cNvPr>
        <xdr:cNvSpPr/>
      </xdr:nvSpPr>
      <xdr:spPr>
        <a:xfrm>
          <a:off x="2823210" y="6172200"/>
          <a:ext cx="251460" cy="2705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518160</xdr:colOff>
      <xdr:row>31</xdr:row>
      <xdr:rowOff>0</xdr:rowOff>
    </xdr:from>
    <xdr:to>
      <xdr:col>5</xdr:col>
      <xdr:colOff>45720</xdr:colOff>
      <xdr:row>32</xdr:row>
      <xdr:rowOff>22860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E125D83-5040-40B0-9A2C-FF9D6B37E6EE}"/>
            </a:ext>
          </a:extLst>
        </xdr:cNvPr>
        <xdr:cNvSpPr/>
      </xdr:nvSpPr>
      <xdr:spPr>
        <a:xfrm>
          <a:off x="2823210" y="7372350"/>
          <a:ext cx="251460" cy="26098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381000</xdr:colOff>
      <xdr:row>31</xdr:row>
      <xdr:rowOff>0</xdr:rowOff>
    </xdr:from>
    <xdr:to>
      <xdr:col>15</xdr:col>
      <xdr:colOff>7620</xdr:colOff>
      <xdr:row>32</xdr:row>
      <xdr:rowOff>22860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6B516FE-01FC-476B-BBEB-A7DC6F1A9C45}"/>
            </a:ext>
          </a:extLst>
        </xdr:cNvPr>
        <xdr:cNvSpPr/>
      </xdr:nvSpPr>
      <xdr:spPr>
        <a:xfrm>
          <a:off x="9839325" y="7372350"/>
          <a:ext cx="236220" cy="26098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518160</xdr:colOff>
      <xdr:row>35</xdr:row>
      <xdr:rowOff>0</xdr:rowOff>
    </xdr:from>
    <xdr:to>
      <xdr:col>5</xdr:col>
      <xdr:colOff>45720</xdr:colOff>
      <xdr:row>36</xdr:row>
      <xdr:rowOff>22860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E7DF9A5-C438-4A1B-98CC-0D5C2F9DB3A0}"/>
            </a:ext>
          </a:extLst>
        </xdr:cNvPr>
        <xdr:cNvSpPr/>
      </xdr:nvSpPr>
      <xdr:spPr>
        <a:xfrm>
          <a:off x="2823210" y="8324850"/>
          <a:ext cx="251460" cy="26098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381000</xdr:colOff>
      <xdr:row>35</xdr:row>
      <xdr:rowOff>0</xdr:rowOff>
    </xdr:from>
    <xdr:to>
      <xdr:col>15</xdr:col>
      <xdr:colOff>45720</xdr:colOff>
      <xdr:row>36</xdr:row>
      <xdr:rowOff>22860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9FB2B9A-3413-4912-8613-1D12D992196C}"/>
            </a:ext>
          </a:extLst>
        </xdr:cNvPr>
        <xdr:cNvSpPr/>
      </xdr:nvSpPr>
      <xdr:spPr>
        <a:xfrm>
          <a:off x="9839325" y="8324850"/>
          <a:ext cx="274320" cy="26098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365760</xdr:colOff>
      <xdr:row>40</xdr:row>
      <xdr:rowOff>220980</xdr:rowOff>
    </xdr:from>
    <xdr:to>
      <xdr:col>4</xdr:col>
      <xdr:colOff>22860</xdr:colOff>
      <xdr:row>42</xdr:row>
      <xdr:rowOff>15240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83A8B4B-4084-4E12-9E34-DB167A37ECEA}"/>
            </a:ext>
          </a:extLst>
        </xdr:cNvPr>
        <xdr:cNvSpPr/>
      </xdr:nvSpPr>
      <xdr:spPr>
        <a:xfrm>
          <a:off x="1842135" y="9736455"/>
          <a:ext cx="485775" cy="2895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396240</xdr:colOff>
      <xdr:row>47</xdr:row>
      <xdr:rowOff>220980</xdr:rowOff>
    </xdr:from>
    <xdr:to>
      <xdr:col>4</xdr:col>
      <xdr:colOff>53340</xdr:colOff>
      <xdr:row>49</xdr:row>
      <xdr:rowOff>15240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9B2801B-1440-4E64-BC30-EC619FD86B8E}"/>
            </a:ext>
          </a:extLst>
        </xdr:cNvPr>
        <xdr:cNvSpPr/>
      </xdr:nvSpPr>
      <xdr:spPr>
        <a:xfrm>
          <a:off x="1872615" y="11441430"/>
          <a:ext cx="485775" cy="2705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396240</xdr:colOff>
      <xdr:row>47</xdr:row>
      <xdr:rowOff>205740</xdr:rowOff>
    </xdr:from>
    <xdr:to>
      <xdr:col>14</xdr:col>
      <xdr:colOff>53340</xdr:colOff>
      <xdr:row>49</xdr:row>
      <xdr:rowOff>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144358FE-1DF8-49A6-A1CB-32A3142950E2}"/>
            </a:ext>
          </a:extLst>
        </xdr:cNvPr>
        <xdr:cNvSpPr/>
      </xdr:nvSpPr>
      <xdr:spPr>
        <a:xfrm>
          <a:off x="8987790" y="11426190"/>
          <a:ext cx="523875" cy="2705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373380</xdr:colOff>
      <xdr:row>52</xdr:row>
      <xdr:rowOff>0</xdr:rowOff>
    </xdr:from>
    <xdr:to>
      <xdr:col>4</xdr:col>
      <xdr:colOff>30480</xdr:colOff>
      <xdr:row>53</xdr:row>
      <xdr:rowOff>22860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65DE15B-6CFB-4B8E-B2E9-C57EB3BF3559}"/>
            </a:ext>
          </a:extLst>
        </xdr:cNvPr>
        <xdr:cNvSpPr/>
      </xdr:nvSpPr>
      <xdr:spPr>
        <a:xfrm>
          <a:off x="1849755" y="12411075"/>
          <a:ext cx="485775" cy="26098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373380</xdr:colOff>
      <xdr:row>52</xdr:row>
      <xdr:rowOff>0</xdr:rowOff>
    </xdr:from>
    <xdr:to>
      <xdr:col>14</xdr:col>
      <xdr:colOff>30480</xdr:colOff>
      <xdr:row>53</xdr:row>
      <xdr:rowOff>22860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1763C48-4393-4DF1-A1F4-824D52690AB0}"/>
            </a:ext>
          </a:extLst>
        </xdr:cNvPr>
        <xdr:cNvSpPr/>
      </xdr:nvSpPr>
      <xdr:spPr>
        <a:xfrm>
          <a:off x="8964930" y="12411075"/>
          <a:ext cx="523875" cy="26098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533400</xdr:colOff>
      <xdr:row>58</xdr:row>
      <xdr:rowOff>220980</xdr:rowOff>
    </xdr:from>
    <xdr:to>
      <xdr:col>9</xdr:col>
      <xdr:colOff>38100</xdr:colOff>
      <xdr:row>60</xdr:row>
      <xdr:rowOff>15240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9756C159-FC9C-40A9-B0F1-ACE1042DAEB2}"/>
            </a:ext>
          </a:extLst>
        </xdr:cNvPr>
        <xdr:cNvSpPr/>
      </xdr:nvSpPr>
      <xdr:spPr>
        <a:xfrm>
          <a:off x="4962525" y="14079855"/>
          <a:ext cx="990600" cy="2705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662940</xdr:colOff>
      <xdr:row>64</xdr:row>
      <xdr:rowOff>7620</xdr:rowOff>
    </xdr:from>
    <xdr:to>
      <xdr:col>9</xdr:col>
      <xdr:colOff>22860</xdr:colOff>
      <xdr:row>65</xdr:row>
      <xdr:rowOff>30480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8012CF9A-214A-4310-9B6B-FA7FF112EDE1}"/>
            </a:ext>
          </a:extLst>
        </xdr:cNvPr>
        <xdr:cNvSpPr/>
      </xdr:nvSpPr>
      <xdr:spPr>
        <a:xfrm>
          <a:off x="5701665" y="15266670"/>
          <a:ext cx="236220" cy="26098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624840</xdr:colOff>
      <xdr:row>63</xdr:row>
      <xdr:rowOff>213360</xdr:rowOff>
    </xdr:from>
    <xdr:to>
      <xdr:col>19</xdr:col>
      <xdr:colOff>53340</xdr:colOff>
      <xdr:row>65</xdr:row>
      <xdr:rowOff>7620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8FB7EE86-1542-4A57-8181-5A61335C0309}"/>
            </a:ext>
          </a:extLst>
        </xdr:cNvPr>
        <xdr:cNvSpPr/>
      </xdr:nvSpPr>
      <xdr:spPr>
        <a:xfrm>
          <a:off x="12750165" y="15234285"/>
          <a:ext cx="238125" cy="2705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594360</xdr:colOff>
      <xdr:row>67</xdr:row>
      <xdr:rowOff>205740</xdr:rowOff>
    </xdr:from>
    <xdr:to>
      <xdr:col>19</xdr:col>
      <xdr:colOff>15240</xdr:colOff>
      <xdr:row>69</xdr:row>
      <xdr:rowOff>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31052FD7-E0DD-4A4F-A929-96D4A79AFBFA}"/>
            </a:ext>
          </a:extLst>
        </xdr:cNvPr>
        <xdr:cNvSpPr/>
      </xdr:nvSpPr>
      <xdr:spPr>
        <a:xfrm>
          <a:off x="12719685" y="16179165"/>
          <a:ext cx="230505" cy="2705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655320</xdr:colOff>
      <xdr:row>67</xdr:row>
      <xdr:rowOff>220980</xdr:rowOff>
    </xdr:from>
    <xdr:to>
      <xdr:col>9</xdr:col>
      <xdr:colOff>15240</xdr:colOff>
      <xdr:row>69</xdr:row>
      <xdr:rowOff>15240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EF92E374-FF88-4F00-9CF3-57B5114FF2BF}"/>
            </a:ext>
          </a:extLst>
        </xdr:cNvPr>
        <xdr:cNvSpPr/>
      </xdr:nvSpPr>
      <xdr:spPr>
        <a:xfrm>
          <a:off x="5694045" y="16194405"/>
          <a:ext cx="236220" cy="2705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7:I30" totalsRowShown="0" headerRowDxfId="15" headerRowBorderDxfId="14" tableBorderDxfId="13">
  <autoFilter ref="A27:I30" xr:uid="{00000000-0009-0000-0100-000001000000}"/>
  <tableColumns count="9">
    <tableColumn id="8" xr3:uid="{67E9AE91-795F-44E4-9130-CF66DF195623}" name="'" dataDxfId="11"/>
    <tableColumn id="1" xr3:uid="{00000000-0010-0000-0000-000001000000}" name="basis"/>
    <tableColumn id="9" xr3:uid="{BDC95F11-304A-4233-8DE9-7C22FE1F479A}" name="Column1" dataDxfId="10"/>
    <tableColumn id="2" xr3:uid="{00000000-0010-0000-0000-000002000000}" name="x1" dataDxfId="8"/>
    <tableColumn id="3" xr3:uid="{00000000-0010-0000-0000-000003000000}" name="x2" dataDxfId="9"/>
    <tableColumn id="4" xr3:uid="{00000000-0010-0000-0000-000004000000}" name="s1"/>
    <tableColumn id="5" xr3:uid="{00000000-0010-0000-0000-000005000000}" name="s2"/>
    <tableColumn id="6" xr3:uid="{00000000-0010-0000-0000-000006000000}" name="RHS"/>
    <tableColumn id="7" xr3:uid="{00000000-0010-0000-0000-000007000000}" name="Ratio" dataDxfId="12">
      <calculatedColumnFormula>Table1[[#This Row],[RHS]]/Table1[[#This Row],[x1]]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8E97EA-DFEF-473D-85FC-44FC75535820}" name="Table13" displayName="Table13" ref="A39:I42" totalsRowShown="0" headerRowDxfId="7" headerRowBorderDxfId="5" tableBorderDxfId="6">
  <autoFilter ref="A39:I42" xr:uid="{928E97EA-DFEF-473D-85FC-44FC75535820}"/>
  <tableColumns count="9">
    <tableColumn id="8" xr3:uid="{2726AB35-8D56-438C-929D-EE09C874A1EB}" name="'" dataDxfId="4"/>
    <tableColumn id="1" xr3:uid="{101687CA-3481-4759-8EDB-AD4215F45C03}" name="basis"/>
    <tableColumn id="9" xr3:uid="{BA07D8B7-5076-43FC-8E0C-2F8255DA2A52}" name="Column1" dataDxfId="3"/>
    <tableColumn id="2" xr3:uid="{BF8AD3CD-CB5A-4251-8AA3-C9E56C5F1DCB}" name="x1" dataDxfId="2"/>
    <tableColumn id="3" xr3:uid="{EC945E23-3129-4A8F-9196-F3C4C256EBAA}" name="x2" dataDxfId="1"/>
    <tableColumn id="4" xr3:uid="{CB2860AE-86FF-4765-B0B4-3EEEE1F61133}" name="s1"/>
    <tableColumn id="5" xr3:uid="{8E56F1C7-786C-41E4-8281-35F60D716353}" name="s2"/>
    <tableColumn id="6" xr3:uid="{727770CF-BA15-4B61-A637-CAB40E4AA7F7}" name="RHS"/>
    <tableColumn id="7" xr3:uid="{A3B40701-1E77-4C62-B8EC-D6530620106D}" name="Ratio" dataDxfId="0">
      <calculatedColumnFormula>Table13[[#This Row],[RHS]]/X1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showGridLines="0" workbookViewId="0">
      <selection activeCell="A7" sqref="A7:B8"/>
    </sheetView>
  </sheetViews>
  <sheetFormatPr defaultRowHeight="15" x14ac:dyDescent="0.25"/>
  <cols>
    <col min="1" max="1" width="11" customWidth="1"/>
    <col min="2" max="2" width="7.5703125" customWidth="1"/>
    <col min="3" max="3" width="6.85546875" customWidth="1"/>
    <col min="4" max="6" width="11" customWidth="1"/>
  </cols>
  <sheetData>
    <row r="1" spans="1:2" x14ac:dyDescent="0.25">
      <c r="A1" t="s">
        <v>3</v>
      </c>
    </row>
    <row r="3" spans="1:2" x14ac:dyDescent="0.25">
      <c r="A3" s="1" t="s">
        <v>0</v>
      </c>
    </row>
    <row r="4" spans="1:2" x14ac:dyDescent="0.25">
      <c r="A4" s="1" t="s">
        <v>1</v>
      </c>
    </row>
    <row r="5" spans="1:2" x14ac:dyDescent="0.25">
      <c r="A5" s="6" t="s">
        <v>19</v>
      </c>
      <c r="B5" s="6"/>
    </row>
    <row r="6" spans="1:2" x14ac:dyDescent="0.25">
      <c r="A6" s="1" t="s">
        <v>2</v>
      </c>
    </row>
    <row r="7" spans="1:2" x14ac:dyDescent="0.25">
      <c r="A7" s="6" t="s">
        <v>20</v>
      </c>
      <c r="B7" s="6"/>
    </row>
    <row r="8" spans="1:2" x14ac:dyDescent="0.25">
      <c r="A8" s="6" t="s">
        <v>21</v>
      </c>
      <c r="B8" s="6"/>
    </row>
    <row r="9" spans="1:2" x14ac:dyDescent="0.25">
      <c r="A9" s="1"/>
    </row>
    <row r="10" spans="1:2" x14ac:dyDescent="0.25">
      <c r="A10" s="1" t="s">
        <v>38</v>
      </c>
    </row>
    <row r="11" spans="1:2" x14ac:dyDescent="0.25">
      <c r="A11" s="1" t="s">
        <v>39</v>
      </c>
    </row>
    <row r="12" spans="1:2" x14ac:dyDescent="0.25">
      <c r="A12" s="1"/>
    </row>
    <row r="14" spans="1:2" x14ac:dyDescent="0.25">
      <c r="A14" s="1" t="s">
        <v>6</v>
      </c>
    </row>
    <row r="15" spans="1:2" x14ac:dyDescent="0.25">
      <c r="A15" t="s">
        <v>7</v>
      </c>
      <c r="B15" t="s">
        <v>8</v>
      </c>
    </row>
    <row r="17" spans="1:10" x14ac:dyDescent="0.25">
      <c r="A17" t="s">
        <v>4</v>
      </c>
    </row>
    <row r="18" spans="1:10" x14ac:dyDescent="0.25">
      <c r="A18" t="s">
        <v>5</v>
      </c>
    </row>
    <row r="19" spans="1:10" x14ac:dyDescent="0.25">
      <c r="B19" t="s">
        <v>22</v>
      </c>
      <c r="C19" t="s">
        <v>23</v>
      </c>
      <c r="D19" t="s">
        <v>30</v>
      </c>
      <c r="E19" s="8">
        <v>0</v>
      </c>
      <c r="F19" s="7" t="s">
        <v>25</v>
      </c>
    </row>
    <row r="20" spans="1:10" x14ac:dyDescent="0.25">
      <c r="B20" t="s">
        <v>27</v>
      </c>
      <c r="C20" t="s">
        <v>28</v>
      </c>
      <c r="D20" t="s">
        <v>31</v>
      </c>
      <c r="E20" t="s">
        <v>14</v>
      </c>
      <c r="F20" s="7" t="s">
        <v>26</v>
      </c>
    </row>
    <row r="21" spans="1:10" x14ac:dyDescent="0.25">
      <c r="F21" s="7"/>
    </row>
    <row r="22" spans="1:10" x14ac:dyDescent="0.25">
      <c r="B22" s="6" t="s">
        <v>29</v>
      </c>
      <c r="C22" s="6"/>
      <c r="D22" s="6"/>
      <c r="E22" s="6"/>
      <c r="F22" s="6"/>
    </row>
    <row r="23" spans="1:10" x14ac:dyDescent="0.25">
      <c r="B23" s="6" t="s">
        <v>32</v>
      </c>
      <c r="C23" s="6"/>
      <c r="D23" s="6"/>
      <c r="E23" s="6"/>
      <c r="F23" s="6"/>
    </row>
    <row r="24" spans="1:10" x14ac:dyDescent="0.25">
      <c r="A24" s="10" t="s">
        <v>40</v>
      </c>
      <c r="B24" s="5"/>
      <c r="C24" s="5"/>
      <c r="D24" s="5"/>
      <c r="E24" s="5"/>
      <c r="F24" s="5"/>
    </row>
    <row r="25" spans="1:10" x14ac:dyDescent="0.25">
      <c r="B25" s="5"/>
      <c r="C25" s="5"/>
      <c r="D25" s="5"/>
      <c r="E25" s="5"/>
      <c r="F25" s="5"/>
    </row>
    <row r="26" spans="1:10" x14ac:dyDescent="0.25">
      <c r="A26" t="s">
        <v>9</v>
      </c>
    </row>
    <row r="27" spans="1:10" x14ac:dyDescent="0.25">
      <c r="A27" s="9" t="s">
        <v>34</v>
      </c>
      <c r="B27" s="3" t="s">
        <v>10</v>
      </c>
      <c r="C27" s="3" t="s">
        <v>33</v>
      </c>
      <c r="D27" s="3" t="s">
        <v>11</v>
      </c>
      <c r="E27" s="3" t="s">
        <v>12</v>
      </c>
      <c r="F27" s="3" t="s">
        <v>13</v>
      </c>
      <c r="G27" s="3" t="s">
        <v>14</v>
      </c>
      <c r="H27" s="3" t="s">
        <v>47</v>
      </c>
      <c r="I27" s="3" t="s">
        <v>16</v>
      </c>
    </row>
    <row r="28" spans="1:10" x14ac:dyDescent="0.25">
      <c r="A28" s="2" t="s">
        <v>35</v>
      </c>
      <c r="B28" s="2" t="s">
        <v>13</v>
      </c>
      <c r="C28" s="2">
        <v>0</v>
      </c>
      <c r="D28" s="12">
        <v>1</v>
      </c>
      <c r="E28" s="2">
        <v>1</v>
      </c>
      <c r="F28" s="2">
        <v>1</v>
      </c>
      <c r="G28" s="2">
        <v>0</v>
      </c>
      <c r="H28" s="2">
        <v>6</v>
      </c>
      <c r="I28" s="2">
        <f>Table1[[#This Row],[RHS]]/Table1[[#This Row],[x1]]</f>
        <v>6</v>
      </c>
    </row>
    <row r="29" spans="1:10" x14ac:dyDescent="0.25">
      <c r="A29" s="2" t="s">
        <v>36</v>
      </c>
      <c r="B29" s="2" t="s">
        <v>14</v>
      </c>
      <c r="C29" s="2">
        <v>0</v>
      </c>
      <c r="D29" s="13">
        <v>9</v>
      </c>
      <c r="E29" s="4">
        <v>5</v>
      </c>
      <c r="F29" s="4">
        <v>0</v>
      </c>
      <c r="G29" s="4">
        <v>1</v>
      </c>
      <c r="H29" s="4">
        <v>45</v>
      </c>
      <c r="I29" s="4">
        <f>Table1[[#This Row],[RHS]]/Table1[[#This Row],[x1]]</f>
        <v>5</v>
      </c>
      <c r="J29" t="s">
        <v>18</v>
      </c>
    </row>
    <row r="30" spans="1:10" x14ac:dyDescent="0.25">
      <c r="A30" s="2" t="s">
        <v>37</v>
      </c>
      <c r="B30" s="2" t="s">
        <v>15</v>
      </c>
      <c r="C30" s="2">
        <v>1</v>
      </c>
      <c r="D30" s="12">
        <v>-8</v>
      </c>
      <c r="E30" s="2">
        <v>-3</v>
      </c>
      <c r="F30" s="2">
        <v>0</v>
      </c>
      <c r="G30" s="2">
        <v>0</v>
      </c>
      <c r="H30" s="2">
        <v>0</v>
      </c>
      <c r="I30" s="2">
        <f>Table1[[#This Row],[RHS]]/Table1[[#This Row],[x1]]</f>
        <v>0</v>
      </c>
    </row>
    <row r="31" spans="1:10" x14ac:dyDescent="0.25">
      <c r="A31" s="11"/>
      <c r="B31" s="11"/>
      <c r="C31" s="11"/>
      <c r="D31" s="11"/>
      <c r="E31" s="11"/>
      <c r="F31" s="11"/>
      <c r="G31" s="11"/>
      <c r="H31" s="11"/>
      <c r="I31" s="11"/>
    </row>
    <row r="32" spans="1:10" x14ac:dyDescent="0.25">
      <c r="A32" t="s">
        <v>41</v>
      </c>
      <c r="B32" s="11"/>
      <c r="C32" s="11"/>
      <c r="D32" s="11"/>
      <c r="E32" s="11"/>
      <c r="F32" s="11"/>
      <c r="G32" s="11"/>
      <c r="H32" s="11"/>
      <c r="I32" s="11"/>
    </row>
    <row r="33" spans="1:9" x14ac:dyDescent="0.25">
      <c r="B33" s="11"/>
      <c r="C33" s="11"/>
      <c r="D33" s="11"/>
      <c r="E33" s="11"/>
      <c r="F33" s="11"/>
      <c r="G33" s="11"/>
      <c r="H33" s="11"/>
      <c r="I33" s="11"/>
    </row>
    <row r="34" spans="1:9" x14ac:dyDescent="0.25">
      <c r="B34" t="s">
        <v>42</v>
      </c>
      <c r="C34" s="11"/>
      <c r="D34" s="11"/>
      <c r="E34" s="11"/>
      <c r="F34" s="11"/>
      <c r="G34" s="11"/>
      <c r="H34" s="11"/>
      <c r="I34" s="11"/>
    </row>
    <row r="35" spans="1:9" x14ac:dyDescent="0.25">
      <c r="B35" s="11" t="s">
        <v>43</v>
      </c>
      <c r="C35" s="11"/>
      <c r="D35" s="11"/>
      <c r="E35" s="11"/>
      <c r="F35" s="11"/>
      <c r="G35" s="11"/>
      <c r="H35" s="11"/>
      <c r="I35" s="11"/>
    </row>
    <row r="36" spans="1:9" x14ac:dyDescent="0.25">
      <c r="B36" s="11" t="s">
        <v>49</v>
      </c>
      <c r="C36" s="11"/>
      <c r="D36" s="11"/>
      <c r="E36" s="11"/>
      <c r="F36" s="11"/>
      <c r="G36" s="11"/>
      <c r="H36" s="11"/>
      <c r="I36" s="11"/>
    </row>
    <row r="37" spans="1:9" x14ac:dyDescent="0.25">
      <c r="B37" t="s">
        <v>48</v>
      </c>
    </row>
    <row r="38" spans="1:9" x14ac:dyDescent="0.25">
      <c r="A38" t="s">
        <v>17</v>
      </c>
    </row>
    <row r="39" spans="1:9" x14ac:dyDescent="0.25">
      <c r="A39" s="9" t="s">
        <v>34</v>
      </c>
      <c r="B39" s="3" t="s">
        <v>10</v>
      </c>
      <c r="C39" s="3" t="s">
        <v>33</v>
      </c>
      <c r="D39" s="3" t="s">
        <v>11</v>
      </c>
      <c r="E39" s="3" t="s">
        <v>12</v>
      </c>
      <c r="F39" s="3" t="s">
        <v>13</v>
      </c>
      <c r="G39" s="3" t="s">
        <v>14</v>
      </c>
      <c r="H39" s="3" t="s">
        <v>47</v>
      </c>
      <c r="I39" s="3" t="s">
        <v>16</v>
      </c>
    </row>
    <row r="40" spans="1:9" x14ac:dyDescent="0.25">
      <c r="A40" s="2" t="s">
        <v>44</v>
      </c>
      <c r="B40" s="2" t="s">
        <v>13</v>
      </c>
      <c r="C40" s="2">
        <v>0</v>
      </c>
      <c r="D40" s="12">
        <f>D28-(D29/9)</f>
        <v>0</v>
      </c>
      <c r="E40" s="12">
        <f t="shared" ref="E40:H40" si="0">E28-(E29/9)</f>
        <v>0.44444444444444442</v>
      </c>
      <c r="F40" s="12">
        <f t="shared" si="0"/>
        <v>1</v>
      </c>
      <c r="G40" s="12">
        <f t="shared" si="0"/>
        <v>-0.1111111111111111</v>
      </c>
      <c r="H40" s="12">
        <f t="shared" si="0"/>
        <v>1</v>
      </c>
      <c r="I40" s="2" t="e">
        <f>Table13[[#This Row],[RHS]]/X1</f>
        <v>#DIV/0!</v>
      </c>
    </row>
    <row r="41" spans="1:9" x14ac:dyDescent="0.25">
      <c r="A41" s="2" t="s">
        <v>45</v>
      </c>
      <c r="B41" s="2" t="s">
        <v>11</v>
      </c>
      <c r="C41" s="2">
        <v>0</v>
      </c>
      <c r="D41" s="13">
        <f>D29/9</f>
        <v>1</v>
      </c>
      <c r="E41" s="13">
        <f t="shared" ref="E41:H41" si="1">E29/9</f>
        <v>0.55555555555555558</v>
      </c>
      <c r="F41" s="13">
        <f t="shared" si="1"/>
        <v>0</v>
      </c>
      <c r="G41" s="13">
        <f t="shared" si="1"/>
        <v>0.1111111111111111</v>
      </c>
      <c r="H41" s="13">
        <f t="shared" si="1"/>
        <v>5</v>
      </c>
      <c r="I41" s="4" t="e">
        <f>Table13[[#This Row],[RHS]]/X2</f>
        <v>#DIV/0!</v>
      </c>
    </row>
    <row r="42" spans="1:9" x14ac:dyDescent="0.25">
      <c r="A42" s="2" t="s">
        <v>46</v>
      </c>
      <c r="B42" s="2" t="s">
        <v>15</v>
      </c>
      <c r="C42" s="2">
        <v>1</v>
      </c>
      <c r="D42" s="12">
        <f>D30-2*D41</f>
        <v>-10</v>
      </c>
      <c r="E42" s="12">
        <f t="shared" ref="E42:G42" si="2">E30-2*E41</f>
        <v>-4.1111111111111107</v>
      </c>
      <c r="F42" s="12">
        <f t="shared" si="2"/>
        <v>0</v>
      </c>
      <c r="G42" s="12">
        <f t="shared" si="2"/>
        <v>-0.22222222222222221</v>
      </c>
      <c r="H42" s="2">
        <v>0</v>
      </c>
      <c r="I42" s="2" t="e">
        <f>Table13[[#This Row],[RHS]]/X3</f>
        <v>#DIV/0!</v>
      </c>
    </row>
  </sheetData>
  <mergeCells count="5">
    <mergeCell ref="A8:B8"/>
    <mergeCell ref="A7:B7"/>
    <mergeCell ref="A5:B5"/>
    <mergeCell ref="B22:F22"/>
    <mergeCell ref="B23:F23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2B12-DFBC-4896-84C1-89FEFA4ACD4F}">
  <dimension ref="A1:J55"/>
  <sheetViews>
    <sheetView showGridLines="0" topLeftCell="A31" workbookViewId="0">
      <selection activeCell="F38" sqref="F38"/>
    </sheetView>
  </sheetViews>
  <sheetFormatPr defaultRowHeight="15" x14ac:dyDescent="0.25"/>
  <cols>
    <col min="1" max="1" width="11" customWidth="1"/>
    <col min="2" max="2" width="7.5703125" customWidth="1"/>
    <col min="3" max="3" width="6.85546875" customWidth="1"/>
    <col min="4" max="6" width="11" customWidth="1"/>
  </cols>
  <sheetData>
    <row r="1" spans="1:2" x14ac:dyDescent="0.25">
      <c r="A1" t="s">
        <v>3</v>
      </c>
    </row>
    <row r="3" spans="1:2" x14ac:dyDescent="0.25">
      <c r="A3" s="1" t="s">
        <v>0</v>
      </c>
    </row>
    <row r="4" spans="1:2" x14ac:dyDescent="0.25">
      <c r="A4" s="1" t="s">
        <v>1</v>
      </c>
    </row>
    <row r="5" spans="1:2" x14ac:dyDescent="0.25">
      <c r="A5" s="6" t="s">
        <v>19</v>
      </c>
      <c r="B5" s="6"/>
    </row>
    <row r="6" spans="1:2" x14ac:dyDescent="0.25">
      <c r="A6" s="1" t="s">
        <v>2</v>
      </c>
    </row>
    <row r="7" spans="1:2" x14ac:dyDescent="0.25">
      <c r="A7" s="6" t="s">
        <v>20</v>
      </c>
      <c r="B7" s="6"/>
    </row>
    <row r="8" spans="1:2" x14ac:dyDescent="0.25">
      <c r="A8" s="6" t="s">
        <v>21</v>
      </c>
      <c r="B8" s="6"/>
    </row>
    <row r="9" spans="1:2" x14ac:dyDescent="0.25">
      <c r="A9" s="1"/>
    </row>
    <row r="10" spans="1:2" x14ac:dyDescent="0.25">
      <c r="A10" s="1" t="s">
        <v>38</v>
      </c>
    </row>
    <row r="11" spans="1:2" x14ac:dyDescent="0.25">
      <c r="A11" s="1" t="s">
        <v>39</v>
      </c>
    </row>
    <row r="12" spans="1:2" x14ac:dyDescent="0.25">
      <c r="A12" s="1"/>
    </row>
    <row r="14" spans="1:2" x14ac:dyDescent="0.25">
      <c r="A14" s="1" t="s">
        <v>6</v>
      </c>
    </row>
    <row r="15" spans="1:2" x14ac:dyDescent="0.25">
      <c r="A15" t="s">
        <v>7</v>
      </c>
      <c r="B15" t="s">
        <v>8</v>
      </c>
    </row>
    <row r="17" spans="1:10" x14ac:dyDescent="0.25">
      <c r="A17" t="s">
        <v>4</v>
      </c>
    </row>
    <row r="18" spans="1:10" x14ac:dyDescent="0.25">
      <c r="A18" t="s">
        <v>5</v>
      </c>
    </row>
    <row r="19" spans="1:10" x14ac:dyDescent="0.25">
      <c r="B19" t="s">
        <v>22</v>
      </c>
      <c r="C19" t="s">
        <v>23</v>
      </c>
      <c r="D19" t="s">
        <v>30</v>
      </c>
      <c r="E19" s="8">
        <v>0</v>
      </c>
      <c r="F19" s="7" t="s">
        <v>25</v>
      </c>
    </row>
    <row r="20" spans="1:10" x14ac:dyDescent="0.25">
      <c r="B20" t="s">
        <v>27</v>
      </c>
      <c r="C20" t="s">
        <v>28</v>
      </c>
      <c r="D20" t="s">
        <v>31</v>
      </c>
      <c r="E20" t="s">
        <v>14</v>
      </c>
      <c r="F20" s="7" t="s">
        <v>26</v>
      </c>
    </row>
    <row r="21" spans="1:10" x14ac:dyDescent="0.25">
      <c r="F21" s="7"/>
    </row>
    <row r="22" spans="1:10" x14ac:dyDescent="0.25">
      <c r="B22" s="6" t="s">
        <v>29</v>
      </c>
      <c r="C22" s="6"/>
      <c r="D22" s="6"/>
      <c r="E22" s="6"/>
      <c r="F22" s="6"/>
    </row>
    <row r="23" spans="1:10" x14ac:dyDescent="0.25">
      <c r="B23" s="6" t="s">
        <v>32</v>
      </c>
      <c r="C23" s="6"/>
      <c r="D23" s="6"/>
      <c r="E23" s="6"/>
      <c r="F23" s="6"/>
    </row>
    <row r="24" spans="1:10" x14ac:dyDescent="0.25">
      <c r="A24" s="10" t="s">
        <v>40</v>
      </c>
      <c r="B24" s="5"/>
      <c r="C24" s="5"/>
      <c r="D24" s="5"/>
      <c r="E24" s="5"/>
      <c r="F24" s="5"/>
    </row>
    <row r="25" spans="1:10" x14ac:dyDescent="0.25">
      <c r="B25" s="5"/>
      <c r="C25" s="5"/>
      <c r="D25" s="5"/>
      <c r="E25" s="5"/>
      <c r="F25" s="5"/>
    </row>
    <row r="26" spans="1:10" x14ac:dyDescent="0.25">
      <c r="A26" t="s">
        <v>9</v>
      </c>
    </row>
    <row r="27" spans="1:10" x14ac:dyDescent="0.25">
      <c r="A27" s="2" t="s">
        <v>50</v>
      </c>
      <c r="B27" s="2" t="s">
        <v>51</v>
      </c>
      <c r="C27" s="2" t="s">
        <v>52</v>
      </c>
      <c r="D27" s="12" t="s">
        <v>53</v>
      </c>
      <c r="E27" s="17" t="s">
        <v>54</v>
      </c>
      <c r="F27" s="17" t="s">
        <v>24</v>
      </c>
      <c r="G27" s="17" t="s">
        <v>55</v>
      </c>
      <c r="H27" s="17" t="s">
        <v>47</v>
      </c>
      <c r="I27" s="17" t="s">
        <v>56</v>
      </c>
    </row>
    <row r="28" spans="1:10" x14ac:dyDescent="0.25">
      <c r="A28" s="14" t="s">
        <v>35</v>
      </c>
      <c r="B28" s="14" t="s">
        <v>13</v>
      </c>
      <c r="C28" s="14">
        <v>0</v>
      </c>
      <c r="D28" s="15">
        <v>1</v>
      </c>
      <c r="E28" s="14">
        <v>1</v>
      </c>
      <c r="F28" s="14">
        <v>1</v>
      </c>
      <c r="G28" s="14">
        <v>0</v>
      </c>
      <c r="H28" s="14">
        <v>6</v>
      </c>
      <c r="I28" s="14">
        <f>H28/D28</f>
        <v>6</v>
      </c>
    </row>
    <row r="29" spans="1:10" x14ac:dyDescent="0.25">
      <c r="A29" s="14" t="s">
        <v>36</v>
      </c>
      <c r="B29" s="14" t="s">
        <v>14</v>
      </c>
      <c r="C29" s="14">
        <v>0</v>
      </c>
      <c r="D29" s="13">
        <v>9</v>
      </c>
      <c r="E29" s="16">
        <v>5</v>
      </c>
      <c r="F29" s="16">
        <v>0</v>
      </c>
      <c r="G29" s="16">
        <v>1</v>
      </c>
      <c r="H29" s="16">
        <v>45</v>
      </c>
      <c r="I29" s="14">
        <f t="shared" ref="I29:I30" si="0">H29/D29</f>
        <v>5</v>
      </c>
      <c r="J29" t="s">
        <v>57</v>
      </c>
    </row>
    <row r="30" spans="1:10" x14ac:dyDescent="0.25">
      <c r="A30" s="14" t="s">
        <v>37</v>
      </c>
      <c r="B30" s="14" t="s">
        <v>15</v>
      </c>
      <c r="C30" s="14">
        <v>1</v>
      </c>
      <c r="D30" s="15">
        <v>-8</v>
      </c>
      <c r="E30" s="14">
        <v>-3</v>
      </c>
      <c r="F30" s="14">
        <v>0</v>
      </c>
      <c r="G30" s="14">
        <v>0</v>
      </c>
      <c r="H30" s="14">
        <v>0</v>
      </c>
      <c r="I30" s="14">
        <f t="shared" si="0"/>
        <v>0</v>
      </c>
    </row>
    <row r="31" spans="1:10" x14ac:dyDescent="0.25">
      <c r="A31" t="s">
        <v>41</v>
      </c>
      <c r="B31" s="11"/>
      <c r="C31" s="11"/>
      <c r="D31" s="11"/>
      <c r="E31" s="11"/>
      <c r="F31" s="11"/>
      <c r="G31" s="11"/>
      <c r="H31" s="11"/>
      <c r="I31" s="11"/>
    </row>
    <row r="32" spans="1:10" x14ac:dyDescent="0.25">
      <c r="B32" s="11"/>
      <c r="C32" s="11"/>
      <c r="D32" s="11"/>
      <c r="E32" s="11"/>
      <c r="F32" s="11"/>
      <c r="G32" s="11"/>
      <c r="H32" s="11"/>
      <c r="I32" s="11"/>
    </row>
    <row r="33" spans="1:9" x14ac:dyDescent="0.25">
      <c r="B33" t="s">
        <v>42</v>
      </c>
      <c r="C33" s="11"/>
      <c r="D33" s="11"/>
      <c r="E33" s="11"/>
      <c r="F33" s="11"/>
      <c r="G33" s="11"/>
      <c r="H33" s="11"/>
      <c r="I33" s="11"/>
    </row>
    <row r="34" spans="1:9" x14ac:dyDescent="0.25">
      <c r="B34" s="11" t="s">
        <v>43</v>
      </c>
      <c r="C34" s="11"/>
      <c r="D34" s="11"/>
      <c r="E34" s="11"/>
      <c r="F34" s="11"/>
      <c r="G34" s="11"/>
      <c r="H34" s="11"/>
      <c r="I34" s="11"/>
    </row>
    <row r="35" spans="1:9" x14ac:dyDescent="0.25">
      <c r="B35" s="11" t="s">
        <v>49</v>
      </c>
      <c r="C35" s="11"/>
      <c r="D35" s="11"/>
      <c r="E35" s="11"/>
      <c r="F35" s="11"/>
      <c r="G35" s="11"/>
      <c r="H35" s="11"/>
      <c r="I35" s="11"/>
    </row>
    <row r="36" spans="1:9" x14ac:dyDescent="0.25">
      <c r="B36" t="s">
        <v>48</v>
      </c>
    </row>
    <row r="38" spans="1:9" x14ac:dyDescent="0.25">
      <c r="A38" t="s">
        <v>17</v>
      </c>
    </row>
    <row r="39" spans="1:9" x14ac:dyDescent="0.25">
      <c r="A39" s="2" t="s">
        <v>50</v>
      </c>
      <c r="B39" s="2" t="s">
        <v>51</v>
      </c>
      <c r="C39" s="2" t="s">
        <v>52</v>
      </c>
      <c r="D39" s="17" t="s">
        <v>53</v>
      </c>
      <c r="E39" s="21" t="s">
        <v>54</v>
      </c>
      <c r="F39" s="17" t="s">
        <v>24</v>
      </c>
      <c r="G39" s="17" t="s">
        <v>55</v>
      </c>
      <c r="H39" s="17" t="s">
        <v>47</v>
      </c>
      <c r="I39" s="17" t="s">
        <v>56</v>
      </c>
    </row>
    <row r="40" spans="1:9" x14ac:dyDescent="0.25">
      <c r="A40" s="16" t="s">
        <v>44</v>
      </c>
      <c r="B40" s="16" t="s">
        <v>13</v>
      </c>
      <c r="C40" s="16">
        <v>0</v>
      </c>
      <c r="D40" s="16">
        <f>D28-1*D41</f>
        <v>0</v>
      </c>
      <c r="E40" s="24">
        <f t="shared" ref="E40:H40" si="1">E28-E41</f>
        <v>0.44444444444444442</v>
      </c>
      <c r="F40" s="16">
        <f t="shared" si="1"/>
        <v>1</v>
      </c>
      <c r="G40" s="16">
        <f t="shared" si="1"/>
        <v>-0.1111111111111111</v>
      </c>
      <c r="H40" s="16">
        <f t="shared" si="1"/>
        <v>1</v>
      </c>
      <c r="I40" s="16">
        <f>H40/E40</f>
        <v>2.25</v>
      </c>
    </row>
    <row r="41" spans="1:9" x14ac:dyDescent="0.25">
      <c r="A41" s="14" t="s">
        <v>45</v>
      </c>
      <c r="B41" s="14" t="s">
        <v>11</v>
      </c>
      <c r="C41" s="14">
        <v>0</v>
      </c>
      <c r="D41" s="20">
        <f>D29/9</f>
        <v>1</v>
      </c>
      <c r="E41" s="23">
        <f t="shared" ref="E41:H41" si="2">E29/9</f>
        <v>0.55555555555555558</v>
      </c>
      <c r="F41" s="20">
        <f t="shared" si="2"/>
        <v>0</v>
      </c>
      <c r="G41" s="20">
        <f t="shared" si="2"/>
        <v>0.1111111111111111</v>
      </c>
      <c r="H41" s="20">
        <f t="shared" si="2"/>
        <v>5</v>
      </c>
      <c r="I41" s="14">
        <f>H41/E41</f>
        <v>9</v>
      </c>
    </row>
    <row r="42" spans="1:9" x14ac:dyDescent="0.25">
      <c r="A42" s="14" t="s">
        <v>46</v>
      </c>
      <c r="B42" s="14" t="s">
        <v>15</v>
      </c>
      <c r="C42" s="14">
        <v>1</v>
      </c>
      <c r="D42" s="18">
        <f>D30+8*D41</f>
        <v>0</v>
      </c>
      <c r="E42" s="22">
        <f>E30+8*E41</f>
        <v>1.4444444444444446</v>
      </c>
      <c r="F42" s="18">
        <f t="shared" ref="E42:H42" si="3">F30+8*F41</f>
        <v>0</v>
      </c>
      <c r="G42" s="18">
        <f t="shared" si="3"/>
        <v>0.88888888888888884</v>
      </c>
      <c r="H42" s="18">
        <f t="shared" si="3"/>
        <v>40</v>
      </c>
      <c r="I42" s="14"/>
    </row>
    <row r="43" spans="1:9" x14ac:dyDescent="0.25">
      <c r="A43" t="s">
        <v>58</v>
      </c>
      <c r="B43" s="11"/>
      <c r="C43" s="11"/>
      <c r="D43" s="11"/>
      <c r="E43" s="11"/>
      <c r="F43" s="11"/>
      <c r="G43" s="11"/>
      <c r="H43" s="11"/>
    </row>
    <row r="45" spans="1:9" x14ac:dyDescent="0.25">
      <c r="B45" t="s">
        <v>42</v>
      </c>
    </row>
    <row r="46" spans="1:9" x14ac:dyDescent="0.25">
      <c r="B46" s="11" t="s">
        <v>61</v>
      </c>
    </row>
    <row r="47" spans="1:9" x14ac:dyDescent="0.25">
      <c r="B47" s="11" t="s">
        <v>60</v>
      </c>
    </row>
    <row r="51" spans="1:9" x14ac:dyDescent="0.25">
      <c r="A51" t="s">
        <v>59</v>
      </c>
    </row>
    <row r="52" spans="1:9" x14ac:dyDescent="0.25">
      <c r="A52" s="17" t="s">
        <v>50</v>
      </c>
      <c r="B52" s="17" t="s">
        <v>51</v>
      </c>
      <c r="C52" s="17" t="s">
        <v>52</v>
      </c>
      <c r="D52" s="17" t="s">
        <v>53</v>
      </c>
      <c r="E52" s="17" t="s">
        <v>54</v>
      </c>
      <c r="F52" s="17" t="s">
        <v>24</v>
      </c>
      <c r="G52" s="17" t="s">
        <v>55</v>
      </c>
      <c r="H52" s="17" t="s">
        <v>47</v>
      </c>
      <c r="I52" s="17" t="s">
        <v>56</v>
      </c>
    </row>
    <row r="53" spans="1:9" x14ac:dyDescent="0.25">
      <c r="A53" s="18" t="s">
        <v>44</v>
      </c>
      <c r="B53" s="18" t="s">
        <v>12</v>
      </c>
      <c r="C53" s="18">
        <v>0</v>
      </c>
      <c r="D53" s="18">
        <f>D41-D54</f>
        <v>0</v>
      </c>
      <c r="E53" s="19">
        <v>1</v>
      </c>
      <c r="F53" s="19">
        <f>F40/$E$40</f>
        <v>2.25</v>
      </c>
      <c r="G53" s="19">
        <f t="shared" ref="G53:I53" si="4">G40/$E$40</f>
        <v>-0.25</v>
      </c>
      <c r="H53" s="19">
        <f t="shared" si="4"/>
        <v>2.25</v>
      </c>
      <c r="I53" s="19">
        <f t="shared" si="4"/>
        <v>5.0625</v>
      </c>
    </row>
    <row r="54" spans="1:9" x14ac:dyDescent="0.25">
      <c r="A54" s="18" t="s">
        <v>45</v>
      </c>
      <c r="B54" s="18" t="s">
        <v>11</v>
      </c>
      <c r="C54" s="18">
        <v>0</v>
      </c>
      <c r="D54" s="20">
        <v>1</v>
      </c>
      <c r="E54" s="20">
        <f>E41-E41*E53</f>
        <v>0</v>
      </c>
      <c r="F54" s="20">
        <f>F41-(F41*F53)</f>
        <v>0</v>
      </c>
      <c r="G54" s="20">
        <f>G41-(G41*G53)</f>
        <v>0.1388888888888889</v>
      </c>
      <c r="H54" s="20">
        <f>H41-(H41*H53)</f>
        <v>-6.25</v>
      </c>
      <c r="I54" s="20">
        <f t="shared" ref="F54:I54" si="5">I41-(I41*I53)</f>
        <v>-36.5625</v>
      </c>
    </row>
    <row r="55" spans="1:9" x14ac:dyDescent="0.25">
      <c r="A55" s="18" t="s">
        <v>46</v>
      </c>
      <c r="B55" s="18" t="s">
        <v>15</v>
      </c>
      <c r="C55" s="18">
        <v>1</v>
      </c>
      <c r="D55" s="18">
        <v>0</v>
      </c>
      <c r="E55" s="18">
        <f>E42-1.44444*E53</f>
        <v>4.4444444446956055E-6</v>
      </c>
      <c r="F55" s="18">
        <v>0</v>
      </c>
      <c r="G55" s="18">
        <f t="shared" ref="F55:H55" si="6">G42+8*G53</f>
        <v>-1.1111111111111112</v>
      </c>
      <c r="H55" s="18">
        <f t="shared" si="6"/>
        <v>58</v>
      </c>
      <c r="I55" s="18"/>
    </row>
  </sheetData>
  <mergeCells count="5">
    <mergeCell ref="A5:B5"/>
    <mergeCell ref="A7:B7"/>
    <mergeCell ref="A8:B8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C45C-F3FD-4362-B7B4-6257EDEFA829}">
  <dimension ref="A1:W97"/>
  <sheetViews>
    <sheetView tabSelected="1" workbookViewId="0">
      <selection activeCell="F8" sqref="F8"/>
    </sheetView>
  </sheetViews>
  <sheetFormatPr defaultRowHeight="15" x14ac:dyDescent="0.25"/>
  <cols>
    <col min="1" max="1" width="6.85546875" customWidth="1"/>
    <col min="2" max="2" width="6.140625" customWidth="1"/>
    <col min="4" max="4" width="12.42578125" customWidth="1"/>
    <col min="5" max="5" width="10.85546875" customWidth="1"/>
    <col min="6" max="6" width="11.85546875" customWidth="1"/>
    <col min="9" max="9" width="13.140625" customWidth="1"/>
    <col min="10" max="10" width="11.85546875" customWidth="1"/>
    <col min="11" max="11" width="11.7109375" customWidth="1"/>
    <col min="12" max="12" width="7.42578125" customWidth="1"/>
    <col min="14" max="14" width="13" customWidth="1"/>
    <col min="16" max="16" width="12.5703125" customWidth="1"/>
    <col min="19" max="19" width="12.140625" customWidth="1"/>
    <col min="20" max="20" width="12.42578125" customWidth="1"/>
  </cols>
  <sheetData>
    <row r="1" spans="1:13" ht="18.75" x14ac:dyDescent="0.3">
      <c r="A1" s="25" t="s">
        <v>62</v>
      </c>
    </row>
    <row r="3" spans="1:13" ht="18.75" x14ac:dyDescent="0.3">
      <c r="A3" s="26" t="s">
        <v>140</v>
      </c>
      <c r="B3" s="26"/>
      <c r="C3" s="26"/>
      <c r="D3" s="6" t="s">
        <v>19</v>
      </c>
      <c r="E3" s="6"/>
      <c r="F3" s="26"/>
      <c r="G3" s="26"/>
      <c r="H3" s="26"/>
      <c r="I3" s="26"/>
      <c r="J3" s="26"/>
      <c r="K3" s="26"/>
      <c r="L3" s="26"/>
      <c r="M3" s="26"/>
    </row>
    <row r="4" spans="1:13" ht="18.75" x14ac:dyDescent="0.3">
      <c r="A4" s="26" t="s">
        <v>65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18.75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ht="18.75" x14ac:dyDescent="0.3">
      <c r="A6" s="26"/>
      <c r="B6" s="26"/>
      <c r="C6" s="6" t="s">
        <v>20</v>
      </c>
      <c r="D6" s="6"/>
      <c r="E6" s="26"/>
      <c r="F6" s="26"/>
      <c r="G6" s="26"/>
      <c r="H6" s="26"/>
      <c r="I6" s="26"/>
      <c r="J6" s="26"/>
      <c r="K6" s="26"/>
      <c r="L6" s="26"/>
      <c r="M6" s="26"/>
    </row>
    <row r="7" spans="1:13" ht="18.75" x14ac:dyDescent="0.3">
      <c r="A7" s="26"/>
      <c r="B7" s="26"/>
      <c r="C7" s="6" t="s">
        <v>21</v>
      </c>
      <c r="D7" s="6"/>
      <c r="E7" s="26"/>
      <c r="F7" s="26"/>
      <c r="G7" s="26"/>
      <c r="H7" s="26"/>
      <c r="I7" s="26"/>
      <c r="J7" s="26"/>
      <c r="K7" s="26"/>
      <c r="L7" s="26"/>
      <c r="M7" s="26"/>
    </row>
    <row r="8" spans="1:13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8.75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8.75" x14ac:dyDescent="0.3">
      <c r="A10" s="26" t="s">
        <v>74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8.75" x14ac:dyDescent="0.3">
      <c r="A11" s="27"/>
      <c r="B11" s="27" t="s">
        <v>75</v>
      </c>
      <c r="C11" s="27" t="s">
        <v>76</v>
      </c>
      <c r="D11" s="27" t="s">
        <v>24</v>
      </c>
      <c r="E11" s="27"/>
      <c r="F11" s="27"/>
      <c r="G11" s="27"/>
      <c r="H11" s="28" t="s">
        <v>77</v>
      </c>
      <c r="I11" s="26"/>
      <c r="J11" s="26"/>
      <c r="K11" s="26"/>
      <c r="L11" s="26"/>
      <c r="M11" s="26"/>
    </row>
    <row r="12" spans="1:13" ht="18.75" x14ac:dyDescent="0.3">
      <c r="A12" s="27"/>
      <c r="B12" s="27" t="s">
        <v>78</v>
      </c>
      <c r="C12" s="27" t="s">
        <v>79</v>
      </c>
      <c r="D12" s="27"/>
      <c r="E12" s="27" t="s">
        <v>80</v>
      </c>
      <c r="F12" s="27"/>
      <c r="G12" s="27"/>
      <c r="H12" s="28" t="s">
        <v>81</v>
      </c>
      <c r="I12" s="26"/>
      <c r="J12" s="26"/>
      <c r="K12" s="26"/>
      <c r="L12" s="26"/>
      <c r="M12" s="26"/>
    </row>
    <row r="13" spans="1:13" ht="18.75" x14ac:dyDescent="0.3">
      <c r="A13" s="27"/>
      <c r="B13" s="27" t="s">
        <v>82</v>
      </c>
      <c r="C13" s="27"/>
      <c r="D13" s="27"/>
      <c r="E13" s="27"/>
      <c r="F13" s="27" t="s">
        <v>83</v>
      </c>
      <c r="G13" s="27"/>
      <c r="H13" s="28" t="s">
        <v>84</v>
      </c>
      <c r="I13" s="26"/>
      <c r="J13" s="26"/>
      <c r="K13" s="26"/>
      <c r="L13" s="26"/>
      <c r="M13" s="26"/>
    </row>
    <row r="14" spans="1:13" ht="18.75" x14ac:dyDescent="0.3">
      <c r="A14" s="27"/>
      <c r="B14" s="27"/>
      <c r="C14" s="27" t="s">
        <v>85</v>
      </c>
      <c r="D14" s="27"/>
      <c r="E14" s="27"/>
      <c r="F14" s="27"/>
      <c r="G14" s="27" t="s">
        <v>86</v>
      </c>
      <c r="H14" s="28" t="s">
        <v>87</v>
      </c>
      <c r="I14" s="26"/>
      <c r="J14" s="26"/>
      <c r="K14" s="26"/>
      <c r="L14" s="26"/>
      <c r="M14" s="26"/>
    </row>
    <row r="15" spans="1:13" ht="18.75" x14ac:dyDescent="0.3">
      <c r="A15" s="27"/>
      <c r="B15" s="27"/>
      <c r="C15" s="27"/>
      <c r="D15" s="27"/>
      <c r="E15" s="27"/>
      <c r="F15" s="27"/>
      <c r="G15" s="27"/>
      <c r="H15" s="27"/>
      <c r="I15" s="26"/>
      <c r="J15" s="26"/>
      <c r="K15" s="26"/>
      <c r="L15" s="26"/>
      <c r="M15" s="26"/>
    </row>
    <row r="16" spans="1:13" ht="18.75" x14ac:dyDescent="0.3">
      <c r="A16" s="26" t="s">
        <v>88</v>
      </c>
      <c r="B16" s="27"/>
      <c r="C16" s="27"/>
      <c r="D16" s="27"/>
      <c r="F16" s="27"/>
      <c r="G16" s="27"/>
      <c r="H16" s="27"/>
      <c r="I16" s="26"/>
      <c r="J16" s="26"/>
      <c r="K16" s="26"/>
      <c r="L16" s="26"/>
      <c r="M16" s="26"/>
    </row>
    <row r="17" spans="1:23" ht="18.75" x14ac:dyDescent="0.3">
      <c r="A17" s="29" t="s">
        <v>89</v>
      </c>
      <c r="B17" s="30"/>
      <c r="C17" s="30"/>
      <c r="D17" s="30"/>
      <c r="E17" s="30"/>
      <c r="F17" s="30"/>
      <c r="G17" s="30"/>
      <c r="H17" s="27"/>
      <c r="I17" s="26"/>
      <c r="J17" s="26"/>
      <c r="K17" s="26"/>
      <c r="L17" s="26"/>
      <c r="M17" s="26"/>
    </row>
    <row r="18" spans="1:23" ht="18.75" x14ac:dyDescent="0.3">
      <c r="E18" s="26"/>
      <c r="F18" s="26"/>
      <c r="G18" s="26"/>
      <c r="H18" s="26"/>
      <c r="I18" s="26"/>
      <c r="J18" s="26"/>
      <c r="K18" s="26"/>
      <c r="L18" s="26"/>
      <c r="M18" s="26"/>
    </row>
    <row r="19" spans="1:23" ht="18.75" x14ac:dyDescent="0.3">
      <c r="A19" s="26"/>
      <c r="D19" s="27" t="s">
        <v>90</v>
      </c>
      <c r="I19" s="26"/>
      <c r="J19" s="26"/>
      <c r="K19" s="26"/>
      <c r="L19" s="26"/>
      <c r="M19" s="26"/>
    </row>
    <row r="20" spans="1:23" ht="18.75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1:23" ht="19.5" thickBot="1" x14ac:dyDescent="0.35">
      <c r="A21" s="31" t="s">
        <v>91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23" ht="19.5" thickTop="1" x14ac:dyDescent="0.3">
      <c r="A22" s="26"/>
      <c r="B22" s="27" t="s">
        <v>92</v>
      </c>
      <c r="C22" s="27" t="s">
        <v>52</v>
      </c>
      <c r="D22" s="27" t="s">
        <v>11</v>
      </c>
      <c r="E22" s="27" t="s">
        <v>12</v>
      </c>
      <c r="F22" s="27" t="s">
        <v>24</v>
      </c>
      <c r="G22" s="27" t="s">
        <v>55</v>
      </c>
      <c r="H22" s="27" t="s">
        <v>83</v>
      </c>
      <c r="I22" s="27" t="s">
        <v>86</v>
      </c>
      <c r="J22" s="27" t="s">
        <v>93</v>
      </c>
      <c r="K22" s="27" t="s">
        <v>94</v>
      </c>
      <c r="L22" s="26"/>
      <c r="M22" s="26"/>
      <c r="O22" s="32" t="s">
        <v>95</v>
      </c>
      <c r="P22" s="33"/>
      <c r="Q22" s="34"/>
    </row>
    <row r="23" spans="1:23" ht="18.75" x14ac:dyDescent="0.3">
      <c r="A23" s="27" t="s">
        <v>35</v>
      </c>
      <c r="B23" s="27" t="s">
        <v>52</v>
      </c>
      <c r="C23" s="26">
        <v>1</v>
      </c>
      <c r="D23" s="26">
        <v>-150</v>
      </c>
      <c r="E23" s="35">
        <v>-175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/>
      <c r="L23" s="26"/>
      <c r="M23" s="26"/>
      <c r="O23" s="36" t="s">
        <v>96</v>
      </c>
      <c r="P23" s="26"/>
      <c r="Q23" s="37"/>
    </row>
    <row r="24" spans="1:23" ht="18.75" x14ac:dyDescent="0.3">
      <c r="A24" s="27" t="s">
        <v>36</v>
      </c>
      <c r="B24" s="27" t="s">
        <v>24</v>
      </c>
      <c r="C24" s="26">
        <v>0</v>
      </c>
      <c r="D24" s="26">
        <v>7</v>
      </c>
      <c r="E24" s="35">
        <v>11</v>
      </c>
      <c r="F24" s="26">
        <v>1</v>
      </c>
      <c r="G24" s="26">
        <v>0</v>
      </c>
      <c r="H24" s="26">
        <v>0</v>
      </c>
      <c r="I24" s="26">
        <v>0</v>
      </c>
      <c r="J24" s="26">
        <v>77</v>
      </c>
      <c r="K24" s="38">
        <f>J24/E24</f>
        <v>7</v>
      </c>
      <c r="L24" s="26"/>
      <c r="M24" s="26"/>
      <c r="O24" s="36" t="s">
        <v>97</v>
      </c>
      <c r="P24" s="26"/>
      <c r="Q24" s="37"/>
    </row>
    <row r="25" spans="1:23" ht="18.75" x14ac:dyDescent="0.3">
      <c r="A25" s="27" t="s">
        <v>37</v>
      </c>
      <c r="B25" s="27" t="s">
        <v>55</v>
      </c>
      <c r="C25" s="26">
        <v>0</v>
      </c>
      <c r="D25" s="26">
        <v>10</v>
      </c>
      <c r="E25" s="35">
        <v>8</v>
      </c>
      <c r="F25" s="26">
        <v>0</v>
      </c>
      <c r="G25" s="26">
        <v>1</v>
      </c>
      <c r="H25" s="26">
        <v>0</v>
      </c>
      <c r="I25" s="26">
        <v>0</v>
      </c>
      <c r="J25" s="26">
        <v>80</v>
      </c>
      <c r="K25" s="38">
        <f t="shared" ref="K25" si="0">J25/E25</f>
        <v>10</v>
      </c>
      <c r="L25" s="26"/>
      <c r="M25" s="26"/>
      <c r="O25" s="36" t="s">
        <v>98</v>
      </c>
      <c r="P25" s="26"/>
      <c r="Q25" s="37"/>
    </row>
    <row r="26" spans="1:23" ht="19.5" thickBot="1" x14ac:dyDescent="0.35">
      <c r="A26" s="27" t="s">
        <v>99</v>
      </c>
      <c r="B26" s="27" t="s">
        <v>83</v>
      </c>
      <c r="C26" s="26">
        <v>0</v>
      </c>
      <c r="D26" s="26">
        <v>1</v>
      </c>
      <c r="E26" s="35">
        <v>0</v>
      </c>
      <c r="F26" s="26">
        <v>0</v>
      </c>
      <c r="G26" s="26">
        <v>0</v>
      </c>
      <c r="H26" s="26">
        <v>1</v>
      </c>
      <c r="I26" s="26">
        <v>0</v>
      </c>
      <c r="J26" s="26">
        <v>9</v>
      </c>
      <c r="K26" s="39" t="s">
        <v>100</v>
      </c>
      <c r="L26" s="26"/>
      <c r="M26" s="26"/>
      <c r="O26" s="40" t="s">
        <v>101</v>
      </c>
      <c r="P26" s="41"/>
      <c r="Q26" s="42"/>
    </row>
    <row r="27" spans="1:23" ht="19.5" thickTop="1" x14ac:dyDescent="0.3">
      <c r="A27" s="43" t="s">
        <v>102</v>
      </c>
      <c r="B27" s="43" t="s">
        <v>86</v>
      </c>
      <c r="C27" s="35">
        <v>0</v>
      </c>
      <c r="D27" s="35">
        <v>0</v>
      </c>
      <c r="E27" s="44">
        <v>1</v>
      </c>
      <c r="F27" s="35">
        <v>0</v>
      </c>
      <c r="G27" s="35">
        <v>0</v>
      </c>
      <c r="H27" s="35">
        <v>0</v>
      </c>
      <c r="I27" s="35">
        <v>1</v>
      </c>
      <c r="J27" s="35">
        <v>6</v>
      </c>
      <c r="K27" s="35">
        <v>6</v>
      </c>
      <c r="L27" s="26"/>
      <c r="M27" s="26" t="s">
        <v>103</v>
      </c>
    </row>
    <row r="28" spans="1:23" ht="18.75" x14ac:dyDescent="0.3">
      <c r="A28" s="27"/>
      <c r="B28" s="27"/>
      <c r="C28" s="26" t="s">
        <v>104</v>
      </c>
      <c r="D28" s="26"/>
      <c r="E28" s="45" t="s">
        <v>105</v>
      </c>
      <c r="F28" s="26"/>
      <c r="G28" s="26"/>
      <c r="H28" s="26"/>
      <c r="I28" s="26"/>
      <c r="J28" s="26"/>
      <c r="K28" s="26"/>
      <c r="L28" s="26"/>
      <c r="M28" s="26"/>
    </row>
    <row r="29" spans="1:23" ht="18.75" x14ac:dyDescent="0.3">
      <c r="A29" s="27"/>
      <c r="B29" s="27"/>
      <c r="C29" s="26"/>
      <c r="D29" s="26"/>
      <c r="E29" s="45"/>
      <c r="F29" s="26" t="s">
        <v>106</v>
      </c>
      <c r="G29" s="26"/>
      <c r="H29" s="29" t="s">
        <v>107</v>
      </c>
      <c r="I29" s="29"/>
      <c r="J29" s="26"/>
      <c r="K29" s="26"/>
      <c r="L29" s="26"/>
      <c r="M29" s="26"/>
    </row>
    <row r="30" spans="1:23" ht="18.75" x14ac:dyDescent="0.3">
      <c r="A30" s="27"/>
      <c r="B30" s="27"/>
      <c r="C30" s="26"/>
      <c r="D30" s="26"/>
      <c r="E30" s="45"/>
      <c r="F30" s="26"/>
      <c r="G30" s="26"/>
      <c r="H30" s="26"/>
      <c r="I30" s="26"/>
      <c r="J30" s="26"/>
      <c r="K30" s="26"/>
      <c r="L30" s="26"/>
      <c r="M30" s="26"/>
    </row>
    <row r="31" spans="1:23" ht="18.75" x14ac:dyDescent="0.3">
      <c r="A31" s="27"/>
      <c r="B31" s="27" t="s">
        <v>36</v>
      </c>
      <c r="C31" s="26">
        <v>0</v>
      </c>
      <c r="D31" s="26">
        <v>7</v>
      </c>
      <c r="E31" s="46">
        <v>11</v>
      </c>
      <c r="F31" s="26">
        <v>1</v>
      </c>
      <c r="G31" s="26">
        <v>0</v>
      </c>
      <c r="H31" s="26">
        <v>0</v>
      </c>
      <c r="I31" s="26">
        <v>0</v>
      </c>
      <c r="J31" s="26">
        <v>77</v>
      </c>
      <c r="K31" s="26"/>
      <c r="L31" s="27" t="s">
        <v>37</v>
      </c>
      <c r="M31" s="26">
        <v>0</v>
      </c>
      <c r="N31" s="26">
        <v>10</v>
      </c>
      <c r="O31" s="47">
        <v>8</v>
      </c>
      <c r="P31" s="26">
        <v>0</v>
      </c>
      <c r="Q31" s="26">
        <v>1</v>
      </c>
      <c r="R31" s="26">
        <v>0</v>
      </c>
      <c r="S31" s="26">
        <v>0</v>
      </c>
      <c r="T31" s="26">
        <v>80</v>
      </c>
    </row>
    <row r="32" spans="1:23" s="2" customFormat="1" ht="18.75" x14ac:dyDescent="0.3">
      <c r="A32" s="27"/>
      <c r="B32" s="48" t="s">
        <v>108</v>
      </c>
      <c r="C32" s="49">
        <v>0</v>
      </c>
      <c r="D32" s="49">
        <v>0</v>
      </c>
      <c r="E32" s="50">
        <v>1</v>
      </c>
      <c r="F32" s="49">
        <v>0</v>
      </c>
      <c r="G32" s="49">
        <v>0</v>
      </c>
      <c r="H32" s="49">
        <v>0</v>
      </c>
      <c r="I32" s="49">
        <v>1</v>
      </c>
      <c r="J32" s="49">
        <v>6</v>
      </c>
      <c r="K32"/>
      <c r="L32" s="48" t="s">
        <v>108</v>
      </c>
      <c r="M32" s="49">
        <v>0</v>
      </c>
      <c r="N32" s="49">
        <v>0</v>
      </c>
      <c r="O32" s="50">
        <v>1</v>
      </c>
      <c r="P32" s="49">
        <v>0</v>
      </c>
      <c r="Q32" s="49">
        <v>0</v>
      </c>
      <c r="R32" s="49">
        <v>0</v>
      </c>
      <c r="S32" s="49">
        <v>1</v>
      </c>
      <c r="T32" s="49">
        <v>6</v>
      </c>
      <c r="U32" s="26"/>
      <c r="V32" s="26"/>
      <c r="W32" s="26"/>
    </row>
    <row r="33" spans="1:23" ht="18.75" x14ac:dyDescent="0.3">
      <c r="A33" s="27"/>
      <c r="B33" s="27" t="s">
        <v>45</v>
      </c>
      <c r="C33" s="26">
        <f t="shared" ref="C33:J33" si="1">C31-$E$31*C32</f>
        <v>0</v>
      </c>
      <c r="D33" s="26">
        <f t="shared" si="1"/>
        <v>7</v>
      </c>
      <c r="E33" s="26">
        <f t="shared" si="1"/>
        <v>0</v>
      </c>
      <c r="F33" s="26">
        <f t="shared" si="1"/>
        <v>1</v>
      </c>
      <c r="G33" s="26">
        <f t="shared" si="1"/>
        <v>0</v>
      </c>
      <c r="H33" s="26">
        <f t="shared" si="1"/>
        <v>0</v>
      </c>
      <c r="I33" s="26">
        <f t="shared" si="1"/>
        <v>-11</v>
      </c>
      <c r="J33" s="26">
        <f t="shared" si="1"/>
        <v>11</v>
      </c>
      <c r="K33" s="26"/>
      <c r="L33" s="27" t="s">
        <v>109</v>
      </c>
      <c r="M33" s="26">
        <f t="shared" ref="M33:T33" si="2">M31-$O$31*M32</f>
        <v>0</v>
      </c>
      <c r="N33" s="26">
        <f t="shared" si="2"/>
        <v>10</v>
      </c>
      <c r="O33" s="26">
        <f t="shared" si="2"/>
        <v>0</v>
      </c>
      <c r="P33" s="26">
        <f t="shared" si="2"/>
        <v>0</v>
      </c>
      <c r="Q33" s="26">
        <f t="shared" si="2"/>
        <v>1</v>
      </c>
      <c r="R33" s="26">
        <f t="shared" si="2"/>
        <v>0</v>
      </c>
      <c r="S33" s="26">
        <f t="shared" si="2"/>
        <v>-8</v>
      </c>
      <c r="T33" s="26">
        <f t="shared" si="2"/>
        <v>32</v>
      </c>
      <c r="U33" s="26"/>
      <c r="V33" s="26"/>
      <c r="W33" s="26"/>
    </row>
    <row r="34" spans="1:23" ht="18.75" x14ac:dyDescent="0.3">
      <c r="A34" s="27"/>
      <c r="B34" s="27"/>
      <c r="C34" s="26"/>
      <c r="D34" s="26"/>
      <c r="E34" s="45"/>
      <c r="F34" s="26"/>
      <c r="G34" s="26"/>
      <c r="H34" s="26"/>
      <c r="I34" s="26"/>
      <c r="J34" s="26"/>
      <c r="K34" s="26"/>
      <c r="L34" s="26"/>
      <c r="M34" s="26"/>
    </row>
    <row r="35" spans="1:23" ht="18.75" x14ac:dyDescent="0.3">
      <c r="A35" s="27"/>
      <c r="B35" s="27" t="s">
        <v>99</v>
      </c>
      <c r="C35" s="26">
        <v>0</v>
      </c>
      <c r="D35" s="26">
        <v>1</v>
      </c>
      <c r="E35" s="47">
        <v>0</v>
      </c>
      <c r="F35" s="26">
        <v>0</v>
      </c>
      <c r="G35" s="26">
        <v>0</v>
      </c>
      <c r="H35" s="26">
        <v>1</v>
      </c>
      <c r="I35" s="26">
        <v>0</v>
      </c>
      <c r="J35" s="26">
        <v>9</v>
      </c>
      <c r="K35" s="26"/>
      <c r="L35" s="27" t="s">
        <v>35</v>
      </c>
      <c r="M35" s="26">
        <v>1</v>
      </c>
      <c r="N35" s="26">
        <v>-150</v>
      </c>
      <c r="O35" s="26">
        <v>-175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</row>
    <row r="36" spans="1:23" ht="18.75" x14ac:dyDescent="0.3">
      <c r="A36" s="27"/>
      <c r="B36" s="48" t="s">
        <v>108</v>
      </c>
      <c r="C36" s="49">
        <v>0</v>
      </c>
      <c r="D36" s="49">
        <v>0</v>
      </c>
      <c r="E36" s="50">
        <v>1</v>
      </c>
      <c r="F36" s="49">
        <v>0</v>
      </c>
      <c r="G36" s="49">
        <v>0</v>
      </c>
      <c r="H36" s="49">
        <v>0</v>
      </c>
      <c r="I36" s="49">
        <v>1</v>
      </c>
      <c r="J36" s="49">
        <v>6</v>
      </c>
      <c r="K36" s="26"/>
      <c r="L36" s="48" t="s">
        <v>108</v>
      </c>
      <c r="M36" s="49">
        <v>0</v>
      </c>
      <c r="N36" s="49">
        <v>0</v>
      </c>
      <c r="O36" s="50">
        <v>1</v>
      </c>
      <c r="P36" s="49">
        <v>0</v>
      </c>
      <c r="Q36" s="49">
        <v>0</v>
      </c>
      <c r="R36" s="49">
        <v>0</v>
      </c>
      <c r="S36" s="49">
        <v>1</v>
      </c>
      <c r="T36" s="49">
        <v>6</v>
      </c>
    </row>
    <row r="37" spans="1:23" ht="18.75" x14ac:dyDescent="0.3">
      <c r="A37" s="27"/>
      <c r="B37" s="27" t="s">
        <v>110</v>
      </c>
      <c r="C37" s="26">
        <f>C35-$E$35*C36</f>
        <v>0</v>
      </c>
      <c r="D37" s="26">
        <f t="shared" ref="D37:J37" si="3">D35-$E$35*D36</f>
        <v>1</v>
      </c>
      <c r="E37" s="26">
        <f t="shared" si="3"/>
        <v>0</v>
      </c>
      <c r="F37" s="26">
        <f t="shared" si="3"/>
        <v>0</v>
      </c>
      <c r="G37" s="26">
        <f t="shared" si="3"/>
        <v>0</v>
      </c>
      <c r="H37" s="26">
        <f t="shared" si="3"/>
        <v>1</v>
      </c>
      <c r="I37" s="26">
        <f t="shared" si="3"/>
        <v>0</v>
      </c>
      <c r="J37" s="26">
        <f t="shared" si="3"/>
        <v>9</v>
      </c>
      <c r="K37" s="26"/>
      <c r="L37" s="27" t="s">
        <v>111</v>
      </c>
      <c r="M37" s="26">
        <f>M35-$O$35*M36</f>
        <v>1</v>
      </c>
      <c r="N37" s="26">
        <f t="shared" ref="N37:T37" si="4">N35-$O$35*N36</f>
        <v>-150</v>
      </c>
      <c r="O37" s="26">
        <f t="shared" si="4"/>
        <v>0</v>
      </c>
      <c r="P37" s="26">
        <f t="shared" si="4"/>
        <v>0</v>
      </c>
      <c r="Q37" s="26">
        <f t="shared" si="4"/>
        <v>0</v>
      </c>
      <c r="R37" s="26">
        <f t="shared" si="4"/>
        <v>0</v>
      </c>
      <c r="S37" s="26">
        <f t="shared" si="4"/>
        <v>175</v>
      </c>
      <c r="T37" s="26">
        <f t="shared" si="4"/>
        <v>1050</v>
      </c>
    </row>
    <row r="38" spans="1:23" ht="18.75" x14ac:dyDescent="0.3">
      <c r="A38" s="27"/>
      <c r="B38" s="27"/>
      <c r="C38" s="26"/>
      <c r="D38" s="26"/>
      <c r="E38" s="45"/>
      <c r="F38" s="26"/>
      <c r="G38" s="26"/>
      <c r="H38" s="26"/>
      <c r="I38" s="26"/>
      <c r="J38" s="26"/>
      <c r="K38" s="26"/>
      <c r="L38" s="26"/>
      <c r="M38" s="26"/>
    </row>
    <row r="39" spans="1:23" ht="18.75" x14ac:dyDescent="0.3">
      <c r="A39" s="31" t="s">
        <v>112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</row>
    <row r="40" spans="1:23" ht="18.75" x14ac:dyDescent="0.3">
      <c r="A40" s="26"/>
      <c r="B40" s="27" t="s">
        <v>92</v>
      </c>
      <c r="C40" s="27" t="s">
        <v>52</v>
      </c>
      <c r="D40" s="27" t="s">
        <v>11</v>
      </c>
      <c r="E40" s="27" t="s">
        <v>12</v>
      </c>
      <c r="F40" s="27" t="s">
        <v>24</v>
      </c>
      <c r="G40" s="27" t="s">
        <v>55</v>
      </c>
      <c r="H40" s="27" t="s">
        <v>83</v>
      </c>
      <c r="I40" s="27" t="s">
        <v>86</v>
      </c>
      <c r="J40" s="27" t="s">
        <v>93</v>
      </c>
      <c r="K40" s="27" t="s">
        <v>94</v>
      </c>
      <c r="L40" s="26"/>
      <c r="M40" s="26"/>
    </row>
    <row r="41" spans="1:23" ht="19.5" thickBot="1" x14ac:dyDescent="0.35">
      <c r="A41" s="27" t="s">
        <v>44</v>
      </c>
      <c r="B41" s="27" t="s">
        <v>52</v>
      </c>
      <c r="C41" s="26">
        <v>1</v>
      </c>
      <c r="D41" s="35">
        <v>-150</v>
      </c>
      <c r="E41" s="26">
        <v>0</v>
      </c>
      <c r="F41" s="26">
        <v>0</v>
      </c>
      <c r="G41" s="26">
        <v>0</v>
      </c>
      <c r="H41" s="26">
        <v>0</v>
      </c>
      <c r="I41" s="26">
        <v>175</v>
      </c>
      <c r="J41" s="26">
        <v>1050</v>
      </c>
      <c r="L41" s="26"/>
      <c r="M41" s="26"/>
    </row>
    <row r="42" spans="1:23" ht="19.5" thickTop="1" x14ac:dyDescent="0.3">
      <c r="A42" s="43" t="s">
        <v>45</v>
      </c>
      <c r="B42" s="43" t="s">
        <v>24</v>
      </c>
      <c r="C42" s="35">
        <v>0</v>
      </c>
      <c r="D42" s="44">
        <v>7</v>
      </c>
      <c r="E42" s="51">
        <v>0</v>
      </c>
      <c r="F42" s="35">
        <v>1</v>
      </c>
      <c r="G42" s="35">
        <v>0</v>
      </c>
      <c r="H42" s="35">
        <v>0</v>
      </c>
      <c r="I42" s="35">
        <v>-11</v>
      </c>
      <c r="J42" s="35">
        <v>11</v>
      </c>
      <c r="K42" s="26">
        <f>J42/D42</f>
        <v>1.5714285714285714</v>
      </c>
      <c r="L42" s="26"/>
      <c r="M42" s="26"/>
      <c r="O42" s="32" t="s">
        <v>113</v>
      </c>
      <c r="P42" s="33"/>
      <c r="Q42" s="34"/>
    </row>
    <row r="43" spans="1:23" ht="18.75" x14ac:dyDescent="0.3">
      <c r="A43" s="27" t="s">
        <v>46</v>
      </c>
      <c r="B43" s="27" t="s">
        <v>55</v>
      </c>
      <c r="C43" s="26">
        <v>0</v>
      </c>
      <c r="D43" s="35">
        <v>10</v>
      </c>
      <c r="E43" s="52">
        <v>0</v>
      </c>
      <c r="F43" s="26">
        <v>0</v>
      </c>
      <c r="G43" s="26">
        <v>1</v>
      </c>
      <c r="H43" s="26">
        <v>0</v>
      </c>
      <c r="I43" s="26">
        <v>-8</v>
      </c>
      <c r="J43" s="26">
        <v>32</v>
      </c>
      <c r="K43" s="26">
        <f>J43/D43</f>
        <v>3.2</v>
      </c>
      <c r="L43" s="26"/>
      <c r="M43" s="26"/>
      <c r="O43" s="36" t="s">
        <v>114</v>
      </c>
      <c r="P43" s="26"/>
      <c r="Q43" s="37"/>
    </row>
    <row r="44" spans="1:23" ht="18.75" x14ac:dyDescent="0.3">
      <c r="A44" s="27" t="s">
        <v>110</v>
      </c>
      <c r="B44" s="27" t="s">
        <v>83</v>
      </c>
      <c r="C44" s="26">
        <v>0</v>
      </c>
      <c r="D44" s="35">
        <v>1</v>
      </c>
      <c r="E44" s="52">
        <v>0</v>
      </c>
      <c r="F44" s="26">
        <v>0</v>
      </c>
      <c r="G44" s="26">
        <v>0</v>
      </c>
      <c r="H44" s="26">
        <v>1</v>
      </c>
      <c r="I44" s="26">
        <v>0</v>
      </c>
      <c r="J44" s="26">
        <v>9</v>
      </c>
      <c r="K44" s="26">
        <f>J44/D44</f>
        <v>9</v>
      </c>
      <c r="L44" s="26"/>
      <c r="M44" s="26"/>
      <c r="O44" s="36" t="s">
        <v>115</v>
      </c>
      <c r="P44" s="26"/>
      <c r="Q44" s="37"/>
    </row>
    <row r="45" spans="1:23" ht="18.75" x14ac:dyDescent="0.3">
      <c r="A45" s="27" t="s">
        <v>108</v>
      </c>
      <c r="B45" s="27" t="s">
        <v>54</v>
      </c>
      <c r="C45" s="26">
        <v>0</v>
      </c>
      <c r="D45" s="35">
        <v>0</v>
      </c>
      <c r="E45" s="52">
        <v>1</v>
      </c>
      <c r="F45" s="26">
        <v>0</v>
      </c>
      <c r="G45" s="26">
        <v>0</v>
      </c>
      <c r="H45" s="26">
        <v>0</v>
      </c>
      <c r="I45" s="26">
        <v>1</v>
      </c>
      <c r="J45" s="26">
        <v>6</v>
      </c>
      <c r="K45" s="27" t="s">
        <v>100</v>
      </c>
      <c r="L45" s="26"/>
      <c r="M45" s="26"/>
      <c r="O45" s="36" t="s">
        <v>116</v>
      </c>
      <c r="P45" s="26"/>
      <c r="Q45" s="37"/>
    </row>
    <row r="46" spans="1:23" ht="19.5" thickBot="1" x14ac:dyDescent="0.35">
      <c r="A46" s="27"/>
      <c r="B46" s="27"/>
      <c r="C46" s="26"/>
      <c r="D46" s="26"/>
      <c r="E46" s="45"/>
      <c r="F46" s="26"/>
      <c r="G46" s="26"/>
      <c r="H46" s="26"/>
      <c r="I46" s="26"/>
      <c r="J46" s="26"/>
      <c r="K46" s="26"/>
      <c r="L46" s="26"/>
      <c r="M46" s="26"/>
      <c r="O46" s="40" t="s">
        <v>117</v>
      </c>
      <c r="P46" s="41"/>
      <c r="Q46" s="42"/>
    </row>
    <row r="47" spans="1:23" ht="19.5" thickTop="1" x14ac:dyDescent="0.3">
      <c r="A47" s="27"/>
      <c r="B47" s="27"/>
      <c r="C47" s="26"/>
      <c r="D47" s="26"/>
      <c r="E47" s="45"/>
      <c r="F47" s="26"/>
      <c r="G47" s="26"/>
      <c r="H47" s="26"/>
      <c r="I47" s="26"/>
      <c r="J47" s="26"/>
      <c r="K47" s="26"/>
      <c r="L47" s="26"/>
      <c r="M47" s="26"/>
    </row>
    <row r="48" spans="1:23" ht="18.75" x14ac:dyDescent="0.3">
      <c r="A48" s="27"/>
      <c r="B48" s="27" t="s">
        <v>46</v>
      </c>
      <c r="C48" s="26">
        <v>0</v>
      </c>
      <c r="D48" s="47">
        <v>10</v>
      </c>
      <c r="E48" s="26">
        <v>0</v>
      </c>
      <c r="F48" s="26">
        <v>0</v>
      </c>
      <c r="G48" s="26">
        <v>1</v>
      </c>
      <c r="H48" s="26">
        <v>0</v>
      </c>
      <c r="I48" s="26">
        <v>-8</v>
      </c>
      <c r="J48" s="26">
        <v>32</v>
      </c>
      <c r="K48" s="26"/>
      <c r="L48" s="27" t="s">
        <v>110</v>
      </c>
      <c r="M48" s="26">
        <v>0</v>
      </c>
      <c r="N48" s="47">
        <v>1</v>
      </c>
      <c r="O48" s="26">
        <v>0</v>
      </c>
      <c r="P48" s="26">
        <v>0</v>
      </c>
      <c r="Q48" s="26">
        <v>0</v>
      </c>
      <c r="R48" s="26">
        <v>1</v>
      </c>
      <c r="S48" s="26">
        <v>0</v>
      </c>
      <c r="T48" s="26">
        <v>9</v>
      </c>
      <c r="U48" s="26" t="s">
        <v>104</v>
      </c>
    </row>
    <row r="49" spans="1:21" ht="18.75" x14ac:dyDescent="0.3">
      <c r="A49" s="27"/>
      <c r="B49" s="48" t="s">
        <v>118</v>
      </c>
      <c r="C49" s="49">
        <f>C42/$D$42</f>
        <v>0</v>
      </c>
      <c r="D49" s="49">
        <f t="shared" ref="D49:J49" si="5">D42/$D$42</f>
        <v>1</v>
      </c>
      <c r="E49" s="49">
        <f t="shared" si="5"/>
        <v>0</v>
      </c>
      <c r="F49" s="49">
        <f t="shared" si="5"/>
        <v>0.14285714285714285</v>
      </c>
      <c r="G49" s="49">
        <f t="shared" si="5"/>
        <v>0</v>
      </c>
      <c r="H49" s="49">
        <f t="shared" si="5"/>
        <v>0</v>
      </c>
      <c r="I49" s="49">
        <f t="shared" si="5"/>
        <v>-1.5714285714285714</v>
      </c>
      <c r="J49" s="49">
        <f t="shared" si="5"/>
        <v>1.5714285714285714</v>
      </c>
      <c r="K49" s="26"/>
      <c r="L49" s="48" t="s">
        <v>118</v>
      </c>
      <c r="M49" s="49">
        <v>0</v>
      </c>
      <c r="N49" s="50">
        <v>1</v>
      </c>
      <c r="O49" s="35">
        <v>0</v>
      </c>
      <c r="P49" s="49">
        <v>0.14285714285714285</v>
      </c>
      <c r="Q49" s="49">
        <v>0</v>
      </c>
      <c r="R49" s="49">
        <v>0</v>
      </c>
      <c r="S49" s="49">
        <v>-1.5714285714285714</v>
      </c>
      <c r="T49" s="49">
        <v>1.5714285714285701</v>
      </c>
    </row>
    <row r="50" spans="1:21" ht="18.75" x14ac:dyDescent="0.3">
      <c r="B50" s="27" t="s">
        <v>109</v>
      </c>
      <c r="C50" s="26">
        <f>C48-$D$48*C49</f>
        <v>0</v>
      </c>
      <c r="D50" s="26">
        <f t="shared" ref="D50:J50" si="6">D48-$D$48*D49</f>
        <v>0</v>
      </c>
      <c r="E50" s="26">
        <f t="shared" si="6"/>
        <v>0</v>
      </c>
      <c r="F50" s="26">
        <f t="shared" si="6"/>
        <v>-1.4285714285714284</v>
      </c>
      <c r="G50" s="26">
        <f t="shared" si="6"/>
        <v>1</v>
      </c>
      <c r="H50" s="26">
        <f t="shared" si="6"/>
        <v>0</v>
      </c>
      <c r="I50" s="26">
        <f t="shared" si="6"/>
        <v>7.7142857142857135</v>
      </c>
      <c r="J50" s="26">
        <f t="shared" si="6"/>
        <v>16.285714285714285</v>
      </c>
      <c r="L50" s="27" t="s">
        <v>119</v>
      </c>
      <c r="M50" s="26">
        <f>M48-$N$48*M49</f>
        <v>0</v>
      </c>
      <c r="N50" s="26">
        <f t="shared" ref="N50:T50" si="7">N48-$N$48*N49</f>
        <v>0</v>
      </c>
      <c r="O50" s="26">
        <f t="shared" si="7"/>
        <v>0</v>
      </c>
      <c r="P50" s="26">
        <f t="shared" si="7"/>
        <v>-0.14285714285714285</v>
      </c>
      <c r="Q50" s="26">
        <f t="shared" si="7"/>
        <v>0</v>
      </c>
      <c r="R50" s="26">
        <f t="shared" si="7"/>
        <v>1</v>
      </c>
      <c r="S50" s="26">
        <f t="shared" si="7"/>
        <v>1.5714285714285714</v>
      </c>
      <c r="T50" s="26">
        <f t="shared" si="7"/>
        <v>7.4285714285714297</v>
      </c>
      <c r="U50" s="26"/>
    </row>
    <row r="51" spans="1:21" ht="18.75" x14ac:dyDescent="0.3">
      <c r="L51" s="26"/>
      <c r="M51" s="26"/>
      <c r="N51" s="26"/>
      <c r="O51" s="26"/>
      <c r="P51" s="26"/>
      <c r="Q51" s="26"/>
      <c r="R51" s="26"/>
    </row>
    <row r="52" spans="1:21" ht="18.75" x14ac:dyDescent="0.3">
      <c r="B52" s="27" t="s">
        <v>108</v>
      </c>
      <c r="C52" s="26">
        <v>0</v>
      </c>
      <c r="D52" s="26">
        <v>0</v>
      </c>
      <c r="E52" s="52">
        <v>1</v>
      </c>
      <c r="F52" s="26">
        <v>0</v>
      </c>
      <c r="G52" s="26">
        <v>0</v>
      </c>
      <c r="H52" s="26">
        <v>0</v>
      </c>
      <c r="I52" s="26">
        <v>1</v>
      </c>
      <c r="J52" s="26">
        <v>6</v>
      </c>
      <c r="L52" s="27" t="s">
        <v>44</v>
      </c>
      <c r="M52" s="26">
        <v>1</v>
      </c>
      <c r="N52" s="46">
        <v>-150</v>
      </c>
      <c r="O52" s="26">
        <v>0</v>
      </c>
      <c r="P52" s="26">
        <v>0</v>
      </c>
      <c r="Q52" s="26">
        <v>0</v>
      </c>
      <c r="R52" s="26">
        <v>0</v>
      </c>
      <c r="S52" s="26">
        <v>175</v>
      </c>
      <c r="T52" s="26">
        <v>1050</v>
      </c>
    </row>
    <row r="53" spans="1:21" ht="18.75" x14ac:dyDescent="0.3">
      <c r="B53" s="48" t="s">
        <v>118</v>
      </c>
      <c r="C53" s="49">
        <v>0</v>
      </c>
      <c r="D53" s="50">
        <v>1</v>
      </c>
      <c r="E53" s="49">
        <v>0</v>
      </c>
      <c r="F53" s="49">
        <v>0.14285714285714285</v>
      </c>
      <c r="G53" s="49">
        <v>0</v>
      </c>
      <c r="H53" s="49">
        <v>0</v>
      </c>
      <c r="I53" s="49">
        <v>-1.5714285714285714</v>
      </c>
      <c r="J53" s="49">
        <v>1.5714285714285714</v>
      </c>
      <c r="L53" s="48" t="s">
        <v>118</v>
      </c>
      <c r="M53" s="49">
        <v>0</v>
      </c>
      <c r="N53" s="50">
        <v>1</v>
      </c>
      <c r="O53" s="49">
        <v>0</v>
      </c>
      <c r="P53" s="49">
        <v>0.14285714285714285</v>
      </c>
      <c r="Q53" s="49">
        <v>0</v>
      </c>
      <c r="R53" s="49">
        <v>0</v>
      </c>
      <c r="S53" s="49">
        <v>-1.5714285714285714</v>
      </c>
      <c r="T53" s="49">
        <v>1.5714285714285714</v>
      </c>
    </row>
    <row r="54" spans="1:21" ht="18.75" x14ac:dyDescent="0.3">
      <c r="B54" s="27" t="s">
        <v>120</v>
      </c>
      <c r="C54" s="26">
        <f>C52-$D$52*C53</f>
        <v>0</v>
      </c>
      <c r="D54" s="26">
        <f t="shared" ref="D54:J54" si="8">D52-$D$52*D53</f>
        <v>0</v>
      </c>
      <c r="E54" s="26">
        <f t="shared" si="8"/>
        <v>1</v>
      </c>
      <c r="F54" s="26">
        <f t="shared" si="8"/>
        <v>0</v>
      </c>
      <c r="G54" s="26">
        <f t="shared" si="8"/>
        <v>0</v>
      </c>
      <c r="H54" s="26">
        <f t="shared" si="8"/>
        <v>0</v>
      </c>
      <c r="I54" s="26">
        <f t="shared" si="8"/>
        <v>1</v>
      </c>
      <c r="J54" s="26">
        <f t="shared" si="8"/>
        <v>6</v>
      </c>
      <c r="L54" s="27" t="s">
        <v>121</v>
      </c>
      <c r="M54" s="26">
        <f>M52-$N$52*M53</f>
        <v>1</v>
      </c>
      <c r="N54" s="26">
        <f t="shared" ref="N54:T54" si="9">N52-$N$52*N53</f>
        <v>0</v>
      </c>
      <c r="O54" s="26">
        <f t="shared" si="9"/>
        <v>0</v>
      </c>
      <c r="P54" s="26">
        <f t="shared" si="9"/>
        <v>21.428571428571427</v>
      </c>
      <c r="Q54" s="26">
        <f t="shared" si="9"/>
        <v>0</v>
      </c>
      <c r="R54" s="26">
        <f t="shared" si="9"/>
        <v>0</v>
      </c>
      <c r="S54" s="26">
        <f t="shared" si="9"/>
        <v>-60.714285714285722</v>
      </c>
      <c r="T54" s="26">
        <f t="shared" si="9"/>
        <v>1285.7142857142858</v>
      </c>
    </row>
    <row r="55" spans="1:21" ht="18.75" x14ac:dyDescent="0.3">
      <c r="B55" s="27"/>
      <c r="C55" s="26"/>
      <c r="D55" s="26"/>
      <c r="E55" s="26"/>
      <c r="F55" s="26"/>
      <c r="G55" s="26"/>
      <c r="H55" s="26"/>
      <c r="I55" s="26"/>
      <c r="J55" s="26"/>
      <c r="L55" s="27"/>
      <c r="M55" s="26"/>
      <c r="N55" s="26"/>
      <c r="O55" s="26"/>
      <c r="P55" s="26"/>
      <c r="Q55" s="26"/>
      <c r="R55" s="26"/>
      <c r="S55" s="26"/>
      <c r="T55" s="26"/>
    </row>
    <row r="56" spans="1:21" ht="18.75" x14ac:dyDescent="0.3">
      <c r="A56" s="31" t="s">
        <v>122</v>
      </c>
    </row>
    <row r="57" spans="1:21" ht="19.5" thickBot="1" x14ac:dyDescent="0.35">
      <c r="A57" s="26"/>
      <c r="B57" s="27" t="s">
        <v>92</v>
      </c>
      <c r="C57" s="27" t="s">
        <v>52</v>
      </c>
      <c r="D57" s="27" t="s">
        <v>11</v>
      </c>
      <c r="E57" s="27" t="s">
        <v>12</v>
      </c>
      <c r="F57" s="27" t="s">
        <v>24</v>
      </c>
      <c r="G57" s="27" t="s">
        <v>55</v>
      </c>
      <c r="H57" s="27" t="s">
        <v>83</v>
      </c>
      <c r="I57" s="43" t="s">
        <v>86</v>
      </c>
      <c r="J57" s="27" t="s">
        <v>93</v>
      </c>
      <c r="K57" s="27" t="s">
        <v>94</v>
      </c>
    </row>
    <row r="58" spans="1:21" ht="19.5" thickTop="1" x14ac:dyDescent="0.3">
      <c r="A58" s="27" t="s">
        <v>121</v>
      </c>
      <c r="B58" s="27" t="s">
        <v>52</v>
      </c>
      <c r="C58" s="26">
        <v>1</v>
      </c>
      <c r="D58" s="26">
        <v>0</v>
      </c>
      <c r="E58" s="26">
        <v>0</v>
      </c>
      <c r="F58" s="26">
        <v>21.428571428571427</v>
      </c>
      <c r="G58" s="26">
        <v>0</v>
      </c>
      <c r="H58" s="26">
        <v>0</v>
      </c>
      <c r="I58" s="35">
        <v>-60.714285714285722</v>
      </c>
      <c r="J58" s="26">
        <v>1285.7142857142858</v>
      </c>
      <c r="K58" s="26"/>
      <c r="O58" s="32" t="s">
        <v>123</v>
      </c>
      <c r="P58" s="33"/>
      <c r="Q58" s="33"/>
      <c r="R58" s="34"/>
    </row>
    <row r="59" spans="1:21" ht="18.75" x14ac:dyDescent="0.3">
      <c r="A59" s="27" t="s">
        <v>118</v>
      </c>
      <c r="B59" s="43" t="s">
        <v>53</v>
      </c>
      <c r="C59" s="35">
        <v>0</v>
      </c>
      <c r="D59" s="35">
        <v>1</v>
      </c>
      <c r="E59" s="35">
        <v>0</v>
      </c>
      <c r="F59" s="35">
        <v>0.14285714285714285</v>
      </c>
      <c r="G59" s="35">
        <v>0</v>
      </c>
      <c r="H59" s="35">
        <v>0</v>
      </c>
      <c r="I59" s="35">
        <v>-1.5714285714285714</v>
      </c>
      <c r="J59" s="35">
        <v>1.5714285714285714</v>
      </c>
      <c r="K59" s="26">
        <f>J59/I59</f>
        <v>-1</v>
      </c>
      <c r="L59" s="53" t="s">
        <v>124</v>
      </c>
      <c r="O59" s="36" t="s">
        <v>125</v>
      </c>
      <c r="P59" s="26"/>
      <c r="Q59" s="26"/>
      <c r="R59" s="37"/>
    </row>
    <row r="60" spans="1:21" ht="18.75" x14ac:dyDescent="0.3">
      <c r="A60" s="27" t="s">
        <v>109</v>
      </c>
      <c r="B60" s="27" t="s">
        <v>55</v>
      </c>
      <c r="C60" s="26">
        <v>0</v>
      </c>
      <c r="D60" s="26">
        <v>0</v>
      </c>
      <c r="E60" s="26">
        <v>0</v>
      </c>
      <c r="F60" s="26">
        <v>-1.4285714285714284</v>
      </c>
      <c r="G60" s="26">
        <v>1</v>
      </c>
      <c r="H60" s="26">
        <v>0</v>
      </c>
      <c r="I60" s="44">
        <v>7.7142857142857135</v>
      </c>
      <c r="J60" s="26">
        <v>16.285714285714285</v>
      </c>
      <c r="K60" s="26">
        <f t="shared" ref="K60:K62" si="10">J60/I60</f>
        <v>2.1111111111111112</v>
      </c>
      <c r="O60" s="36" t="s">
        <v>126</v>
      </c>
      <c r="P60" s="26"/>
      <c r="Q60" s="26"/>
      <c r="R60" s="37"/>
    </row>
    <row r="61" spans="1:21" ht="18.75" x14ac:dyDescent="0.3">
      <c r="A61" s="27" t="s">
        <v>119</v>
      </c>
      <c r="B61" s="27" t="s">
        <v>83</v>
      </c>
      <c r="C61" s="26">
        <v>0</v>
      </c>
      <c r="D61" s="26">
        <v>0</v>
      </c>
      <c r="E61" s="26">
        <v>0</v>
      </c>
      <c r="F61" s="26">
        <v>-0.14285714285714285</v>
      </c>
      <c r="G61" s="26">
        <v>0</v>
      </c>
      <c r="H61" s="26">
        <v>1</v>
      </c>
      <c r="I61" s="35">
        <v>1.5714285714285714</v>
      </c>
      <c r="J61" s="26">
        <v>7.4285714285714297</v>
      </c>
      <c r="K61" s="26">
        <f t="shared" si="10"/>
        <v>4.7272727272727284</v>
      </c>
      <c r="O61" s="36" t="s">
        <v>127</v>
      </c>
      <c r="P61" s="26"/>
      <c r="Q61" s="26"/>
      <c r="R61" s="37"/>
    </row>
    <row r="62" spans="1:21" ht="19.5" thickBot="1" x14ac:dyDescent="0.35">
      <c r="A62" s="27" t="s">
        <v>120</v>
      </c>
      <c r="B62" s="27" t="s">
        <v>54</v>
      </c>
      <c r="C62" s="26">
        <v>0</v>
      </c>
      <c r="D62" s="26">
        <v>0</v>
      </c>
      <c r="E62" s="26">
        <v>1</v>
      </c>
      <c r="F62" s="26">
        <v>0</v>
      </c>
      <c r="G62" s="26">
        <v>0</v>
      </c>
      <c r="H62" s="26">
        <v>0</v>
      </c>
      <c r="I62" s="35">
        <v>1</v>
      </c>
      <c r="J62" s="26">
        <v>6</v>
      </c>
      <c r="K62" s="26">
        <f t="shared" si="10"/>
        <v>6</v>
      </c>
      <c r="O62" s="40" t="s">
        <v>128</v>
      </c>
      <c r="P62" s="41"/>
      <c r="Q62" s="41"/>
      <c r="R62" s="42"/>
    </row>
    <row r="63" spans="1:21" ht="15.75" thickTop="1" x14ac:dyDescent="0.25"/>
    <row r="64" spans="1:21" ht="18.75" x14ac:dyDescent="0.3">
      <c r="B64" s="27" t="s">
        <v>118</v>
      </c>
      <c r="C64" s="26">
        <v>0</v>
      </c>
      <c r="D64" s="26">
        <v>1</v>
      </c>
      <c r="E64" s="26">
        <v>0</v>
      </c>
      <c r="F64" s="26">
        <v>0.14285714285714285</v>
      </c>
      <c r="G64" s="26">
        <v>0</v>
      </c>
      <c r="H64" s="26">
        <v>0</v>
      </c>
      <c r="I64" s="26">
        <v>-1.5714285714285714</v>
      </c>
      <c r="J64" s="26">
        <v>1.5714285714285714</v>
      </c>
      <c r="L64" s="27" t="s">
        <v>119</v>
      </c>
      <c r="M64" s="26">
        <v>0</v>
      </c>
      <c r="N64" s="26">
        <v>0</v>
      </c>
      <c r="O64" s="26">
        <v>0</v>
      </c>
      <c r="P64" s="26">
        <v>-0.14285714285714285</v>
      </c>
      <c r="Q64" s="26">
        <v>0</v>
      </c>
      <c r="R64" s="26">
        <v>1</v>
      </c>
      <c r="S64" s="26">
        <v>1.5714285714285714</v>
      </c>
      <c r="T64" s="26">
        <v>7.4285714285714297</v>
      </c>
    </row>
    <row r="65" spans="1:21" ht="18.75" x14ac:dyDescent="0.3">
      <c r="B65" s="43" t="s">
        <v>129</v>
      </c>
      <c r="C65" s="35">
        <f>C60/$I$60</f>
        <v>0</v>
      </c>
      <c r="D65" s="35">
        <f t="shared" ref="D65:J65" si="11">D60/$I$60</f>
        <v>0</v>
      </c>
      <c r="E65" s="35">
        <f t="shared" si="11"/>
        <v>0</v>
      </c>
      <c r="F65" s="35">
        <f t="shared" si="11"/>
        <v>-0.18518518518518517</v>
      </c>
      <c r="G65" s="35">
        <f t="shared" si="11"/>
        <v>0.12962962962962965</v>
      </c>
      <c r="H65" s="35">
        <f t="shared" si="11"/>
        <v>0</v>
      </c>
      <c r="I65" s="44">
        <f t="shared" si="11"/>
        <v>1</v>
      </c>
      <c r="J65" s="35">
        <f t="shared" si="11"/>
        <v>2.1111111111111112</v>
      </c>
      <c r="K65" s="26"/>
      <c r="L65" s="43" t="s">
        <v>129</v>
      </c>
      <c r="M65" s="35">
        <v>0</v>
      </c>
      <c r="N65" s="35">
        <v>0</v>
      </c>
      <c r="O65" s="35">
        <v>0</v>
      </c>
      <c r="P65" s="35">
        <v>-0.18518518518518517</v>
      </c>
      <c r="Q65" s="35">
        <v>0.12962962962962965</v>
      </c>
      <c r="R65" s="35">
        <v>0</v>
      </c>
      <c r="S65" s="44">
        <v>1</v>
      </c>
      <c r="T65" s="35">
        <v>2.1111111111111112</v>
      </c>
    </row>
    <row r="66" spans="1:21" ht="18.75" x14ac:dyDescent="0.3">
      <c r="B66" s="27" t="s">
        <v>130</v>
      </c>
      <c r="C66" s="26">
        <f>C64-$I$64*C65</f>
        <v>0</v>
      </c>
      <c r="D66" s="26">
        <f t="shared" ref="D66:J66" si="12">D64-$I$64*D65</f>
        <v>1</v>
      </c>
      <c r="E66" s="26">
        <f t="shared" si="12"/>
        <v>0</v>
      </c>
      <c r="F66" s="26">
        <f t="shared" si="12"/>
        <v>-0.14814814814814814</v>
      </c>
      <c r="G66" s="26">
        <f t="shared" si="12"/>
        <v>0.20370370370370372</v>
      </c>
      <c r="H66" s="26">
        <f t="shared" si="12"/>
        <v>0</v>
      </c>
      <c r="I66" s="26">
        <f t="shared" si="12"/>
        <v>0</v>
      </c>
      <c r="J66" s="26">
        <f t="shared" si="12"/>
        <v>4.8888888888888893</v>
      </c>
      <c r="K66" s="26"/>
      <c r="L66" s="27" t="s">
        <v>131</v>
      </c>
      <c r="M66" s="26">
        <f>M64-$S$64*M65</f>
        <v>0</v>
      </c>
      <c r="N66" s="26">
        <f t="shared" ref="N66:T66" si="13">N64-$S$64*N65</f>
        <v>0</v>
      </c>
      <c r="O66" s="26">
        <f t="shared" si="13"/>
        <v>0</v>
      </c>
      <c r="P66" s="26">
        <f t="shared" si="13"/>
        <v>0.14814814814814814</v>
      </c>
      <c r="Q66" s="26">
        <f t="shared" si="13"/>
        <v>-0.20370370370370372</v>
      </c>
      <c r="R66" s="26">
        <f t="shared" si="13"/>
        <v>1</v>
      </c>
      <c r="S66" s="26">
        <f t="shared" si="13"/>
        <v>0</v>
      </c>
      <c r="T66" s="26">
        <f t="shared" si="13"/>
        <v>4.1111111111111125</v>
      </c>
    </row>
    <row r="67" spans="1:21" ht="18.75" x14ac:dyDescent="0.3">
      <c r="B67" s="27"/>
      <c r="C67" s="26"/>
      <c r="D67" s="26"/>
      <c r="E67" s="26"/>
      <c r="F67" s="26"/>
      <c r="G67" s="26"/>
      <c r="H67" s="26"/>
      <c r="I67" s="26"/>
      <c r="J67" s="26"/>
      <c r="K67" s="26"/>
    </row>
    <row r="68" spans="1:21" ht="18.75" x14ac:dyDescent="0.3">
      <c r="B68" s="27" t="s">
        <v>120</v>
      </c>
      <c r="C68" s="26">
        <v>0</v>
      </c>
      <c r="D68" s="26">
        <v>0</v>
      </c>
      <c r="E68" s="26">
        <v>1</v>
      </c>
      <c r="F68" s="26">
        <v>0</v>
      </c>
      <c r="G68" s="26">
        <v>0</v>
      </c>
      <c r="H68" s="26">
        <v>0</v>
      </c>
      <c r="I68" s="26">
        <v>1</v>
      </c>
      <c r="J68" s="26">
        <v>6</v>
      </c>
      <c r="L68" s="27" t="s">
        <v>121</v>
      </c>
      <c r="M68" s="26">
        <v>1</v>
      </c>
      <c r="N68" s="26">
        <v>0</v>
      </c>
      <c r="O68" s="26">
        <v>0</v>
      </c>
      <c r="P68" s="26">
        <v>21.428571428571427</v>
      </c>
      <c r="Q68" s="26">
        <v>0</v>
      </c>
      <c r="R68" s="26">
        <v>0</v>
      </c>
      <c r="S68" s="26">
        <v>-60.714285714285722</v>
      </c>
      <c r="T68" s="26">
        <v>1285.7142857142858</v>
      </c>
    </row>
    <row r="69" spans="1:21" ht="18.75" x14ac:dyDescent="0.3">
      <c r="B69" s="43" t="s">
        <v>129</v>
      </c>
      <c r="C69" s="35">
        <v>0</v>
      </c>
      <c r="D69" s="35">
        <v>0</v>
      </c>
      <c r="E69" s="35">
        <v>0</v>
      </c>
      <c r="F69" s="35">
        <v>-0.18518518518518517</v>
      </c>
      <c r="G69" s="35">
        <v>0.12962962962962965</v>
      </c>
      <c r="H69" s="35">
        <v>0</v>
      </c>
      <c r="I69" s="44">
        <v>1</v>
      </c>
      <c r="J69" s="35">
        <v>2.1111111111111112</v>
      </c>
      <c r="K69" s="26"/>
      <c r="L69" s="43" t="s">
        <v>129</v>
      </c>
      <c r="M69" s="35">
        <v>0</v>
      </c>
      <c r="N69" s="35">
        <v>0</v>
      </c>
      <c r="O69" s="35">
        <v>0</v>
      </c>
      <c r="P69" s="35">
        <v>-0.18518518518518517</v>
      </c>
      <c r="Q69" s="35">
        <v>0.12962962962962965</v>
      </c>
      <c r="R69" s="35">
        <v>0</v>
      </c>
      <c r="S69" s="44">
        <v>1</v>
      </c>
      <c r="T69" s="35">
        <v>2.1111111111111112</v>
      </c>
    </row>
    <row r="70" spans="1:21" ht="18.75" x14ac:dyDescent="0.3">
      <c r="B70" s="27" t="s">
        <v>132</v>
      </c>
      <c r="C70" s="26">
        <f>C68-$I$68*C69</f>
        <v>0</v>
      </c>
      <c r="D70" s="26">
        <f t="shared" ref="D70:J70" si="14">D68-$I$68*D69</f>
        <v>0</v>
      </c>
      <c r="E70" s="26">
        <f t="shared" si="14"/>
        <v>1</v>
      </c>
      <c r="F70" s="26">
        <f t="shared" si="14"/>
        <v>0.18518518518518517</v>
      </c>
      <c r="G70" s="26">
        <f t="shared" si="14"/>
        <v>-0.12962962962962965</v>
      </c>
      <c r="H70" s="26">
        <f t="shared" si="14"/>
        <v>0</v>
      </c>
      <c r="I70" s="26">
        <f t="shared" si="14"/>
        <v>0</v>
      </c>
      <c r="J70" s="26">
        <f t="shared" si="14"/>
        <v>3.8888888888888888</v>
      </c>
      <c r="K70" t="s">
        <v>104</v>
      </c>
      <c r="L70" s="27" t="s">
        <v>133</v>
      </c>
      <c r="M70" s="26">
        <f t="shared" ref="M70:T70" si="15">M68-$S$68*M69</f>
        <v>1</v>
      </c>
      <c r="N70" s="26">
        <f t="shared" si="15"/>
        <v>0</v>
      </c>
      <c r="O70" s="26">
        <f t="shared" si="15"/>
        <v>0</v>
      </c>
      <c r="P70" s="26">
        <f t="shared" si="15"/>
        <v>10.185185185185183</v>
      </c>
      <c r="Q70" s="26">
        <f t="shared" si="15"/>
        <v>7.8703703703703729</v>
      </c>
      <c r="R70" s="26">
        <f t="shared" si="15"/>
        <v>0</v>
      </c>
      <c r="S70" s="26">
        <f t="shared" si="15"/>
        <v>0</v>
      </c>
      <c r="T70" s="26">
        <f t="shared" si="15"/>
        <v>1413.8888888888889</v>
      </c>
    </row>
    <row r="72" spans="1:21" ht="18.75" x14ac:dyDescent="0.3">
      <c r="A72" s="26" t="s">
        <v>134</v>
      </c>
    </row>
    <row r="73" spans="1:21" ht="18.75" x14ac:dyDescent="0.3">
      <c r="A73" s="26"/>
      <c r="B73" s="27" t="s">
        <v>92</v>
      </c>
      <c r="C73" s="27" t="s">
        <v>52</v>
      </c>
      <c r="D73" s="27" t="s">
        <v>11</v>
      </c>
      <c r="E73" s="27" t="s">
        <v>12</v>
      </c>
      <c r="F73" s="27" t="s">
        <v>24</v>
      </c>
      <c r="G73" s="27" t="s">
        <v>55</v>
      </c>
      <c r="H73" s="27" t="s">
        <v>83</v>
      </c>
      <c r="I73" s="27" t="s">
        <v>86</v>
      </c>
      <c r="J73" s="27" t="s">
        <v>93</v>
      </c>
      <c r="K73" s="27" t="s">
        <v>94</v>
      </c>
    </row>
    <row r="74" spans="1:21" ht="18.75" x14ac:dyDescent="0.3">
      <c r="A74" s="27" t="s">
        <v>135</v>
      </c>
      <c r="B74" s="27" t="s">
        <v>52</v>
      </c>
      <c r="C74" s="26">
        <v>1</v>
      </c>
      <c r="D74" s="26">
        <v>0</v>
      </c>
      <c r="E74" s="26">
        <v>0</v>
      </c>
      <c r="F74" s="26">
        <v>10.185185185185183</v>
      </c>
      <c r="G74" s="26">
        <v>7.8703703703703729</v>
      </c>
      <c r="H74" s="26">
        <v>0</v>
      </c>
      <c r="I74" s="26">
        <v>0</v>
      </c>
      <c r="J74" s="26">
        <v>1413.8888888888889</v>
      </c>
      <c r="K74" s="26" t="s">
        <v>104</v>
      </c>
    </row>
    <row r="75" spans="1:21" ht="18.75" x14ac:dyDescent="0.3">
      <c r="A75" s="27" t="s">
        <v>130</v>
      </c>
      <c r="B75" s="27" t="s">
        <v>53</v>
      </c>
      <c r="C75" s="26">
        <v>0</v>
      </c>
      <c r="D75" s="26">
        <v>1</v>
      </c>
      <c r="E75" s="26">
        <v>0</v>
      </c>
      <c r="F75" s="26">
        <v>-0.14814814814814814</v>
      </c>
      <c r="G75" s="26">
        <v>0.20370370370370372</v>
      </c>
      <c r="H75" s="26">
        <v>0</v>
      </c>
      <c r="I75" s="26">
        <v>0</v>
      </c>
      <c r="J75" s="26">
        <v>4.8888888888888893</v>
      </c>
      <c r="K75" s="26" t="s">
        <v>104</v>
      </c>
    </row>
    <row r="76" spans="1:21" ht="18.75" x14ac:dyDescent="0.3">
      <c r="A76" s="27" t="s">
        <v>129</v>
      </c>
      <c r="B76" s="27" t="s">
        <v>86</v>
      </c>
      <c r="C76" s="26">
        <v>0</v>
      </c>
      <c r="D76" s="26">
        <v>0</v>
      </c>
      <c r="E76" s="26">
        <v>0</v>
      </c>
      <c r="F76" s="26">
        <v>-0.18518518518518517</v>
      </c>
      <c r="G76" s="26">
        <v>0.12962962962962965</v>
      </c>
      <c r="H76" s="26">
        <v>0</v>
      </c>
      <c r="I76" s="26">
        <v>1</v>
      </c>
      <c r="J76" s="26">
        <v>2.1111111111111112</v>
      </c>
      <c r="K76" s="26" t="s">
        <v>104</v>
      </c>
    </row>
    <row r="77" spans="1:21" ht="18.75" x14ac:dyDescent="0.3">
      <c r="A77" s="27" t="s">
        <v>131</v>
      </c>
      <c r="B77" s="27" t="s">
        <v>83</v>
      </c>
      <c r="C77" s="26">
        <v>0</v>
      </c>
      <c r="D77" s="26">
        <v>0</v>
      </c>
      <c r="E77" s="26">
        <v>0</v>
      </c>
      <c r="F77" s="26">
        <v>0.14814814814814814</v>
      </c>
      <c r="G77" s="26">
        <v>-0.20370370370370372</v>
      </c>
      <c r="H77" s="26">
        <v>1</v>
      </c>
      <c r="I77" s="26">
        <v>0</v>
      </c>
      <c r="J77" s="26">
        <v>4.1111111111111125</v>
      </c>
      <c r="K77" s="26" t="s">
        <v>104</v>
      </c>
    </row>
    <row r="78" spans="1:21" ht="18.75" x14ac:dyDescent="0.3">
      <c r="A78" s="27" t="s">
        <v>132</v>
      </c>
      <c r="B78" s="27" t="s">
        <v>54</v>
      </c>
      <c r="C78" s="26">
        <v>0</v>
      </c>
      <c r="D78" s="26">
        <v>0</v>
      </c>
      <c r="E78" s="26">
        <v>1</v>
      </c>
      <c r="F78" s="26">
        <v>0.18518518518518517</v>
      </c>
      <c r="G78" s="26">
        <v>-0.12962962962962965</v>
      </c>
      <c r="H78" s="26">
        <v>0</v>
      </c>
      <c r="I78" s="26">
        <v>0</v>
      </c>
      <c r="J78" s="26">
        <v>3.8888888888888888</v>
      </c>
      <c r="K78" s="26" t="s">
        <v>104</v>
      </c>
    </row>
    <row r="79" spans="1:21" ht="18.600000000000001" customHeight="1" thickBot="1" x14ac:dyDescent="0.3"/>
    <row r="80" spans="1:21" ht="19.5" thickTop="1" x14ac:dyDescent="0.3">
      <c r="A80" s="26" t="s">
        <v>104</v>
      </c>
      <c r="B80" s="26" t="s">
        <v>104</v>
      </c>
      <c r="C80" s="26" t="s">
        <v>104</v>
      </c>
      <c r="D80" s="26" t="s">
        <v>136</v>
      </c>
      <c r="E80" s="32" t="s">
        <v>137</v>
      </c>
      <c r="F80" s="54">
        <v>4.8888889999999998</v>
      </c>
      <c r="G80" s="26" t="s">
        <v>104</v>
      </c>
      <c r="H80" s="26" t="s">
        <v>63</v>
      </c>
      <c r="I80" s="26"/>
      <c r="J80" s="26"/>
      <c r="K80" s="26"/>
      <c r="L80" s="26"/>
      <c r="M80" s="26" t="s">
        <v>64</v>
      </c>
      <c r="N80" s="26" t="s">
        <v>104</v>
      </c>
      <c r="O80" s="26" t="s">
        <v>104</v>
      </c>
      <c r="P80" s="26" t="s">
        <v>104</v>
      </c>
      <c r="Q80" s="26" t="s">
        <v>104</v>
      </c>
      <c r="R80" s="26" t="s">
        <v>104</v>
      </c>
      <c r="S80" s="26" t="s">
        <v>104</v>
      </c>
      <c r="T80" s="26" t="s">
        <v>104</v>
      </c>
      <c r="U80" s="26" t="s">
        <v>104</v>
      </c>
    </row>
    <row r="81" spans="1:20" ht="18.75" x14ac:dyDescent="0.3">
      <c r="A81" s="26" t="s">
        <v>104</v>
      </c>
      <c r="B81" s="26" t="s">
        <v>104</v>
      </c>
      <c r="C81" s="26" t="s">
        <v>104</v>
      </c>
      <c r="D81" s="26" t="s">
        <v>104</v>
      </c>
      <c r="E81" s="36" t="s">
        <v>138</v>
      </c>
      <c r="F81" s="55">
        <v>3.8888889999999998</v>
      </c>
      <c r="G81" s="26" t="s">
        <v>104</v>
      </c>
      <c r="H81" s="26" t="s">
        <v>65</v>
      </c>
      <c r="I81" s="26"/>
      <c r="J81" s="26"/>
      <c r="K81" s="26" t="s">
        <v>66</v>
      </c>
      <c r="L81" s="26"/>
      <c r="M81" s="26" t="s">
        <v>67</v>
      </c>
      <c r="N81" s="26" t="s">
        <v>104</v>
      </c>
      <c r="O81" s="26" t="s">
        <v>104</v>
      </c>
      <c r="P81" s="26" t="s">
        <v>104</v>
      </c>
      <c r="Q81" s="26" t="s">
        <v>104</v>
      </c>
      <c r="R81" s="26" t="s">
        <v>104</v>
      </c>
      <c r="S81" s="26" t="s">
        <v>104</v>
      </c>
      <c r="T81" s="26" t="s">
        <v>104</v>
      </c>
    </row>
    <row r="82" spans="1:20" ht="19.5" thickBot="1" x14ac:dyDescent="0.35">
      <c r="A82" s="26" t="s">
        <v>104</v>
      </c>
      <c r="B82" s="26" t="s">
        <v>104</v>
      </c>
      <c r="C82" s="26" t="s">
        <v>104</v>
      </c>
      <c r="D82" s="26" t="s">
        <v>104</v>
      </c>
      <c r="E82" s="40" t="s">
        <v>139</v>
      </c>
      <c r="F82" s="56">
        <v>1413.8889999999999</v>
      </c>
      <c r="G82" s="26" t="s">
        <v>104</v>
      </c>
      <c r="H82" s="26"/>
      <c r="I82" s="26"/>
      <c r="J82" s="26"/>
      <c r="K82" s="26" t="s">
        <v>68</v>
      </c>
      <c r="L82" s="26"/>
      <c r="M82" s="26" t="s">
        <v>69</v>
      </c>
      <c r="N82" s="26" t="s">
        <v>104</v>
      </c>
      <c r="O82" s="26" t="s">
        <v>104</v>
      </c>
      <c r="P82" s="26" t="s">
        <v>104</v>
      </c>
      <c r="Q82" s="26" t="s">
        <v>104</v>
      </c>
      <c r="R82" s="26" t="s">
        <v>104</v>
      </c>
      <c r="S82" s="26" t="s">
        <v>104</v>
      </c>
      <c r="T82" s="26" t="s">
        <v>104</v>
      </c>
    </row>
    <row r="83" spans="1:20" ht="19.5" thickTop="1" x14ac:dyDescent="0.3">
      <c r="A83" s="26" t="s">
        <v>104</v>
      </c>
      <c r="B83" s="26" t="s">
        <v>104</v>
      </c>
      <c r="C83" s="26" t="s">
        <v>104</v>
      </c>
      <c r="D83" s="26" t="s">
        <v>104</v>
      </c>
      <c r="E83" s="26" t="s">
        <v>104</v>
      </c>
      <c r="F83" s="26" t="s">
        <v>104</v>
      </c>
      <c r="G83" s="26" t="s">
        <v>104</v>
      </c>
      <c r="H83" s="26"/>
      <c r="I83" s="26"/>
      <c r="J83" s="26"/>
      <c r="K83" s="26" t="s">
        <v>70</v>
      </c>
      <c r="L83" s="26"/>
      <c r="M83" s="26" t="s">
        <v>71</v>
      </c>
      <c r="N83" s="26" t="s">
        <v>104</v>
      </c>
      <c r="O83" s="26" t="s">
        <v>104</v>
      </c>
      <c r="P83" s="26" t="s">
        <v>104</v>
      </c>
      <c r="Q83" s="26" t="s">
        <v>104</v>
      </c>
      <c r="R83" s="26" t="s">
        <v>104</v>
      </c>
      <c r="S83" s="26" t="s">
        <v>104</v>
      </c>
      <c r="T83" s="26" t="s">
        <v>104</v>
      </c>
    </row>
    <row r="84" spans="1:20" ht="18.75" x14ac:dyDescent="0.3">
      <c r="A84" s="26" t="s">
        <v>104</v>
      </c>
      <c r="B84" s="26" t="s">
        <v>104</v>
      </c>
      <c r="C84" s="26" t="s">
        <v>104</v>
      </c>
      <c r="D84" s="26" t="s">
        <v>104</v>
      </c>
      <c r="E84" s="26" t="s">
        <v>104</v>
      </c>
      <c r="F84" s="26" t="s">
        <v>104</v>
      </c>
      <c r="G84" s="26" t="s">
        <v>104</v>
      </c>
      <c r="H84" s="26"/>
      <c r="I84" s="26"/>
      <c r="J84" s="26"/>
      <c r="K84" s="26" t="s">
        <v>72</v>
      </c>
      <c r="L84" s="26"/>
      <c r="M84" s="26" t="s">
        <v>73</v>
      </c>
      <c r="N84" s="26" t="s">
        <v>104</v>
      </c>
      <c r="O84" s="26" t="s">
        <v>104</v>
      </c>
      <c r="P84" s="26" t="s">
        <v>104</v>
      </c>
      <c r="Q84" s="26" t="s">
        <v>104</v>
      </c>
      <c r="R84" s="26" t="s">
        <v>104</v>
      </c>
      <c r="S84" s="26" t="s">
        <v>104</v>
      </c>
      <c r="T84" s="26" t="s">
        <v>104</v>
      </c>
    </row>
    <row r="85" spans="1:20" ht="18.75" x14ac:dyDescent="0.3">
      <c r="A85" s="26" t="s">
        <v>104</v>
      </c>
      <c r="B85" s="26" t="s">
        <v>104</v>
      </c>
      <c r="C85" s="26" t="s">
        <v>104</v>
      </c>
      <c r="D85" s="26" t="s">
        <v>104</v>
      </c>
      <c r="E85" s="26" t="s">
        <v>104</v>
      </c>
      <c r="F85" s="26" t="s">
        <v>104</v>
      </c>
      <c r="G85" s="26" t="s">
        <v>104</v>
      </c>
      <c r="H85" s="26" t="s">
        <v>104</v>
      </c>
      <c r="I85" s="26" t="s">
        <v>104</v>
      </c>
      <c r="J85" s="26" t="s">
        <v>104</v>
      </c>
      <c r="K85" s="26" t="s">
        <v>104</v>
      </c>
      <c r="L85" s="26" t="s">
        <v>104</v>
      </c>
      <c r="M85" s="26" t="s">
        <v>104</v>
      </c>
      <c r="N85" s="26" t="s">
        <v>104</v>
      </c>
      <c r="O85" s="26" t="s">
        <v>104</v>
      </c>
      <c r="P85" s="26" t="s">
        <v>104</v>
      </c>
      <c r="Q85" s="26" t="s">
        <v>104</v>
      </c>
      <c r="R85" s="26" t="s">
        <v>104</v>
      </c>
      <c r="S85" s="26" t="s">
        <v>104</v>
      </c>
      <c r="T85" s="26" t="s">
        <v>104</v>
      </c>
    </row>
    <row r="86" spans="1:20" ht="18.75" x14ac:dyDescent="0.3">
      <c r="A86" s="26" t="s">
        <v>104</v>
      </c>
      <c r="B86" s="26" t="s">
        <v>104</v>
      </c>
      <c r="C86" s="26" t="s">
        <v>104</v>
      </c>
      <c r="D86" s="26" t="s">
        <v>104</v>
      </c>
      <c r="E86" s="26" t="s">
        <v>104</v>
      </c>
      <c r="F86" s="26" t="s">
        <v>104</v>
      </c>
      <c r="G86" s="26" t="s">
        <v>104</v>
      </c>
      <c r="H86" s="26" t="s">
        <v>104</v>
      </c>
      <c r="I86" s="26" t="s">
        <v>104</v>
      </c>
      <c r="J86" s="26" t="s">
        <v>104</v>
      </c>
      <c r="K86" s="26" t="s">
        <v>104</v>
      </c>
      <c r="L86" s="26" t="s">
        <v>104</v>
      </c>
      <c r="M86" s="26" t="s">
        <v>104</v>
      </c>
      <c r="N86" s="26" t="s">
        <v>104</v>
      </c>
      <c r="O86" s="26" t="s">
        <v>104</v>
      </c>
      <c r="P86" s="26" t="s">
        <v>104</v>
      </c>
      <c r="Q86" s="26" t="s">
        <v>104</v>
      </c>
      <c r="R86" s="26" t="s">
        <v>104</v>
      </c>
      <c r="S86" s="26" t="s">
        <v>104</v>
      </c>
      <c r="T86" s="26" t="s">
        <v>104</v>
      </c>
    </row>
    <row r="87" spans="1:20" ht="18.75" x14ac:dyDescent="0.3">
      <c r="A87" s="26" t="s">
        <v>104</v>
      </c>
      <c r="B87" s="26" t="s">
        <v>104</v>
      </c>
      <c r="C87" s="26" t="s">
        <v>104</v>
      </c>
      <c r="D87" s="26" t="s">
        <v>104</v>
      </c>
      <c r="E87" s="26" t="s">
        <v>104</v>
      </c>
      <c r="F87" s="26" t="s">
        <v>104</v>
      </c>
      <c r="G87" s="26" t="s">
        <v>104</v>
      </c>
      <c r="H87" s="26" t="s">
        <v>104</v>
      </c>
      <c r="I87" s="26" t="s">
        <v>104</v>
      </c>
      <c r="J87" s="26" t="s">
        <v>104</v>
      </c>
      <c r="K87" s="26" t="s">
        <v>104</v>
      </c>
      <c r="L87" s="26" t="s">
        <v>104</v>
      </c>
      <c r="M87" s="26" t="s">
        <v>104</v>
      </c>
      <c r="N87" s="26" t="s">
        <v>104</v>
      </c>
      <c r="O87" s="26" t="s">
        <v>104</v>
      </c>
      <c r="P87" s="26" t="s">
        <v>104</v>
      </c>
      <c r="Q87" s="26" t="s">
        <v>104</v>
      </c>
      <c r="R87" s="26" t="s">
        <v>104</v>
      </c>
      <c r="S87" s="26" t="s">
        <v>104</v>
      </c>
      <c r="T87" s="26" t="s">
        <v>104</v>
      </c>
    </row>
    <row r="88" spans="1:20" ht="18.75" x14ac:dyDescent="0.3">
      <c r="A88" s="26" t="s">
        <v>104</v>
      </c>
      <c r="B88" s="26" t="s">
        <v>104</v>
      </c>
      <c r="C88" s="26" t="s">
        <v>104</v>
      </c>
      <c r="D88" s="26" t="s">
        <v>104</v>
      </c>
      <c r="E88" s="26" t="s">
        <v>104</v>
      </c>
      <c r="F88" s="26" t="s">
        <v>104</v>
      </c>
      <c r="G88" s="26" t="s">
        <v>104</v>
      </c>
      <c r="H88" s="26" t="s">
        <v>104</v>
      </c>
      <c r="I88" s="26" t="s">
        <v>104</v>
      </c>
      <c r="J88" s="26" t="s">
        <v>104</v>
      </c>
      <c r="K88" s="26" t="s">
        <v>104</v>
      </c>
      <c r="L88" s="26" t="s">
        <v>104</v>
      </c>
      <c r="M88" s="26" t="s">
        <v>104</v>
      </c>
      <c r="N88" s="26" t="s">
        <v>104</v>
      </c>
      <c r="O88" s="26" t="s">
        <v>104</v>
      </c>
      <c r="P88" s="26" t="s">
        <v>104</v>
      </c>
      <c r="Q88" s="26" t="s">
        <v>104</v>
      </c>
      <c r="R88" s="26" t="s">
        <v>104</v>
      </c>
      <c r="S88" s="26" t="s">
        <v>104</v>
      </c>
      <c r="T88" s="26" t="s">
        <v>104</v>
      </c>
    </row>
    <row r="89" spans="1:20" ht="18.75" x14ac:dyDescent="0.3">
      <c r="A89" s="26" t="s">
        <v>104</v>
      </c>
      <c r="B89" s="26" t="s">
        <v>104</v>
      </c>
      <c r="C89" s="26" t="s">
        <v>104</v>
      </c>
      <c r="D89" s="26" t="s">
        <v>104</v>
      </c>
      <c r="E89" s="26" t="s">
        <v>104</v>
      </c>
      <c r="F89" s="26" t="s">
        <v>104</v>
      </c>
      <c r="G89" s="26" t="s">
        <v>104</v>
      </c>
      <c r="H89" s="26" t="s">
        <v>104</v>
      </c>
      <c r="I89" s="26" t="s">
        <v>104</v>
      </c>
      <c r="J89" s="26" t="s">
        <v>104</v>
      </c>
      <c r="K89" s="26" t="s">
        <v>104</v>
      </c>
      <c r="L89" s="26" t="s">
        <v>104</v>
      </c>
      <c r="M89" s="26" t="s">
        <v>104</v>
      </c>
      <c r="N89" s="26" t="s">
        <v>104</v>
      </c>
      <c r="O89" s="26" t="s">
        <v>104</v>
      </c>
      <c r="P89" s="26" t="s">
        <v>104</v>
      </c>
      <c r="Q89" s="26" t="s">
        <v>104</v>
      </c>
      <c r="R89" s="26" t="s">
        <v>104</v>
      </c>
      <c r="S89" s="26" t="s">
        <v>104</v>
      </c>
      <c r="T89" s="26" t="s">
        <v>104</v>
      </c>
    </row>
    <row r="90" spans="1:20" ht="18.75" x14ac:dyDescent="0.3">
      <c r="A90" s="26" t="s">
        <v>104</v>
      </c>
      <c r="B90" s="26" t="s">
        <v>104</v>
      </c>
      <c r="C90" s="26" t="s">
        <v>104</v>
      </c>
      <c r="D90" s="26" t="s">
        <v>104</v>
      </c>
      <c r="E90" s="26" t="s">
        <v>104</v>
      </c>
      <c r="F90" s="26" t="s">
        <v>104</v>
      </c>
      <c r="G90" s="26" t="s">
        <v>104</v>
      </c>
      <c r="H90" s="26" t="s">
        <v>104</v>
      </c>
      <c r="I90" s="26" t="s">
        <v>104</v>
      </c>
      <c r="J90" s="26" t="s">
        <v>104</v>
      </c>
      <c r="K90" s="26" t="s">
        <v>104</v>
      </c>
      <c r="L90" s="26" t="s">
        <v>104</v>
      </c>
      <c r="M90" s="26" t="s">
        <v>104</v>
      </c>
      <c r="N90" s="26" t="s">
        <v>104</v>
      </c>
      <c r="O90" s="26" t="s">
        <v>104</v>
      </c>
      <c r="P90" s="26" t="s">
        <v>104</v>
      </c>
      <c r="Q90" s="26" t="s">
        <v>104</v>
      </c>
      <c r="R90" s="26" t="s">
        <v>104</v>
      </c>
      <c r="S90" s="26" t="s">
        <v>104</v>
      </c>
      <c r="T90" s="26" t="s">
        <v>104</v>
      </c>
    </row>
    <row r="91" spans="1:20" ht="18.75" x14ac:dyDescent="0.3">
      <c r="A91" s="26" t="s">
        <v>104</v>
      </c>
      <c r="B91" s="26" t="s">
        <v>104</v>
      </c>
      <c r="C91" s="26" t="s">
        <v>104</v>
      </c>
      <c r="D91" s="26" t="s">
        <v>104</v>
      </c>
      <c r="E91" s="26" t="s">
        <v>104</v>
      </c>
      <c r="F91" s="26" t="s">
        <v>104</v>
      </c>
      <c r="G91" s="26" t="s">
        <v>104</v>
      </c>
      <c r="H91" s="26" t="s">
        <v>104</v>
      </c>
      <c r="I91" s="26" t="s">
        <v>104</v>
      </c>
      <c r="J91" s="26" t="s">
        <v>104</v>
      </c>
      <c r="K91" s="26" t="s">
        <v>104</v>
      </c>
      <c r="L91" s="26" t="s">
        <v>104</v>
      </c>
      <c r="M91" s="26" t="s">
        <v>104</v>
      </c>
      <c r="N91" s="26" t="s">
        <v>104</v>
      </c>
      <c r="O91" s="26" t="s">
        <v>104</v>
      </c>
      <c r="P91" s="26" t="s">
        <v>104</v>
      </c>
      <c r="Q91" s="26" t="s">
        <v>104</v>
      </c>
      <c r="R91" s="26" t="s">
        <v>104</v>
      </c>
      <c r="S91" s="26" t="s">
        <v>104</v>
      </c>
      <c r="T91" s="26" t="s">
        <v>104</v>
      </c>
    </row>
    <row r="92" spans="1:20" ht="18.75" x14ac:dyDescent="0.3">
      <c r="A92" s="26" t="s">
        <v>104</v>
      </c>
      <c r="B92" s="26" t="s">
        <v>104</v>
      </c>
      <c r="C92" s="26" t="s">
        <v>104</v>
      </c>
      <c r="D92" s="26" t="s">
        <v>104</v>
      </c>
      <c r="E92" s="26" t="s">
        <v>104</v>
      </c>
      <c r="F92" s="26" t="s">
        <v>104</v>
      </c>
      <c r="G92" s="26" t="s">
        <v>104</v>
      </c>
      <c r="H92" s="26" t="s">
        <v>104</v>
      </c>
      <c r="I92" s="26" t="s">
        <v>104</v>
      </c>
      <c r="J92" s="26" t="s">
        <v>104</v>
      </c>
      <c r="K92" s="26" t="s">
        <v>104</v>
      </c>
      <c r="L92" s="26" t="s">
        <v>104</v>
      </c>
      <c r="M92" s="26" t="s">
        <v>104</v>
      </c>
      <c r="N92" s="26" t="s">
        <v>104</v>
      </c>
      <c r="O92" s="26" t="s">
        <v>104</v>
      </c>
      <c r="P92" s="26" t="s">
        <v>104</v>
      </c>
      <c r="Q92" s="26" t="s">
        <v>104</v>
      </c>
      <c r="R92" s="26" t="s">
        <v>104</v>
      </c>
      <c r="S92" s="26" t="s">
        <v>104</v>
      </c>
      <c r="T92" s="26" t="s">
        <v>104</v>
      </c>
    </row>
    <row r="93" spans="1:20" ht="18.75" x14ac:dyDescent="0.3">
      <c r="A93" s="26" t="s">
        <v>104</v>
      </c>
      <c r="B93" s="26" t="s">
        <v>104</v>
      </c>
      <c r="C93" s="26" t="s">
        <v>104</v>
      </c>
      <c r="D93" s="26" t="s">
        <v>104</v>
      </c>
      <c r="E93" s="26" t="s">
        <v>104</v>
      </c>
      <c r="F93" s="26" t="s">
        <v>104</v>
      </c>
      <c r="G93" s="26" t="s">
        <v>104</v>
      </c>
      <c r="H93" s="26" t="s">
        <v>104</v>
      </c>
      <c r="I93" s="26" t="s">
        <v>104</v>
      </c>
      <c r="J93" s="26" t="s">
        <v>104</v>
      </c>
      <c r="K93" s="26" t="s">
        <v>104</v>
      </c>
      <c r="L93" s="26" t="s">
        <v>104</v>
      </c>
      <c r="M93" s="26" t="s">
        <v>104</v>
      </c>
      <c r="N93" s="26" t="s">
        <v>104</v>
      </c>
      <c r="O93" s="26" t="s">
        <v>104</v>
      </c>
      <c r="P93" s="26" t="s">
        <v>104</v>
      </c>
      <c r="Q93" s="26" t="s">
        <v>104</v>
      </c>
      <c r="R93" s="26" t="s">
        <v>104</v>
      </c>
      <c r="S93" s="26" t="s">
        <v>104</v>
      </c>
      <c r="T93" s="26" t="s">
        <v>104</v>
      </c>
    </row>
    <row r="94" spans="1:20" ht="18.75" x14ac:dyDescent="0.3">
      <c r="A94" s="26" t="s">
        <v>104</v>
      </c>
      <c r="B94" s="26" t="s">
        <v>104</v>
      </c>
      <c r="C94" s="26" t="s">
        <v>104</v>
      </c>
      <c r="D94" s="26" t="s">
        <v>104</v>
      </c>
      <c r="E94" s="26" t="s">
        <v>104</v>
      </c>
      <c r="F94" s="26" t="s">
        <v>104</v>
      </c>
      <c r="G94" s="26" t="s">
        <v>104</v>
      </c>
      <c r="H94" s="26" t="s">
        <v>104</v>
      </c>
      <c r="I94" s="26" t="s">
        <v>104</v>
      </c>
      <c r="J94" s="26" t="s">
        <v>104</v>
      </c>
      <c r="K94" s="26" t="s">
        <v>104</v>
      </c>
      <c r="L94" s="26" t="s">
        <v>104</v>
      </c>
      <c r="M94" s="26" t="s">
        <v>104</v>
      </c>
      <c r="N94" s="26" t="s">
        <v>104</v>
      </c>
      <c r="O94" s="26" t="s">
        <v>104</v>
      </c>
      <c r="P94" s="26" t="s">
        <v>104</v>
      </c>
      <c r="Q94" s="26" t="s">
        <v>104</v>
      </c>
      <c r="R94" s="26" t="s">
        <v>104</v>
      </c>
      <c r="S94" s="26" t="s">
        <v>104</v>
      </c>
      <c r="T94" s="26" t="s">
        <v>104</v>
      </c>
    </row>
    <row r="95" spans="1:20" ht="18.75" x14ac:dyDescent="0.3">
      <c r="A95" s="26" t="s">
        <v>104</v>
      </c>
      <c r="B95" s="26" t="s">
        <v>104</v>
      </c>
      <c r="C95" s="26" t="s">
        <v>104</v>
      </c>
      <c r="D95" s="26" t="s">
        <v>104</v>
      </c>
      <c r="E95" s="26" t="s">
        <v>104</v>
      </c>
      <c r="F95" s="26" t="s">
        <v>104</v>
      </c>
      <c r="G95" s="26" t="s">
        <v>104</v>
      </c>
      <c r="H95" s="26" t="s">
        <v>104</v>
      </c>
      <c r="I95" s="26" t="s">
        <v>104</v>
      </c>
      <c r="J95" s="26" t="s">
        <v>104</v>
      </c>
      <c r="K95" s="26" t="s">
        <v>104</v>
      </c>
      <c r="L95" s="26" t="s">
        <v>104</v>
      </c>
      <c r="M95" s="26" t="s">
        <v>104</v>
      </c>
      <c r="N95" s="26" t="s">
        <v>104</v>
      </c>
      <c r="O95" s="26" t="s">
        <v>104</v>
      </c>
      <c r="P95" s="26" t="s">
        <v>104</v>
      </c>
      <c r="Q95" s="26" t="s">
        <v>104</v>
      </c>
      <c r="R95" s="26" t="s">
        <v>104</v>
      </c>
      <c r="S95" s="26" t="s">
        <v>104</v>
      </c>
      <c r="T95" s="26" t="s">
        <v>104</v>
      </c>
    </row>
    <row r="96" spans="1:20" ht="18.75" x14ac:dyDescent="0.3">
      <c r="A96" s="26" t="s">
        <v>104</v>
      </c>
      <c r="B96" s="26" t="s">
        <v>104</v>
      </c>
      <c r="C96" s="26" t="s">
        <v>104</v>
      </c>
      <c r="D96" s="26" t="s">
        <v>104</v>
      </c>
      <c r="E96" s="26" t="s">
        <v>104</v>
      </c>
      <c r="F96" s="26" t="s">
        <v>104</v>
      </c>
      <c r="G96" s="26" t="s">
        <v>104</v>
      </c>
      <c r="H96" s="26" t="s">
        <v>104</v>
      </c>
      <c r="I96" s="26" t="s">
        <v>104</v>
      </c>
      <c r="J96" s="26" t="s">
        <v>104</v>
      </c>
      <c r="K96" s="26" t="s">
        <v>104</v>
      </c>
      <c r="L96" s="26" t="s">
        <v>104</v>
      </c>
      <c r="M96" s="26" t="s">
        <v>104</v>
      </c>
      <c r="N96" s="26" t="s">
        <v>104</v>
      </c>
      <c r="O96" s="26" t="s">
        <v>104</v>
      </c>
      <c r="P96" s="26" t="s">
        <v>104</v>
      </c>
      <c r="Q96" s="26" t="s">
        <v>104</v>
      </c>
      <c r="R96" s="26" t="s">
        <v>104</v>
      </c>
      <c r="S96" s="26" t="s">
        <v>104</v>
      </c>
      <c r="T96" s="26" t="s">
        <v>104</v>
      </c>
    </row>
    <row r="97" spans="1:20" ht="18.75" x14ac:dyDescent="0.3">
      <c r="A97" s="26" t="s">
        <v>104</v>
      </c>
      <c r="B97" s="26" t="s">
        <v>104</v>
      </c>
      <c r="C97" s="26" t="s">
        <v>104</v>
      </c>
      <c r="D97" s="26" t="s">
        <v>104</v>
      </c>
      <c r="E97" s="26" t="s">
        <v>104</v>
      </c>
      <c r="F97" s="26" t="s">
        <v>104</v>
      </c>
      <c r="G97" s="26" t="s">
        <v>104</v>
      </c>
      <c r="H97" s="26" t="s">
        <v>104</v>
      </c>
      <c r="I97" s="26" t="s">
        <v>104</v>
      </c>
      <c r="J97" s="26" t="s">
        <v>104</v>
      </c>
      <c r="K97" s="26" t="s">
        <v>104</v>
      </c>
      <c r="L97" s="26" t="s">
        <v>104</v>
      </c>
      <c r="M97" s="26" t="s">
        <v>104</v>
      </c>
      <c r="N97" s="26" t="s">
        <v>104</v>
      </c>
      <c r="O97" s="26" t="s">
        <v>104</v>
      </c>
      <c r="P97" s="26" t="s">
        <v>104</v>
      </c>
      <c r="Q97" s="26" t="s">
        <v>104</v>
      </c>
      <c r="R97" s="26" t="s">
        <v>104</v>
      </c>
      <c r="S97" s="26" t="s">
        <v>104</v>
      </c>
      <c r="T97" s="26" t="s">
        <v>104</v>
      </c>
    </row>
  </sheetData>
  <mergeCells count="5">
    <mergeCell ref="A17:G17"/>
    <mergeCell ref="H29:I29"/>
    <mergeCell ref="D3:E3"/>
    <mergeCell ref="C6:D6"/>
    <mergeCell ref="C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tobias.sulistiyo</dc:creator>
  <cp:lastModifiedBy>TOBIAS MIKHA SULISTIYO 12024002503</cp:lastModifiedBy>
  <dcterms:created xsi:type="dcterms:W3CDTF">2024-10-23T05:45:28Z</dcterms:created>
  <dcterms:modified xsi:type="dcterms:W3CDTF">2024-10-23T16:55:36Z</dcterms:modified>
</cp:coreProperties>
</file>