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yn\source\tnunn_research\Dendrobates_tinctorius_Aaron_work\02_middle-analysis_outputs\eggnog_stuff\post_eggnog_pipeline\"/>
    </mc:Choice>
  </mc:AlternateContent>
  <xr:revisionPtr revIDLastSave="0" documentId="13_ncr:1_{F904B91A-9C0E-42DE-840B-70D331FB5E46}" xr6:coauthVersionLast="47" xr6:coauthVersionMax="47" xr10:uidLastSave="{00000000-0000-0000-0000-000000000000}"/>
  <bookViews>
    <workbookView xWindow="-108" yWindow="-108" windowWidth="30936" windowHeight="16776" activeTab="1" xr2:uid="{CE90D9D4-C733-40D7-96F8-8AD2DA79345B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2" l="1"/>
  <c r="P6" i="2"/>
  <c r="Q5" i="2"/>
  <c r="P5" i="2"/>
  <c r="R5" i="2" s="1"/>
  <c r="Q4" i="2"/>
  <c r="P4" i="2"/>
  <c r="Q3" i="2"/>
  <c r="P3" i="2"/>
  <c r="R3" i="2" s="1"/>
  <c r="D3" i="2"/>
  <c r="Q2" i="2"/>
  <c r="R2" i="2" s="1"/>
  <c r="S2" i="2" s="1"/>
  <c r="P2" i="2"/>
  <c r="D2" i="2"/>
  <c r="D3" i="1"/>
  <c r="Q3" i="1" s="1"/>
  <c r="D2" i="1"/>
  <c r="P4" i="1" s="1"/>
  <c r="P2" i="1" l="1"/>
  <c r="R2" i="1" s="1"/>
  <c r="T2" i="1" s="1"/>
  <c r="Q2" i="1"/>
  <c r="P3" i="1"/>
  <c r="R3" i="1" s="1"/>
  <c r="S3" i="1" s="1"/>
  <c r="P6" i="1"/>
  <c r="P5" i="1"/>
  <c r="R5" i="1" s="1"/>
  <c r="T5" i="1" s="1"/>
  <c r="Q6" i="1"/>
  <c r="Q5" i="1"/>
  <c r="Q4" i="1"/>
  <c r="R6" i="2"/>
  <c r="T6" i="2" s="1"/>
  <c r="T3" i="2"/>
  <c r="T5" i="2"/>
  <c r="S3" i="2"/>
  <c r="T2" i="2"/>
  <c r="S5" i="2"/>
  <c r="R4" i="2"/>
  <c r="S4" i="2" s="1"/>
  <c r="R4" i="1"/>
  <c r="T4" i="1" s="1"/>
  <c r="T3" i="1" l="1"/>
  <c r="S2" i="1"/>
  <c r="S5" i="1"/>
  <c r="R6" i="1"/>
  <c r="S6" i="2"/>
  <c r="T4" i="2"/>
  <c r="S4" i="1"/>
  <c r="T6" i="1" l="1"/>
  <c r="S6" i="1"/>
</calcChain>
</file>

<file path=xl/sharedStrings.xml><?xml version="1.0" encoding="utf-8"?>
<sst xmlns="http://schemas.openxmlformats.org/spreadsheetml/2006/main" count="34" uniqueCount="10">
  <si>
    <t>group 1</t>
  </si>
  <si>
    <t>group 2</t>
  </si>
  <si>
    <t>map 1</t>
  </si>
  <si>
    <t>map 2</t>
  </si>
  <si>
    <t xml:space="preserve">map 3 </t>
  </si>
  <si>
    <t xml:space="preserve">map 4 </t>
  </si>
  <si>
    <t xml:space="preserve">map 5 </t>
  </si>
  <si>
    <t>total</t>
  </si>
  <si>
    <t>row prop group 1</t>
  </si>
  <si>
    <t>row prop group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</si>
</sst>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D5AB-F1FD-4EBA-8455-96418A6F559E}">
  <dimension ref="B1:T14"/>
  <sheetViews>
    <sheetView workbookViewId="0">
      <selection activeCell="Q10" sqref="Q10"/>
    </sheetView>
  </sheetViews>
  <sheetFormatPr defaultRowHeight="14.4" x14ac:dyDescent="0.3"/>
  <cols>
    <col min="19" max="20" width="14.33203125" bestFit="1" customWidth="1"/>
  </cols>
  <sheetData>
    <row r="1" spans="2:20" x14ac:dyDescent="0.3">
      <c r="N1" t="s">
        <v>0</v>
      </c>
      <c r="O1" t="s">
        <v>1</v>
      </c>
      <c r="R1" t="s">
        <v>7</v>
      </c>
      <c r="S1" t="s">
        <v>8</v>
      </c>
      <c r="T1" t="s">
        <v>9</v>
      </c>
    </row>
    <row r="2" spans="2:20" x14ac:dyDescent="0.3">
      <c r="B2" t="s">
        <v>0</v>
      </c>
      <c r="C2">
        <v>100</v>
      </c>
      <c r="D2">
        <f>C2/SUM($C$2:$C$3)</f>
        <v>0.69930069930069927</v>
      </c>
      <c r="M2" t="s">
        <v>2</v>
      </c>
      <c r="N2">
        <v>300</v>
      </c>
      <c r="O2">
        <v>200</v>
      </c>
      <c r="P2">
        <f>N2/$C$2</f>
        <v>3</v>
      </c>
      <c r="Q2">
        <f>O2/$C$3</f>
        <v>4.6511627906976747</v>
      </c>
      <c r="R2">
        <f>SUM(P2:Q2)</f>
        <v>7.6511627906976747</v>
      </c>
      <c r="S2">
        <f>P2/R2</f>
        <v>0.39209726443768994</v>
      </c>
      <c r="T2">
        <f>Q2/R2</f>
        <v>0.60790273556231</v>
      </c>
    </row>
    <row r="3" spans="2:20" x14ac:dyDescent="0.3">
      <c r="B3" t="s">
        <v>1</v>
      </c>
      <c r="C3">
        <v>43</v>
      </c>
      <c r="D3">
        <f>C3/SUM($C$2:$C$3)</f>
        <v>0.30069930069930068</v>
      </c>
      <c r="M3" t="s">
        <v>3</v>
      </c>
      <c r="N3">
        <v>1000</v>
      </c>
      <c r="O3">
        <v>50</v>
      </c>
      <c r="P3">
        <f t="shared" ref="P3:P6" si="0">N3/$C$2</f>
        <v>10</v>
      </c>
      <c r="Q3">
        <f t="shared" ref="Q3:Q6" si="1">O3/$C$3</f>
        <v>1.1627906976744187</v>
      </c>
      <c r="R3">
        <f t="shared" ref="R3:R6" si="2">SUM(P3:Q3)</f>
        <v>11.162790697674419</v>
      </c>
      <c r="S3">
        <f t="shared" ref="S3:S6" si="3">P3/R3</f>
        <v>0.89583333333333326</v>
      </c>
      <c r="T3">
        <f t="shared" ref="T3:T6" si="4">Q3/R3</f>
        <v>0.10416666666666667</v>
      </c>
    </row>
    <row r="4" spans="2:20" x14ac:dyDescent="0.3">
      <c r="M4" t="s">
        <v>4</v>
      </c>
      <c r="N4">
        <v>0</v>
      </c>
      <c r="O4">
        <v>62</v>
      </c>
      <c r="P4">
        <f t="shared" si="0"/>
        <v>0</v>
      </c>
      <c r="Q4">
        <f t="shared" si="1"/>
        <v>1.441860465116279</v>
      </c>
      <c r="R4">
        <f t="shared" si="2"/>
        <v>1.441860465116279</v>
      </c>
      <c r="S4">
        <f t="shared" si="3"/>
        <v>0</v>
      </c>
      <c r="T4">
        <f t="shared" si="4"/>
        <v>1</v>
      </c>
    </row>
    <row r="5" spans="2:20" x14ac:dyDescent="0.3">
      <c r="M5" t="s">
        <v>5</v>
      </c>
      <c r="N5">
        <v>563</v>
      </c>
      <c r="O5">
        <v>124</v>
      </c>
      <c r="P5">
        <f t="shared" si="0"/>
        <v>5.63</v>
      </c>
      <c r="Q5">
        <f t="shared" si="1"/>
        <v>2.8837209302325579</v>
      </c>
      <c r="R5">
        <f t="shared" si="2"/>
        <v>8.5137209302325587</v>
      </c>
      <c r="S5">
        <f t="shared" si="3"/>
        <v>0.6612854762490098</v>
      </c>
      <c r="T5">
        <f t="shared" si="4"/>
        <v>0.33871452375099015</v>
      </c>
    </row>
    <row r="6" spans="2:20" x14ac:dyDescent="0.3">
      <c r="M6" t="s">
        <v>6</v>
      </c>
      <c r="N6">
        <v>55</v>
      </c>
      <c r="O6">
        <v>969</v>
      </c>
      <c r="P6">
        <f t="shared" si="0"/>
        <v>0.55000000000000004</v>
      </c>
      <c r="Q6">
        <f t="shared" si="1"/>
        <v>22.534883720930232</v>
      </c>
      <c r="R6">
        <f t="shared" si="2"/>
        <v>23.084883720930232</v>
      </c>
      <c r="S6">
        <f t="shared" si="3"/>
        <v>2.382511459225306E-2</v>
      </c>
      <c r="T6">
        <f t="shared" si="4"/>
        <v>0.97617488540774688</v>
      </c>
    </row>
    <row r="9" spans="2:20" x14ac:dyDescent="0.3">
      <c r="N9" t="s">
        <v>0</v>
      </c>
      <c r="O9" t="s">
        <v>1</v>
      </c>
      <c r="R9" t="s">
        <v>7</v>
      </c>
      <c r="S9" t="s">
        <v>8</v>
      </c>
      <c r="T9" t="s">
        <v>9</v>
      </c>
    </row>
    <row r="10" spans="2:20" x14ac:dyDescent="0.3">
      <c r="M10" t="s">
        <v>2</v>
      </c>
      <c r="N10">
        <v>300</v>
      </c>
      <c r="O10">
        <v>200</v>
      </c>
      <c r="P10">
        <v>90.209790209790214</v>
      </c>
      <c r="Q10">
        <v>139.86013986013987</v>
      </c>
      <c r="R10">
        <v>230.06993006993008</v>
      </c>
      <c r="S10">
        <v>0.39209726443768994</v>
      </c>
      <c r="T10">
        <v>0.60790273556231</v>
      </c>
    </row>
    <row r="11" spans="2:20" x14ac:dyDescent="0.3">
      <c r="M11" t="s">
        <v>3</v>
      </c>
      <c r="N11">
        <v>1000</v>
      </c>
      <c r="O11">
        <v>50</v>
      </c>
      <c r="P11">
        <v>300.69930069930075</v>
      </c>
      <c r="Q11">
        <v>34.965034965034967</v>
      </c>
      <c r="R11">
        <v>335.66433566433574</v>
      </c>
      <c r="S11">
        <v>0.89583333333333326</v>
      </c>
      <c r="T11">
        <v>0.10416666666666664</v>
      </c>
    </row>
    <row r="12" spans="2:20" x14ac:dyDescent="0.3">
      <c r="M12" t="s">
        <v>4</v>
      </c>
      <c r="N12">
        <v>0</v>
      </c>
      <c r="O12">
        <v>62</v>
      </c>
      <c r="P12">
        <v>0</v>
      </c>
      <c r="Q12">
        <v>43.35664335664336</v>
      </c>
      <c r="R12">
        <v>43.35664335664336</v>
      </c>
      <c r="S12">
        <v>0</v>
      </c>
      <c r="T12">
        <v>1</v>
      </c>
    </row>
    <row r="13" spans="2:20" x14ac:dyDescent="0.3">
      <c r="M13" t="s">
        <v>5</v>
      </c>
      <c r="N13">
        <v>563</v>
      </c>
      <c r="O13">
        <v>124</v>
      </c>
      <c r="P13">
        <v>169.29370629370632</v>
      </c>
      <c r="Q13">
        <v>86.71328671328672</v>
      </c>
      <c r="R13">
        <v>256.00699300699307</v>
      </c>
      <c r="S13">
        <v>0.6612854762490098</v>
      </c>
      <c r="T13">
        <v>0.33871452375099015</v>
      </c>
    </row>
    <row r="14" spans="2:20" x14ac:dyDescent="0.3">
      <c r="M14" t="s">
        <v>6</v>
      </c>
      <c r="N14">
        <v>55</v>
      </c>
      <c r="O14">
        <v>969</v>
      </c>
      <c r="P14">
        <v>16.53846153846154</v>
      </c>
      <c r="Q14">
        <v>677.62237762237771</v>
      </c>
      <c r="R14">
        <v>694.16083916083926</v>
      </c>
      <c r="S14">
        <v>2.382511459225306E-2</v>
      </c>
      <c r="T14">
        <v>0.97617488540774688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1C61-4AB0-4EA5-BF90-29811F6152F1}">
  <dimension ref="B1:T6"/>
  <sheetViews>
    <sheetView tabSelected="1" workbookViewId="0">
      <selection activeCell="N2" sqref="N2"/>
    </sheetView>
  </sheetViews>
  <sheetFormatPr defaultRowHeight="14.4" x14ac:dyDescent="0.3"/>
  <cols>
    <col min="19" max="20" width="14.33203125" bestFit="1" customWidth="1"/>
  </cols>
  <sheetData>
    <row r="1" spans="2:20" x14ac:dyDescent="0.3">
      <c r="N1" t="s">
        <v>0</v>
      </c>
      <c r="O1" t="s">
        <v>1</v>
      </c>
      <c r="R1" t="s">
        <v>7</v>
      </c>
      <c r="S1" t="s">
        <v>8</v>
      </c>
      <c r="T1" t="s">
        <v>9</v>
      </c>
    </row>
    <row r="2" spans="2:20" x14ac:dyDescent="0.3">
      <c r="B2" t="s">
        <v>0</v>
      </c>
      <c r="C2">
        <v>100</v>
      </c>
      <c r="D2">
        <f>C2/SUM($C$2:$C$3)</f>
        <v>0.90909090909090906</v>
      </c>
      <c r="M2" t="s">
        <v>2</v>
      </c>
      <c r="N2">
        <v>1000</v>
      </c>
      <c r="O2">
        <v>100</v>
      </c>
      <c r="P2">
        <f>N2*(1-$D$2)</f>
        <v>90.909090909090935</v>
      </c>
      <c r="Q2">
        <f>O2*(1-$D$3)</f>
        <v>90.909090909090907</v>
      </c>
      <c r="R2">
        <f>SUM(P2:Q2)</f>
        <v>181.81818181818184</v>
      </c>
      <c r="S2">
        <f>P2/R2</f>
        <v>0.50000000000000011</v>
      </c>
      <c r="T2">
        <f>Q2/R2</f>
        <v>0.49999999999999994</v>
      </c>
    </row>
    <row r="3" spans="2:20" x14ac:dyDescent="0.3">
      <c r="B3" t="s">
        <v>1</v>
      </c>
      <c r="C3">
        <v>10</v>
      </c>
      <c r="D3">
        <f>C3/SUM($C$2:$C$3)</f>
        <v>9.0909090909090912E-2</v>
      </c>
      <c r="M3" t="s">
        <v>3</v>
      </c>
      <c r="N3">
        <v>1000</v>
      </c>
      <c r="O3">
        <v>50</v>
      </c>
      <c r="P3">
        <f t="shared" ref="P3:P6" si="0">N3*(1-$D$2)</f>
        <v>90.909090909090935</v>
      </c>
      <c r="Q3">
        <f t="shared" ref="Q3:Q6" si="1">O3*(1-$D$3)</f>
        <v>45.454545454545453</v>
      </c>
      <c r="R3">
        <f t="shared" ref="R3:R6" si="2">SUM(P3:Q3)</f>
        <v>136.36363636363637</v>
      </c>
      <c r="S3">
        <f t="shared" ref="S3:S6" si="3">P3/R3</f>
        <v>0.66666666666666685</v>
      </c>
      <c r="T3">
        <f t="shared" ref="T3:T6" si="4">Q3/R3</f>
        <v>0.33333333333333331</v>
      </c>
    </row>
    <row r="4" spans="2:20" x14ac:dyDescent="0.3">
      <c r="M4" t="s">
        <v>4</v>
      </c>
      <c r="N4">
        <v>0</v>
      </c>
      <c r="O4">
        <v>62</v>
      </c>
      <c r="P4">
        <f t="shared" si="0"/>
        <v>0</v>
      </c>
      <c r="Q4">
        <f t="shared" si="1"/>
        <v>56.36363636363636</v>
      </c>
      <c r="R4">
        <f t="shared" si="2"/>
        <v>56.36363636363636</v>
      </c>
      <c r="S4">
        <f t="shared" si="3"/>
        <v>0</v>
      </c>
      <c r="T4">
        <f t="shared" si="4"/>
        <v>1</v>
      </c>
    </row>
    <row r="5" spans="2:20" x14ac:dyDescent="0.3">
      <c r="M5" t="s">
        <v>5</v>
      </c>
      <c r="N5">
        <v>563</v>
      </c>
      <c r="O5">
        <v>124</v>
      </c>
      <c r="P5">
        <f t="shared" si="0"/>
        <v>51.181818181818201</v>
      </c>
      <c r="Q5">
        <f t="shared" si="1"/>
        <v>112.72727272727272</v>
      </c>
      <c r="R5">
        <f t="shared" si="2"/>
        <v>163.90909090909093</v>
      </c>
      <c r="S5">
        <f t="shared" si="3"/>
        <v>0.31225734886300616</v>
      </c>
      <c r="T5">
        <f t="shared" si="4"/>
        <v>0.68774265113699373</v>
      </c>
    </row>
    <row r="6" spans="2:20" x14ac:dyDescent="0.3">
      <c r="M6" t="s">
        <v>6</v>
      </c>
      <c r="N6">
        <v>55</v>
      </c>
      <c r="O6">
        <v>969</v>
      </c>
      <c r="P6">
        <f t="shared" si="0"/>
        <v>5.0000000000000018</v>
      </c>
      <c r="Q6">
        <f t="shared" si="1"/>
        <v>880.90909090909088</v>
      </c>
      <c r="R6">
        <f t="shared" si="2"/>
        <v>885.90909090909088</v>
      </c>
      <c r="S6">
        <f t="shared" si="3"/>
        <v>5.6439199589533116E-3</v>
      </c>
      <c r="T6">
        <f t="shared" si="4"/>
        <v>0.9943560800410467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Nunn</dc:creator>
  <cp:lastModifiedBy>Toby Nunn</cp:lastModifiedBy>
  <dcterms:created xsi:type="dcterms:W3CDTF">2025-02-16T09:18:18Z</dcterms:created>
  <dcterms:modified xsi:type="dcterms:W3CDTF">2025-02-16T13:39:05Z</dcterms:modified>
</cp:coreProperties>
</file>