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Tobias\Orçamento doméstico\"/>
    </mc:Choice>
  </mc:AlternateContent>
  <bookViews>
    <workbookView xWindow="360" yWindow="90" windowWidth="10515" windowHeight="4680" activeTab="7"/>
  </bookViews>
  <sheets>
    <sheet name="Jan-2018" sheetId="45" r:id="rId1"/>
    <sheet name="Fev-2018" sheetId="46" r:id="rId2"/>
    <sheet name="Mar-2018" sheetId="47" r:id="rId3"/>
    <sheet name="Abr-2018" sheetId="48" r:id="rId4"/>
    <sheet name="Mai-2018" sheetId="49" r:id="rId5"/>
    <sheet name="Jun-2018" sheetId="50" r:id="rId6"/>
    <sheet name="Jul-2018" sheetId="51" r:id="rId7"/>
    <sheet name="Resumo 2018" sheetId="28" r:id="rId8"/>
  </sheets>
  <definedNames>
    <definedName name="_xlnm._FilterDatabase" localSheetId="3" hidden="1">'Abr-2018'!$A$2:$E$2</definedName>
    <definedName name="_xlnm._FilterDatabase" localSheetId="1" hidden="1">'Fev-2018'!$A$2:$E$2</definedName>
    <definedName name="_xlnm._FilterDatabase" localSheetId="0" hidden="1">'Jan-2018'!$A$2:$E$2</definedName>
    <definedName name="_xlnm._FilterDatabase" localSheetId="6" hidden="1">'Jul-2018'!$A$2:$E$16</definedName>
    <definedName name="_xlnm._FilterDatabase" localSheetId="5" hidden="1">'Jun-2018'!$A$2:$E$2</definedName>
    <definedName name="_xlnm._FilterDatabase" localSheetId="4" hidden="1">'Mai-2018'!$A$2:$E$2</definedName>
    <definedName name="_xlnm._FilterDatabase" localSheetId="2" hidden="1">'Mar-2018'!$A$2:$E$2</definedName>
  </definedNames>
  <calcPr calcId="162913"/>
</workbook>
</file>

<file path=xl/calcChain.xml><?xml version="1.0" encoding="utf-8"?>
<calcChain xmlns="http://schemas.openxmlformats.org/spreadsheetml/2006/main">
  <c r="C22" i="51" l="1"/>
  <c r="G15" i="51"/>
  <c r="C22" i="50"/>
  <c r="C16" i="50"/>
  <c r="G15" i="50"/>
  <c r="C22" i="49"/>
  <c r="G15" i="49"/>
  <c r="C22" i="48"/>
  <c r="C16" i="48"/>
  <c r="G15" i="48"/>
  <c r="C22" i="47"/>
  <c r="G15" i="47"/>
  <c r="C22" i="46"/>
  <c r="C16" i="46"/>
  <c r="G15" i="46"/>
  <c r="G15" i="45"/>
  <c r="D33" i="28" l="1"/>
  <c r="D32" i="28"/>
  <c r="D31" i="28"/>
  <c r="D30" i="28"/>
  <c r="D29" i="28"/>
  <c r="D14" i="28"/>
  <c r="E14" i="28" s="1"/>
  <c r="D13" i="28"/>
  <c r="E13" i="28" s="1"/>
  <c r="D12" i="28"/>
  <c r="E12" i="28" s="1"/>
  <c r="D11" i="28"/>
  <c r="E11" i="28" s="1"/>
  <c r="D10" i="28"/>
  <c r="E10" i="28" s="1"/>
  <c r="C32" i="51"/>
  <c r="C28" i="28" s="1"/>
  <c r="C27" i="51"/>
  <c r="C32" i="50"/>
  <c r="C27" i="28" s="1"/>
  <c r="C27" i="50"/>
  <c r="C32" i="49"/>
  <c r="C26" i="28" s="1"/>
  <c r="C27" i="49"/>
  <c r="C32" i="48"/>
  <c r="C25" i="28" s="1"/>
  <c r="C27" i="48"/>
  <c r="C32" i="47"/>
  <c r="C24" i="28" s="1"/>
  <c r="C27" i="47"/>
  <c r="B24" i="28" s="1"/>
  <c r="C32" i="46"/>
  <c r="C23" i="28" s="1"/>
  <c r="C27" i="46"/>
  <c r="B23" i="28" s="1"/>
  <c r="C32" i="45"/>
  <c r="C22" i="28" s="1"/>
  <c r="C27" i="45"/>
  <c r="B22" i="28" s="1"/>
  <c r="C16" i="45"/>
  <c r="C3" i="28" s="1"/>
  <c r="C16" i="51"/>
  <c r="C9" i="28" s="1"/>
  <c r="C16" i="49"/>
  <c r="C7" i="28" s="1"/>
  <c r="C37" i="51" l="1"/>
  <c r="C37" i="50"/>
  <c r="B27" i="28"/>
  <c r="D27" i="28" s="1"/>
  <c r="C37" i="48"/>
  <c r="C37" i="49"/>
  <c r="B26" i="28"/>
  <c r="B25" i="28"/>
  <c r="D25" i="28" s="1"/>
  <c r="B28" i="28"/>
  <c r="D28" i="28" s="1"/>
  <c r="C37" i="47"/>
  <c r="C37" i="45"/>
  <c r="C37" i="46"/>
  <c r="D26" i="28"/>
  <c r="D23" i="28"/>
  <c r="D24" i="28"/>
  <c r="D22" i="28"/>
  <c r="F22" i="28" s="1"/>
  <c r="B4" i="28"/>
  <c r="C22" i="45"/>
  <c r="B3" i="28" s="1"/>
  <c r="D3" i="28" s="1"/>
  <c r="E3" i="28" s="1"/>
  <c r="C35" i="45" l="1"/>
  <c r="C36" i="45" s="1"/>
  <c r="C38" i="45" s="1"/>
  <c r="C34" i="46" s="1"/>
  <c r="F23" i="28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B6" i="28"/>
  <c r="B8" i="28"/>
  <c r="C16" i="47"/>
  <c r="F3" i="28" l="1"/>
  <c r="B9" i="28"/>
  <c r="D9" i="28" s="1"/>
  <c r="E9" i="28" s="1"/>
  <c r="C35" i="51"/>
  <c r="B7" i="28"/>
  <c r="D7" i="28" s="1"/>
  <c r="E7" i="28" s="1"/>
  <c r="C35" i="49"/>
  <c r="C8" i="28"/>
  <c r="D8" i="28" s="1"/>
  <c r="E8" i="28" s="1"/>
  <c r="C35" i="50"/>
  <c r="C35" i="48"/>
  <c r="C6" i="28"/>
  <c r="D6" i="28" s="1"/>
  <c r="E6" i="28" s="1"/>
  <c r="C5" i="28"/>
  <c r="C4" i="28"/>
  <c r="D4" i="28" s="1"/>
  <c r="C35" i="46"/>
  <c r="C36" i="46" s="1"/>
  <c r="C38" i="46" s="1"/>
  <c r="B5" i="28"/>
  <c r="C35" i="47" l="1"/>
  <c r="D5" i="28"/>
  <c r="E5" i="28" s="1"/>
  <c r="E4" i="28"/>
  <c r="F4" i="28"/>
  <c r="C34" i="47"/>
  <c r="C36" i="47" s="1"/>
  <c r="C38" i="47" s="1"/>
  <c r="E15" i="28" l="1"/>
  <c r="D15" i="28"/>
  <c r="F5" i="28"/>
  <c r="C34" i="48"/>
  <c r="C36" i="48" s="1"/>
  <c r="C38" i="48" s="1"/>
  <c r="F6" i="28" l="1"/>
  <c r="C34" i="49"/>
  <c r="C36" i="49" s="1"/>
  <c r="C38" i="49" s="1"/>
  <c r="F7" i="28" l="1"/>
  <c r="C34" i="50"/>
  <c r="C36" i="50" s="1"/>
  <c r="C38" i="50" s="1"/>
  <c r="F8" i="28" l="1"/>
  <c r="C34" i="51"/>
  <c r="C36" i="51" s="1"/>
  <c r="C38" i="51" s="1"/>
  <c r="F9" i="28" s="1"/>
</calcChain>
</file>

<file path=xl/sharedStrings.xml><?xml version="1.0" encoding="utf-8"?>
<sst xmlns="http://schemas.openxmlformats.org/spreadsheetml/2006/main" count="692" uniqueCount="56">
  <si>
    <t>Descrição</t>
  </si>
  <si>
    <t>Valor</t>
  </si>
  <si>
    <t>Data</t>
  </si>
  <si>
    <t>Forma de Pagto</t>
  </si>
  <si>
    <t>Realizado?</t>
  </si>
  <si>
    <t>NÃO</t>
  </si>
  <si>
    <t>CC Caixa</t>
  </si>
  <si>
    <t>Despesas diversas</t>
  </si>
  <si>
    <t>Dinheiro</t>
  </si>
  <si>
    <t>Supermercado</t>
  </si>
  <si>
    <t>Energia elétrica</t>
  </si>
  <si>
    <t>Categoria</t>
  </si>
  <si>
    <t>Combustível Carro</t>
  </si>
  <si>
    <t>Entretenimento</t>
  </si>
  <si>
    <t>Despesas Diversas</t>
  </si>
  <si>
    <t>Aluguel</t>
  </si>
  <si>
    <t>Gasolina carro</t>
  </si>
  <si>
    <t>Forma de Recebimento</t>
  </si>
  <si>
    <t>Salário</t>
  </si>
  <si>
    <t>Saldo acumulado anterior:</t>
  </si>
  <si>
    <t>Saldo acumulado no mês:</t>
  </si>
  <si>
    <t>Saldo das Contas Correntes do fim do mês:</t>
  </si>
  <si>
    <t>Saldo CC Caixa:</t>
  </si>
  <si>
    <t>Saldo CC Banco do Brasil:</t>
  </si>
  <si>
    <t>Água CAESB</t>
  </si>
  <si>
    <t>Mês/Ano</t>
  </si>
  <si>
    <t>Saldo acumulado</t>
  </si>
  <si>
    <t>Consumo Água - CAESB</t>
  </si>
  <si>
    <t>Faxineira</t>
  </si>
  <si>
    <t>TV por Assinatura</t>
  </si>
  <si>
    <t>Internet e Telefone</t>
  </si>
  <si>
    <t>TV por Assinatura - Sky</t>
  </si>
  <si>
    <t>Internet + Telefone fixo - Vivo</t>
  </si>
  <si>
    <t>Netflix.Com</t>
  </si>
  <si>
    <t>Despesas</t>
  </si>
  <si>
    <t>Receitas</t>
  </si>
  <si>
    <t>Sobrou no mês (rec - des):</t>
  </si>
  <si>
    <t>Saldo acumulado provisório:</t>
  </si>
  <si>
    <t>Novos aportes em Investimentos (apl - resg):</t>
  </si>
  <si>
    <t>Saldo CC Itaú:</t>
  </si>
  <si>
    <t>Aplicações em Investimentos</t>
  </si>
  <si>
    <t>Conta Corrente de Saída</t>
  </si>
  <si>
    <t>Resgates de Investimentos</t>
  </si>
  <si>
    <t>Conta Corrente de Entrada</t>
  </si>
  <si>
    <t>Receitas e Despesas</t>
  </si>
  <si>
    <t>Sobrou no mês</t>
  </si>
  <si>
    <t>Aplicações e Resgates</t>
  </si>
  <si>
    <t>Aplicações</t>
  </si>
  <si>
    <t>Resgates</t>
  </si>
  <si>
    <t>Apl - Resg no mês</t>
  </si>
  <si>
    <t>Aportes Acumulados no ano</t>
  </si>
  <si>
    <t>Sobra %</t>
  </si>
  <si>
    <t>Energia elétrica - DB AT LUZ</t>
  </si>
  <si>
    <t>Salário Líquido</t>
  </si>
  <si>
    <t>Outras Receitas</t>
  </si>
  <si>
    <t>Fatura NuBank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</si>
</sst>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yyyy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4" fontId="0" fillId="0" borderId="1" xfId="0" applyNumberFormat="1" applyBorder="1"/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4" fontId="1" fillId="0" borderId="1" xfId="0" applyNumberFormat="1" applyFont="1" applyBorder="1"/>
    <xf numFmtId="4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1" xfId="0" applyFont="1" applyFill="1" applyBorder="1"/>
    <xf numFmtId="0" fontId="6" fillId="0" borderId="1" xfId="0" applyFont="1" applyBorder="1"/>
    <xf numFmtId="0" fontId="0" fillId="0" borderId="1" xfId="0" applyBorder="1"/>
    <xf numFmtId="4" fontId="7" fillId="0" borderId="1" xfId="0" applyNumberFormat="1" applyFont="1" applyBorder="1"/>
    <xf numFmtId="4" fontId="1" fillId="0" borderId="0" xfId="0" applyNumberFormat="1" applyFont="1"/>
    <xf numFmtId="0" fontId="1" fillId="0" borderId="0" xfId="0" applyFont="1"/>
    <xf numFmtId="4" fontId="4" fillId="0" borderId="0" xfId="0" applyNumberFormat="1" applyFont="1"/>
    <xf numFmtId="4" fontId="2" fillId="0" borderId="1" xfId="0" applyNumberFormat="1" applyFont="1" applyBorder="1" applyAlignment="1">
      <alignment wrapText="1"/>
    </xf>
    <xf numFmtId="4" fontId="9" fillId="0" borderId="0" xfId="0" applyNumberFormat="1" applyFont="1"/>
    <xf numFmtId="0" fontId="6" fillId="0" borderId="0" xfId="0" applyFont="1" applyAlignment="1">
      <alignment horizontal="right"/>
    </xf>
    <xf numFmtId="4" fontId="10" fillId="0" borderId="0" xfId="0" applyNumberFormat="1" applyFont="1"/>
    <xf numFmtId="0" fontId="6" fillId="0" borderId="0" xfId="0" applyFont="1" applyAlignment="1">
      <alignment wrapText="1"/>
    </xf>
    <xf numFmtId="4" fontId="8" fillId="0" borderId="0" xfId="0" applyNumberFormat="1" applyFont="1"/>
    <xf numFmtId="0" fontId="5" fillId="0" borderId="1" xfId="0" applyFont="1" applyBorder="1"/>
    <xf numFmtId="0" fontId="5" fillId="0" borderId="0" xfId="0" applyFont="1" applyFill="1" applyBorder="1"/>
    <xf numFmtId="0" fontId="5" fillId="0" borderId="0" xfId="0" applyFont="1"/>
    <xf numFmtId="0" fontId="0" fillId="0" borderId="0" xfId="0"/>
    <xf numFmtId="0" fontId="2" fillId="0" borderId="1" xfId="0" applyFont="1" applyBorder="1"/>
    <xf numFmtId="4" fontId="0" fillId="0" borderId="0" xfId="0" applyNumberFormat="1"/>
    <xf numFmtId="0" fontId="2" fillId="0" borderId="1" xfId="0" applyFont="1" applyBorder="1" applyAlignment="1">
      <alignment wrapText="1"/>
    </xf>
    <xf numFmtId="0" fontId="4" fillId="0" borderId="1" xfId="0" applyFont="1" applyBorder="1"/>
    <xf numFmtId="0" fontId="0" fillId="0" borderId="1" xfId="0" applyBorder="1"/>
    <xf numFmtId="4" fontId="7" fillId="0" borderId="1" xfId="0" applyNumberFormat="1" applyFont="1" applyBorder="1"/>
    <xf numFmtId="4" fontId="2" fillId="0" borderId="1" xfId="0" applyNumberFormat="1" applyFont="1" applyBorder="1" applyAlignment="1">
      <alignment wrapText="1"/>
    </xf>
    <xf numFmtId="4" fontId="8" fillId="0" borderId="1" xfId="0" applyNumberFormat="1" applyFont="1" applyBorder="1"/>
    <xf numFmtId="0" fontId="5" fillId="0" borderId="1" xfId="0" applyFont="1" applyBorder="1"/>
    <xf numFmtId="0" fontId="5" fillId="0" borderId="0" xfId="0" applyFont="1" applyBorder="1"/>
    <xf numFmtId="0" fontId="0" fillId="0" borderId="1" xfId="0" applyBorder="1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4" fontId="7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5" fillId="0" borderId="0" xfId="0" applyFont="1" applyFill="1" applyBorder="1"/>
    <xf numFmtId="4" fontId="5" fillId="0" borderId="0" xfId="0" applyNumberFormat="1" applyFont="1"/>
    <xf numFmtId="4" fontId="12" fillId="0" borderId="1" xfId="0" applyNumberFormat="1" applyFont="1" applyBorder="1"/>
    <xf numFmtId="4" fontId="2" fillId="0" borderId="0" xfId="0" applyNumberFormat="1" applyFont="1" applyBorder="1" applyAlignment="1">
      <alignment wrapText="1"/>
    </xf>
    <xf numFmtId="0" fontId="0" fillId="0" borderId="0" xfId="0" applyBorder="1"/>
    <xf numFmtId="4" fontId="11" fillId="0" borderId="0" xfId="0" applyNumberFormat="1" applyFont="1"/>
    <xf numFmtId="0" fontId="2" fillId="0" borderId="0" xfId="0" applyFont="1" applyBorder="1"/>
    <xf numFmtId="0" fontId="4" fillId="0" borderId="0" xfId="0" applyFont="1" applyBorder="1"/>
    <xf numFmtId="4" fontId="8" fillId="0" borderId="0" xfId="0" applyNumberFormat="1" applyFont="1" applyBorder="1"/>
    <xf numFmtId="0" fontId="6" fillId="0" borderId="5" xfId="0" applyFont="1" applyBorder="1"/>
    <xf numFmtId="0" fontId="6" fillId="0" borderId="5" xfId="0" applyFont="1" applyFill="1" applyBorder="1"/>
    <xf numFmtId="9" fontId="8" fillId="0" borderId="1" xfId="1" applyFont="1" applyBorder="1"/>
    <xf numFmtId="4" fontId="6" fillId="0" borderId="6" xfId="0" applyNumberFormat="1" applyFont="1" applyBorder="1"/>
    <xf numFmtId="9" fontId="9" fillId="0" borderId="6" xfId="1" applyFont="1" applyFill="1" applyBorder="1"/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45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theme="4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'Resumo 2018'!$B$2</c:f>
              <c:strCache>
                <c:ptCount val="1"/>
                <c:pt idx="0">
                  <c:v>Receitas</c:v>
                </c:pt>
              </c:strCache>
            </c:strRef>
          </c:tx>
          <c:cat>
            <c:numRef>
              <c:f>'Resumo 2018'!$A$3:$A$14</c:f>
              <c:numCache>
                <c:formatCode>mmm/yyyy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'Resumo 2018'!$B$3:$B$14</c:f>
              <c:numCache>
                <c:formatCode>#,##0.00</c:formatCode>
                <c:ptCount val="12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  <c:pt idx="3">
                  <c:v>4300</c:v>
                </c:pt>
                <c:pt idx="4">
                  <c:v>4300</c:v>
                </c:pt>
                <c:pt idx="5">
                  <c:v>4300</c:v>
                </c:pt>
                <c:pt idx="6">
                  <c:v>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B-4D3C-B84E-0AEC342CDAB4}"/>
            </c:ext>
          </c:extLst>
        </c:ser>
        <c:ser>
          <c:idx val="1"/>
          <c:order val="1"/>
          <c:tx>
            <c:strRef>
              <c:f>'Resumo 2018'!$C$2</c:f>
              <c:strCache>
                <c:ptCount val="1"/>
                <c:pt idx="0">
                  <c:v>Despesas</c:v>
                </c:pt>
              </c:strCache>
            </c:strRef>
          </c:tx>
          <c:cat>
            <c:numRef>
              <c:f>'Resumo 2018'!$A$3:$A$14</c:f>
              <c:numCache>
                <c:formatCode>mmm/yyyy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'Resumo 2018'!$C$3:$C$14</c:f>
              <c:numCache>
                <c:formatCode>#,##0.00</c:formatCode>
                <c:ptCount val="12"/>
                <c:pt idx="0">
                  <c:v>4077.88</c:v>
                </c:pt>
                <c:pt idx="1">
                  <c:v>4077.88</c:v>
                </c:pt>
                <c:pt idx="2">
                  <c:v>4077.88</c:v>
                </c:pt>
                <c:pt idx="3">
                  <c:v>4077.88</c:v>
                </c:pt>
                <c:pt idx="4">
                  <c:v>4077.88</c:v>
                </c:pt>
                <c:pt idx="5">
                  <c:v>4077.88</c:v>
                </c:pt>
                <c:pt idx="6">
                  <c:v>4077.88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B-4D3C-B84E-0AEC342CDAB4}"/>
            </c:ext>
          </c:extLst>
        </c:ser>
        <c:ser>
          <c:idx val="2"/>
          <c:order val="2"/>
          <c:tx>
            <c:strRef>
              <c:f>'Resumo 2018'!$F$2</c:f>
              <c:strCache>
                <c:ptCount val="1"/>
                <c:pt idx="0">
                  <c:v>Saldo acumulado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'Resumo 2018'!$A$3:$A$14</c:f>
              <c:numCache>
                <c:formatCode>mmm/yyyy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'Resumo 2018'!$F$3:$F$14</c:f>
              <c:numCache>
                <c:formatCode>#,##0.00</c:formatCode>
                <c:ptCount val="12"/>
                <c:pt idx="0">
                  <c:v>2222.12</c:v>
                </c:pt>
                <c:pt idx="1">
                  <c:v>2444.2399999999998</c:v>
                </c:pt>
                <c:pt idx="2">
                  <c:v>2666.3599999999997</c:v>
                </c:pt>
                <c:pt idx="3">
                  <c:v>2888.4799999999996</c:v>
                </c:pt>
                <c:pt idx="4">
                  <c:v>3110.5999999999995</c:v>
                </c:pt>
                <c:pt idx="5">
                  <c:v>3332.7199999999993</c:v>
                </c:pt>
                <c:pt idx="6">
                  <c:v>3554.8399999999992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B-4D3C-B84E-0AEC342C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28032"/>
        <c:axId val="105629568"/>
      </c:lineChart>
      <c:dateAx>
        <c:axId val="10562803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105629568"/>
        <c:crosses val="autoZero"/>
        <c:auto val="1"/>
        <c:lblOffset val="100"/>
        <c:baseTimeUnit val="months"/>
      </c:dateAx>
      <c:valAx>
        <c:axId val="1056295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562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1041" footer="0.31496062000001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'Resumo 2018'!$B$21</c:f>
              <c:strCache>
                <c:ptCount val="1"/>
                <c:pt idx="0">
                  <c:v>Aplicações</c:v>
                </c:pt>
              </c:strCache>
            </c:strRef>
          </c:tx>
          <c:cat>
            <c:numRef>
              <c:f>'Resumo 2018'!$A$22:$A$33</c:f>
              <c:numCache>
                <c:formatCode>mmm/yyyy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'Resumo 2018'!$B$22:$B$33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D-4245-A207-E81A91734DDC}"/>
            </c:ext>
          </c:extLst>
        </c:ser>
        <c:ser>
          <c:idx val="1"/>
          <c:order val="1"/>
          <c:tx>
            <c:strRef>
              <c:f>'Resumo 2018'!$C$21</c:f>
              <c:strCache>
                <c:ptCount val="1"/>
                <c:pt idx="0">
                  <c:v>Resgates</c:v>
                </c:pt>
              </c:strCache>
            </c:strRef>
          </c:tx>
          <c:cat>
            <c:numRef>
              <c:f>'Resumo 2018'!$A$22:$A$33</c:f>
              <c:numCache>
                <c:formatCode>mmm/yyyy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'Resumo 2018'!$C$22:$C$33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D-4245-A207-E81A91734DDC}"/>
            </c:ext>
          </c:extLst>
        </c:ser>
        <c:ser>
          <c:idx val="2"/>
          <c:order val="2"/>
          <c:tx>
            <c:strRef>
              <c:f>'Resumo 2018'!$F$21</c:f>
              <c:strCache>
                <c:ptCount val="1"/>
                <c:pt idx="0">
                  <c:v>Aportes Acumulados no ano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'Resumo 2018'!$A$22:$A$33</c:f>
              <c:numCache>
                <c:formatCode>mmm/yyyy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'Resumo 2018'!$F$22:$F$33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D-4245-A207-E81A9173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92704"/>
        <c:axId val="85201664"/>
      </c:lineChart>
      <c:dateAx>
        <c:axId val="107592704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85201664"/>
        <c:crosses val="autoZero"/>
        <c:auto val="1"/>
        <c:lblOffset val="100"/>
        <c:baseTimeUnit val="months"/>
      </c:dateAx>
      <c:valAx>
        <c:axId val="8520166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759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342900</xdr:colOff>
      <xdr:row>17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22</xdr:col>
      <xdr:colOff>323850</xdr:colOff>
      <xdr:row>35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20" sqref="A20:XFD21"/>
    </sheetView>
  </sheetViews>
  <sheetFormatPr defaultColWidth="9.140625" defaultRowHeight="15" x14ac:dyDescent="0.25"/>
  <cols>
    <col min="1" max="1" width="51.42578125" style="11" customWidth="1"/>
    <col min="2" max="2" width="18.5703125" style="2" bestFit="1" customWidth="1"/>
    <col min="3" max="3" width="9.7109375" style="7" customWidth="1"/>
    <col min="4" max="4" width="7.28515625" style="2" bestFit="1" customWidth="1"/>
    <col min="5" max="5" width="19.140625" style="14" bestFit="1" customWidth="1"/>
    <col min="6" max="6" width="8.7109375" style="14" bestFit="1" customWidth="1"/>
    <col min="7" max="16384" width="9.140625" style="2"/>
  </cols>
  <sheetData>
    <row r="1" spans="1:9" s="44" customFormat="1" x14ac:dyDescent="0.25">
      <c r="A1" s="64" t="s">
        <v>34</v>
      </c>
      <c r="B1" s="65"/>
      <c r="C1" s="65"/>
      <c r="D1" s="65"/>
      <c r="E1" s="65"/>
      <c r="F1" s="66"/>
    </row>
    <row r="2" spans="1:9" x14ac:dyDescent="0.25">
      <c r="A2" s="8" t="s">
        <v>0</v>
      </c>
      <c r="B2" s="17" t="s">
        <v>11</v>
      </c>
      <c r="C2" s="6" t="s">
        <v>1</v>
      </c>
      <c r="D2" s="3" t="s">
        <v>2</v>
      </c>
      <c r="E2" s="12" t="s">
        <v>3</v>
      </c>
      <c r="F2" s="16" t="s">
        <v>4</v>
      </c>
    </row>
    <row r="3" spans="1:9" x14ac:dyDescent="0.25">
      <c r="A3" s="9" t="s">
        <v>7</v>
      </c>
      <c r="B3" s="18" t="s">
        <v>14</v>
      </c>
      <c r="C3" s="19">
        <v>300</v>
      </c>
      <c r="D3" s="4">
        <v>1</v>
      </c>
      <c r="E3" s="36" t="s">
        <v>6</v>
      </c>
      <c r="F3" s="29" t="s">
        <v>5</v>
      </c>
    </row>
    <row r="4" spans="1:9" x14ac:dyDescent="0.25">
      <c r="A4" s="9" t="s">
        <v>28</v>
      </c>
      <c r="B4" s="18" t="s">
        <v>28</v>
      </c>
      <c r="C4" s="19">
        <v>300</v>
      </c>
      <c r="D4" s="4">
        <v>1</v>
      </c>
      <c r="E4" s="13" t="s">
        <v>8</v>
      </c>
      <c r="F4" s="29" t="s">
        <v>5</v>
      </c>
    </row>
    <row r="5" spans="1:9" x14ac:dyDescent="0.25">
      <c r="A5" s="9" t="s">
        <v>15</v>
      </c>
      <c r="B5" s="18" t="s">
        <v>15</v>
      </c>
      <c r="C5" s="19">
        <v>500</v>
      </c>
      <c r="D5" s="4">
        <v>10</v>
      </c>
      <c r="E5" s="13" t="s">
        <v>6</v>
      </c>
      <c r="F5" s="29" t="s">
        <v>5</v>
      </c>
      <c r="G5" s="7"/>
    </row>
    <row r="6" spans="1:9" x14ac:dyDescent="0.25">
      <c r="A6" s="9" t="s">
        <v>7</v>
      </c>
      <c r="B6" s="18" t="s">
        <v>14</v>
      </c>
      <c r="C6" s="19">
        <v>300</v>
      </c>
      <c r="D6" s="4">
        <v>15</v>
      </c>
      <c r="E6" s="36" t="s">
        <v>6</v>
      </c>
      <c r="F6" s="29" t="s">
        <v>5</v>
      </c>
    </row>
    <row r="7" spans="1:9" x14ac:dyDescent="0.25">
      <c r="A7" s="9" t="s">
        <v>28</v>
      </c>
      <c r="B7" s="18" t="s">
        <v>28</v>
      </c>
      <c r="C7" s="19">
        <v>300</v>
      </c>
      <c r="D7" s="4">
        <v>15</v>
      </c>
      <c r="E7" s="13" t="s">
        <v>8</v>
      </c>
      <c r="F7" s="29" t="s">
        <v>5</v>
      </c>
    </row>
    <row r="8" spans="1:9" x14ac:dyDescent="0.25">
      <c r="A8" s="46" t="s">
        <v>32</v>
      </c>
      <c r="B8" s="43" t="s">
        <v>30</v>
      </c>
      <c r="C8" s="47">
        <v>134.97999999999999</v>
      </c>
      <c r="D8" s="4">
        <v>15</v>
      </c>
      <c r="E8" s="13" t="s">
        <v>6</v>
      </c>
      <c r="F8" s="29" t="s">
        <v>5</v>
      </c>
    </row>
    <row r="9" spans="1:9" s="44" customFormat="1" x14ac:dyDescent="0.25">
      <c r="A9" s="46" t="s">
        <v>31</v>
      </c>
      <c r="B9" s="43" t="s">
        <v>29</v>
      </c>
      <c r="C9" s="47">
        <v>100</v>
      </c>
      <c r="D9" s="45">
        <v>15</v>
      </c>
      <c r="E9" s="48" t="s">
        <v>6</v>
      </c>
      <c r="F9" s="49" t="s">
        <v>5</v>
      </c>
    </row>
    <row r="10" spans="1:9" x14ac:dyDescent="0.25">
      <c r="A10" s="46" t="s">
        <v>52</v>
      </c>
      <c r="B10" s="9" t="s">
        <v>10</v>
      </c>
      <c r="C10" s="19">
        <v>102</v>
      </c>
      <c r="D10" s="4">
        <v>22</v>
      </c>
      <c r="E10" s="13" t="s">
        <v>6</v>
      </c>
      <c r="F10" s="29" t="s">
        <v>5</v>
      </c>
    </row>
    <row r="11" spans="1:9" x14ac:dyDescent="0.25">
      <c r="A11" s="9" t="s">
        <v>9</v>
      </c>
      <c r="B11" s="9" t="s">
        <v>9</v>
      </c>
      <c r="C11" s="19">
        <v>1000</v>
      </c>
      <c r="D11" s="4">
        <v>22</v>
      </c>
      <c r="E11" s="13" t="s">
        <v>6</v>
      </c>
      <c r="F11" s="29" t="s">
        <v>5</v>
      </c>
      <c r="G11" s="34"/>
    </row>
    <row r="12" spans="1:9" x14ac:dyDescent="0.25">
      <c r="A12" s="9" t="s">
        <v>27</v>
      </c>
      <c r="B12" s="18" t="s">
        <v>24</v>
      </c>
      <c r="C12" s="47">
        <v>118</v>
      </c>
      <c r="D12" s="4">
        <v>23</v>
      </c>
      <c r="E12" s="13" t="s">
        <v>6</v>
      </c>
      <c r="F12" s="29" t="s">
        <v>5</v>
      </c>
    </row>
    <row r="13" spans="1:9" s="44" customFormat="1" x14ac:dyDescent="0.25">
      <c r="A13" s="46" t="s">
        <v>33</v>
      </c>
      <c r="B13" s="43" t="s">
        <v>13</v>
      </c>
      <c r="C13" s="47">
        <v>22.9</v>
      </c>
      <c r="D13" s="45">
        <v>25</v>
      </c>
      <c r="E13" s="48" t="s">
        <v>55</v>
      </c>
      <c r="F13" s="49" t="s">
        <v>5</v>
      </c>
    </row>
    <row r="14" spans="1:9" x14ac:dyDescent="0.25">
      <c r="A14" s="46" t="s">
        <v>16</v>
      </c>
      <c r="B14" s="18" t="s">
        <v>12</v>
      </c>
      <c r="C14" s="19">
        <v>200</v>
      </c>
      <c r="D14" s="4">
        <v>25</v>
      </c>
      <c r="E14" s="48" t="s">
        <v>55</v>
      </c>
      <c r="F14" s="29" t="s">
        <v>5</v>
      </c>
      <c r="G14" s="30"/>
    </row>
    <row r="15" spans="1:9" x14ac:dyDescent="0.25">
      <c r="A15" s="9" t="s">
        <v>7</v>
      </c>
      <c r="B15" s="18" t="s">
        <v>14</v>
      </c>
      <c r="C15" s="19">
        <v>700</v>
      </c>
      <c r="D15" s="4">
        <v>25</v>
      </c>
      <c r="E15" s="48" t="s">
        <v>55</v>
      </c>
      <c r="F15" s="29" t="s">
        <v>5</v>
      </c>
      <c r="G15" s="34">
        <f>SUM(C13:C15)</f>
        <v>922.9</v>
      </c>
      <c r="H15" s="7"/>
      <c r="I15" s="7"/>
    </row>
    <row r="16" spans="1:9" x14ac:dyDescent="0.25">
      <c r="A16" s="10"/>
      <c r="C16" s="26">
        <f>SUM(C3:C15)</f>
        <v>4077.88</v>
      </c>
      <c r="D16" s="5"/>
      <c r="E16" s="15"/>
    </row>
    <row r="18" spans="1:8" x14ac:dyDescent="0.25">
      <c r="A18" s="64" t="s">
        <v>35</v>
      </c>
      <c r="B18" s="65"/>
      <c r="C18" s="65"/>
      <c r="D18" s="65"/>
      <c r="E18" s="65"/>
      <c r="F18" s="66"/>
    </row>
    <row r="19" spans="1:8" x14ac:dyDescent="0.25">
      <c r="A19" s="8" t="s">
        <v>0</v>
      </c>
      <c r="B19" s="17" t="s">
        <v>11</v>
      </c>
      <c r="C19" s="6" t="s">
        <v>1</v>
      </c>
      <c r="D19" s="3" t="s">
        <v>2</v>
      </c>
      <c r="E19" s="12" t="s">
        <v>17</v>
      </c>
      <c r="F19" s="16" t="s">
        <v>4</v>
      </c>
    </row>
    <row r="20" spans="1:8" x14ac:dyDescent="0.25">
      <c r="A20" s="23" t="s">
        <v>53</v>
      </c>
      <c r="B20" s="18" t="s">
        <v>18</v>
      </c>
      <c r="C20" s="40">
        <v>4200</v>
      </c>
      <c r="D20" s="4">
        <v>21</v>
      </c>
      <c r="E20" s="13" t="s">
        <v>6</v>
      </c>
      <c r="F20" s="29" t="s">
        <v>5</v>
      </c>
    </row>
    <row r="21" spans="1:8" s="44" customFormat="1" x14ac:dyDescent="0.25">
      <c r="A21" s="39" t="s">
        <v>54</v>
      </c>
      <c r="B21" s="43" t="s">
        <v>54</v>
      </c>
      <c r="C21" s="40">
        <v>100</v>
      </c>
      <c r="D21" s="45">
        <v>21</v>
      </c>
      <c r="E21" s="48" t="s">
        <v>6</v>
      </c>
      <c r="F21" s="49" t="s">
        <v>5</v>
      </c>
      <c r="G21" s="34"/>
      <c r="H21" s="34"/>
    </row>
    <row r="22" spans="1:8" x14ac:dyDescent="0.25">
      <c r="C22" s="24">
        <f>SUM(C20:C21)</f>
        <v>4300</v>
      </c>
      <c r="E22" s="31"/>
      <c r="F22" s="51"/>
    </row>
    <row r="23" spans="1:8" customFormat="1" x14ac:dyDescent="0.25"/>
    <row r="24" spans="1:8" s="44" customFormat="1" x14ac:dyDescent="0.25">
      <c r="A24" s="64" t="s">
        <v>40</v>
      </c>
      <c r="B24" s="65"/>
      <c r="C24" s="65"/>
      <c r="D24" s="65"/>
      <c r="E24" s="65"/>
      <c r="F24" s="66"/>
    </row>
    <row r="25" spans="1:8" s="44" customFormat="1" x14ac:dyDescent="0.25">
      <c r="A25" s="8" t="s">
        <v>0</v>
      </c>
      <c r="B25" s="17" t="s">
        <v>11</v>
      </c>
      <c r="C25" s="6" t="s">
        <v>1</v>
      </c>
      <c r="D25" s="3" t="s">
        <v>2</v>
      </c>
      <c r="E25" s="12" t="s">
        <v>41</v>
      </c>
      <c r="F25" s="16" t="s">
        <v>4</v>
      </c>
    </row>
    <row r="26" spans="1:8" s="44" customFormat="1" x14ac:dyDescent="0.25">
      <c r="A26" s="46"/>
      <c r="B26" s="43"/>
      <c r="C26" s="52"/>
      <c r="D26" s="45"/>
      <c r="E26" s="48"/>
      <c r="F26" s="49"/>
    </row>
    <row r="27" spans="1:8" s="44" customFormat="1" x14ac:dyDescent="0.25">
      <c r="A27" s="53"/>
      <c r="B27" s="54"/>
      <c r="C27" s="55">
        <f>SUM(C26)</f>
        <v>0</v>
      </c>
      <c r="D27" s="56"/>
      <c r="E27" s="57"/>
      <c r="F27" s="42"/>
    </row>
    <row r="28" spans="1:8" s="44" customFormat="1" x14ac:dyDescent="0.25">
      <c r="A28" s="53"/>
      <c r="B28" s="54"/>
      <c r="C28" s="58"/>
      <c r="D28" s="56"/>
      <c r="E28" s="57"/>
      <c r="F28" s="42"/>
    </row>
    <row r="29" spans="1:8" s="44" customFormat="1" x14ac:dyDescent="0.25">
      <c r="A29" s="64" t="s">
        <v>42</v>
      </c>
      <c r="B29" s="65"/>
      <c r="C29" s="65"/>
      <c r="D29" s="65"/>
      <c r="E29" s="65"/>
      <c r="F29" s="66"/>
    </row>
    <row r="30" spans="1:8" s="44" customFormat="1" x14ac:dyDescent="0.25">
      <c r="A30" s="8" t="s">
        <v>0</v>
      </c>
      <c r="B30" s="17" t="s">
        <v>11</v>
      </c>
      <c r="C30" s="6" t="s">
        <v>1</v>
      </c>
      <c r="D30" s="3" t="s">
        <v>2</v>
      </c>
      <c r="E30" s="12" t="s">
        <v>43</v>
      </c>
      <c r="F30" s="16" t="s">
        <v>4</v>
      </c>
    </row>
    <row r="31" spans="1:8" s="44" customFormat="1" x14ac:dyDescent="0.25">
      <c r="A31" s="46"/>
      <c r="B31" s="43"/>
      <c r="C31" s="47"/>
      <c r="D31" s="45"/>
      <c r="E31" s="48"/>
      <c r="F31" s="49"/>
    </row>
    <row r="32" spans="1:8" s="44" customFormat="1" x14ac:dyDescent="0.25">
      <c r="A32" s="53"/>
      <c r="B32" s="54"/>
      <c r="C32" s="26">
        <f>SUM(C31)</f>
        <v>0</v>
      </c>
      <c r="D32" s="56"/>
      <c r="E32" s="57"/>
      <c r="F32" s="42"/>
    </row>
    <row r="33" spans="1:6" s="44" customFormat="1" x14ac:dyDescent="0.25">
      <c r="A33" s="53"/>
      <c r="B33" s="54"/>
      <c r="D33" s="56"/>
      <c r="E33" s="57"/>
      <c r="F33" s="42"/>
    </row>
    <row r="34" spans="1:6" s="44" customFormat="1" x14ac:dyDescent="0.25">
      <c r="A34" s="11"/>
      <c r="B34" s="25" t="s">
        <v>19</v>
      </c>
      <c r="C34" s="24">
        <v>2000</v>
      </c>
      <c r="E34" s="31"/>
      <c r="F34" s="31"/>
    </row>
    <row r="35" spans="1:6" s="44" customFormat="1" x14ac:dyDescent="0.25">
      <c r="A35" s="11"/>
      <c r="B35" s="25" t="s">
        <v>36</v>
      </c>
      <c r="C35" s="24">
        <f>C22-C16</f>
        <v>222.11999999999989</v>
      </c>
      <c r="E35" s="31"/>
      <c r="F35" s="31"/>
    </row>
    <row r="36" spans="1:6" s="44" customFormat="1" x14ac:dyDescent="0.25">
      <c r="A36" s="11"/>
      <c r="B36" s="25" t="s">
        <v>37</v>
      </c>
      <c r="C36" s="24">
        <f>C34+C35</f>
        <v>2222.12</v>
      </c>
      <c r="E36" s="31"/>
      <c r="F36" s="31"/>
    </row>
    <row r="37" spans="1:6" s="44" customFormat="1" x14ac:dyDescent="0.25">
      <c r="A37" s="11"/>
      <c r="B37" s="25" t="s">
        <v>38</v>
      </c>
      <c r="C37" s="24">
        <f>C27-C32</f>
        <v>0</v>
      </c>
      <c r="E37" s="31"/>
      <c r="F37" s="31"/>
    </row>
    <row r="38" spans="1:6" s="44" customFormat="1" x14ac:dyDescent="0.25">
      <c r="A38" s="11"/>
      <c r="B38" s="25" t="s">
        <v>20</v>
      </c>
      <c r="C38" s="24">
        <f>C36-C37</f>
        <v>2222.12</v>
      </c>
      <c r="E38" s="31"/>
      <c r="F38" s="31"/>
    </row>
    <row r="39" spans="1:6" s="44" customFormat="1" x14ac:dyDescent="0.25">
      <c r="A39" s="11"/>
      <c r="C39" s="34"/>
      <c r="E39" s="31"/>
      <c r="F39" s="31"/>
    </row>
    <row r="40" spans="1:6" s="44" customFormat="1" x14ac:dyDescent="0.25">
      <c r="A40" s="27" t="s">
        <v>21</v>
      </c>
      <c r="B40" s="25" t="s">
        <v>22</v>
      </c>
      <c r="C40" s="28"/>
      <c r="E40" s="31"/>
      <c r="F40" s="31"/>
    </row>
    <row r="41" spans="1:6" s="44" customFormat="1" x14ac:dyDescent="0.25">
      <c r="A41" s="27"/>
      <c r="B41" s="25" t="s">
        <v>39</v>
      </c>
      <c r="C41" s="28"/>
      <c r="E41" s="31"/>
      <c r="F41" s="31"/>
    </row>
    <row r="42" spans="1:6" s="44" customFormat="1" x14ac:dyDescent="0.25">
      <c r="A42" s="11"/>
      <c r="B42" s="25" t="s">
        <v>23</v>
      </c>
      <c r="C42" s="28"/>
      <c r="E42" s="31"/>
      <c r="F42" s="31"/>
    </row>
  </sheetData>
  <autoFilter ref="A2:E2"/>
  <mergeCells count="4">
    <mergeCell ref="A18:F18"/>
    <mergeCell ref="A1:F1"/>
    <mergeCell ref="A24:F24"/>
    <mergeCell ref="A29:F29"/>
  </mergeCells>
  <conditionalFormatting sqref="F20:F21 F26 F31 F3:F15">
    <cfRule type="cellIs" dxfId="44" priority="46" operator="equal">
      <formula>"SIM"</formula>
    </cfRule>
  </conditionalFormatting>
  <conditionalFormatting sqref="C34:C38 C40:C42">
    <cfRule type="cellIs" dxfId="43" priority="1106" operator="lessThan">
      <formula>0</formula>
    </cfRule>
  </conditionalFormatting>
  <conditionalFormatting sqref="C34 C36 C38 C40:C42">
    <cfRule type="cellIs" dxfId="42" priority="51" operator="greaterThanOrEqual">
      <formula>0</formula>
    </cfRule>
  </conditionalFormatting>
  <conditionalFormatting sqref="C35 C37">
    <cfRule type="cellIs" dxfId="41" priority="49" operator="greaterThanOrEqual">
      <formula>0</formula>
    </cfRule>
  </conditionalFormatting>
  <pageMargins left="0.51181102362204722" right="0.19685039370078741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20" sqref="A20:XFD21"/>
    </sheetView>
  </sheetViews>
  <sheetFormatPr defaultColWidth="9.140625" defaultRowHeight="15" x14ac:dyDescent="0.25"/>
  <cols>
    <col min="1" max="1" width="51.42578125" style="11" customWidth="1"/>
    <col min="2" max="2" width="18.5703125" style="32" bestFit="1" customWidth="1"/>
    <col min="3" max="3" width="9.7109375" style="34" customWidth="1"/>
    <col min="4" max="4" width="7.28515625" style="32" bestFit="1" customWidth="1"/>
    <col min="5" max="5" width="19.140625" style="31" bestFit="1" customWidth="1"/>
    <col min="6" max="6" width="8.7109375" style="31" bestFit="1" customWidth="1"/>
    <col min="7" max="16384" width="9.140625" style="32"/>
  </cols>
  <sheetData>
    <row r="1" spans="1:9" s="44" customFormat="1" x14ac:dyDescent="0.25">
      <c r="A1" s="64" t="s">
        <v>34</v>
      </c>
      <c r="B1" s="65"/>
      <c r="C1" s="65"/>
      <c r="D1" s="65"/>
      <c r="E1" s="65"/>
      <c r="F1" s="66"/>
    </row>
    <row r="2" spans="1:9" x14ac:dyDescent="0.25">
      <c r="A2" s="8" t="s">
        <v>0</v>
      </c>
      <c r="B2" s="17" t="s">
        <v>11</v>
      </c>
      <c r="C2" s="6" t="s">
        <v>1</v>
      </c>
      <c r="D2" s="3" t="s">
        <v>2</v>
      </c>
      <c r="E2" s="12" t="s">
        <v>3</v>
      </c>
      <c r="F2" s="16" t="s">
        <v>4</v>
      </c>
    </row>
    <row r="3" spans="1:9" x14ac:dyDescent="0.25">
      <c r="A3" s="35" t="s">
        <v>7</v>
      </c>
      <c r="B3" s="37" t="s">
        <v>14</v>
      </c>
      <c r="C3" s="38">
        <v>300</v>
      </c>
      <c r="D3" s="33">
        <v>1</v>
      </c>
      <c r="E3" s="36" t="s">
        <v>6</v>
      </c>
      <c r="F3" s="41" t="s">
        <v>5</v>
      </c>
    </row>
    <row r="4" spans="1:9" s="44" customFormat="1" x14ac:dyDescent="0.25">
      <c r="A4" s="46" t="s">
        <v>28</v>
      </c>
      <c r="B4" s="43" t="s">
        <v>28</v>
      </c>
      <c r="C4" s="47">
        <v>300</v>
      </c>
      <c r="D4" s="45">
        <v>1</v>
      </c>
      <c r="E4" s="48" t="s">
        <v>8</v>
      </c>
      <c r="F4" s="49" t="s">
        <v>5</v>
      </c>
    </row>
    <row r="5" spans="1:9" s="44" customFormat="1" x14ac:dyDescent="0.25">
      <c r="A5" s="46" t="s">
        <v>15</v>
      </c>
      <c r="B5" s="43" t="s">
        <v>15</v>
      </c>
      <c r="C5" s="47">
        <v>500</v>
      </c>
      <c r="D5" s="45">
        <v>10</v>
      </c>
      <c r="E5" s="48" t="s">
        <v>6</v>
      </c>
      <c r="F5" s="49" t="s">
        <v>5</v>
      </c>
      <c r="G5" s="34"/>
    </row>
    <row r="6" spans="1:9" s="44" customFormat="1" x14ac:dyDescent="0.25">
      <c r="A6" s="46" t="s">
        <v>7</v>
      </c>
      <c r="B6" s="43" t="s">
        <v>14</v>
      </c>
      <c r="C6" s="47">
        <v>300</v>
      </c>
      <c r="D6" s="45">
        <v>15</v>
      </c>
      <c r="E6" s="48" t="s">
        <v>6</v>
      </c>
      <c r="F6" s="49" t="s">
        <v>5</v>
      </c>
    </row>
    <row r="7" spans="1:9" s="44" customFormat="1" x14ac:dyDescent="0.25">
      <c r="A7" s="46" t="s">
        <v>28</v>
      </c>
      <c r="B7" s="43" t="s">
        <v>28</v>
      </c>
      <c r="C7" s="47">
        <v>300</v>
      </c>
      <c r="D7" s="45">
        <v>15</v>
      </c>
      <c r="E7" s="48" t="s">
        <v>8</v>
      </c>
      <c r="F7" s="49" t="s">
        <v>5</v>
      </c>
    </row>
    <row r="8" spans="1:9" s="44" customFormat="1" x14ac:dyDescent="0.25">
      <c r="A8" s="46" t="s">
        <v>32</v>
      </c>
      <c r="B8" s="43" t="s">
        <v>30</v>
      </c>
      <c r="C8" s="47">
        <v>134.97999999999999</v>
      </c>
      <c r="D8" s="45">
        <v>15</v>
      </c>
      <c r="E8" s="48" t="s">
        <v>6</v>
      </c>
      <c r="F8" s="49" t="s">
        <v>5</v>
      </c>
    </row>
    <row r="9" spans="1:9" s="44" customFormat="1" x14ac:dyDescent="0.25">
      <c r="A9" s="46" t="s">
        <v>31</v>
      </c>
      <c r="B9" s="43" t="s">
        <v>29</v>
      </c>
      <c r="C9" s="47">
        <v>100</v>
      </c>
      <c r="D9" s="45">
        <v>15</v>
      </c>
      <c r="E9" s="48" t="s">
        <v>6</v>
      </c>
      <c r="F9" s="49" t="s">
        <v>5</v>
      </c>
    </row>
    <row r="10" spans="1:9" s="44" customFormat="1" x14ac:dyDescent="0.25">
      <c r="A10" s="46" t="s">
        <v>52</v>
      </c>
      <c r="B10" s="46" t="s">
        <v>10</v>
      </c>
      <c r="C10" s="47">
        <v>102</v>
      </c>
      <c r="D10" s="45">
        <v>22</v>
      </c>
      <c r="E10" s="48" t="s">
        <v>6</v>
      </c>
      <c r="F10" s="49" t="s">
        <v>5</v>
      </c>
    </row>
    <row r="11" spans="1:9" s="44" customFormat="1" x14ac:dyDescent="0.25">
      <c r="A11" s="46" t="s">
        <v>9</v>
      </c>
      <c r="B11" s="46" t="s">
        <v>9</v>
      </c>
      <c r="C11" s="47">
        <v>1000</v>
      </c>
      <c r="D11" s="45">
        <v>22</v>
      </c>
      <c r="E11" s="48" t="s">
        <v>6</v>
      </c>
      <c r="F11" s="49" t="s">
        <v>5</v>
      </c>
      <c r="G11" s="34"/>
    </row>
    <row r="12" spans="1:9" s="44" customFormat="1" x14ac:dyDescent="0.25">
      <c r="A12" s="46" t="s">
        <v>27</v>
      </c>
      <c r="B12" s="43" t="s">
        <v>24</v>
      </c>
      <c r="C12" s="47">
        <v>118</v>
      </c>
      <c r="D12" s="45">
        <v>23</v>
      </c>
      <c r="E12" s="48" t="s">
        <v>6</v>
      </c>
      <c r="F12" s="49" t="s">
        <v>5</v>
      </c>
    </row>
    <row r="13" spans="1:9" s="44" customFormat="1" x14ac:dyDescent="0.25">
      <c r="A13" s="46" t="s">
        <v>33</v>
      </c>
      <c r="B13" s="43" t="s">
        <v>13</v>
      </c>
      <c r="C13" s="47">
        <v>22.9</v>
      </c>
      <c r="D13" s="45">
        <v>25</v>
      </c>
      <c r="E13" s="48" t="s">
        <v>55</v>
      </c>
      <c r="F13" s="49" t="s">
        <v>5</v>
      </c>
    </row>
    <row r="14" spans="1:9" s="44" customFormat="1" x14ac:dyDescent="0.25">
      <c r="A14" s="46" t="s">
        <v>16</v>
      </c>
      <c r="B14" s="43" t="s">
        <v>12</v>
      </c>
      <c r="C14" s="47">
        <v>200</v>
      </c>
      <c r="D14" s="45">
        <v>25</v>
      </c>
      <c r="E14" s="48" t="s">
        <v>55</v>
      </c>
      <c r="F14" s="49" t="s">
        <v>5</v>
      </c>
      <c r="G14" s="50"/>
    </row>
    <row r="15" spans="1:9" s="44" customFormat="1" x14ac:dyDescent="0.25">
      <c r="A15" s="46" t="s">
        <v>7</v>
      </c>
      <c r="B15" s="43" t="s">
        <v>14</v>
      </c>
      <c r="C15" s="47">
        <v>700</v>
      </c>
      <c r="D15" s="45">
        <v>25</v>
      </c>
      <c r="E15" s="48" t="s">
        <v>55</v>
      </c>
      <c r="F15" s="49" t="s">
        <v>5</v>
      </c>
      <c r="G15" s="34">
        <f>SUM(C13:C15)</f>
        <v>922.9</v>
      </c>
      <c r="H15" s="34"/>
      <c r="I15" s="34"/>
    </row>
    <row r="16" spans="1:9" x14ac:dyDescent="0.25">
      <c r="A16" s="10"/>
      <c r="C16" s="26">
        <f>SUM(C3:C15)</f>
        <v>4077.88</v>
      </c>
      <c r="D16" s="5"/>
      <c r="E16" s="15"/>
    </row>
    <row r="18" spans="1:8" x14ac:dyDescent="0.25">
      <c r="A18" s="64" t="s">
        <v>35</v>
      </c>
      <c r="B18" s="65"/>
      <c r="C18" s="65"/>
      <c r="D18" s="65"/>
      <c r="E18" s="65"/>
      <c r="F18" s="66"/>
    </row>
    <row r="19" spans="1:8" x14ac:dyDescent="0.25">
      <c r="A19" s="8" t="s">
        <v>0</v>
      </c>
      <c r="B19" s="17" t="s">
        <v>11</v>
      </c>
      <c r="C19" s="6" t="s">
        <v>1</v>
      </c>
      <c r="D19" s="3" t="s">
        <v>2</v>
      </c>
      <c r="E19" s="12" t="s">
        <v>17</v>
      </c>
      <c r="F19" s="16" t="s">
        <v>4</v>
      </c>
    </row>
    <row r="20" spans="1:8" s="44" customFormat="1" x14ac:dyDescent="0.25">
      <c r="A20" s="39" t="s">
        <v>53</v>
      </c>
      <c r="B20" s="43" t="s">
        <v>18</v>
      </c>
      <c r="C20" s="40">
        <v>4200</v>
      </c>
      <c r="D20" s="45">
        <v>21</v>
      </c>
      <c r="E20" s="48" t="s">
        <v>6</v>
      </c>
      <c r="F20" s="49" t="s">
        <v>5</v>
      </c>
    </row>
    <row r="21" spans="1:8" s="44" customFormat="1" x14ac:dyDescent="0.25">
      <c r="A21" s="39" t="s">
        <v>54</v>
      </c>
      <c r="B21" s="43" t="s">
        <v>54</v>
      </c>
      <c r="C21" s="40">
        <v>100</v>
      </c>
      <c r="D21" s="45">
        <v>21</v>
      </c>
      <c r="E21" s="48" t="s">
        <v>6</v>
      </c>
      <c r="F21" s="49" t="s">
        <v>5</v>
      </c>
      <c r="G21" s="34"/>
      <c r="H21" s="34"/>
    </row>
    <row r="22" spans="1:8" x14ac:dyDescent="0.25">
      <c r="C22" s="24">
        <f>SUM(C20:C21)</f>
        <v>4300</v>
      </c>
      <c r="F22" s="51"/>
    </row>
    <row r="23" spans="1:8" x14ac:dyDescent="0.25">
      <c r="A23"/>
      <c r="B23"/>
      <c r="C23"/>
      <c r="D23"/>
      <c r="E23"/>
      <c r="F23"/>
    </row>
    <row r="24" spans="1:8" s="44" customFormat="1" x14ac:dyDescent="0.25">
      <c r="A24" s="64" t="s">
        <v>40</v>
      </c>
      <c r="B24" s="65"/>
      <c r="C24" s="65"/>
      <c r="D24" s="65"/>
      <c r="E24" s="65"/>
      <c r="F24" s="66"/>
    </row>
    <row r="25" spans="1:8" s="44" customFormat="1" x14ac:dyDescent="0.25">
      <c r="A25" s="8" t="s">
        <v>0</v>
      </c>
      <c r="B25" s="17" t="s">
        <v>11</v>
      </c>
      <c r="C25" s="6" t="s">
        <v>1</v>
      </c>
      <c r="D25" s="3" t="s">
        <v>2</v>
      </c>
      <c r="E25" s="12" t="s">
        <v>41</v>
      </c>
      <c r="F25" s="16" t="s">
        <v>4</v>
      </c>
    </row>
    <row r="26" spans="1:8" s="44" customFormat="1" x14ac:dyDescent="0.25">
      <c r="A26" s="46"/>
      <c r="B26" s="43"/>
      <c r="C26" s="52"/>
      <c r="D26" s="45"/>
      <c r="E26" s="48"/>
      <c r="F26" s="49"/>
    </row>
    <row r="27" spans="1:8" s="44" customFormat="1" x14ac:dyDescent="0.25">
      <c r="A27" s="53"/>
      <c r="B27" s="54"/>
      <c r="C27" s="55">
        <f>SUM(C26)</f>
        <v>0</v>
      </c>
      <c r="D27" s="56"/>
      <c r="E27" s="57"/>
      <c r="F27" s="42"/>
    </row>
    <row r="28" spans="1:8" s="44" customFormat="1" x14ac:dyDescent="0.25">
      <c r="A28" s="53"/>
      <c r="B28" s="54"/>
      <c r="C28" s="58"/>
      <c r="D28" s="56"/>
      <c r="E28" s="57"/>
      <c r="F28" s="42"/>
    </row>
    <row r="29" spans="1:8" s="44" customFormat="1" x14ac:dyDescent="0.25">
      <c r="A29" s="64" t="s">
        <v>42</v>
      </c>
      <c r="B29" s="65"/>
      <c r="C29" s="65"/>
      <c r="D29" s="65"/>
      <c r="E29" s="65"/>
      <c r="F29" s="66"/>
    </row>
    <row r="30" spans="1:8" s="44" customFormat="1" x14ac:dyDescent="0.25">
      <c r="A30" s="8" t="s">
        <v>0</v>
      </c>
      <c r="B30" s="17" t="s">
        <v>11</v>
      </c>
      <c r="C30" s="6" t="s">
        <v>1</v>
      </c>
      <c r="D30" s="3" t="s">
        <v>2</v>
      </c>
      <c r="E30" s="12" t="s">
        <v>43</v>
      </c>
      <c r="F30" s="16" t="s">
        <v>4</v>
      </c>
    </row>
    <row r="31" spans="1:8" s="44" customFormat="1" x14ac:dyDescent="0.25">
      <c r="A31" s="46"/>
      <c r="B31" s="43"/>
      <c r="C31" s="47"/>
      <c r="D31" s="45"/>
      <c r="E31" s="48"/>
      <c r="F31" s="49"/>
    </row>
    <row r="32" spans="1:8" s="44" customFormat="1" x14ac:dyDescent="0.25">
      <c r="A32" s="53"/>
      <c r="B32" s="54"/>
      <c r="C32" s="26">
        <f>SUM(C31)</f>
        <v>0</v>
      </c>
      <c r="D32" s="56"/>
      <c r="E32" s="57"/>
      <c r="F32" s="42"/>
    </row>
    <row r="33" spans="1:6" s="44" customFormat="1" x14ac:dyDescent="0.25">
      <c r="A33" s="53"/>
      <c r="B33" s="54"/>
      <c r="D33" s="56"/>
      <c r="E33" s="57"/>
      <c r="F33" s="42"/>
    </row>
    <row r="34" spans="1:6" s="44" customFormat="1" x14ac:dyDescent="0.25">
      <c r="A34" s="11"/>
      <c r="B34" s="25" t="s">
        <v>19</v>
      </c>
      <c r="C34" s="24">
        <f>'Jan-2018'!C38</f>
        <v>2222.12</v>
      </c>
      <c r="E34" s="31"/>
      <c r="F34" s="31"/>
    </row>
    <row r="35" spans="1:6" s="44" customFormat="1" x14ac:dyDescent="0.25">
      <c r="A35" s="11"/>
      <c r="B35" s="25" t="s">
        <v>36</v>
      </c>
      <c r="C35" s="24">
        <f>C22-C16</f>
        <v>222.11999999999989</v>
      </c>
      <c r="E35" s="31"/>
      <c r="F35" s="31"/>
    </row>
    <row r="36" spans="1:6" s="44" customFormat="1" x14ac:dyDescent="0.25">
      <c r="A36" s="11"/>
      <c r="B36" s="25" t="s">
        <v>37</v>
      </c>
      <c r="C36" s="24">
        <f>C34+C35</f>
        <v>2444.2399999999998</v>
      </c>
      <c r="E36" s="31"/>
      <c r="F36" s="31"/>
    </row>
    <row r="37" spans="1:6" s="44" customFormat="1" x14ac:dyDescent="0.25">
      <c r="A37" s="11"/>
      <c r="B37" s="25" t="s">
        <v>38</v>
      </c>
      <c r="C37" s="24">
        <f>C27-C32</f>
        <v>0</v>
      </c>
      <c r="E37" s="31"/>
      <c r="F37" s="31"/>
    </row>
    <row r="38" spans="1:6" s="44" customFormat="1" x14ac:dyDescent="0.25">
      <c r="A38" s="11"/>
      <c r="B38" s="25" t="s">
        <v>20</v>
      </c>
      <c r="C38" s="24">
        <f>C36-C37</f>
        <v>2444.2399999999998</v>
      </c>
      <c r="E38" s="31"/>
      <c r="F38" s="31"/>
    </row>
    <row r="39" spans="1:6" s="44" customFormat="1" x14ac:dyDescent="0.25">
      <c r="A39" s="11"/>
      <c r="C39" s="34"/>
      <c r="E39" s="31"/>
      <c r="F39" s="31"/>
    </row>
    <row r="40" spans="1:6" s="44" customFormat="1" x14ac:dyDescent="0.25">
      <c r="A40" s="27" t="s">
        <v>21</v>
      </c>
      <c r="B40" s="25" t="s">
        <v>22</v>
      </c>
      <c r="C40" s="28"/>
      <c r="E40" s="31"/>
      <c r="F40" s="31"/>
    </row>
    <row r="41" spans="1:6" s="44" customFormat="1" x14ac:dyDescent="0.25">
      <c r="A41" s="27"/>
      <c r="B41" s="25" t="s">
        <v>39</v>
      </c>
      <c r="C41" s="28"/>
      <c r="E41" s="31"/>
      <c r="F41" s="31"/>
    </row>
    <row r="42" spans="1:6" s="44" customFormat="1" x14ac:dyDescent="0.25">
      <c r="A42" s="11"/>
      <c r="B42" s="25" t="s">
        <v>23</v>
      </c>
      <c r="C42" s="28"/>
      <c r="E42" s="31"/>
      <c r="F42" s="31"/>
    </row>
  </sheetData>
  <autoFilter ref="A2:E2"/>
  <mergeCells count="4">
    <mergeCell ref="A18:F18"/>
    <mergeCell ref="A1:F1"/>
    <mergeCell ref="A24:F24"/>
    <mergeCell ref="A29:F29"/>
  </mergeCells>
  <conditionalFormatting sqref="F26 F31 F3">
    <cfRule type="cellIs" dxfId="40" priority="38" operator="equal">
      <formula>"SIM"</formula>
    </cfRule>
  </conditionalFormatting>
  <conditionalFormatting sqref="C34:C38 C40:C42">
    <cfRule type="cellIs" dxfId="39" priority="41" operator="lessThan">
      <formula>0</formula>
    </cfRule>
  </conditionalFormatting>
  <conditionalFormatting sqref="C34 C36 C38 C40:C42">
    <cfRule type="cellIs" dxfId="38" priority="40" operator="greaterThanOrEqual">
      <formula>0</formula>
    </cfRule>
  </conditionalFormatting>
  <conditionalFormatting sqref="C35 C37">
    <cfRule type="cellIs" dxfId="37" priority="39" operator="greaterThanOrEqual">
      <formula>0</formula>
    </cfRule>
  </conditionalFormatting>
  <conditionalFormatting sqref="F4:F15">
    <cfRule type="cellIs" dxfId="36" priority="2" operator="equal">
      <formula>"SIM"</formula>
    </cfRule>
  </conditionalFormatting>
  <conditionalFormatting sqref="F20:F21">
    <cfRule type="cellIs" dxfId="35" priority="1" operator="equal">
      <formula>"SIM"</formula>
    </cfRule>
  </conditionalFormatting>
  <pageMargins left="0.51181102362204722" right="0.19685039370078741" top="0.78740157480314965" bottom="0.78740157480314965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20" sqref="A20:XFD21"/>
    </sheetView>
  </sheetViews>
  <sheetFormatPr defaultColWidth="9.140625" defaultRowHeight="15" x14ac:dyDescent="0.25"/>
  <cols>
    <col min="1" max="1" width="51.42578125" style="11" customWidth="1"/>
    <col min="2" max="2" width="18.5703125" style="32" bestFit="1" customWidth="1"/>
    <col min="3" max="3" width="9.7109375" style="34" customWidth="1"/>
    <col min="4" max="4" width="7.28515625" style="32" bestFit="1" customWidth="1"/>
    <col min="5" max="5" width="19.140625" style="31" bestFit="1" customWidth="1"/>
    <col min="6" max="6" width="8.7109375" style="31" bestFit="1" customWidth="1"/>
    <col min="7" max="16384" width="9.140625" style="32"/>
  </cols>
  <sheetData>
    <row r="1" spans="1:9" s="44" customFormat="1" x14ac:dyDescent="0.25">
      <c r="A1" s="64" t="s">
        <v>34</v>
      </c>
      <c r="B1" s="65"/>
      <c r="C1" s="65"/>
      <c r="D1" s="65"/>
      <c r="E1" s="65"/>
      <c r="F1" s="66"/>
    </row>
    <row r="2" spans="1:9" x14ac:dyDescent="0.25">
      <c r="A2" s="8" t="s">
        <v>0</v>
      </c>
      <c r="B2" s="17" t="s">
        <v>11</v>
      </c>
      <c r="C2" s="6" t="s">
        <v>1</v>
      </c>
      <c r="D2" s="3" t="s">
        <v>2</v>
      </c>
      <c r="E2" s="12" t="s">
        <v>3</v>
      </c>
      <c r="F2" s="16" t="s">
        <v>4</v>
      </c>
    </row>
    <row r="3" spans="1:9" x14ac:dyDescent="0.25">
      <c r="A3" s="35" t="s">
        <v>7</v>
      </c>
      <c r="B3" s="37" t="s">
        <v>14</v>
      </c>
      <c r="C3" s="38">
        <v>300</v>
      </c>
      <c r="D3" s="33">
        <v>1</v>
      </c>
      <c r="E3" s="36" t="s">
        <v>6</v>
      </c>
      <c r="F3" s="41" t="s">
        <v>5</v>
      </c>
    </row>
    <row r="4" spans="1:9" s="44" customFormat="1" x14ac:dyDescent="0.25">
      <c r="A4" s="46" t="s">
        <v>28</v>
      </c>
      <c r="B4" s="43" t="s">
        <v>28</v>
      </c>
      <c r="C4" s="47">
        <v>300</v>
      </c>
      <c r="D4" s="45">
        <v>1</v>
      </c>
      <c r="E4" s="48" t="s">
        <v>8</v>
      </c>
      <c r="F4" s="49" t="s">
        <v>5</v>
      </c>
    </row>
    <row r="5" spans="1:9" s="44" customFormat="1" x14ac:dyDescent="0.25">
      <c r="A5" s="46" t="s">
        <v>15</v>
      </c>
      <c r="B5" s="43" t="s">
        <v>15</v>
      </c>
      <c r="C5" s="47">
        <v>500</v>
      </c>
      <c r="D5" s="45">
        <v>10</v>
      </c>
      <c r="E5" s="48" t="s">
        <v>6</v>
      </c>
      <c r="F5" s="49" t="s">
        <v>5</v>
      </c>
      <c r="G5" s="34"/>
    </row>
    <row r="6" spans="1:9" s="44" customFormat="1" x14ac:dyDescent="0.25">
      <c r="A6" s="46" t="s">
        <v>7</v>
      </c>
      <c r="B6" s="43" t="s">
        <v>14</v>
      </c>
      <c r="C6" s="47">
        <v>300</v>
      </c>
      <c r="D6" s="45">
        <v>15</v>
      </c>
      <c r="E6" s="48" t="s">
        <v>6</v>
      </c>
      <c r="F6" s="49" t="s">
        <v>5</v>
      </c>
    </row>
    <row r="7" spans="1:9" s="44" customFormat="1" x14ac:dyDescent="0.25">
      <c r="A7" s="46" t="s">
        <v>28</v>
      </c>
      <c r="B7" s="43" t="s">
        <v>28</v>
      </c>
      <c r="C7" s="47">
        <v>300</v>
      </c>
      <c r="D7" s="45">
        <v>15</v>
      </c>
      <c r="E7" s="48" t="s">
        <v>8</v>
      </c>
      <c r="F7" s="49" t="s">
        <v>5</v>
      </c>
    </row>
    <row r="8" spans="1:9" s="44" customFormat="1" x14ac:dyDescent="0.25">
      <c r="A8" s="46" t="s">
        <v>32</v>
      </c>
      <c r="B8" s="43" t="s">
        <v>30</v>
      </c>
      <c r="C8" s="47">
        <v>134.97999999999999</v>
      </c>
      <c r="D8" s="45">
        <v>15</v>
      </c>
      <c r="E8" s="48" t="s">
        <v>6</v>
      </c>
      <c r="F8" s="49" t="s">
        <v>5</v>
      </c>
    </row>
    <row r="9" spans="1:9" s="44" customFormat="1" x14ac:dyDescent="0.25">
      <c r="A9" s="46" t="s">
        <v>31</v>
      </c>
      <c r="B9" s="43" t="s">
        <v>29</v>
      </c>
      <c r="C9" s="47">
        <v>100</v>
      </c>
      <c r="D9" s="45">
        <v>15</v>
      </c>
      <c r="E9" s="48" t="s">
        <v>6</v>
      </c>
      <c r="F9" s="49" t="s">
        <v>5</v>
      </c>
    </row>
    <row r="10" spans="1:9" s="44" customFormat="1" x14ac:dyDescent="0.25">
      <c r="A10" s="46" t="s">
        <v>52</v>
      </c>
      <c r="B10" s="46" t="s">
        <v>10</v>
      </c>
      <c r="C10" s="47">
        <v>102</v>
      </c>
      <c r="D10" s="45">
        <v>22</v>
      </c>
      <c r="E10" s="48" t="s">
        <v>6</v>
      </c>
      <c r="F10" s="49" t="s">
        <v>5</v>
      </c>
    </row>
    <row r="11" spans="1:9" s="44" customFormat="1" x14ac:dyDescent="0.25">
      <c r="A11" s="46" t="s">
        <v>9</v>
      </c>
      <c r="B11" s="46" t="s">
        <v>9</v>
      </c>
      <c r="C11" s="47">
        <v>1000</v>
      </c>
      <c r="D11" s="45">
        <v>22</v>
      </c>
      <c r="E11" s="48" t="s">
        <v>6</v>
      </c>
      <c r="F11" s="49" t="s">
        <v>5</v>
      </c>
      <c r="G11" s="34"/>
    </row>
    <row r="12" spans="1:9" s="44" customFormat="1" x14ac:dyDescent="0.25">
      <c r="A12" s="46" t="s">
        <v>27</v>
      </c>
      <c r="B12" s="43" t="s">
        <v>24</v>
      </c>
      <c r="C12" s="47">
        <v>118</v>
      </c>
      <c r="D12" s="45">
        <v>23</v>
      </c>
      <c r="E12" s="48" t="s">
        <v>6</v>
      </c>
      <c r="F12" s="49" t="s">
        <v>5</v>
      </c>
    </row>
    <row r="13" spans="1:9" s="44" customFormat="1" x14ac:dyDescent="0.25">
      <c r="A13" s="46" t="s">
        <v>33</v>
      </c>
      <c r="B13" s="43" t="s">
        <v>13</v>
      </c>
      <c r="C13" s="47">
        <v>22.9</v>
      </c>
      <c r="D13" s="45">
        <v>25</v>
      </c>
      <c r="E13" s="48" t="s">
        <v>55</v>
      </c>
      <c r="F13" s="49" t="s">
        <v>5</v>
      </c>
    </row>
    <row r="14" spans="1:9" s="44" customFormat="1" x14ac:dyDescent="0.25">
      <c r="A14" s="46" t="s">
        <v>16</v>
      </c>
      <c r="B14" s="43" t="s">
        <v>12</v>
      </c>
      <c r="C14" s="47">
        <v>200</v>
      </c>
      <c r="D14" s="45">
        <v>25</v>
      </c>
      <c r="E14" s="48" t="s">
        <v>55</v>
      </c>
      <c r="F14" s="49" t="s">
        <v>5</v>
      </c>
      <c r="G14" s="50"/>
    </row>
    <row r="15" spans="1:9" s="44" customFormat="1" x14ac:dyDescent="0.25">
      <c r="A15" s="46" t="s">
        <v>7</v>
      </c>
      <c r="B15" s="43" t="s">
        <v>14</v>
      </c>
      <c r="C15" s="47">
        <v>700</v>
      </c>
      <c r="D15" s="45">
        <v>25</v>
      </c>
      <c r="E15" s="48" t="s">
        <v>55</v>
      </c>
      <c r="F15" s="49" t="s">
        <v>5</v>
      </c>
      <c r="G15" s="34">
        <f>SUM(C13:C15)</f>
        <v>922.9</v>
      </c>
      <c r="H15" s="34"/>
      <c r="I15" s="34"/>
    </row>
    <row r="16" spans="1:9" x14ac:dyDescent="0.25">
      <c r="A16" s="10"/>
      <c r="C16" s="26">
        <f>SUM(C3:C15)</f>
        <v>4077.88</v>
      </c>
      <c r="D16" s="5"/>
      <c r="E16" s="15"/>
    </row>
    <row r="18" spans="1:8" x14ac:dyDescent="0.25">
      <c r="A18" s="64" t="s">
        <v>35</v>
      </c>
      <c r="B18" s="65"/>
      <c r="C18" s="65"/>
      <c r="D18" s="65"/>
      <c r="E18" s="65"/>
      <c r="F18" s="66"/>
    </row>
    <row r="19" spans="1:8" x14ac:dyDescent="0.25">
      <c r="A19" s="8" t="s">
        <v>0</v>
      </c>
      <c r="B19" s="17" t="s">
        <v>11</v>
      </c>
      <c r="C19" s="6" t="s">
        <v>1</v>
      </c>
      <c r="D19" s="3" t="s">
        <v>2</v>
      </c>
      <c r="E19" s="12" t="s">
        <v>17</v>
      </c>
      <c r="F19" s="16" t="s">
        <v>4</v>
      </c>
    </row>
    <row r="20" spans="1:8" s="44" customFormat="1" x14ac:dyDescent="0.25">
      <c r="A20" s="39" t="s">
        <v>53</v>
      </c>
      <c r="B20" s="43" t="s">
        <v>18</v>
      </c>
      <c r="C20" s="40">
        <v>4200</v>
      </c>
      <c r="D20" s="45">
        <v>21</v>
      </c>
      <c r="E20" s="48" t="s">
        <v>6</v>
      </c>
      <c r="F20" s="49" t="s">
        <v>5</v>
      </c>
    </row>
    <row r="21" spans="1:8" s="44" customFormat="1" x14ac:dyDescent="0.25">
      <c r="A21" s="39" t="s">
        <v>54</v>
      </c>
      <c r="B21" s="43" t="s">
        <v>54</v>
      </c>
      <c r="C21" s="40">
        <v>100</v>
      </c>
      <c r="D21" s="45">
        <v>21</v>
      </c>
      <c r="E21" s="48" t="s">
        <v>6</v>
      </c>
      <c r="F21" s="49" t="s">
        <v>5</v>
      </c>
      <c r="G21" s="34"/>
      <c r="H21" s="34"/>
    </row>
    <row r="22" spans="1:8" x14ac:dyDescent="0.25">
      <c r="C22" s="24">
        <f>SUM(C20:C21)</f>
        <v>4300</v>
      </c>
      <c r="F22" s="51"/>
    </row>
    <row r="23" spans="1:8" customFormat="1" x14ac:dyDescent="0.25"/>
    <row r="24" spans="1:8" s="44" customFormat="1" x14ac:dyDescent="0.25">
      <c r="A24" s="64" t="s">
        <v>40</v>
      </c>
      <c r="B24" s="65"/>
      <c r="C24" s="65"/>
      <c r="D24" s="65"/>
      <c r="E24" s="65"/>
      <c r="F24" s="66"/>
    </row>
    <row r="25" spans="1:8" s="44" customFormat="1" x14ac:dyDescent="0.25">
      <c r="A25" s="8" t="s">
        <v>0</v>
      </c>
      <c r="B25" s="17" t="s">
        <v>11</v>
      </c>
      <c r="C25" s="6" t="s">
        <v>1</v>
      </c>
      <c r="D25" s="3" t="s">
        <v>2</v>
      </c>
      <c r="E25" s="12" t="s">
        <v>41</v>
      </c>
      <c r="F25" s="16" t="s">
        <v>4</v>
      </c>
    </row>
    <row r="26" spans="1:8" s="44" customFormat="1" x14ac:dyDescent="0.25">
      <c r="A26" s="46"/>
      <c r="B26" s="43"/>
      <c r="C26" s="52"/>
      <c r="D26" s="45"/>
      <c r="E26" s="48"/>
      <c r="F26" s="49"/>
    </row>
    <row r="27" spans="1:8" s="44" customFormat="1" x14ac:dyDescent="0.25">
      <c r="A27" s="53"/>
      <c r="B27" s="54"/>
      <c r="C27" s="55">
        <f>SUM(C26)</f>
        <v>0</v>
      </c>
      <c r="D27" s="56"/>
      <c r="E27" s="57"/>
      <c r="F27" s="42"/>
    </row>
    <row r="28" spans="1:8" s="44" customFormat="1" x14ac:dyDescent="0.25">
      <c r="A28" s="53"/>
      <c r="B28" s="54"/>
      <c r="C28" s="58"/>
      <c r="D28" s="56"/>
      <c r="E28" s="57"/>
      <c r="F28" s="42"/>
    </row>
    <row r="29" spans="1:8" s="44" customFormat="1" x14ac:dyDescent="0.25">
      <c r="A29" s="64" t="s">
        <v>42</v>
      </c>
      <c r="B29" s="65"/>
      <c r="C29" s="65"/>
      <c r="D29" s="65"/>
      <c r="E29" s="65"/>
      <c r="F29" s="66"/>
    </row>
    <row r="30" spans="1:8" s="44" customFormat="1" x14ac:dyDescent="0.25">
      <c r="A30" s="8" t="s">
        <v>0</v>
      </c>
      <c r="B30" s="17" t="s">
        <v>11</v>
      </c>
      <c r="C30" s="6" t="s">
        <v>1</v>
      </c>
      <c r="D30" s="3" t="s">
        <v>2</v>
      </c>
      <c r="E30" s="12" t="s">
        <v>43</v>
      </c>
      <c r="F30" s="16" t="s">
        <v>4</v>
      </c>
    </row>
    <row r="31" spans="1:8" s="44" customFormat="1" x14ac:dyDescent="0.25">
      <c r="A31" s="46"/>
      <c r="B31" s="43"/>
      <c r="C31" s="47"/>
      <c r="D31" s="45"/>
      <c r="E31" s="48"/>
      <c r="F31" s="49"/>
    </row>
    <row r="32" spans="1:8" s="44" customFormat="1" x14ac:dyDescent="0.25">
      <c r="A32" s="53"/>
      <c r="B32" s="54"/>
      <c r="C32" s="26">
        <f>SUM(C31)</f>
        <v>0</v>
      </c>
      <c r="D32" s="56"/>
      <c r="E32" s="57"/>
      <c r="F32" s="42"/>
    </row>
    <row r="33" spans="1:6" s="44" customFormat="1" x14ac:dyDescent="0.25">
      <c r="A33" s="53"/>
      <c r="B33" s="54"/>
      <c r="D33" s="56"/>
      <c r="E33" s="57"/>
      <c r="F33" s="42"/>
    </row>
    <row r="34" spans="1:6" s="44" customFormat="1" x14ac:dyDescent="0.25">
      <c r="A34" s="11"/>
      <c r="B34" s="25" t="s">
        <v>19</v>
      </c>
      <c r="C34" s="24">
        <f>'Fev-2018'!C38</f>
        <v>2444.2399999999998</v>
      </c>
      <c r="E34" s="31"/>
      <c r="F34" s="31"/>
    </row>
    <row r="35" spans="1:6" s="44" customFormat="1" x14ac:dyDescent="0.25">
      <c r="A35" s="11"/>
      <c r="B35" s="25" t="s">
        <v>36</v>
      </c>
      <c r="C35" s="24">
        <f>C22-C16</f>
        <v>222.11999999999989</v>
      </c>
      <c r="E35" s="31"/>
      <c r="F35" s="31"/>
    </row>
    <row r="36" spans="1:6" s="44" customFormat="1" x14ac:dyDescent="0.25">
      <c r="A36" s="11"/>
      <c r="B36" s="25" t="s">
        <v>37</v>
      </c>
      <c r="C36" s="24">
        <f>C34+C35</f>
        <v>2666.3599999999997</v>
      </c>
      <c r="E36" s="31"/>
      <c r="F36" s="31"/>
    </row>
    <row r="37" spans="1:6" s="44" customFormat="1" x14ac:dyDescent="0.25">
      <c r="A37" s="11"/>
      <c r="B37" s="25" t="s">
        <v>38</v>
      </c>
      <c r="C37" s="24">
        <f>C27-C32</f>
        <v>0</v>
      </c>
      <c r="E37" s="31"/>
      <c r="F37" s="31"/>
    </row>
    <row r="38" spans="1:6" s="44" customFormat="1" x14ac:dyDescent="0.25">
      <c r="A38" s="11"/>
      <c r="B38" s="25" t="s">
        <v>20</v>
      </c>
      <c r="C38" s="24">
        <f>C36-C37</f>
        <v>2666.3599999999997</v>
      </c>
      <c r="E38" s="31"/>
      <c r="F38" s="31"/>
    </row>
    <row r="39" spans="1:6" s="44" customFormat="1" x14ac:dyDescent="0.25">
      <c r="A39" s="11"/>
      <c r="C39" s="34"/>
      <c r="E39" s="31"/>
      <c r="F39" s="31"/>
    </row>
    <row r="40" spans="1:6" s="44" customFormat="1" x14ac:dyDescent="0.25">
      <c r="A40" s="27" t="s">
        <v>21</v>
      </c>
      <c r="B40" s="25" t="s">
        <v>22</v>
      </c>
      <c r="C40" s="28"/>
      <c r="E40" s="31"/>
      <c r="F40" s="31"/>
    </row>
    <row r="41" spans="1:6" s="44" customFormat="1" x14ac:dyDescent="0.25">
      <c r="A41" s="27"/>
      <c r="B41" s="25" t="s">
        <v>39</v>
      </c>
      <c r="C41" s="28"/>
      <c r="E41" s="31"/>
      <c r="F41" s="31"/>
    </row>
    <row r="42" spans="1:6" s="44" customFormat="1" x14ac:dyDescent="0.25">
      <c r="A42" s="11"/>
      <c r="B42" s="25" t="s">
        <v>23</v>
      </c>
      <c r="C42" s="28"/>
      <c r="E42" s="31"/>
      <c r="F42" s="31"/>
    </row>
  </sheetData>
  <autoFilter ref="A2:E2"/>
  <mergeCells count="4">
    <mergeCell ref="A18:F18"/>
    <mergeCell ref="A1:F1"/>
    <mergeCell ref="A24:F24"/>
    <mergeCell ref="A29:F29"/>
  </mergeCells>
  <conditionalFormatting sqref="F26 F31 F3">
    <cfRule type="cellIs" dxfId="34" priority="47" operator="equal">
      <formula>"SIM"</formula>
    </cfRule>
  </conditionalFormatting>
  <conditionalFormatting sqref="C34:C38 C40:C42">
    <cfRule type="cellIs" dxfId="33" priority="116" operator="lessThan">
      <formula>0</formula>
    </cfRule>
  </conditionalFormatting>
  <conditionalFormatting sqref="C34 C36 C38 C40:C42">
    <cfRule type="cellIs" dxfId="32" priority="49" operator="greaterThanOrEqual">
      <formula>0</formula>
    </cfRule>
  </conditionalFormatting>
  <conditionalFormatting sqref="C35 C37">
    <cfRule type="cellIs" dxfId="31" priority="48" operator="greaterThanOrEqual">
      <formula>0</formula>
    </cfRule>
  </conditionalFormatting>
  <conditionalFormatting sqref="F4:F15">
    <cfRule type="cellIs" dxfId="30" priority="2" operator="equal">
      <formula>"SIM"</formula>
    </cfRule>
  </conditionalFormatting>
  <conditionalFormatting sqref="F20:F21">
    <cfRule type="cellIs" dxfId="29" priority="1" operator="equal">
      <formula>"SIM"</formula>
    </cfRule>
  </conditionalFormatting>
  <pageMargins left="0.51181102362204722" right="0.19685039370078741" top="0.78740157480314965" bottom="0.78740157480314965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29" sqref="A29:F29"/>
    </sheetView>
  </sheetViews>
  <sheetFormatPr defaultColWidth="9.140625" defaultRowHeight="15" x14ac:dyDescent="0.25"/>
  <cols>
    <col min="1" max="1" width="51.42578125" style="11" customWidth="1"/>
    <col min="2" max="2" width="18.5703125" style="32" bestFit="1" customWidth="1"/>
    <col min="3" max="3" width="9.7109375" style="34" customWidth="1"/>
    <col min="4" max="4" width="7.28515625" style="32" bestFit="1" customWidth="1"/>
    <col min="5" max="5" width="19.140625" style="31" bestFit="1" customWidth="1"/>
    <col min="6" max="6" width="8.7109375" style="31" bestFit="1" customWidth="1"/>
    <col min="7" max="16384" width="9.140625" style="32"/>
  </cols>
  <sheetData>
    <row r="1" spans="1:9" s="44" customFormat="1" x14ac:dyDescent="0.25">
      <c r="A1" s="64" t="s">
        <v>34</v>
      </c>
      <c r="B1" s="65"/>
      <c r="C1" s="65"/>
      <c r="D1" s="65"/>
      <c r="E1" s="65"/>
      <c r="F1" s="66"/>
    </row>
    <row r="2" spans="1:9" x14ac:dyDescent="0.25">
      <c r="A2" s="8" t="s">
        <v>0</v>
      </c>
      <c r="B2" s="17" t="s">
        <v>11</v>
      </c>
      <c r="C2" s="6" t="s">
        <v>1</v>
      </c>
      <c r="D2" s="3" t="s">
        <v>2</v>
      </c>
      <c r="E2" s="12" t="s">
        <v>3</v>
      </c>
      <c r="F2" s="16" t="s">
        <v>4</v>
      </c>
    </row>
    <row r="3" spans="1:9" x14ac:dyDescent="0.25">
      <c r="A3" s="35" t="s">
        <v>7</v>
      </c>
      <c r="B3" s="37" t="s">
        <v>14</v>
      </c>
      <c r="C3" s="38">
        <v>300</v>
      </c>
      <c r="D3" s="33">
        <v>1</v>
      </c>
      <c r="E3" s="36" t="s">
        <v>6</v>
      </c>
      <c r="F3" s="41" t="s">
        <v>5</v>
      </c>
    </row>
    <row r="4" spans="1:9" s="44" customFormat="1" x14ac:dyDescent="0.25">
      <c r="A4" s="46" t="s">
        <v>28</v>
      </c>
      <c r="B4" s="43" t="s">
        <v>28</v>
      </c>
      <c r="C4" s="47">
        <v>300</v>
      </c>
      <c r="D4" s="45">
        <v>1</v>
      </c>
      <c r="E4" s="48" t="s">
        <v>8</v>
      </c>
      <c r="F4" s="49" t="s">
        <v>5</v>
      </c>
    </row>
    <row r="5" spans="1:9" s="44" customFormat="1" x14ac:dyDescent="0.25">
      <c r="A5" s="46" t="s">
        <v>15</v>
      </c>
      <c r="B5" s="43" t="s">
        <v>15</v>
      </c>
      <c r="C5" s="47">
        <v>500</v>
      </c>
      <c r="D5" s="45">
        <v>10</v>
      </c>
      <c r="E5" s="48" t="s">
        <v>6</v>
      </c>
      <c r="F5" s="49" t="s">
        <v>5</v>
      </c>
      <c r="G5" s="34"/>
    </row>
    <row r="6" spans="1:9" s="44" customFormat="1" x14ac:dyDescent="0.25">
      <c r="A6" s="46" t="s">
        <v>7</v>
      </c>
      <c r="B6" s="43" t="s">
        <v>14</v>
      </c>
      <c r="C6" s="47">
        <v>300</v>
      </c>
      <c r="D6" s="45">
        <v>15</v>
      </c>
      <c r="E6" s="48" t="s">
        <v>6</v>
      </c>
      <c r="F6" s="49" t="s">
        <v>5</v>
      </c>
    </row>
    <row r="7" spans="1:9" s="44" customFormat="1" x14ac:dyDescent="0.25">
      <c r="A7" s="46" t="s">
        <v>28</v>
      </c>
      <c r="B7" s="43" t="s">
        <v>28</v>
      </c>
      <c r="C7" s="47">
        <v>300</v>
      </c>
      <c r="D7" s="45">
        <v>15</v>
      </c>
      <c r="E7" s="48" t="s">
        <v>8</v>
      </c>
      <c r="F7" s="49" t="s">
        <v>5</v>
      </c>
    </row>
    <row r="8" spans="1:9" s="44" customFormat="1" x14ac:dyDescent="0.25">
      <c r="A8" s="46" t="s">
        <v>32</v>
      </c>
      <c r="B8" s="43" t="s">
        <v>30</v>
      </c>
      <c r="C8" s="47">
        <v>134.97999999999999</v>
      </c>
      <c r="D8" s="45">
        <v>15</v>
      </c>
      <c r="E8" s="48" t="s">
        <v>6</v>
      </c>
      <c r="F8" s="49" t="s">
        <v>5</v>
      </c>
    </row>
    <row r="9" spans="1:9" s="44" customFormat="1" x14ac:dyDescent="0.25">
      <c r="A9" s="46" t="s">
        <v>31</v>
      </c>
      <c r="B9" s="43" t="s">
        <v>29</v>
      </c>
      <c r="C9" s="47">
        <v>100</v>
      </c>
      <c r="D9" s="45">
        <v>15</v>
      </c>
      <c r="E9" s="48" t="s">
        <v>6</v>
      </c>
      <c r="F9" s="49" t="s">
        <v>5</v>
      </c>
    </row>
    <row r="10" spans="1:9" s="44" customFormat="1" x14ac:dyDescent="0.25">
      <c r="A10" s="46" t="s">
        <v>52</v>
      </c>
      <c r="B10" s="46" t="s">
        <v>10</v>
      </c>
      <c r="C10" s="47">
        <v>102</v>
      </c>
      <c r="D10" s="45">
        <v>22</v>
      </c>
      <c r="E10" s="48" t="s">
        <v>6</v>
      </c>
      <c r="F10" s="49" t="s">
        <v>5</v>
      </c>
    </row>
    <row r="11" spans="1:9" s="44" customFormat="1" x14ac:dyDescent="0.25">
      <c r="A11" s="46" t="s">
        <v>9</v>
      </c>
      <c r="B11" s="46" t="s">
        <v>9</v>
      </c>
      <c r="C11" s="47">
        <v>1000</v>
      </c>
      <c r="D11" s="45">
        <v>22</v>
      </c>
      <c r="E11" s="48" t="s">
        <v>6</v>
      </c>
      <c r="F11" s="49" t="s">
        <v>5</v>
      </c>
      <c r="G11" s="34"/>
    </row>
    <row r="12" spans="1:9" s="44" customFormat="1" x14ac:dyDescent="0.25">
      <c r="A12" s="46" t="s">
        <v>27</v>
      </c>
      <c r="B12" s="43" t="s">
        <v>24</v>
      </c>
      <c r="C12" s="47">
        <v>118</v>
      </c>
      <c r="D12" s="45">
        <v>23</v>
      </c>
      <c r="E12" s="48" t="s">
        <v>6</v>
      </c>
      <c r="F12" s="49" t="s">
        <v>5</v>
      </c>
    </row>
    <row r="13" spans="1:9" s="44" customFormat="1" x14ac:dyDescent="0.25">
      <c r="A13" s="46" t="s">
        <v>33</v>
      </c>
      <c r="B13" s="43" t="s">
        <v>13</v>
      </c>
      <c r="C13" s="47">
        <v>22.9</v>
      </c>
      <c r="D13" s="45">
        <v>25</v>
      </c>
      <c r="E13" s="48" t="s">
        <v>55</v>
      </c>
      <c r="F13" s="49" t="s">
        <v>5</v>
      </c>
    </row>
    <row r="14" spans="1:9" s="44" customFormat="1" x14ac:dyDescent="0.25">
      <c r="A14" s="46" t="s">
        <v>16</v>
      </c>
      <c r="B14" s="43" t="s">
        <v>12</v>
      </c>
      <c r="C14" s="47">
        <v>200</v>
      </c>
      <c r="D14" s="45">
        <v>25</v>
      </c>
      <c r="E14" s="48" t="s">
        <v>55</v>
      </c>
      <c r="F14" s="49" t="s">
        <v>5</v>
      </c>
      <c r="G14" s="50"/>
    </row>
    <row r="15" spans="1:9" s="44" customFormat="1" x14ac:dyDescent="0.25">
      <c r="A15" s="46" t="s">
        <v>7</v>
      </c>
      <c r="B15" s="43" t="s">
        <v>14</v>
      </c>
      <c r="C15" s="47">
        <v>700</v>
      </c>
      <c r="D15" s="45">
        <v>25</v>
      </c>
      <c r="E15" s="48" t="s">
        <v>55</v>
      </c>
      <c r="F15" s="49" t="s">
        <v>5</v>
      </c>
      <c r="G15" s="34">
        <f>SUM(C13:C15)</f>
        <v>922.9</v>
      </c>
      <c r="H15" s="34"/>
      <c r="I15" s="34"/>
    </row>
    <row r="16" spans="1:9" x14ac:dyDescent="0.25">
      <c r="A16" s="10"/>
      <c r="C16" s="26">
        <f>SUM(C3:C15)</f>
        <v>4077.88</v>
      </c>
      <c r="D16" s="5"/>
      <c r="E16" s="15"/>
    </row>
    <row r="18" spans="1:8" x14ac:dyDescent="0.25">
      <c r="A18" s="64" t="s">
        <v>35</v>
      </c>
      <c r="B18" s="65"/>
      <c r="C18" s="65"/>
      <c r="D18" s="65"/>
      <c r="E18" s="65"/>
      <c r="F18" s="66"/>
    </row>
    <row r="19" spans="1:8" x14ac:dyDescent="0.25">
      <c r="A19" s="8" t="s">
        <v>0</v>
      </c>
      <c r="B19" s="17" t="s">
        <v>11</v>
      </c>
      <c r="C19" s="6" t="s">
        <v>1</v>
      </c>
      <c r="D19" s="3" t="s">
        <v>2</v>
      </c>
      <c r="E19" s="12" t="s">
        <v>17</v>
      </c>
      <c r="F19" s="16" t="s">
        <v>4</v>
      </c>
    </row>
    <row r="20" spans="1:8" s="44" customFormat="1" x14ac:dyDescent="0.25">
      <c r="A20" s="39" t="s">
        <v>53</v>
      </c>
      <c r="B20" s="43" t="s">
        <v>18</v>
      </c>
      <c r="C20" s="40">
        <v>4200</v>
      </c>
      <c r="D20" s="45">
        <v>21</v>
      </c>
      <c r="E20" s="48" t="s">
        <v>6</v>
      </c>
      <c r="F20" s="49" t="s">
        <v>5</v>
      </c>
    </row>
    <row r="21" spans="1:8" s="44" customFormat="1" x14ac:dyDescent="0.25">
      <c r="A21" s="39" t="s">
        <v>54</v>
      </c>
      <c r="B21" s="43" t="s">
        <v>54</v>
      </c>
      <c r="C21" s="40">
        <v>100</v>
      </c>
      <c r="D21" s="45">
        <v>21</v>
      </c>
      <c r="E21" s="48" t="s">
        <v>6</v>
      </c>
      <c r="F21" s="49" t="s">
        <v>5</v>
      </c>
      <c r="G21" s="34"/>
      <c r="H21" s="34"/>
    </row>
    <row r="22" spans="1:8" x14ac:dyDescent="0.25">
      <c r="C22" s="24">
        <f>SUM(C20:C21)</f>
        <v>4300</v>
      </c>
      <c r="F22" s="51"/>
    </row>
    <row r="23" spans="1:8" customFormat="1" x14ac:dyDescent="0.25"/>
    <row r="24" spans="1:8" s="44" customFormat="1" x14ac:dyDescent="0.25">
      <c r="A24" s="64" t="s">
        <v>40</v>
      </c>
      <c r="B24" s="65"/>
      <c r="C24" s="65"/>
      <c r="D24" s="65"/>
      <c r="E24" s="65"/>
      <c r="F24" s="66"/>
    </row>
    <row r="25" spans="1:8" s="44" customFormat="1" x14ac:dyDescent="0.25">
      <c r="A25" s="8" t="s">
        <v>0</v>
      </c>
      <c r="B25" s="17" t="s">
        <v>11</v>
      </c>
      <c r="C25" s="6" t="s">
        <v>1</v>
      </c>
      <c r="D25" s="3" t="s">
        <v>2</v>
      </c>
      <c r="E25" s="12" t="s">
        <v>41</v>
      </c>
      <c r="F25" s="16" t="s">
        <v>4</v>
      </c>
    </row>
    <row r="26" spans="1:8" s="44" customFormat="1" x14ac:dyDescent="0.25">
      <c r="A26" s="46"/>
      <c r="B26" s="43"/>
      <c r="C26" s="52"/>
      <c r="D26" s="45"/>
      <c r="E26" s="48"/>
      <c r="F26" s="49"/>
    </row>
    <row r="27" spans="1:8" s="44" customFormat="1" x14ac:dyDescent="0.25">
      <c r="A27" s="53"/>
      <c r="B27" s="54"/>
      <c r="C27" s="55">
        <f>SUM(C26)</f>
        <v>0</v>
      </c>
      <c r="D27" s="56"/>
      <c r="E27" s="57"/>
      <c r="F27" s="42"/>
    </row>
    <row r="28" spans="1:8" s="44" customFormat="1" x14ac:dyDescent="0.25">
      <c r="A28" s="53"/>
      <c r="B28" s="54"/>
      <c r="C28" s="58"/>
      <c r="D28" s="56"/>
      <c r="E28" s="57"/>
      <c r="F28" s="42"/>
    </row>
    <row r="29" spans="1:8" s="44" customFormat="1" x14ac:dyDescent="0.25">
      <c r="A29" s="64" t="s">
        <v>42</v>
      </c>
      <c r="B29" s="65"/>
      <c r="C29" s="65"/>
      <c r="D29" s="65"/>
      <c r="E29" s="65"/>
      <c r="F29" s="66"/>
    </row>
    <row r="30" spans="1:8" s="44" customFormat="1" x14ac:dyDescent="0.25">
      <c r="A30" s="8" t="s">
        <v>0</v>
      </c>
      <c r="B30" s="17" t="s">
        <v>11</v>
      </c>
      <c r="C30" s="6" t="s">
        <v>1</v>
      </c>
      <c r="D30" s="3" t="s">
        <v>2</v>
      </c>
      <c r="E30" s="12" t="s">
        <v>43</v>
      </c>
      <c r="F30" s="16" t="s">
        <v>4</v>
      </c>
    </row>
    <row r="31" spans="1:8" s="44" customFormat="1" x14ac:dyDescent="0.25">
      <c r="A31" s="46"/>
      <c r="B31" s="43"/>
      <c r="C31" s="47"/>
      <c r="D31" s="45"/>
      <c r="E31" s="48"/>
      <c r="F31" s="49"/>
    </row>
    <row r="32" spans="1:8" s="44" customFormat="1" x14ac:dyDescent="0.25">
      <c r="A32" s="53"/>
      <c r="B32" s="54"/>
      <c r="C32" s="26">
        <f>SUM(C31)</f>
        <v>0</v>
      </c>
      <c r="D32" s="56"/>
      <c r="E32" s="57"/>
      <c r="F32" s="42"/>
    </row>
    <row r="33" spans="1:6" s="44" customFormat="1" x14ac:dyDescent="0.25">
      <c r="A33" s="53"/>
      <c r="B33" s="54"/>
      <c r="D33" s="56"/>
      <c r="E33" s="57"/>
      <c r="F33" s="42"/>
    </row>
    <row r="34" spans="1:6" s="44" customFormat="1" x14ac:dyDescent="0.25">
      <c r="A34" s="11"/>
      <c r="B34" s="25" t="s">
        <v>19</v>
      </c>
      <c r="C34" s="24">
        <f>'Mar-2018'!C38</f>
        <v>2666.3599999999997</v>
      </c>
      <c r="E34" s="31"/>
      <c r="F34" s="31"/>
    </row>
    <row r="35" spans="1:6" s="44" customFormat="1" x14ac:dyDescent="0.25">
      <c r="A35" s="11"/>
      <c r="B35" s="25" t="s">
        <v>36</v>
      </c>
      <c r="C35" s="24">
        <f>C22-C16</f>
        <v>222.11999999999989</v>
      </c>
      <c r="E35" s="31"/>
      <c r="F35" s="31"/>
    </row>
    <row r="36" spans="1:6" s="44" customFormat="1" x14ac:dyDescent="0.25">
      <c r="A36" s="11"/>
      <c r="B36" s="25" t="s">
        <v>37</v>
      </c>
      <c r="C36" s="24">
        <f>C34+C35</f>
        <v>2888.4799999999996</v>
      </c>
      <c r="E36" s="31"/>
      <c r="F36" s="31"/>
    </row>
    <row r="37" spans="1:6" s="44" customFormat="1" x14ac:dyDescent="0.25">
      <c r="A37" s="11"/>
      <c r="B37" s="25" t="s">
        <v>38</v>
      </c>
      <c r="C37" s="24">
        <f>C27-C32</f>
        <v>0</v>
      </c>
      <c r="E37" s="31"/>
      <c r="F37" s="31"/>
    </row>
    <row r="38" spans="1:6" s="44" customFormat="1" x14ac:dyDescent="0.25">
      <c r="A38" s="11"/>
      <c r="B38" s="25" t="s">
        <v>20</v>
      </c>
      <c r="C38" s="24">
        <f>C36-C37</f>
        <v>2888.4799999999996</v>
      </c>
      <c r="E38" s="31"/>
      <c r="F38" s="31"/>
    </row>
    <row r="39" spans="1:6" s="44" customFormat="1" x14ac:dyDescent="0.25">
      <c r="A39" s="11"/>
      <c r="C39" s="34"/>
      <c r="E39" s="31"/>
      <c r="F39" s="31"/>
    </row>
    <row r="40" spans="1:6" s="44" customFormat="1" x14ac:dyDescent="0.25">
      <c r="A40" s="27" t="s">
        <v>21</v>
      </c>
      <c r="B40" s="25" t="s">
        <v>22</v>
      </c>
      <c r="C40" s="28"/>
      <c r="E40" s="31"/>
      <c r="F40" s="31"/>
    </row>
    <row r="41" spans="1:6" s="44" customFormat="1" x14ac:dyDescent="0.25">
      <c r="A41" s="27"/>
      <c r="B41" s="25" t="s">
        <v>39</v>
      </c>
      <c r="C41" s="28"/>
      <c r="E41" s="31"/>
      <c r="F41" s="31"/>
    </row>
    <row r="42" spans="1:6" s="44" customFormat="1" x14ac:dyDescent="0.25">
      <c r="A42" s="11"/>
      <c r="B42" s="25" t="s">
        <v>23</v>
      </c>
      <c r="C42" s="28"/>
      <c r="E42" s="31"/>
      <c r="F42" s="31"/>
    </row>
  </sheetData>
  <autoFilter ref="A2:E2"/>
  <mergeCells count="4">
    <mergeCell ref="A18:F18"/>
    <mergeCell ref="A1:F1"/>
    <mergeCell ref="A24:F24"/>
    <mergeCell ref="A29:F29"/>
  </mergeCells>
  <conditionalFormatting sqref="F26 F31 F3">
    <cfRule type="cellIs" dxfId="28" priority="44" operator="equal">
      <formula>"SIM"</formula>
    </cfRule>
  </conditionalFormatting>
  <conditionalFormatting sqref="C34:C38 C40:C42">
    <cfRule type="cellIs" dxfId="27" priority="134" operator="lessThan">
      <formula>0</formula>
    </cfRule>
  </conditionalFormatting>
  <conditionalFormatting sqref="C34 C36 C38 C40:C42">
    <cfRule type="cellIs" dxfId="26" priority="46" operator="greaterThanOrEqual">
      <formula>0</formula>
    </cfRule>
  </conditionalFormatting>
  <conditionalFormatting sqref="C35 C37">
    <cfRule type="cellIs" dxfId="25" priority="45" operator="greaterThanOrEqual">
      <formula>0</formula>
    </cfRule>
  </conditionalFormatting>
  <conditionalFormatting sqref="F4:F15">
    <cfRule type="cellIs" dxfId="24" priority="2" operator="equal">
      <formula>"SIM"</formula>
    </cfRule>
  </conditionalFormatting>
  <conditionalFormatting sqref="F20:F21">
    <cfRule type="cellIs" dxfId="23" priority="1" operator="equal">
      <formula>"SIM"</formula>
    </cfRule>
  </conditionalFormatting>
  <pageMargins left="0.51181102362204722" right="0.19685039370078741" top="0.78740157480314965" bottom="0.78740157480314965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20" sqref="A20:XFD21"/>
    </sheetView>
  </sheetViews>
  <sheetFormatPr defaultColWidth="9.140625" defaultRowHeight="15" x14ac:dyDescent="0.25"/>
  <cols>
    <col min="1" max="1" width="51.42578125" style="11" customWidth="1"/>
    <col min="2" max="2" width="18.5703125" style="32" bestFit="1" customWidth="1"/>
    <col min="3" max="3" width="9.7109375" style="34" customWidth="1"/>
    <col min="4" max="4" width="7.28515625" style="32" bestFit="1" customWidth="1"/>
    <col min="5" max="5" width="19.140625" style="31" bestFit="1" customWidth="1"/>
    <col min="6" max="6" width="8.7109375" style="31" bestFit="1" customWidth="1"/>
    <col min="7" max="16384" width="9.140625" style="32"/>
  </cols>
  <sheetData>
    <row r="1" spans="1:9" s="44" customFormat="1" x14ac:dyDescent="0.25">
      <c r="A1" s="64" t="s">
        <v>34</v>
      </c>
      <c r="B1" s="65"/>
      <c r="C1" s="65"/>
      <c r="D1" s="65"/>
      <c r="E1" s="65"/>
      <c r="F1" s="66"/>
    </row>
    <row r="2" spans="1:9" x14ac:dyDescent="0.25">
      <c r="A2" s="8" t="s">
        <v>0</v>
      </c>
      <c r="B2" s="17" t="s">
        <v>11</v>
      </c>
      <c r="C2" s="6" t="s">
        <v>1</v>
      </c>
      <c r="D2" s="3" t="s">
        <v>2</v>
      </c>
      <c r="E2" s="12" t="s">
        <v>3</v>
      </c>
      <c r="F2" s="16" t="s">
        <v>4</v>
      </c>
    </row>
    <row r="3" spans="1:9" x14ac:dyDescent="0.25">
      <c r="A3" s="35" t="s">
        <v>7</v>
      </c>
      <c r="B3" s="37" t="s">
        <v>14</v>
      </c>
      <c r="C3" s="38">
        <v>300</v>
      </c>
      <c r="D3" s="33">
        <v>1</v>
      </c>
      <c r="E3" s="36" t="s">
        <v>6</v>
      </c>
      <c r="F3" s="41" t="s">
        <v>5</v>
      </c>
    </row>
    <row r="4" spans="1:9" s="44" customFormat="1" x14ac:dyDescent="0.25">
      <c r="A4" s="46" t="s">
        <v>28</v>
      </c>
      <c r="B4" s="43" t="s">
        <v>28</v>
      </c>
      <c r="C4" s="47">
        <v>300</v>
      </c>
      <c r="D4" s="45">
        <v>1</v>
      </c>
      <c r="E4" s="48" t="s">
        <v>8</v>
      </c>
      <c r="F4" s="49" t="s">
        <v>5</v>
      </c>
    </row>
    <row r="5" spans="1:9" s="44" customFormat="1" x14ac:dyDescent="0.25">
      <c r="A5" s="46" t="s">
        <v>15</v>
      </c>
      <c r="B5" s="43" t="s">
        <v>15</v>
      </c>
      <c r="C5" s="47">
        <v>500</v>
      </c>
      <c r="D5" s="45">
        <v>10</v>
      </c>
      <c r="E5" s="48" t="s">
        <v>6</v>
      </c>
      <c r="F5" s="49" t="s">
        <v>5</v>
      </c>
      <c r="G5" s="34"/>
    </row>
    <row r="6" spans="1:9" s="44" customFormat="1" x14ac:dyDescent="0.25">
      <c r="A6" s="46" t="s">
        <v>7</v>
      </c>
      <c r="B6" s="43" t="s">
        <v>14</v>
      </c>
      <c r="C6" s="47">
        <v>300</v>
      </c>
      <c r="D6" s="45">
        <v>15</v>
      </c>
      <c r="E6" s="48" t="s">
        <v>6</v>
      </c>
      <c r="F6" s="49" t="s">
        <v>5</v>
      </c>
    </row>
    <row r="7" spans="1:9" s="44" customFormat="1" x14ac:dyDescent="0.25">
      <c r="A7" s="46" t="s">
        <v>28</v>
      </c>
      <c r="B7" s="43" t="s">
        <v>28</v>
      </c>
      <c r="C7" s="47">
        <v>300</v>
      </c>
      <c r="D7" s="45">
        <v>15</v>
      </c>
      <c r="E7" s="48" t="s">
        <v>8</v>
      </c>
      <c r="F7" s="49" t="s">
        <v>5</v>
      </c>
    </row>
    <row r="8" spans="1:9" s="44" customFormat="1" x14ac:dyDescent="0.25">
      <c r="A8" s="46" t="s">
        <v>32</v>
      </c>
      <c r="B8" s="43" t="s">
        <v>30</v>
      </c>
      <c r="C8" s="47">
        <v>134.97999999999999</v>
      </c>
      <c r="D8" s="45">
        <v>15</v>
      </c>
      <c r="E8" s="48" t="s">
        <v>6</v>
      </c>
      <c r="F8" s="49" t="s">
        <v>5</v>
      </c>
    </row>
    <row r="9" spans="1:9" s="44" customFormat="1" x14ac:dyDescent="0.25">
      <c r="A9" s="46" t="s">
        <v>31</v>
      </c>
      <c r="B9" s="43" t="s">
        <v>29</v>
      </c>
      <c r="C9" s="47">
        <v>100</v>
      </c>
      <c r="D9" s="45">
        <v>15</v>
      </c>
      <c r="E9" s="48" t="s">
        <v>6</v>
      </c>
      <c r="F9" s="49" t="s">
        <v>5</v>
      </c>
    </row>
    <row r="10" spans="1:9" s="44" customFormat="1" x14ac:dyDescent="0.25">
      <c r="A10" s="46" t="s">
        <v>52</v>
      </c>
      <c r="B10" s="46" t="s">
        <v>10</v>
      </c>
      <c r="C10" s="47">
        <v>102</v>
      </c>
      <c r="D10" s="45">
        <v>22</v>
      </c>
      <c r="E10" s="48" t="s">
        <v>6</v>
      </c>
      <c r="F10" s="49" t="s">
        <v>5</v>
      </c>
    </row>
    <row r="11" spans="1:9" s="44" customFormat="1" x14ac:dyDescent="0.25">
      <c r="A11" s="46" t="s">
        <v>9</v>
      </c>
      <c r="B11" s="46" t="s">
        <v>9</v>
      </c>
      <c r="C11" s="47">
        <v>1000</v>
      </c>
      <c r="D11" s="45">
        <v>22</v>
      </c>
      <c r="E11" s="48" t="s">
        <v>6</v>
      </c>
      <c r="F11" s="49" t="s">
        <v>5</v>
      </c>
      <c r="G11" s="34"/>
    </row>
    <row r="12" spans="1:9" s="44" customFormat="1" x14ac:dyDescent="0.25">
      <c r="A12" s="46" t="s">
        <v>27</v>
      </c>
      <c r="B12" s="43" t="s">
        <v>24</v>
      </c>
      <c r="C12" s="47">
        <v>118</v>
      </c>
      <c r="D12" s="45">
        <v>23</v>
      </c>
      <c r="E12" s="48" t="s">
        <v>6</v>
      </c>
      <c r="F12" s="49" t="s">
        <v>5</v>
      </c>
    </row>
    <row r="13" spans="1:9" s="44" customFormat="1" x14ac:dyDescent="0.25">
      <c r="A13" s="46" t="s">
        <v>33</v>
      </c>
      <c r="B13" s="43" t="s">
        <v>13</v>
      </c>
      <c r="C13" s="47">
        <v>22.9</v>
      </c>
      <c r="D13" s="45">
        <v>25</v>
      </c>
      <c r="E13" s="48" t="s">
        <v>55</v>
      </c>
      <c r="F13" s="49" t="s">
        <v>5</v>
      </c>
    </row>
    <row r="14" spans="1:9" s="44" customFormat="1" x14ac:dyDescent="0.25">
      <c r="A14" s="46" t="s">
        <v>16</v>
      </c>
      <c r="B14" s="43" t="s">
        <v>12</v>
      </c>
      <c r="C14" s="47">
        <v>200</v>
      </c>
      <c r="D14" s="45">
        <v>25</v>
      </c>
      <c r="E14" s="48" t="s">
        <v>55</v>
      </c>
      <c r="F14" s="49" t="s">
        <v>5</v>
      </c>
      <c r="G14" s="50"/>
    </row>
    <row r="15" spans="1:9" s="44" customFormat="1" x14ac:dyDescent="0.25">
      <c r="A15" s="46" t="s">
        <v>7</v>
      </c>
      <c r="B15" s="43" t="s">
        <v>14</v>
      </c>
      <c r="C15" s="47">
        <v>700</v>
      </c>
      <c r="D15" s="45">
        <v>25</v>
      </c>
      <c r="E15" s="48" t="s">
        <v>55</v>
      </c>
      <c r="F15" s="49" t="s">
        <v>5</v>
      </c>
      <c r="G15" s="34">
        <f>SUM(C13:C15)</f>
        <v>922.9</v>
      </c>
      <c r="H15" s="34"/>
      <c r="I15" s="34"/>
    </row>
    <row r="16" spans="1:9" x14ac:dyDescent="0.25">
      <c r="A16" s="10"/>
      <c r="C16" s="26">
        <f>SUM(C3:C15)</f>
        <v>4077.88</v>
      </c>
      <c r="D16" s="5"/>
      <c r="E16" s="15"/>
    </row>
    <row r="18" spans="1:8" x14ac:dyDescent="0.25">
      <c r="A18" s="64" t="s">
        <v>35</v>
      </c>
      <c r="B18" s="65"/>
      <c r="C18" s="65"/>
      <c r="D18" s="65"/>
      <c r="E18" s="65"/>
      <c r="F18" s="66"/>
    </row>
    <row r="19" spans="1:8" x14ac:dyDescent="0.25">
      <c r="A19" s="8" t="s">
        <v>0</v>
      </c>
      <c r="B19" s="17" t="s">
        <v>11</v>
      </c>
      <c r="C19" s="6" t="s">
        <v>1</v>
      </c>
      <c r="D19" s="3" t="s">
        <v>2</v>
      </c>
      <c r="E19" s="12" t="s">
        <v>17</v>
      </c>
      <c r="F19" s="16" t="s">
        <v>4</v>
      </c>
    </row>
    <row r="20" spans="1:8" s="44" customFormat="1" x14ac:dyDescent="0.25">
      <c r="A20" s="39" t="s">
        <v>53</v>
      </c>
      <c r="B20" s="43" t="s">
        <v>18</v>
      </c>
      <c r="C20" s="40">
        <v>4200</v>
      </c>
      <c r="D20" s="45">
        <v>21</v>
      </c>
      <c r="E20" s="48" t="s">
        <v>6</v>
      </c>
      <c r="F20" s="49" t="s">
        <v>5</v>
      </c>
    </row>
    <row r="21" spans="1:8" s="44" customFormat="1" x14ac:dyDescent="0.25">
      <c r="A21" s="39" t="s">
        <v>54</v>
      </c>
      <c r="B21" s="43" t="s">
        <v>54</v>
      </c>
      <c r="C21" s="40">
        <v>100</v>
      </c>
      <c r="D21" s="45">
        <v>21</v>
      </c>
      <c r="E21" s="48" t="s">
        <v>6</v>
      </c>
      <c r="F21" s="49" t="s">
        <v>5</v>
      </c>
      <c r="G21" s="34"/>
      <c r="H21" s="34"/>
    </row>
    <row r="22" spans="1:8" x14ac:dyDescent="0.25">
      <c r="C22" s="24">
        <f>SUM(C20:C21)</f>
        <v>4300</v>
      </c>
      <c r="F22" s="51"/>
    </row>
    <row r="23" spans="1:8" customFormat="1" x14ac:dyDescent="0.25"/>
    <row r="24" spans="1:8" s="44" customFormat="1" x14ac:dyDescent="0.25">
      <c r="A24" s="64" t="s">
        <v>40</v>
      </c>
      <c r="B24" s="65"/>
      <c r="C24" s="65"/>
      <c r="D24" s="65"/>
      <c r="E24" s="65"/>
      <c r="F24" s="66"/>
    </row>
    <row r="25" spans="1:8" s="44" customFormat="1" x14ac:dyDescent="0.25">
      <c r="A25" s="8" t="s">
        <v>0</v>
      </c>
      <c r="B25" s="17" t="s">
        <v>11</v>
      </c>
      <c r="C25" s="6" t="s">
        <v>1</v>
      </c>
      <c r="D25" s="3" t="s">
        <v>2</v>
      </c>
      <c r="E25" s="12" t="s">
        <v>41</v>
      </c>
      <c r="F25" s="16" t="s">
        <v>4</v>
      </c>
    </row>
    <row r="26" spans="1:8" s="44" customFormat="1" x14ac:dyDescent="0.25">
      <c r="A26" s="46"/>
      <c r="B26" s="43"/>
      <c r="C26" s="52"/>
      <c r="D26" s="45"/>
      <c r="E26" s="48"/>
      <c r="F26" s="49"/>
    </row>
    <row r="27" spans="1:8" s="44" customFormat="1" x14ac:dyDescent="0.25">
      <c r="A27" s="53"/>
      <c r="B27" s="54"/>
      <c r="C27" s="55">
        <f>SUM(C26)</f>
        <v>0</v>
      </c>
      <c r="D27" s="56"/>
      <c r="E27" s="57"/>
      <c r="F27" s="42"/>
    </row>
    <row r="28" spans="1:8" s="44" customFormat="1" x14ac:dyDescent="0.25">
      <c r="A28" s="53"/>
      <c r="B28" s="54"/>
      <c r="C28" s="58"/>
      <c r="D28" s="56"/>
      <c r="E28" s="57"/>
      <c r="F28" s="42"/>
    </row>
    <row r="29" spans="1:8" s="44" customFormat="1" x14ac:dyDescent="0.25">
      <c r="A29" s="64" t="s">
        <v>42</v>
      </c>
      <c r="B29" s="65"/>
      <c r="C29" s="65"/>
      <c r="D29" s="65"/>
      <c r="E29" s="65"/>
      <c r="F29" s="66"/>
    </row>
    <row r="30" spans="1:8" s="44" customFormat="1" x14ac:dyDescent="0.25">
      <c r="A30" s="8" t="s">
        <v>0</v>
      </c>
      <c r="B30" s="17" t="s">
        <v>11</v>
      </c>
      <c r="C30" s="6" t="s">
        <v>1</v>
      </c>
      <c r="D30" s="3" t="s">
        <v>2</v>
      </c>
      <c r="E30" s="12" t="s">
        <v>43</v>
      </c>
      <c r="F30" s="16" t="s">
        <v>4</v>
      </c>
    </row>
    <row r="31" spans="1:8" s="44" customFormat="1" x14ac:dyDescent="0.25">
      <c r="A31" s="46"/>
      <c r="B31" s="43"/>
      <c r="C31" s="47"/>
      <c r="D31" s="45"/>
      <c r="E31" s="48"/>
      <c r="F31" s="49"/>
    </row>
    <row r="32" spans="1:8" s="44" customFormat="1" x14ac:dyDescent="0.25">
      <c r="A32" s="53"/>
      <c r="B32" s="54"/>
      <c r="C32" s="26">
        <f>SUM(C31)</f>
        <v>0</v>
      </c>
      <c r="D32" s="56"/>
      <c r="E32" s="57"/>
      <c r="F32" s="42"/>
    </row>
    <row r="33" spans="1:6" s="44" customFormat="1" x14ac:dyDescent="0.25">
      <c r="A33" s="53"/>
      <c r="B33" s="54"/>
      <c r="D33" s="56"/>
      <c r="E33" s="57"/>
      <c r="F33" s="42"/>
    </row>
    <row r="34" spans="1:6" s="44" customFormat="1" x14ac:dyDescent="0.25">
      <c r="A34" s="11"/>
      <c r="B34" s="25" t="s">
        <v>19</v>
      </c>
      <c r="C34" s="24">
        <f>'Abr-2018'!C38</f>
        <v>2888.4799999999996</v>
      </c>
      <c r="E34" s="31"/>
      <c r="F34" s="31"/>
    </row>
    <row r="35" spans="1:6" s="44" customFormat="1" x14ac:dyDescent="0.25">
      <c r="A35" s="11"/>
      <c r="B35" s="25" t="s">
        <v>36</v>
      </c>
      <c r="C35" s="24">
        <f>C22-C16</f>
        <v>222.11999999999989</v>
      </c>
      <c r="E35" s="31"/>
      <c r="F35" s="31"/>
    </row>
    <row r="36" spans="1:6" s="44" customFormat="1" x14ac:dyDescent="0.25">
      <c r="A36" s="11"/>
      <c r="B36" s="25" t="s">
        <v>37</v>
      </c>
      <c r="C36" s="24">
        <f>C34+C35</f>
        <v>3110.5999999999995</v>
      </c>
      <c r="E36" s="31"/>
      <c r="F36" s="31"/>
    </row>
    <row r="37" spans="1:6" s="44" customFormat="1" x14ac:dyDescent="0.25">
      <c r="A37" s="11"/>
      <c r="B37" s="25" t="s">
        <v>38</v>
      </c>
      <c r="C37" s="24">
        <f>C27-C32</f>
        <v>0</v>
      </c>
      <c r="E37" s="31"/>
      <c r="F37" s="31"/>
    </row>
    <row r="38" spans="1:6" s="44" customFormat="1" x14ac:dyDescent="0.25">
      <c r="A38" s="11"/>
      <c r="B38" s="25" t="s">
        <v>20</v>
      </c>
      <c r="C38" s="24">
        <f>C36-C37</f>
        <v>3110.5999999999995</v>
      </c>
      <c r="E38" s="31"/>
      <c r="F38" s="31"/>
    </row>
    <row r="39" spans="1:6" s="44" customFormat="1" x14ac:dyDescent="0.25">
      <c r="A39" s="11"/>
      <c r="C39" s="34"/>
      <c r="E39" s="31"/>
      <c r="F39" s="31"/>
    </row>
    <row r="40" spans="1:6" s="44" customFormat="1" x14ac:dyDescent="0.25">
      <c r="A40" s="27" t="s">
        <v>21</v>
      </c>
      <c r="B40" s="25" t="s">
        <v>22</v>
      </c>
      <c r="C40" s="28"/>
      <c r="E40" s="31"/>
      <c r="F40" s="31"/>
    </row>
    <row r="41" spans="1:6" s="44" customFormat="1" x14ac:dyDescent="0.25">
      <c r="A41" s="27"/>
      <c r="B41" s="25" t="s">
        <v>39</v>
      </c>
      <c r="C41" s="28"/>
      <c r="E41" s="31"/>
      <c r="F41" s="31"/>
    </row>
    <row r="42" spans="1:6" s="44" customFormat="1" x14ac:dyDescent="0.25">
      <c r="A42" s="11"/>
      <c r="B42" s="25" t="s">
        <v>23</v>
      </c>
      <c r="C42" s="28"/>
      <c r="E42" s="31"/>
      <c r="F42" s="31"/>
    </row>
  </sheetData>
  <autoFilter ref="A2:E2"/>
  <mergeCells count="4">
    <mergeCell ref="A18:F18"/>
    <mergeCell ref="A1:F1"/>
    <mergeCell ref="A24:F24"/>
    <mergeCell ref="A29:F29"/>
  </mergeCells>
  <conditionalFormatting sqref="F26 F31 F3">
    <cfRule type="cellIs" dxfId="22" priority="54" operator="equal">
      <formula>"SIM"</formula>
    </cfRule>
  </conditionalFormatting>
  <conditionalFormatting sqref="C34:C38 C40:C42">
    <cfRule type="cellIs" dxfId="21" priority="57" operator="lessThan">
      <formula>0</formula>
    </cfRule>
  </conditionalFormatting>
  <conditionalFormatting sqref="C34 C36 C38 C40:C42">
    <cfRule type="cellIs" dxfId="20" priority="56" operator="greaterThanOrEqual">
      <formula>0</formula>
    </cfRule>
  </conditionalFormatting>
  <conditionalFormatting sqref="C35 C37">
    <cfRule type="cellIs" dxfId="19" priority="55" operator="greaterThanOrEqual">
      <formula>0</formula>
    </cfRule>
  </conditionalFormatting>
  <conditionalFormatting sqref="F4:F15">
    <cfRule type="cellIs" dxfId="18" priority="2" operator="equal">
      <formula>"SIM"</formula>
    </cfRule>
  </conditionalFormatting>
  <conditionalFormatting sqref="F20:F21">
    <cfRule type="cellIs" dxfId="17" priority="1" operator="equal">
      <formula>"SIM"</formula>
    </cfRule>
  </conditionalFormatting>
  <pageMargins left="0.51181102362204722" right="0.19685039370078741" top="0.78740157480314965" bottom="0.78740157480314965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20" sqref="A20:XFD21"/>
    </sheetView>
  </sheetViews>
  <sheetFormatPr defaultColWidth="9.140625" defaultRowHeight="15" x14ac:dyDescent="0.25"/>
  <cols>
    <col min="1" max="1" width="51.42578125" style="11" customWidth="1"/>
    <col min="2" max="2" width="18.5703125" style="32" bestFit="1" customWidth="1"/>
    <col min="3" max="3" width="9.7109375" style="34" customWidth="1"/>
    <col min="4" max="4" width="7.28515625" style="32" bestFit="1" customWidth="1"/>
    <col min="5" max="5" width="19.140625" style="31" bestFit="1" customWidth="1"/>
    <col min="6" max="6" width="8.7109375" style="31" bestFit="1" customWidth="1"/>
    <col min="7" max="16384" width="9.140625" style="32"/>
  </cols>
  <sheetData>
    <row r="1" spans="1:9" s="44" customFormat="1" x14ac:dyDescent="0.25">
      <c r="A1" s="64" t="s">
        <v>34</v>
      </c>
      <c r="B1" s="65"/>
      <c r="C1" s="65"/>
      <c r="D1" s="65"/>
      <c r="E1" s="65"/>
      <c r="F1" s="66"/>
    </row>
    <row r="2" spans="1:9" x14ac:dyDescent="0.25">
      <c r="A2" s="8" t="s">
        <v>0</v>
      </c>
      <c r="B2" s="17" t="s">
        <v>11</v>
      </c>
      <c r="C2" s="6" t="s">
        <v>1</v>
      </c>
      <c r="D2" s="3" t="s">
        <v>2</v>
      </c>
      <c r="E2" s="12" t="s">
        <v>3</v>
      </c>
      <c r="F2" s="16" t="s">
        <v>4</v>
      </c>
    </row>
    <row r="3" spans="1:9" x14ac:dyDescent="0.25">
      <c r="A3" s="35" t="s">
        <v>7</v>
      </c>
      <c r="B3" s="37" t="s">
        <v>14</v>
      </c>
      <c r="C3" s="38">
        <v>300</v>
      </c>
      <c r="D3" s="33">
        <v>1</v>
      </c>
      <c r="E3" s="36" t="s">
        <v>6</v>
      </c>
      <c r="F3" s="41" t="s">
        <v>5</v>
      </c>
    </row>
    <row r="4" spans="1:9" s="44" customFormat="1" x14ac:dyDescent="0.25">
      <c r="A4" s="46" t="s">
        <v>28</v>
      </c>
      <c r="B4" s="43" t="s">
        <v>28</v>
      </c>
      <c r="C4" s="47">
        <v>300</v>
      </c>
      <c r="D4" s="45">
        <v>1</v>
      </c>
      <c r="E4" s="48" t="s">
        <v>8</v>
      </c>
      <c r="F4" s="49" t="s">
        <v>5</v>
      </c>
    </row>
    <row r="5" spans="1:9" s="44" customFormat="1" x14ac:dyDescent="0.25">
      <c r="A5" s="46" t="s">
        <v>15</v>
      </c>
      <c r="B5" s="43" t="s">
        <v>15</v>
      </c>
      <c r="C5" s="47">
        <v>500</v>
      </c>
      <c r="D5" s="45">
        <v>10</v>
      </c>
      <c r="E5" s="48" t="s">
        <v>6</v>
      </c>
      <c r="F5" s="49" t="s">
        <v>5</v>
      </c>
      <c r="G5" s="34"/>
    </row>
    <row r="6" spans="1:9" s="44" customFormat="1" x14ac:dyDescent="0.25">
      <c r="A6" s="46" t="s">
        <v>7</v>
      </c>
      <c r="B6" s="43" t="s">
        <v>14</v>
      </c>
      <c r="C6" s="47">
        <v>300</v>
      </c>
      <c r="D6" s="45">
        <v>15</v>
      </c>
      <c r="E6" s="48" t="s">
        <v>6</v>
      </c>
      <c r="F6" s="49" t="s">
        <v>5</v>
      </c>
    </row>
    <row r="7" spans="1:9" s="44" customFormat="1" x14ac:dyDescent="0.25">
      <c r="A7" s="46" t="s">
        <v>28</v>
      </c>
      <c r="B7" s="43" t="s">
        <v>28</v>
      </c>
      <c r="C7" s="47">
        <v>300</v>
      </c>
      <c r="D7" s="45">
        <v>15</v>
      </c>
      <c r="E7" s="48" t="s">
        <v>8</v>
      </c>
      <c r="F7" s="49" t="s">
        <v>5</v>
      </c>
    </row>
    <row r="8" spans="1:9" s="44" customFormat="1" x14ac:dyDescent="0.25">
      <c r="A8" s="46" t="s">
        <v>32</v>
      </c>
      <c r="B8" s="43" t="s">
        <v>30</v>
      </c>
      <c r="C8" s="47">
        <v>134.97999999999999</v>
      </c>
      <c r="D8" s="45">
        <v>15</v>
      </c>
      <c r="E8" s="48" t="s">
        <v>6</v>
      </c>
      <c r="F8" s="49" t="s">
        <v>5</v>
      </c>
    </row>
    <row r="9" spans="1:9" s="44" customFormat="1" x14ac:dyDescent="0.25">
      <c r="A9" s="46" t="s">
        <v>31</v>
      </c>
      <c r="B9" s="43" t="s">
        <v>29</v>
      </c>
      <c r="C9" s="47">
        <v>100</v>
      </c>
      <c r="D9" s="45">
        <v>15</v>
      </c>
      <c r="E9" s="48" t="s">
        <v>6</v>
      </c>
      <c r="F9" s="49" t="s">
        <v>5</v>
      </c>
    </row>
    <row r="10" spans="1:9" s="44" customFormat="1" x14ac:dyDescent="0.25">
      <c r="A10" s="46" t="s">
        <v>52</v>
      </c>
      <c r="B10" s="46" t="s">
        <v>10</v>
      </c>
      <c r="C10" s="47">
        <v>102</v>
      </c>
      <c r="D10" s="45">
        <v>22</v>
      </c>
      <c r="E10" s="48" t="s">
        <v>6</v>
      </c>
      <c r="F10" s="49" t="s">
        <v>5</v>
      </c>
    </row>
    <row r="11" spans="1:9" s="44" customFormat="1" x14ac:dyDescent="0.25">
      <c r="A11" s="46" t="s">
        <v>9</v>
      </c>
      <c r="B11" s="46" t="s">
        <v>9</v>
      </c>
      <c r="C11" s="47">
        <v>1000</v>
      </c>
      <c r="D11" s="45">
        <v>22</v>
      </c>
      <c r="E11" s="48" t="s">
        <v>6</v>
      </c>
      <c r="F11" s="49" t="s">
        <v>5</v>
      </c>
      <c r="G11" s="34"/>
    </row>
    <row r="12" spans="1:9" s="44" customFormat="1" x14ac:dyDescent="0.25">
      <c r="A12" s="46" t="s">
        <v>27</v>
      </c>
      <c r="B12" s="43" t="s">
        <v>24</v>
      </c>
      <c r="C12" s="47">
        <v>118</v>
      </c>
      <c r="D12" s="45">
        <v>23</v>
      </c>
      <c r="E12" s="48" t="s">
        <v>6</v>
      </c>
      <c r="F12" s="49" t="s">
        <v>5</v>
      </c>
    </row>
    <row r="13" spans="1:9" s="44" customFormat="1" x14ac:dyDescent="0.25">
      <c r="A13" s="46" t="s">
        <v>33</v>
      </c>
      <c r="B13" s="43" t="s">
        <v>13</v>
      </c>
      <c r="C13" s="47">
        <v>22.9</v>
      </c>
      <c r="D13" s="45">
        <v>25</v>
      </c>
      <c r="E13" s="48" t="s">
        <v>55</v>
      </c>
      <c r="F13" s="49" t="s">
        <v>5</v>
      </c>
    </row>
    <row r="14" spans="1:9" s="44" customFormat="1" x14ac:dyDescent="0.25">
      <c r="A14" s="46" t="s">
        <v>16</v>
      </c>
      <c r="B14" s="43" t="s">
        <v>12</v>
      </c>
      <c r="C14" s="47">
        <v>200</v>
      </c>
      <c r="D14" s="45">
        <v>25</v>
      </c>
      <c r="E14" s="48" t="s">
        <v>55</v>
      </c>
      <c r="F14" s="49" t="s">
        <v>5</v>
      </c>
      <c r="G14" s="50"/>
    </row>
    <row r="15" spans="1:9" s="44" customFormat="1" x14ac:dyDescent="0.25">
      <c r="A15" s="46" t="s">
        <v>7</v>
      </c>
      <c r="B15" s="43" t="s">
        <v>14</v>
      </c>
      <c r="C15" s="47">
        <v>700</v>
      </c>
      <c r="D15" s="45">
        <v>25</v>
      </c>
      <c r="E15" s="48" t="s">
        <v>55</v>
      </c>
      <c r="F15" s="49" t="s">
        <v>5</v>
      </c>
      <c r="G15" s="34">
        <f>SUM(C13:C15)</f>
        <v>922.9</v>
      </c>
      <c r="H15" s="34"/>
      <c r="I15" s="34"/>
    </row>
    <row r="16" spans="1:9" x14ac:dyDescent="0.25">
      <c r="A16" s="10"/>
      <c r="C16" s="26">
        <f>SUM(C3:C15)</f>
        <v>4077.88</v>
      </c>
      <c r="D16" s="5"/>
      <c r="E16" s="15"/>
    </row>
    <row r="17" spans="1:8" x14ac:dyDescent="0.25">
      <c r="A17" s="10"/>
      <c r="C17" s="20"/>
      <c r="D17" s="21"/>
      <c r="E17" s="22"/>
    </row>
    <row r="18" spans="1:8" x14ac:dyDescent="0.25">
      <c r="A18" s="64" t="s">
        <v>35</v>
      </c>
      <c r="B18" s="65"/>
      <c r="C18" s="65"/>
      <c r="D18" s="65"/>
      <c r="E18" s="65"/>
      <c r="F18" s="66"/>
    </row>
    <row r="19" spans="1:8" x14ac:dyDescent="0.25">
      <c r="A19" s="8" t="s">
        <v>0</v>
      </c>
      <c r="B19" s="17" t="s">
        <v>11</v>
      </c>
      <c r="C19" s="6" t="s">
        <v>1</v>
      </c>
      <c r="D19" s="3" t="s">
        <v>2</v>
      </c>
      <c r="E19" s="12" t="s">
        <v>17</v>
      </c>
      <c r="F19" s="16" t="s">
        <v>4</v>
      </c>
    </row>
    <row r="20" spans="1:8" s="44" customFormat="1" x14ac:dyDescent="0.25">
      <c r="A20" s="39" t="s">
        <v>53</v>
      </c>
      <c r="B20" s="43" t="s">
        <v>18</v>
      </c>
      <c r="C20" s="40">
        <v>4200</v>
      </c>
      <c r="D20" s="45">
        <v>21</v>
      </c>
      <c r="E20" s="48" t="s">
        <v>6</v>
      </c>
      <c r="F20" s="49" t="s">
        <v>5</v>
      </c>
    </row>
    <row r="21" spans="1:8" s="44" customFormat="1" x14ac:dyDescent="0.25">
      <c r="A21" s="39" t="s">
        <v>54</v>
      </c>
      <c r="B21" s="43" t="s">
        <v>54</v>
      </c>
      <c r="C21" s="40">
        <v>100</v>
      </c>
      <c r="D21" s="45">
        <v>21</v>
      </c>
      <c r="E21" s="48" t="s">
        <v>6</v>
      </c>
      <c r="F21" s="49" t="s">
        <v>5</v>
      </c>
      <c r="G21" s="34"/>
      <c r="H21" s="34"/>
    </row>
    <row r="22" spans="1:8" x14ac:dyDescent="0.25">
      <c r="C22" s="24">
        <f>SUM(C20:C21)</f>
        <v>4300</v>
      </c>
      <c r="F22" s="51"/>
    </row>
    <row r="23" spans="1:8" customFormat="1" x14ac:dyDescent="0.25"/>
    <row r="24" spans="1:8" s="44" customFormat="1" x14ac:dyDescent="0.25">
      <c r="A24" s="64" t="s">
        <v>40</v>
      </c>
      <c r="B24" s="65"/>
      <c r="C24" s="65"/>
      <c r="D24" s="65"/>
      <c r="E24" s="65"/>
      <c r="F24" s="66"/>
    </row>
    <row r="25" spans="1:8" s="44" customFormat="1" x14ac:dyDescent="0.25">
      <c r="A25" s="8" t="s">
        <v>0</v>
      </c>
      <c r="B25" s="17" t="s">
        <v>11</v>
      </c>
      <c r="C25" s="6" t="s">
        <v>1</v>
      </c>
      <c r="D25" s="3" t="s">
        <v>2</v>
      </c>
      <c r="E25" s="12" t="s">
        <v>41</v>
      </c>
      <c r="F25" s="16" t="s">
        <v>4</v>
      </c>
    </row>
    <row r="26" spans="1:8" s="44" customFormat="1" x14ac:dyDescent="0.25">
      <c r="A26" s="46"/>
      <c r="B26" s="43"/>
      <c r="C26" s="52"/>
      <c r="D26" s="45"/>
      <c r="E26" s="48"/>
      <c r="F26" s="49"/>
    </row>
    <row r="27" spans="1:8" s="44" customFormat="1" x14ac:dyDescent="0.25">
      <c r="A27" s="53"/>
      <c r="B27" s="54"/>
      <c r="C27" s="55">
        <f>SUM(C26)</f>
        <v>0</v>
      </c>
      <c r="D27" s="56"/>
      <c r="E27" s="57"/>
      <c r="F27" s="42"/>
    </row>
    <row r="28" spans="1:8" s="44" customFormat="1" x14ac:dyDescent="0.25">
      <c r="A28" s="53"/>
      <c r="B28" s="54"/>
      <c r="C28" s="58"/>
      <c r="D28" s="56"/>
      <c r="E28" s="57"/>
      <c r="F28" s="42"/>
    </row>
    <row r="29" spans="1:8" s="44" customFormat="1" x14ac:dyDescent="0.25">
      <c r="A29" s="64" t="s">
        <v>42</v>
      </c>
      <c r="B29" s="65"/>
      <c r="C29" s="65"/>
      <c r="D29" s="65"/>
      <c r="E29" s="65"/>
      <c r="F29" s="66"/>
    </row>
    <row r="30" spans="1:8" s="44" customFormat="1" x14ac:dyDescent="0.25">
      <c r="A30" s="8" t="s">
        <v>0</v>
      </c>
      <c r="B30" s="17" t="s">
        <v>11</v>
      </c>
      <c r="C30" s="6" t="s">
        <v>1</v>
      </c>
      <c r="D30" s="3" t="s">
        <v>2</v>
      </c>
      <c r="E30" s="12" t="s">
        <v>43</v>
      </c>
      <c r="F30" s="16" t="s">
        <v>4</v>
      </c>
    </row>
    <row r="31" spans="1:8" s="44" customFormat="1" x14ac:dyDescent="0.25">
      <c r="A31" s="46"/>
      <c r="B31" s="43"/>
      <c r="C31" s="47"/>
      <c r="D31" s="45"/>
      <c r="E31" s="48"/>
      <c r="F31" s="49"/>
    </row>
    <row r="32" spans="1:8" s="44" customFormat="1" x14ac:dyDescent="0.25">
      <c r="A32" s="53"/>
      <c r="B32" s="54"/>
      <c r="C32" s="26">
        <f>SUM(C31)</f>
        <v>0</v>
      </c>
      <c r="D32" s="56"/>
      <c r="E32" s="57"/>
      <c r="F32" s="42"/>
    </row>
    <row r="33" spans="1:6" s="44" customFormat="1" x14ac:dyDescent="0.25">
      <c r="A33" s="53"/>
      <c r="B33" s="54"/>
      <c r="D33" s="56"/>
      <c r="E33" s="57"/>
      <c r="F33" s="42"/>
    </row>
    <row r="34" spans="1:6" s="44" customFormat="1" x14ac:dyDescent="0.25">
      <c r="A34" s="11"/>
      <c r="B34" s="25" t="s">
        <v>19</v>
      </c>
      <c r="C34" s="24">
        <f>'Mai-2018'!C38</f>
        <v>3110.5999999999995</v>
      </c>
      <c r="E34" s="31"/>
      <c r="F34" s="31"/>
    </row>
    <row r="35" spans="1:6" s="44" customFormat="1" x14ac:dyDescent="0.25">
      <c r="A35" s="11"/>
      <c r="B35" s="25" t="s">
        <v>36</v>
      </c>
      <c r="C35" s="24">
        <f>C22-C16</f>
        <v>222.11999999999989</v>
      </c>
      <c r="E35" s="31"/>
      <c r="F35" s="31"/>
    </row>
    <row r="36" spans="1:6" s="44" customFormat="1" x14ac:dyDescent="0.25">
      <c r="A36" s="11"/>
      <c r="B36" s="25" t="s">
        <v>37</v>
      </c>
      <c r="C36" s="24">
        <f>C34+C35</f>
        <v>3332.7199999999993</v>
      </c>
      <c r="E36" s="31"/>
      <c r="F36" s="31"/>
    </row>
    <row r="37" spans="1:6" s="44" customFormat="1" x14ac:dyDescent="0.25">
      <c r="A37" s="11"/>
      <c r="B37" s="25" t="s">
        <v>38</v>
      </c>
      <c r="C37" s="24">
        <f>C27-C32</f>
        <v>0</v>
      </c>
      <c r="E37" s="31"/>
      <c r="F37" s="31"/>
    </row>
    <row r="38" spans="1:6" s="44" customFormat="1" x14ac:dyDescent="0.25">
      <c r="A38" s="11"/>
      <c r="B38" s="25" t="s">
        <v>20</v>
      </c>
      <c r="C38" s="24">
        <f>C36-C37</f>
        <v>3332.7199999999993</v>
      </c>
      <c r="E38" s="31"/>
      <c r="F38" s="31"/>
    </row>
    <row r="39" spans="1:6" s="44" customFormat="1" x14ac:dyDescent="0.25">
      <c r="A39" s="11"/>
      <c r="C39" s="34"/>
      <c r="E39" s="31"/>
      <c r="F39" s="31"/>
    </row>
    <row r="40" spans="1:6" s="44" customFormat="1" x14ac:dyDescent="0.25">
      <c r="A40" s="27" t="s">
        <v>21</v>
      </c>
      <c r="B40" s="25" t="s">
        <v>22</v>
      </c>
      <c r="C40" s="28"/>
      <c r="E40" s="31"/>
      <c r="F40" s="31"/>
    </row>
    <row r="41" spans="1:6" s="44" customFormat="1" x14ac:dyDescent="0.25">
      <c r="A41" s="27"/>
      <c r="B41" s="25" t="s">
        <v>39</v>
      </c>
      <c r="C41" s="28"/>
      <c r="E41" s="31"/>
      <c r="F41" s="31"/>
    </row>
    <row r="42" spans="1:6" s="44" customFormat="1" x14ac:dyDescent="0.25">
      <c r="A42" s="11"/>
      <c r="B42" s="25" t="s">
        <v>23</v>
      </c>
      <c r="C42" s="28"/>
      <c r="E42" s="31"/>
      <c r="F42" s="31"/>
    </row>
  </sheetData>
  <autoFilter ref="A2:E2"/>
  <mergeCells count="4">
    <mergeCell ref="A18:F18"/>
    <mergeCell ref="A1:F1"/>
    <mergeCell ref="A24:F24"/>
    <mergeCell ref="A29:F29"/>
  </mergeCells>
  <conditionalFormatting sqref="F26 F31 F3">
    <cfRule type="cellIs" dxfId="16" priority="51" operator="equal">
      <formula>"SIM"</formula>
    </cfRule>
  </conditionalFormatting>
  <conditionalFormatting sqref="C34:C38 C40:C42">
    <cfRule type="cellIs" dxfId="15" priority="54" operator="lessThan">
      <formula>0</formula>
    </cfRule>
  </conditionalFormatting>
  <conditionalFormatting sqref="C34 C36 C38 C40:C42">
    <cfRule type="cellIs" dxfId="14" priority="53" operator="greaterThanOrEqual">
      <formula>0</formula>
    </cfRule>
  </conditionalFormatting>
  <conditionalFormatting sqref="C35 C37">
    <cfRule type="cellIs" dxfId="13" priority="52" operator="greaterThanOrEqual">
      <formula>0</formula>
    </cfRule>
  </conditionalFormatting>
  <conditionalFormatting sqref="F4:F15">
    <cfRule type="cellIs" dxfId="12" priority="2" operator="equal">
      <formula>"SIM"</formula>
    </cfRule>
  </conditionalFormatting>
  <conditionalFormatting sqref="F20:F21">
    <cfRule type="cellIs" dxfId="11" priority="1" operator="equal">
      <formula>"SIM"</formula>
    </cfRule>
  </conditionalFormatting>
  <pageMargins left="0.51181102362204722" right="0.19685039370078741" top="0.78740157480314965" bottom="0.78740157480314965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F22" sqref="F22"/>
    </sheetView>
  </sheetViews>
  <sheetFormatPr defaultColWidth="9.140625" defaultRowHeight="15" x14ac:dyDescent="0.25"/>
  <cols>
    <col min="1" max="1" width="51.42578125" style="11" customWidth="1"/>
    <col min="2" max="2" width="18.5703125" style="32" bestFit="1" customWidth="1"/>
    <col min="3" max="3" width="9.7109375" style="34" customWidth="1"/>
    <col min="4" max="4" width="7.28515625" style="32" bestFit="1" customWidth="1"/>
    <col min="5" max="5" width="19.140625" style="31" bestFit="1" customWidth="1"/>
    <col min="6" max="6" width="8.7109375" style="31" bestFit="1" customWidth="1"/>
    <col min="7" max="16384" width="9.140625" style="32"/>
  </cols>
  <sheetData>
    <row r="1" spans="1:9" s="44" customFormat="1" x14ac:dyDescent="0.25">
      <c r="A1" s="64" t="s">
        <v>34</v>
      </c>
      <c r="B1" s="65"/>
      <c r="C1" s="65"/>
      <c r="D1" s="65"/>
      <c r="E1" s="65"/>
      <c r="F1" s="66"/>
    </row>
    <row r="2" spans="1:9" x14ac:dyDescent="0.25">
      <c r="A2" s="8" t="s">
        <v>0</v>
      </c>
      <c r="B2" s="17" t="s">
        <v>11</v>
      </c>
      <c r="C2" s="6" t="s">
        <v>1</v>
      </c>
      <c r="D2" s="3" t="s">
        <v>2</v>
      </c>
      <c r="E2" s="12" t="s">
        <v>3</v>
      </c>
      <c r="F2" s="16" t="s">
        <v>4</v>
      </c>
    </row>
    <row r="3" spans="1:9" x14ac:dyDescent="0.25">
      <c r="A3" s="35" t="s">
        <v>7</v>
      </c>
      <c r="B3" s="37" t="s">
        <v>14</v>
      </c>
      <c r="C3" s="38">
        <v>300</v>
      </c>
      <c r="D3" s="33">
        <v>1</v>
      </c>
      <c r="E3" s="36" t="s">
        <v>6</v>
      </c>
      <c r="F3" s="41" t="s">
        <v>5</v>
      </c>
    </row>
    <row r="4" spans="1:9" s="44" customFormat="1" x14ac:dyDescent="0.25">
      <c r="A4" s="46" t="s">
        <v>28</v>
      </c>
      <c r="B4" s="43" t="s">
        <v>28</v>
      </c>
      <c r="C4" s="47">
        <v>300</v>
      </c>
      <c r="D4" s="45">
        <v>1</v>
      </c>
      <c r="E4" s="48" t="s">
        <v>8</v>
      </c>
      <c r="F4" s="49" t="s">
        <v>5</v>
      </c>
    </row>
    <row r="5" spans="1:9" s="44" customFormat="1" x14ac:dyDescent="0.25">
      <c r="A5" s="46" t="s">
        <v>15</v>
      </c>
      <c r="B5" s="43" t="s">
        <v>15</v>
      </c>
      <c r="C5" s="47">
        <v>500</v>
      </c>
      <c r="D5" s="45">
        <v>10</v>
      </c>
      <c r="E5" s="48" t="s">
        <v>6</v>
      </c>
      <c r="F5" s="49" t="s">
        <v>5</v>
      </c>
      <c r="G5" s="34"/>
    </row>
    <row r="6" spans="1:9" s="44" customFormat="1" x14ac:dyDescent="0.25">
      <c r="A6" s="46" t="s">
        <v>7</v>
      </c>
      <c r="B6" s="43" t="s">
        <v>14</v>
      </c>
      <c r="C6" s="47">
        <v>300</v>
      </c>
      <c r="D6" s="45">
        <v>15</v>
      </c>
      <c r="E6" s="48" t="s">
        <v>6</v>
      </c>
      <c r="F6" s="49" t="s">
        <v>5</v>
      </c>
    </row>
    <row r="7" spans="1:9" s="44" customFormat="1" x14ac:dyDescent="0.25">
      <c r="A7" s="46" t="s">
        <v>28</v>
      </c>
      <c r="B7" s="43" t="s">
        <v>28</v>
      </c>
      <c r="C7" s="47">
        <v>300</v>
      </c>
      <c r="D7" s="45">
        <v>15</v>
      </c>
      <c r="E7" s="48" t="s">
        <v>8</v>
      </c>
      <c r="F7" s="49" t="s">
        <v>5</v>
      </c>
    </row>
    <row r="8" spans="1:9" s="44" customFormat="1" x14ac:dyDescent="0.25">
      <c r="A8" s="46" t="s">
        <v>32</v>
      </c>
      <c r="B8" s="43" t="s">
        <v>30</v>
      </c>
      <c r="C8" s="47">
        <v>134.97999999999999</v>
      </c>
      <c r="D8" s="45">
        <v>15</v>
      </c>
      <c r="E8" s="48" t="s">
        <v>6</v>
      </c>
      <c r="F8" s="49" t="s">
        <v>5</v>
      </c>
    </row>
    <row r="9" spans="1:9" s="44" customFormat="1" x14ac:dyDescent="0.25">
      <c r="A9" s="46" t="s">
        <v>31</v>
      </c>
      <c r="B9" s="43" t="s">
        <v>29</v>
      </c>
      <c r="C9" s="47">
        <v>100</v>
      </c>
      <c r="D9" s="45">
        <v>15</v>
      </c>
      <c r="E9" s="48" t="s">
        <v>6</v>
      </c>
      <c r="F9" s="49" t="s">
        <v>5</v>
      </c>
    </row>
    <row r="10" spans="1:9" s="44" customFormat="1" x14ac:dyDescent="0.25">
      <c r="A10" s="46" t="s">
        <v>52</v>
      </c>
      <c r="B10" s="46" t="s">
        <v>10</v>
      </c>
      <c r="C10" s="47">
        <v>102</v>
      </c>
      <c r="D10" s="45">
        <v>22</v>
      </c>
      <c r="E10" s="48" t="s">
        <v>6</v>
      </c>
      <c r="F10" s="49" t="s">
        <v>5</v>
      </c>
    </row>
    <row r="11" spans="1:9" s="44" customFormat="1" x14ac:dyDescent="0.25">
      <c r="A11" s="46" t="s">
        <v>9</v>
      </c>
      <c r="B11" s="46" t="s">
        <v>9</v>
      </c>
      <c r="C11" s="47">
        <v>1000</v>
      </c>
      <c r="D11" s="45">
        <v>22</v>
      </c>
      <c r="E11" s="48" t="s">
        <v>6</v>
      </c>
      <c r="F11" s="49" t="s">
        <v>5</v>
      </c>
      <c r="G11" s="34"/>
    </row>
    <row r="12" spans="1:9" s="44" customFormat="1" x14ac:dyDescent="0.25">
      <c r="A12" s="46" t="s">
        <v>27</v>
      </c>
      <c r="B12" s="43" t="s">
        <v>24</v>
      </c>
      <c r="C12" s="47">
        <v>118</v>
      </c>
      <c r="D12" s="45">
        <v>23</v>
      </c>
      <c r="E12" s="48" t="s">
        <v>6</v>
      </c>
      <c r="F12" s="49" t="s">
        <v>5</v>
      </c>
    </row>
    <row r="13" spans="1:9" s="44" customFormat="1" x14ac:dyDescent="0.25">
      <c r="A13" s="46" t="s">
        <v>33</v>
      </c>
      <c r="B13" s="43" t="s">
        <v>13</v>
      </c>
      <c r="C13" s="47">
        <v>22.9</v>
      </c>
      <c r="D13" s="45">
        <v>25</v>
      </c>
      <c r="E13" s="48" t="s">
        <v>55</v>
      </c>
      <c r="F13" s="49" t="s">
        <v>5</v>
      </c>
    </row>
    <row r="14" spans="1:9" s="44" customFormat="1" x14ac:dyDescent="0.25">
      <c r="A14" s="46" t="s">
        <v>16</v>
      </c>
      <c r="B14" s="43" t="s">
        <v>12</v>
      </c>
      <c r="C14" s="47">
        <v>200</v>
      </c>
      <c r="D14" s="45">
        <v>25</v>
      </c>
      <c r="E14" s="48" t="s">
        <v>55</v>
      </c>
      <c r="F14" s="49" t="s">
        <v>5</v>
      </c>
      <c r="G14" s="50"/>
    </row>
    <row r="15" spans="1:9" s="44" customFormat="1" x14ac:dyDescent="0.25">
      <c r="A15" s="46" t="s">
        <v>7</v>
      </c>
      <c r="B15" s="43" t="s">
        <v>14</v>
      </c>
      <c r="C15" s="47">
        <v>700</v>
      </c>
      <c r="D15" s="45">
        <v>25</v>
      </c>
      <c r="E15" s="48" t="s">
        <v>55</v>
      </c>
      <c r="F15" s="49" t="s">
        <v>5</v>
      </c>
      <c r="G15" s="34">
        <f>SUM(C13:C15)</f>
        <v>922.9</v>
      </c>
      <c r="H15" s="34"/>
      <c r="I15" s="34"/>
    </row>
    <row r="16" spans="1:9" x14ac:dyDescent="0.25">
      <c r="A16" s="10"/>
      <c r="C16" s="26">
        <f>SUM(C3:C15)</f>
        <v>4077.88</v>
      </c>
      <c r="D16" s="5"/>
      <c r="E16" s="15"/>
    </row>
    <row r="18" spans="1:8" x14ac:dyDescent="0.25">
      <c r="A18" s="64" t="s">
        <v>35</v>
      </c>
      <c r="B18" s="65"/>
      <c r="C18" s="65"/>
      <c r="D18" s="65"/>
      <c r="E18" s="65"/>
      <c r="F18" s="66"/>
    </row>
    <row r="19" spans="1:8" x14ac:dyDescent="0.25">
      <c r="A19" s="8" t="s">
        <v>0</v>
      </c>
      <c r="B19" s="17" t="s">
        <v>11</v>
      </c>
      <c r="C19" s="6" t="s">
        <v>1</v>
      </c>
      <c r="D19" s="3" t="s">
        <v>2</v>
      </c>
      <c r="E19" s="12" t="s">
        <v>17</v>
      </c>
      <c r="F19" s="16" t="s">
        <v>4</v>
      </c>
    </row>
    <row r="20" spans="1:8" s="44" customFormat="1" x14ac:dyDescent="0.25">
      <c r="A20" s="39" t="s">
        <v>53</v>
      </c>
      <c r="B20" s="43" t="s">
        <v>18</v>
      </c>
      <c r="C20" s="40">
        <v>4200</v>
      </c>
      <c r="D20" s="45">
        <v>21</v>
      </c>
      <c r="E20" s="48" t="s">
        <v>6</v>
      </c>
      <c r="F20" s="49" t="s">
        <v>5</v>
      </c>
    </row>
    <row r="21" spans="1:8" s="44" customFormat="1" x14ac:dyDescent="0.25">
      <c r="A21" s="39" t="s">
        <v>54</v>
      </c>
      <c r="B21" s="43" t="s">
        <v>54</v>
      </c>
      <c r="C21" s="40">
        <v>100</v>
      </c>
      <c r="D21" s="45">
        <v>21</v>
      </c>
      <c r="E21" s="48" t="s">
        <v>6</v>
      </c>
      <c r="F21" s="49" t="s">
        <v>5</v>
      </c>
      <c r="G21" s="34"/>
      <c r="H21" s="34"/>
    </row>
    <row r="22" spans="1:8" x14ac:dyDescent="0.25">
      <c r="C22" s="24">
        <f>SUM(C20:C21)</f>
        <v>4300</v>
      </c>
      <c r="F22" s="51"/>
    </row>
    <row r="23" spans="1:8" customFormat="1" x14ac:dyDescent="0.25"/>
    <row r="24" spans="1:8" s="44" customFormat="1" x14ac:dyDescent="0.25">
      <c r="A24" s="64" t="s">
        <v>40</v>
      </c>
      <c r="B24" s="65"/>
      <c r="C24" s="65"/>
      <c r="D24" s="65"/>
      <c r="E24" s="65"/>
      <c r="F24" s="66"/>
    </row>
    <row r="25" spans="1:8" s="44" customFormat="1" x14ac:dyDescent="0.25">
      <c r="A25" s="8" t="s">
        <v>0</v>
      </c>
      <c r="B25" s="17" t="s">
        <v>11</v>
      </c>
      <c r="C25" s="6" t="s">
        <v>1</v>
      </c>
      <c r="D25" s="3" t="s">
        <v>2</v>
      </c>
      <c r="E25" s="12" t="s">
        <v>41</v>
      </c>
      <c r="F25" s="16" t="s">
        <v>4</v>
      </c>
    </row>
    <row r="26" spans="1:8" s="44" customFormat="1" x14ac:dyDescent="0.25">
      <c r="A26" s="46"/>
      <c r="B26" s="43"/>
      <c r="C26" s="52"/>
      <c r="D26" s="45"/>
      <c r="E26" s="48"/>
      <c r="F26" s="49"/>
    </row>
    <row r="27" spans="1:8" s="44" customFormat="1" x14ac:dyDescent="0.25">
      <c r="A27" s="53"/>
      <c r="B27" s="54"/>
      <c r="C27" s="55">
        <f>SUM(C26)</f>
        <v>0</v>
      </c>
      <c r="D27" s="56"/>
      <c r="E27" s="57"/>
      <c r="F27" s="42"/>
    </row>
    <row r="28" spans="1:8" s="44" customFormat="1" x14ac:dyDescent="0.25">
      <c r="A28" s="53"/>
      <c r="B28" s="54"/>
      <c r="C28" s="58"/>
      <c r="D28" s="56"/>
      <c r="E28" s="57"/>
      <c r="F28" s="42"/>
    </row>
    <row r="29" spans="1:8" s="44" customFormat="1" x14ac:dyDescent="0.25">
      <c r="A29" s="64" t="s">
        <v>42</v>
      </c>
      <c r="B29" s="65"/>
      <c r="C29" s="65"/>
      <c r="D29" s="65"/>
      <c r="E29" s="65"/>
      <c r="F29" s="66"/>
    </row>
    <row r="30" spans="1:8" s="44" customFormat="1" x14ac:dyDescent="0.25">
      <c r="A30" s="8" t="s">
        <v>0</v>
      </c>
      <c r="B30" s="17" t="s">
        <v>11</v>
      </c>
      <c r="C30" s="6" t="s">
        <v>1</v>
      </c>
      <c r="D30" s="3" t="s">
        <v>2</v>
      </c>
      <c r="E30" s="12" t="s">
        <v>43</v>
      </c>
      <c r="F30" s="16" t="s">
        <v>4</v>
      </c>
    </row>
    <row r="31" spans="1:8" s="44" customFormat="1" x14ac:dyDescent="0.25">
      <c r="A31" s="46"/>
      <c r="B31" s="43"/>
      <c r="C31" s="47"/>
      <c r="D31" s="45"/>
      <c r="E31" s="48"/>
      <c r="F31" s="49"/>
    </row>
    <row r="32" spans="1:8" s="44" customFormat="1" x14ac:dyDescent="0.25">
      <c r="A32" s="53"/>
      <c r="B32" s="54"/>
      <c r="C32" s="26">
        <f>SUM(C31)</f>
        <v>0</v>
      </c>
      <c r="D32" s="56"/>
      <c r="E32" s="57"/>
      <c r="F32" s="42"/>
    </row>
    <row r="33" spans="1:6" s="44" customFormat="1" x14ac:dyDescent="0.25">
      <c r="A33" s="53"/>
      <c r="B33" s="54"/>
      <c r="D33" s="56"/>
      <c r="E33" s="57"/>
      <c r="F33" s="42"/>
    </row>
    <row r="34" spans="1:6" s="44" customFormat="1" x14ac:dyDescent="0.25">
      <c r="A34" s="11"/>
      <c r="B34" s="25" t="s">
        <v>19</v>
      </c>
      <c r="C34" s="24">
        <f>'Jun-2018'!C38</f>
        <v>3332.7199999999993</v>
      </c>
      <c r="E34" s="31"/>
      <c r="F34" s="31"/>
    </row>
    <row r="35" spans="1:6" s="44" customFormat="1" x14ac:dyDescent="0.25">
      <c r="A35" s="11"/>
      <c r="B35" s="25" t="s">
        <v>36</v>
      </c>
      <c r="C35" s="24">
        <f>C22-C16</f>
        <v>222.11999999999989</v>
      </c>
      <c r="E35" s="31"/>
      <c r="F35" s="31"/>
    </row>
    <row r="36" spans="1:6" s="44" customFormat="1" x14ac:dyDescent="0.25">
      <c r="A36" s="11"/>
      <c r="B36" s="25" t="s">
        <v>37</v>
      </c>
      <c r="C36" s="24">
        <f>C34+C35</f>
        <v>3554.8399999999992</v>
      </c>
      <c r="E36" s="31"/>
      <c r="F36" s="31"/>
    </row>
    <row r="37" spans="1:6" s="44" customFormat="1" x14ac:dyDescent="0.25">
      <c r="A37" s="11"/>
      <c r="B37" s="25" t="s">
        <v>38</v>
      </c>
      <c r="C37" s="24">
        <f>C27-C32</f>
        <v>0</v>
      </c>
      <c r="E37" s="31"/>
      <c r="F37" s="31"/>
    </row>
    <row r="38" spans="1:6" s="44" customFormat="1" x14ac:dyDescent="0.25">
      <c r="A38" s="11"/>
      <c r="B38" s="25" t="s">
        <v>20</v>
      </c>
      <c r="C38" s="24">
        <f>C36-C37</f>
        <v>3554.8399999999992</v>
      </c>
      <c r="E38" s="31"/>
      <c r="F38" s="31"/>
    </row>
    <row r="39" spans="1:6" s="44" customFormat="1" x14ac:dyDescent="0.25">
      <c r="A39" s="11"/>
      <c r="C39" s="34"/>
      <c r="E39" s="31"/>
      <c r="F39" s="31"/>
    </row>
    <row r="40" spans="1:6" s="44" customFormat="1" x14ac:dyDescent="0.25">
      <c r="A40" s="27" t="s">
        <v>21</v>
      </c>
      <c r="B40" s="25" t="s">
        <v>22</v>
      </c>
      <c r="C40" s="28"/>
      <c r="E40" s="31"/>
      <c r="F40" s="31"/>
    </row>
    <row r="41" spans="1:6" s="44" customFormat="1" x14ac:dyDescent="0.25">
      <c r="A41" s="27"/>
      <c r="B41" s="25" t="s">
        <v>39</v>
      </c>
      <c r="C41" s="28"/>
      <c r="E41" s="31"/>
      <c r="F41" s="31"/>
    </row>
    <row r="42" spans="1:6" s="44" customFormat="1" x14ac:dyDescent="0.25">
      <c r="A42" s="11"/>
      <c r="B42" s="25" t="s">
        <v>23</v>
      </c>
      <c r="C42" s="28"/>
      <c r="E42" s="31"/>
      <c r="F42" s="31"/>
    </row>
  </sheetData>
  <autoFilter ref="A2:E16"/>
  <mergeCells count="4">
    <mergeCell ref="A18:F18"/>
    <mergeCell ref="A1:F1"/>
    <mergeCell ref="A24:F24"/>
    <mergeCell ref="A29:F29"/>
  </mergeCells>
  <conditionalFormatting sqref="C33">
    <cfRule type="cellIs" dxfId="10" priority="237" operator="greaterThanOrEqual">
      <formula>0</formula>
    </cfRule>
    <cfRule type="cellIs" dxfId="9" priority="238" operator="lessThan">
      <formula>0</formula>
    </cfRule>
  </conditionalFormatting>
  <conditionalFormatting sqref="F33:F1048576 F1:F3 F16:F19 F22">
    <cfRule type="cellIs" dxfId="8" priority="236" operator="equal">
      <formula>"SIM"</formula>
    </cfRule>
  </conditionalFormatting>
  <conditionalFormatting sqref="F26 F31">
    <cfRule type="cellIs" dxfId="7" priority="58" operator="equal">
      <formula>"SIM"</formula>
    </cfRule>
  </conditionalFormatting>
  <conditionalFormatting sqref="C34:C38 C40:C42">
    <cfRule type="cellIs" dxfId="6" priority="57" operator="lessThan">
      <formula>0</formula>
    </cfRule>
  </conditionalFormatting>
  <conditionalFormatting sqref="C34 C36 C38 C40:C42">
    <cfRule type="cellIs" dxfId="5" priority="56" operator="greaterThanOrEqual">
      <formula>0</formula>
    </cfRule>
  </conditionalFormatting>
  <conditionalFormatting sqref="C35 C37">
    <cfRule type="cellIs" dxfId="4" priority="55" operator="greaterThanOrEqual">
      <formula>0</formula>
    </cfRule>
  </conditionalFormatting>
  <conditionalFormatting sqref="F4:F15">
    <cfRule type="cellIs" dxfId="3" priority="2" operator="equal">
      <formula>"SIM"</formula>
    </cfRule>
  </conditionalFormatting>
  <conditionalFormatting sqref="F20:F21">
    <cfRule type="cellIs" dxfId="2" priority="1" operator="equal">
      <formula>"SIM"</formula>
    </cfRule>
  </conditionalFormatting>
  <pageMargins left="0.51181102362204722" right="0.19685039370078741" top="0.78740157480314965" bottom="0.78740157480314965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0" workbookViewId="0">
      <selection activeCell="A42" sqref="A42"/>
    </sheetView>
  </sheetViews>
  <sheetFormatPr defaultRowHeight="15" x14ac:dyDescent="0.25"/>
  <cols>
    <col min="1" max="1" width="9.28515625" bestFit="1" customWidth="1"/>
    <col min="2" max="2" width="10.42578125" bestFit="1" customWidth="1"/>
    <col min="3" max="3" width="9.28515625" bestFit="1" customWidth="1"/>
    <col min="4" max="4" width="16.7109375" bestFit="1" customWidth="1"/>
    <col min="5" max="5" width="16.7109375" style="44" customWidth="1"/>
    <col min="6" max="6" width="26.28515625" bestFit="1" customWidth="1"/>
  </cols>
  <sheetData>
    <row r="1" spans="1:6" x14ac:dyDescent="0.25">
      <c r="A1" s="67" t="s">
        <v>44</v>
      </c>
      <c r="B1" s="68"/>
      <c r="C1" s="68"/>
      <c r="D1" s="68"/>
      <c r="E1" s="68"/>
      <c r="F1" s="69"/>
    </row>
    <row r="2" spans="1:6" x14ac:dyDescent="0.25">
      <c r="A2" s="59" t="s">
        <v>25</v>
      </c>
      <c r="B2" s="59" t="s">
        <v>35</v>
      </c>
      <c r="C2" s="59" t="s">
        <v>34</v>
      </c>
      <c r="D2" s="60" t="s">
        <v>45</v>
      </c>
      <c r="E2" s="60" t="s">
        <v>51</v>
      </c>
      <c r="F2" s="60" t="s">
        <v>26</v>
      </c>
    </row>
    <row r="3" spans="1:6" x14ac:dyDescent="0.25">
      <c r="A3" s="1">
        <v>43101</v>
      </c>
      <c r="B3" s="40">
        <f>'Jan-2018'!C22</f>
        <v>4300</v>
      </c>
      <c r="C3" s="47">
        <f>'Jan-2018'!C16</f>
        <v>4077.88</v>
      </c>
      <c r="D3" s="40">
        <f t="shared" ref="D3:D14" si="0">B3-C3</f>
        <v>222.11999999999989</v>
      </c>
      <c r="E3" s="61">
        <f>D3/B3</f>
        <v>5.1655813953488346E-2</v>
      </c>
      <c r="F3" s="40">
        <f>'Jan-2018'!C38</f>
        <v>2222.12</v>
      </c>
    </row>
    <row r="4" spans="1:6" x14ac:dyDescent="0.25">
      <c r="A4" s="1">
        <v>43132</v>
      </c>
      <c r="B4" s="40">
        <f>'Fev-2018'!C22</f>
        <v>4300</v>
      </c>
      <c r="C4" s="47">
        <f>'Fev-2018'!C16</f>
        <v>4077.88</v>
      </c>
      <c r="D4" s="40">
        <f t="shared" si="0"/>
        <v>222.11999999999989</v>
      </c>
      <c r="E4" s="61">
        <f t="shared" ref="E4:E14" si="1">D4/B4</f>
        <v>5.1655813953488346E-2</v>
      </c>
      <c r="F4" s="40">
        <f>'Fev-2018'!C38</f>
        <v>2444.2399999999998</v>
      </c>
    </row>
    <row r="5" spans="1:6" x14ac:dyDescent="0.25">
      <c r="A5" s="1">
        <v>43160</v>
      </c>
      <c r="B5" s="40">
        <f>'Mar-2018'!C22</f>
        <v>4300</v>
      </c>
      <c r="C5" s="47">
        <f>'Mar-2018'!C16</f>
        <v>4077.88</v>
      </c>
      <c r="D5" s="40">
        <f t="shared" si="0"/>
        <v>222.11999999999989</v>
      </c>
      <c r="E5" s="61">
        <f t="shared" si="1"/>
        <v>5.1655813953488346E-2</v>
      </c>
      <c r="F5" s="40">
        <f>'Mar-2018'!C38</f>
        <v>2666.3599999999997</v>
      </c>
    </row>
    <row r="6" spans="1:6" x14ac:dyDescent="0.25">
      <c r="A6" s="1">
        <v>43191</v>
      </c>
      <c r="B6" s="40">
        <f>'Abr-2018'!C22</f>
        <v>4300</v>
      </c>
      <c r="C6" s="47">
        <f>'Abr-2018'!C16</f>
        <v>4077.88</v>
      </c>
      <c r="D6" s="40">
        <f t="shared" si="0"/>
        <v>222.11999999999989</v>
      </c>
      <c r="E6" s="61">
        <f t="shared" si="1"/>
        <v>5.1655813953488346E-2</v>
      </c>
      <c r="F6" s="40">
        <f>'Abr-2018'!C38</f>
        <v>2888.4799999999996</v>
      </c>
    </row>
    <row r="7" spans="1:6" x14ac:dyDescent="0.25">
      <c r="A7" s="1">
        <v>43221</v>
      </c>
      <c r="B7" s="40">
        <f>'Mai-2018'!C22</f>
        <v>4300</v>
      </c>
      <c r="C7" s="47">
        <f>'Mai-2018'!C16</f>
        <v>4077.88</v>
      </c>
      <c r="D7" s="40">
        <f t="shared" si="0"/>
        <v>222.11999999999989</v>
      </c>
      <c r="E7" s="61">
        <f t="shared" si="1"/>
        <v>5.1655813953488346E-2</v>
      </c>
      <c r="F7" s="40">
        <f>'Mai-2018'!C38</f>
        <v>3110.5999999999995</v>
      </c>
    </row>
    <row r="8" spans="1:6" x14ac:dyDescent="0.25">
      <c r="A8" s="1">
        <v>43252</v>
      </c>
      <c r="B8" s="40">
        <f>'Jun-2018'!C22</f>
        <v>4300</v>
      </c>
      <c r="C8" s="47">
        <f>'Jun-2018'!C16</f>
        <v>4077.88</v>
      </c>
      <c r="D8" s="40">
        <f t="shared" si="0"/>
        <v>222.11999999999989</v>
      </c>
      <c r="E8" s="61">
        <f t="shared" si="1"/>
        <v>5.1655813953488346E-2</v>
      </c>
      <c r="F8" s="40">
        <f>'Jun-2018'!C38</f>
        <v>3332.7199999999993</v>
      </c>
    </row>
    <row r="9" spans="1:6" x14ac:dyDescent="0.25">
      <c r="A9" s="1">
        <v>43282</v>
      </c>
      <c r="B9" s="40">
        <f>'Jul-2018'!C22</f>
        <v>4300</v>
      </c>
      <c r="C9" s="47">
        <f>'Jul-2018'!C16</f>
        <v>4077.88</v>
      </c>
      <c r="D9" s="40">
        <f t="shared" si="0"/>
        <v>222.11999999999989</v>
      </c>
      <c r="E9" s="61">
        <f t="shared" si="1"/>
        <v>5.1655813953488346E-2</v>
      </c>
      <c r="F9" s="40">
        <f>'Jul-2018'!C38</f>
        <v>3554.8399999999992</v>
      </c>
    </row>
    <row r="10" spans="1:6" x14ac:dyDescent="0.25">
      <c r="A10" s="1">
        <v>43313</v>
      </c>
      <c r="B10" s="40"/>
      <c r="C10" s="47"/>
      <c r="D10" s="40">
        <f t="shared" si="0"/>
        <v>0</v>
      </c>
      <c r="E10" s="61" t="e">
        <f t="shared" si="1"/>
        <v>#DIV/0!</v>
      </c>
      <c r="F10" s="40"/>
    </row>
    <row r="11" spans="1:6" x14ac:dyDescent="0.25">
      <c r="A11" s="1">
        <v>43344</v>
      </c>
      <c r="B11" s="40"/>
      <c r="C11" s="47"/>
      <c r="D11" s="40">
        <f t="shared" si="0"/>
        <v>0</v>
      </c>
      <c r="E11" s="61" t="e">
        <f t="shared" si="1"/>
        <v>#DIV/0!</v>
      </c>
      <c r="F11" s="40"/>
    </row>
    <row r="12" spans="1:6" x14ac:dyDescent="0.25">
      <c r="A12" s="1">
        <v>43374</v>
      </c>
      <c r="B12" s="40"/>
      <c r="C12" s="47"/>
      <c r="D12" s="40">
        <f t="shared" si="0"/>
        <v>0</v>
      </c>
      <c r="E12" s="61" t="e">
        <f t="shared" si="1"/>
        <v>#DIV/0!</v>
      </c>
      <c r="F12" s="40"/>
    </row>
    <row r="13" spans="1:6" x14ac:dyDescent="0.25">
      <c r="A13" s="1">
        <v>43405</v>
      </c>
      <c r="B13" s="40"/>
      <c r="C13" s="47"/>
      <c r="D13" s="40">
        <f t="shared" si="0"/>
        <v>0</v>
      </c>
      <c r="E13" s="61" t="e">
        <f t="shared" si="1"/>
        <v>#DIV/0!</v>
      </c>
      <c r="F13" s="40"/>
    </row>
    <row r="14" spans="1:6" x14ac:dyDescent="0.25">
      <c r="A14" s="1">
        <v>43435</v>
      </c>
      <c r="B14" s="40"/>
      <c r="C14" s="47"/>
      <c r="D14" s="40">
        <f t="shared" si="0"/>
        <v>0</v>
      </c>
      <c r="E14" s="61" t="e">
        <f t="shared" si="1"/>
        <v>#DIV/0!</v>
      </c>
      <c r="F14" s="40"/>
    </row>
    <row r="15" spans="1:6" x14ac:dyDescent="0.25">
      <c r="D15" s="62">
        <f>SUM(D3:D14)</f>
        <v>1554.8399999999992</v>
      </c>
      <c r="E15" s="63">
        <f>SUM(D3:D14)/SUM(B3:B14)</f>
        <v>5.1655813953488346E-2</v>
      </c>
    </row>
    <row r="20" spans="1:6" x14ac:dyDescent="0.25">
      <c r="A20" s="67" t="s">
        <v>46</v>
      </c>
      <c r="B20" s="68"/>
      <c r="C20" s="68"/>
      <c r="D20" s="68"/>
      <c r="E20" s="68"/>
      <c r="F20" s="69"/>
    </row>
    <row r="21" spans="1:6" x14ac:dyDescent="0.25">
      <c r="A21" s="59" t="s">
        <v>25</v>
      </c>
      <c r="B21" s="60" t="s">
        <v>47</v>
      </c>
      <c r="C21" s="60" t="s">
        <v>48</v>
      </c>
      <c r="D21" s="60" t="s">
        <v>49</v>
      </c>
      <c r="E21" s="60"/>
      <c r="F21" s="60" t="s">
        <v>50</v>
      </c>
    </row>
    <row r="22" spans="1:6" x14ac:dyDescent="0.25">
      <c r="A22" s="1">
        <v>43101</v>
      </c>
      <c r="B22" s="40">
        <f>'Jan-2018'!C27</f>
        <v>0</v>
      </c>
      <c r="C22" s="47">
        <f>'Jan-2018'!C32</f>
        <v>0</v>
      </c>
      <c r="D22" s="40">
        <f t="shared" ref="D22:D33" si="2">B22-C22</f>
        <v>0</v>
      </c>
      <c r="E22" s="40"/>
      <c r="F22" s="40">
        <f>D22</f>
        <v>0</v>
      </c>
    </row>
    <row r="23" spans="1:6" x14ac:dyDescent="0.25">
      <c r="A23" s="1">
        <v>43132</v>
      </c>
      <c r="B23" s="40">
        <f>'Fev-2018'!C27</f>
        <v>0</v>
      </c>
      <c r="C23" s="47">
        <f>'Fev-2018'!C32</f>
        <v>0</v>
      </c>
      <c r="D23" s="40">
        <f t="shared" si="2"/>
        <v>0</v>
      </c>
      <c r="E23" s="40"/>
      <c r="F23" s="40">
        <f t="shared" ref="F23:F33" si="3">F22+D23</f>
        <v>0</v>
      </c>
    </row>
    <row r="24" spans="1:6" x14ac:dyDescent="0.25">
      <c r="A24" s="1">
        <v>43160</v>
      </c>
      <c r="B24" s="40">
        <f>'Mar-2018'!C27</f>
        <v>0</v>
      </c>
      <c r="C24" s="47">
        <f>'Mar-2018'!C32</f>
        <v>0</v>
      </c>
      <c r="D24" s="40">
        <f t="shared" si="2"/>
        <v>0</v>
      </c>
      <c r="E24" s="40"/>
      <c r="F24" s="40">
        <f t="shared" si="3"/>
        <v>0</v>
      </c>
    </row>
    <row r="25" spans="1:6" x14ac:dyDescent="0.25">
      <c r="A25" s="1">
        <v>43191</v>
      </c>
      <c r="B25" s="40">
        <f>'Abr-2018'!C27</f>
        <v>0</v>
      </c>
      <c r="C25" s="47">
        <f>'Abr-2018'!C32</f>
        <v>0</v>
      </c>
      <c r="D25" s="40">
        <f t="shared" si="2"/>
        <v>0</v>
      </c>
      <c r="E25" s="40"/>
      <c r="F25" s="40">
        <f t="shared" si="3"/>
        <v>0</v>
      </c>
    </row>
    <row r="26" spans="1:6" x14ac:dyDescent="0.25">
      <c r="A26" s="1">
        <v>43221</v>
      </c>
      <c r="B26" s="40">
        <f>'Mai-2018'!C27</f>
        <v>0</v>
      </c>
      <c r="C26" s="47">
        <f>'Mai-2018'!C32</f>
        <v>0</v>
      </c>
      <c r="D26" s="40">
        <f t="shared" si="2"/>
        <v>0</v>
      </c>
      <c r="E26" s="40"/>
      <c r="F26" s="40">
        <f t="shared" si="3"/>
        <v>0</v>
      </c>
    </row>
    <row r="27" spans="1:6" x14ac:dyDescent="0.25">
      <c r="A27" s="1">
        <v>43252</v>
      </c>
      <c r="B27" s="40">
        <f>'Jun-2018'!C27</f>
        <v>0</v>
      </c>
      <c r="C27" s="47">
        <f>'Jun-2018'!C32</f>
        <v>0</v>
      </c>
      <c r="D27" s="40">
        <f t="shared" si="2"/>
        <v>0</v>
      </c>
      <c r="E27" s="40"/>
      <c r="F27" s="40">
        <f t="shared" si="3"/>
        <v>0</v>
      </c>
    </row>
    <row r="28" spans="1:6" x14ac:dyDescent="0.25">
      <c r="A28" s="1">
        <v>43282</v>
      </c>
      <c r="B28" s="40">
        <f>'Jul-2018'!C27</f>
        <v>0</v>
      </c>
      <c r="C28" s="47">
        <f>'Jul-2018'!C32</f>
        <v>0</v>
      </c>
      <c r="D28" s="40">
        <f t="shared" si="2"/>
        <v>0</v>
      </c>
      <c r="E28" s="40"/>
      <c r="F28" s="40">
        <f t="shared" si="3"/>
        <v>0</v>
      </c>
    </row>
    <row r="29" spans="1:6" x14ac:dyDescent="0.25">
      <c r="A29" s="1">
        <v>43313</v>
      </c>
      <c r="B29" s="40"/>
      <c r="C29" s="47"/>
      <c r="D29" s="40">
        <f t="shared" si="2"/>
        <v>0</v>
      </c>
      <c r="E29" s="40"/>
      <c r="F29" s="40">
        <f t="shared" si="3"/>
        <v>0</v>
      </c>
    </row>
    <row r="30" spans="1:6" x14ac:dyDescent="0.25">
      <c r="A30" s="1">
        <v>43344</v>
      </c>
      <c r="B30" s="40"/>
      <c r="C30" s="47"/>
      <c r="D30" s="40">
        <f t="shared" si="2"/>
        <v>0</v>
      </c>
      <c r="E30" s="40"/>
      <c r="F30" s="40">
        <f t="shared" si="3"/>
        <v>0</v>
      </c>
    </row>
    <row r="31" spans="1:6" x14ac:dyDescent="0.25">
      <c r="A31" s="1">
        <v>43374</v>
      </c>
      <c r="B31" s="40"/>
      <c r="C31" s="47"/>
      <c r="D31" s="40">
        <f t="shared" si="2"/>
        <v>0</v>
      </c>
      <c r="E31" s="40"/>
      <c r="F31" s="40">
        <f t="shared" si="3"/>
        <v>0</v>
      </c>
    </row>
    <row r="32" spans="1:6" x14ac:dyDescent="0.25">
      <c r="A32" s="1">
        <v>43405</v>
      </c>
      <c r="B32" s="40"/>
      <c r="C32" s="47"/>
      <c r="D32" s="40">
        <f t="shared" si="2"/>
        <v>0</v>
      </c>
      <c r="E32" s="40"/>
      <c r="F32" s="40">
        <f t="shared" si="3"/>
        <v>0</v>
      </c>
    </row>
    <row r="33" spans="1:6" x14ac:dyDescent="0.25">
      <c r="A33" s="1">
        <v>43435</v>
      </c>
      <c r="B33" s="40"/>
      <c r="C33" s="47"/>
      <c r="D33" s="40">
        <f t="shared" si="2"/>
        <v>0</v>
      </c>
      <c r="E33" s="40"/>
      <c r="F33" s="40">
        <f t="shared" si="3"/>
        <v>0</v>
      </c>
    </row>
    <row r="41" spans="1:6" x14ac:dyDescent="0.25">
      <c r="A41" s="44"/>
    </row>
    <row r="42" spans="1:6" x14ac:dyDescent="0.25">
      <c r="A42" s="34"/>
    </row>
  </sheetData>
  <mergeCells count="2">
    <mergeCell ref="A1:F1"/>
    <mergeCell ref="A20:F20"/>
  </mergeCells>
  <conditionalFormatting sqref="D3:F15 D22:F33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Jan-2018</vt:lpstr>
      <vt:lpstr>Fev-2018</vt:lpstr>
      <vt:lpstr>Mar-2018</vt:lpstr>
      <vt:lpstr>Abr-2018</vt:lpstr>
      <vt:lpstr>Mai-2018</vt:lpstr>
      <vt:lpstr>Jun-2018</vt:lpstr>
      <vt:lpstr>Jul-2018</vt:lpstr>
      <vt:lpstr>Resumo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Tobias</cp:lastModifiedBy>
  <cp:lastPrinted>2013-07-06T22:59:41Z</cp:lastPrinted>
  <dcterms:created xsi:type="dcterms:W3CDTF">2013-07-05T01:23:45Z</dcterms:created>
  <dcterms:modified xsi:type="dcterms:W3CDTF">2017-09-28T01:45:15Z</dcterms:modified>
</cp:coreProperties>
</file>