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4" i="1" l="1"/>
  <c r="G54" i="1"/>
  <c r="F54" i="1"/>
  <c r="D54" i="1"/>
  <c r="C54" i="1"/>
  <c r="N42" i="1" l="1"/>
  <c r="N38" i="1"/>
  <c r="M40" i="1"/>
  <c r="L41" i="1"/>
  <c r="L37" i="1"/>
  <c r="K39" i="1"/>
  <c r="J41" i="1"/>
  <c r="J37" i="1"/>
  <c r="G42" i="1"/>
  <c r="G41" i="1"/>
  <c r="N41" i="1" s="1"/>
  <c r="G40" i="1"/>
  <c r="N40" i="1" s="1"/>
  <c r="G39" i="1"/>
  <c r="N39" i="1" s="1"/>
  <c r="G38" i="1"/>
  <c r="G37" i="1"/>
  <c r="N37" i="1" s="1"/>
  <c r="F42" i="1"/>
  <c r="M42" i="1" s="1"/>
  <c r="F41" i="1"/>
  <c r="M41" i="1" s="1"/>
  <c r="F40" i="1"/>
  <c r="F39" i="1"/>
  <c r="M39" i="1" s="1"/>
  <c r="F38" i="1"/>
  <c r="M38" i="1" s="1"/>
  <c r="F37" i="1"/>
  <c r="M37" i="1" s="1"/>
  <c r="F50" i="1" s="1"/>
  <c r="E41" i="1"/>
  <c r="E40" i="1"/>
  <c r="L40" i="1" s="1"/>
  <c r="E39" i="1"/>
  <c r="L39" i="1" s="1"/>
  <c r="E38" i="1"/>
  <c r="L38" i="1" s="1"/>
  <c r="E37" i="1"/>
  <c r="D42" i="1"/>
  <c r="K42" i="1" s="1"/>
  <c r="D41" i="1"/>
  <c r="K41" i="1" s="1"/>
  <c r="D40" i="1"/>
  <c r="K40" i="1" s="1"/>
  <c r="D39" i="1"/>
  <c r="D38" i="1"/>
  <c r="K38" i="1" s="1"/>
  <c r="D37" i="1"/>
  <c r="K37" i="1" s="1"/>
  <c r="C42" i="1"/>
  <c r="J42" i="1" s="1"/>
  <c r="C41" i="1"/>
  <c r="C39" i="1"/>
  <c r="J39" i="1" s="1"/>
  <c r="C40" i="1"/>
  <c r="J40" i="1" s="1"/>
  <c r="C38" i="1"/>
  <c r="J38" i="1" s="1"/>
  <c r="C37" i="1"/>
  <c r="C50" i="1" l="1"/>
  <c r="D50" i="1"/>
  <c r="G50" i="1"/>
  <c r="E50" i="1"/>
  <c r="E46" i="1"/>
  <c r="D47" i="1"/>
  <c r="C47" i="1"/>
  <c r="E47" i="1"/>
  <c r="D49" i="1"/>
  <c r="G49" i="1"/>
  <c r="G47" i="1"/>
  <c r="F47" i="1"/>
  <c r="F46" i="1"/>
  <c r="C46" i="1"/>
  <c r="G46" i="1"/>
  <c r="D46" i="1"/>
  <c r="F49" i="1"/>
  <c r="F52" i="1" l="1"/>
  <c r="D52" i="1"/>
  <c r="D53" i="1" s="1"/>
  <c r="F53" i="1"/>
  <c r="E49" i="1"/>
  <c r="E52" i="1" s="1"/>
  <c r="E53" i="1" s="1"/>
  <c r="C49" i="1"/>
  <c r="C52" i="1" s="1"/>
  <c r="C53" i="1" l="1"/>
  <c r="G52" i="1"/>
  <c r="G53" i="1" s="1"/>
</calcChain>
</file>

<file path=xl/sharedStrings.xml><?xml version="1.0" encoding="utf-8"?>
<sst xmlns="http://schemas.openxmlformats.org/spreadsheetml/2006/main" count="242" uniqueCount="47">
  <si>
    <t>R/-</t>
  </si>
  <si>
    <t>Layout</t>
  </si>
  <si>
    <t>A</t>
  </si>
  <si>
    <t>empty</t>
  </si>
  <si>
    <t>1_1 URA3</t>
  </si>
  <si>
    <t>1_1 LEU3</t>
  </si>
  <si>
    <t>B</t>
  </si>
  <si>
    <t>1_2 URA3</t>
  </si>
  <si>
    <t>1_2 LEU3</t>
  </si>
  <si>
    <t>C</t>
  </si>
  <si>
    <t>2_1 URA3</t>
  </si>
  <si>
    <t>2_1 LEU3</t>
  </si>
  <si>
    <t>D</t>
  </si>
  <si>
    <t>2_2 URA3</t>
  </si>
  <si>
    <t>2_2 LEU3</t>
  </si>
  <si>
    <t>E</t>
  </si>
  <si>
    <t>3_1 URA3</t>
  </si>
  <si>
    <t>3_1 LEU3</t>
  </si>
  <si>
    <t>F</t>
  </si>
  <si>
    <t>3_2 URA3</t>
  </si>
  <si>
    <t>3_2 LEU3</t>
  </si>
  <si>
    <t>G</t>
  </si>
  <si>
    <t>H</t>
  </si>
  <si>
    <t>Ct</t>
  </si>
  <si>
    <t>Efficiencies</t>
  </si>
  <si>
    <t>ΔCt</t>
  </si>
  <si>
    <t>Fold Average</t>
  </si>
  <si>
    <t>ΔCt Average</t>
  </si>
  <si>
    <t>ΔCt Stdev</t>
  </si>
  <si>
    <t>Fold Stdev</t>
  </si>
  <si>
    <t>CENSta</t>
  </si>
  <si>
    <t>&lt;0.4!</t>
  </si>
  <si>
    <t>fail(efficiency)</t>
  </si>
  <si>
    <t>2µC-</t>
  </si>
  <si>
    <t>2µMin</t>
  </si>
  <si>
    <t>2µSta</t>
  </si>
  <si>
    <t>2µMax</t>
  </si>
  <si>
    <t>Normalised</t>
  </si>
  <si>
    <t>Norm Stdev</t>
  </si>
  <si>
    <t>CENC-</t>
  </si>
  <si>
    <t>CENMin</t>
  </si>
  <si>
    <t>CENMax</t>
  </si>
  <si>
    <t>R/CENSta</t>
  </si>
  <si>
    <t>R/2µMin</t>
  </si>
  <si>
    <t>R/2µSta</t>
  </si>
  <si>
    <t>R/2µMax</t>
  </si>
  <si>
    <t>Norm 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</si>
</sst>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Sheet1!$D$54:$G$54</c:f>
                <c:numCache>
                  <c:formatCode>General</c:formatCode>
                  <c:ptCount val="4"/>
                  <c:pt idx="0">
                    <c:v>9.2862543471638723</c:v>
                  </c:pt>
                  <c:pt idx="1">
                    <c:v>3.3273751728008665</c:v>
                  </c:pt>
                  <c:pt idx="2">
                    <c:v>2.5372009907182127</c:v>
                  </c:pt>
                  <c:pt idx="3">
                    <c:v>0.31669527823623916</c:v>
                  </c:pt>
                </c:numCache>
              </c:numRef>
            </c:plus>
            <c:minus>
              <c:numRef>
                <c:f>Sheet1!$D$54:$G$54</c:f>
                <c:numCache>
                  <c:formatCode>General</c:formatCode>
                  <c:ptCount val="4"/>
                  <c:pt idx="0">
                    <c:v>9.2862543471638723</c:v>
                  </c:pt>
                  <c:pt idx="1">
                    <c:v>3.3273751728008665</c:v>
                  </c:pt>
                  <c:pt idx="2">
                    <c:v>2.5372009907182127</c:v>
                  </c:pt>
                  <c:pt idx="3">
                    <c:v>0.31669527823623916</c:v>
                  </c:pt>
                </c:numCache>
              </c:numRef>
            </c:minus>
          </c:errBars>
          <c:cat>
            <c:strRef>
              <c:f>Sheet1!$D$48:$G$48</c:f>
              <c:strCache>
                <c:ptCount val="4"/>
                <c:pt idx="0">
                  <c:v>2µC-</c:v>
                </c:pt>
                <c:pt idx="1">
                  <c:v>2µMin</c:v>
                </c:pt>
                <c:pt idx="2">
                  <c:v>2µSta</c:v>
                </c:pt>
                <c:pt idx="3">
                  <c:v>2µMax</c:v>
                </c:pt>
              </c:strCache>
            </c:strRef>
          </c:cat>
          <c:val>
            <c:numRef>
              <c:f>Sheet1!$D$52:$G$52</c:f>
              <c:numCache>
                <c:formatCode>General</c:formatCode>
                <c:ptCount val="4"/>
                <c:pt idx="0">
                  <c:v>101.64011076645379</c:v>
                </c:pt>
                <c:pt idx="1">
                  <c:v>46.127755154038802</c:v>
                </c:pt>
                <c:pt idx="2">
                  <c:v>35.030119323573444</c:v>
                </c:pt>
                <c:pt idx="3">
                  <c:v>12.278221614060685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1824"/>
        <c:axId val="49742592"/>
      </c:barChart>
      <c:catAx>
        <c:axId val="496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9742592"/>
        <c:crosses val="autoZero"/>
        <c:auto val="1"/>
        <c:lblAlgn val="ctr"/>
        <c:lblOffset val="100"/>
        <c:noMultiLvlLbl val="0"/>
      </c:catAx>
      <c:valAx>
        <c:axId val="497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6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Sheet1!$M$50:$P$50</c:f>
                <c:numCache>
                  <c:formatCode>General</c:formatCode>
                  <c:ptCount val="4"/>
                  <c:pt idx="2">
                    <c:v>0.33855502381584973</c:v>
                  </c:pt>
                </c:numCache>
              </c:numRef>
            </c:plus>
            <c:minus>
              <c:numRef>
                <c:f>Sheet1!$M$50:$P$50</c:f>
                <c:numCache>
                  <c:formatCode>General</c:formatCode>
                  <c:ptCount val="4"/>
                  <c:pt idx="2">
                    <c:v>0.33855502381584973</c:v>
                  </c:pt>
                </c:numCache>
              </c:numRef>
            </c:minus>
          </c:errBars>
          <c:cat>
            <c:strRef>
              <c:f>Sheet1!$M$48:$P$48</c:f>
              <c:strCache>
                <c:ptCount val="4"/>
                <c:pt idx="0">
                  <c:v>CENC-</c:v>
                </c:pt>
                <c:pt idx="1">
                  <c:v>CENMin</c:v>
                </c:pt>
                <c:pt idx="2">
                  <c:v>CENSta</c:v>
                </c:pt>
                <c:pt idx="3">
                  <c:v>CENMax</c:v>
                </c:pt>
              </c:strCache>
            </c:strRef>
          </c:cat>
          <c:val>
            <c:numRef>
              <c:f>Sheet1!$M$49:$P$49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0624"/>
        <c:axId val="51452160"/>
      </c:barChart>
      <c:catAx>
        <c:axId val="514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51452160"/>
        <c:crosses val="autoZero"/>
        <c:auto val="1"/>
        <c:lblAlgn val="ctr"/>
        <c:lblOffset val="100"/>
        <c:noMultiLvlLbl val="0"/>
      </c:catAx>
      <c:valAx>
        <c:axId val="51452160"/>
        <c:scaling>
          <c:orientation val="minMax"/>
          <c:max val="1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5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16</xdr:row>
      <xdr:rowOff>138112</xdr:rowOff>
    </xdr:from>
    <xdr:to>
      <xdr:col>22</xdr:col>
      <xdr:colOff>600075</xdr:colOff>
      <xdr:row>31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304800</xdr:colOff>
      <xdr:row>47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tabSelected="1" topLeftCell="A13" workbookViewId="0">
      <selection activeCell="V54" sqref="V54"/>
    </sheetView>
  </sheetViews>
  <sheetFormatPr defaultRowHeight="15" x14ac:dyDescent="0.25"/>
  <sheetData>
    <row r="2" spans="2:14" x14ac:dyDescent="0.25">
      <c r="B2" s="1"/>
      <c r="C2" s="1"/>
      <c r="D2" s="6" t="s">
        <v>42</v>
      </c>
      <c r="E2" s="6"/>
      <c r="F2" s="6" t="s">
        <v>0</v>
      </c>
      <c r="G2" s="6"/>
      <c r="H2" s="6" t="s">
        <v>43</v>
      </c>
      <c r="I2" s="6"/>
      <c r="J2" s="6" t="s">
        <v>44</v>
      </c>
      <c r="K2" s="6"/>
      <c r="L2" s="6" t="s">
        <v>45</v>
      </c>
      <c r="M2" s="6"/>
      <c r="N2" s="1"/>
    </row>
    <row r="3" spans="2:14" x14ac:dyDescent="0.25">
      <c r="B3" s="1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2:14" x14ac:dyDescent="0.25">
      <c r="B4" s="1" t="s">
        <v>2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</row>
    <row r="5" spans="2:14" x14ac:dyDescent="0.25">
      <c r="B5" s="1" t="s">
        <v>6</v>
      </c>
      <c r="C5" s="2" t="s">
        <v>3</v>
      </c>
      <c r="D5" s="1" t="s">
        <v>4</v>
      </c>
      <c r="E5" s="1" t="s">
        <v>5</v>
      </c>
      <c r="F5" s="1" t="s">
        <v>4</v>
      </c>
      <c r="G5" s="1" t="s">
        <v>5</v>
      </c>
      <c r="H5" s="1" t="s">
        <v>4</v>
      </c>
      <c r="I5" s="1" t="s">
        <v>5</v>
      </c>
      <c r="J5" s="1" t="s">
        <v>4</v>
      </c>
      <c r="K5" s="1" t="s">
        <v>5</v>
      </c>
      <c r="L5" s="1" t="s">
        <v>4</v>
      </c>
      <c r="M5" s="1" t="s">
        <v>5</v>
      </c>
      <c r="N5" s="2" t="s">
        <v>3</v>
      </c>
    </row>
    <row r="6" spans="2:14" x14ac:dyDescent="0.25">
      <c r="B6" s="1" t="s">
        <v>9</v>
      </c>
      <c r="C6" s="2" t="s">
        <v>3</v>
      </c>
      <c r="D6" s="1" t="s">
        <v>7</v>
      </c>
      <c r="E6" s="1" t="s">
        <v>8</v>
      </c>
      <c r="F6" s="1" t="s">
        <v>7</v>
      </c>
      <c r="G6" s="1" t="s">
        <v>8</v>
      </c>
      <c r="H6" s="1" t="s">
        <v>7</v>
      </c>
      <c r="I6" s="1" t="s">
        <v>8</v>
      </c>
      <c r="J6" s="1" t="s">
        <v>7</v>
      </c>
      <c r="K6" s="1" t="s">
        <v>8</v>
      </c>
      <c r="L6" s="1" t="s">
        <v>7</v>
      </c>
      <c r="M6" s="1" t="s">
        <v>8</v>
      </c>
      <c r="N6" s="2" t="s">
        <v>3</v>
      </c>
    </row>
    <row r="7" spans="2:14" x14ac:dyDescent="0.25">
      <c r="B7" s="1" t="s">
        <v>12</v>
      </c>
      <c r="C7" s="2" t="s">
        <v>3</v>
      </c>
      <c r="D7" s="1" t="s">
        <v>10</v>
      </c>
      <c r="E7" s="1" t="s">
        <v>11</v>
      </c>
      <c r="F7" s="1" t="s">
        <v>10</v>
      </c>
      <c r="G7" s="1" t="s">
        <v>11</v>
      </c>
      <c r="H7" s="1" t="s">
        <v>10</v>
      </c>
      <c r="I7" s="1" t="s">
        <v>11</v>
      </c>
      <c r="J7" s="1" t="s">
        <v>10</v>
      </c>
      <c r="K7" s="1" t="s">
        <v>11</v>
      </c>
      <c r="L7" s="1" t="s">
        <v>10</v>
      </c>
      <c r="M7" s="1" t="s">
        <v>11</v>
      </c>
      <c r="N7" s="2" t="s">
        <v>3</v>
      </c>
    </row>
    <row r="8" spans="2:14" x14ac:dyDescent="0.25">
      <c r="B8" s="1" t="s">
        <v>15</v>
      </c>
      <c r="C8" s="2" t="s">
        <v>3</v>
      </c>
      <c r="D8" s="1" t="s">
        <v>13</v>
      </c>
      <c r="E8" s="1" t="s">
        <v>14</v>
      </c>
      <c r="F8" s="1" t="s">
        <v>13</v>
      </c>
      <c r="G8" s="1" t="s">
        <v>14</v>
      </c>
      <c r="H8" s="1" t="s">
        <v>13</v>
      </c>
      <c r="I8" s="1" t="s">
        <v>14</v>
      </c>
      <c r="J8" s="1" t="s">
        <v>13</v>
      </c>
      <c r="K8" s="1" t="s">
        <v>14</v>
      </c>
      <c r="L8" s="1" t="s">
        <v>13</v>
      </c>
      <c r="M8" s="1" t="s">
        <v>14</v>
      </c>
      <c r="N8" s="2" t="s">
        <v>3</v>
      </c>
    </row>
    <row r="9" spans="2:14" x14ac:dyDescent="0.25">
      <c r="B9" s="1" t="s">
        <v>18</v>
      </c>
      <c r="C9" s="2" t="s">
        <v>3</v>
      </c>
      <c r="D9" s="1" t="s">
        <v>16</v>
      </c>
      <c r="E9" s="1" t="s">
        <v>17</v>
      </c>
      <c r="F9" s="1" t="s">
        <v>16</v>
      </c>
      <c r="G9" s="1" t="s">
        <v>17</v>
      </c>
      <c r="H9" s="1" t="s">
        <v>16</v>
      </c>
      <c r="I9" s="1" t="s">
        <v>17</v>
      </c>
      <c r="J9" s="1" t="s">
        <v>16</v>
      </c>
      <c r="K9" s="1" t="s">
        <v>17</v>
      </c>
      <c r="L9" s="1" t="s">
        <v>16</v>
      </c>
      <c r="M9" s="1" t="s">
        <v>17</v>
      </c>
      <c r="N9" s="2" t="s">
        <v>3</v>
      </c>
    </row>
    <row r="10" spans="2:14" x14ac:dyDescent="0.25">
      <c r="B10" s="1" t="s">
        <v>21</v>
      </c>
      <c r="C10" s="2" t="s">
        <v>3</v>
      </c>
      <c r="D10" s="1" t="s">
        <v>19</v>
      </c>
      <c r="E10" s="1" t="s">
        <v>20</v>
      </c>
      <c r="F10" s="1" t="s">
        <v>19</v>
      </c>
      <c r="G10" s="1" t="s">
        <v>20</v>
      </c>
      <c r="H10" s="1" t="s">
        <v>19</v>
      </c>
      <c r="I10" s="1" t="s">
        <v>20</v>
      </c>
      <c r="J10" s="1" t="s">
        <v>19</v>
      </c>
      <c r="K10" s="1" t="s">
        <v>20</v>
      </c>
      <c r="L10" s="1" t="s">
        <v>19</v>
      </c>
      <c r="M10" s="1" t="s">
        <v>20</v>
      </c>
      <c r="N10" s="2" t="s">
        <v>3</v>
      </c>
    </row>
    <row r="11" spans="2:14" x14ac:dyDescent="0.25">
      <c r="B11" s="1" t="s">
        <v>22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</row>
    <row r="14" spans="2:14" x14ac:dyDescent="0.25">
      <c r="B14" s="1" t="s">
        <v>23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10</v>
      </c>
      <c r="M14" s="1">
        <v>11</v>
      </c>
      <c r="N14" s="1">
        <v>12</v>
      </c>
    </row>
    <row r="15" spans="2:14" x14ac:dyDescent="0.25">
      <c r="B15" s="1" t="s">
        <v>2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</row>
    <row r="16" spans="2:14" x14ac:dyDescent="0.25">
      <c r="B16" s="1" t="s">
        <v>6</v>
      </c>
      <c r="C16" s="2" t="s">
        <v>3</v>
      </c>
      <c r="D16" s="1">
        <v>17.03</v>
      </c>
      <c r="E16" s="1">
        <v>17.5</v>
      </c>
      <c r="F16" s="1">
        <v>13.41</v>
      </c>
      <c r="G16" s="1">
        <v>17.86</v>
      </c>
      <c r="H16" s="1">
        <v>13.35</v>
      </c>
      <c r="I16" s="1">
        <v>17.489999999999998</v>
      </c>
      <c r="J16" s="1">
        <v>13.86</v>
      </c>
      <c r="K16" s="1">
        <v>17.62</v>
      </c>
      <c r="L16" s="1">
        <v>15.48</v>
      </c>
      <c r="M16" s="1">
        <v>18.010000000000002</v>
      </c>
      <c r="N16" s="2" t="s">
        <v>3</v>
      </c>
    </row>
    <row r="17" spans="2:14" x14ac:dyDescent="0.25">
      <c r="B17" s="1" t="s">
        <v>9</v>
      </c>
      <c r="C17" s="2" t="s">
        <v>3</v>
      </c>
      <c r="D17" s="1">
        <v>17.04</v>
      </c>
      <c r="E17" s="1">
        <v>17.649999999999999</v>
      </c>
      <c r="F17" s="1">
        <v>13.05</v>
      </c>
      <c r="G17" s="1">
        <v>17.670000000000002</v>
      </c>
      <c r="H17" s="1">
        <v>13.47</v>
      </c>
      <c r="I17" s="1">
        <v>17.34</v>
      </c>
      <c r="J17" s="1">
        <v>13.7</v>
      </c>
      <c r="K17" s="1">
        <v>17.37</v>
      </c>
      <c r="L17" s="1">
        <v>15.43</v>
      </c>
      <c r="M17" s="1">
        <v>18</v>
      </c>
      <c r="N17" s="2" t="s">
        <v>3</v>
      </c>
    </row>
    <row r="18" spans="2:14" x14ac:dyDescent="0.25">
      <c r="B18" s="1" t="s">
        <v>12</v>
      </c>
      <c r="C18" s="2" t="s">
        <v>3</v>
      </c>
      <c r="D18" s="1">
        <v>17.29</v>
      </c>
      <c r="E18" s="1">
        <v>17.53</v>
      </c>
      <c r="F18" s="1">
        <v>13.53</v>
      </c>
      <c r="G18" s="1">
        <v>18.14</v>
      </c>
      <c r="H18" s="1">
        <v>13.61</v>
      </c>
      <c r="I18" s="1">
        <v>17.66</v>
      </c>
      <c r="J18" s="1">
        <v>12.72</v>
      </c>
      <c r="K18" s="1">
        <v>16.48</v>
      </c>
      <c r="L18" s="1">
        <v>15.44</v>
      </c>
      <c r="M18" s="1">
        <v>17.84</v>
      </c>
      <c r="N18" s="2" t="s">
        <v>3</v>
      </c>
    </row>
    <row r="19" spans="2:14" x14ac:dyDescent="0.25">
      <c r="B19" s="1" t="s">
        <v>15</v>
      </c>
      <c r="C19" s="2" t="s">
        <v>3</v>
      </c>
      <c r="D19" s="1">
        <v>17.399999999999999</v>
      </c>
      <c r="E19" s="1">
        <v>17.579999999999998</v>
      </c>
      <c r="F19" s="1">
        <v>13.35</v>
      </c>
      <c r="G19" s="1">
        <v>18.27</v>
      </c>
      <c r="H19" s="1">
        <v>13.24</v>
      </c>
      <c r="I19" s="1">
        <v>17.34</v>
      </c>
      <c r="J19" s="1">
        <v>12.94</v>
      </c>
      <c r="K19" s="1">
        <v>16.760000000000002</v>
      </c>
      <c r="L19" s="1">
        <v>15.5</v>
      </c>
      <c r="M19" s="1">
        <v>18</v>
      </c>
      <c r="N19" s="2" t="s">
        <v>3</v>
      </c>
    </row>
    <row r="20" spans="2:14" x14ac:dyDescent="0.25">
      <c r="B20" s="1" t="s">
        <v>18</v>
      </c>
      <c r="C20" s="2" t="s">
        <v>3</v>
      </c>
      <c r="D20" s="1">
        <v>17.02</v>
      </c>
      <c r="E20" s="1">
        <v>16.87</v>
      </c>
      <c r="F20" s="1">
        <v>12.65</v>
      </c>
      <c r="G20" s="1">
        <v>17.190000000000001</v>
      </c>
      <c r="H20" s="1">
        <v>13.73</v>
      </c>
      <c r="I20" s="1">
        <v>17.66</v>
      </c>
      <c r="J20" s="1">
        <v>13.84</v>
      </c>
      <c r="K20" s="1">
        <v>17.52</v>
      </c>
      <c r="L20" s="1">
        <v>15.43</v>
      </c>
      <c r="M20" s="1">
        <v>18.010000000000002</v>
      </c>
      <c r="N20" s="2" t="s">
        <v>3</v>
      </c>
    </row>
    <row r="21" spans="2:14" x14ac:dyDescent="0.25">
      <c r="B21" s="1" t="s">
        <v>21</v>
      </c>
      <c r="C21" s="2" t="s">
        <v>3</v>
      </c>
      <c r="D21" s="1">
        <v>17.010000000000002</v>
      </c>
      <c r="E21" s="1">
        <v>16.899999999999999</v>
      </c>
      <c r="F21" s="1">
        <v>12.74</v>
      </c>
      <c r="G21" s="1">
        <v>17.02</v>
      </c>
      <c r="H21" s="5" t="s">
        <v>32</v>
      </c>
      <c r="I21" s="1">
        <v>17.68</v>
      </c>
      <c r="J21" s="1">
        <v>13.74</v>
      </c>
      <c r="K21" s="1">
        <v>17.03</v>
      </c>
      <c r="L21" s="1">
        <v>15.45</v>
      </c>
      <c r="M21" s="1">
        <v>17.79</v>
      </c>
      <c r="N21" s="2" t="s">
        <v>3</v>
      </c>
    </row>
    <row r="22" spans="2:14" x14ac:dyDescent="0.25">
      <c r="B22" s="1" t="s">
        <v>22</v>
      </c>
      <c r="C22" s="2" t="s">
        <v>3</v>
      </c>
      <c r="D22" s="2" t="s">
        <v>3</v>
      </c>
      <c r="E22" s="2" t="s">
        <v>3</v>
      </c>
      <c r="F22" s="2" t="s">
        <v>3</v>
      </c>
      <c r="G22" s="2" t="s">
        <v>3</v>
      </c>
      <c r="H22" s="2" t="s">
        <v>3</v>
      </c>
      <c r="I22" s="2" t="s">
        <v>3</v>
      </c>
      <c r="J22" s="2" t="s">
        <v>3</v>
      </c>
      <c r="K22" s="2" t="s">
        <v>3</v>
      </c>
      <c r="L22" s="2" t="s">
        <v>3</v>
      </c>
      <c r="M22" s="2" t="s">
        <v>3</v>
      </c>
      <c r="N22" s="2" t="s">
        <v>3</v>
      </c>
    </row>
    <row r="24" spans="2:14" x14ac:dyDescent="0.25">
      <c r="B24" s="1" t="s">
        <v>24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1">
        <v>11</v>
      </c>
      <c r="N24" s="1">
        <v>12</v>
      </c>
    </row>
    <row r="25" spans="2:14" x14ac:dyDescent="0.25">
      <c r="B25" s="1" t="s">
        <v>2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3</v>
      </c>
      <c r="L25" s="2" t="s">
        <v>3</v>
      </c>
      <c r="M25" s="2" t="s">
        <v>3</v>
      </c>
      <c r="N25" s="2" t="s">
        <v>3</v>
      </c>
    </row>
    <row r="26" spans="2:14" x14ac:dyDescent="0.25">
      <c r="B26" s="1" t="s">
        <v>6</v>
      </c>
      <c r="C26" s="2" t="s">
        <v>3</v>
      </c>
      <c r="D26" s="1">
        <v>0.62029999999999996</v>
      </c>
      <c r="E26" s="1">
        <v>0.6492</v>
      </c>
      <c r="F26" s="1">
        <v>0.66449999999999998</v>
      </c>
      <c r="G26" s="1">
        <v>0.70709999999999995</v>
      </c>
      <c r="H26" s="1">
        <v>0.66769999999999996</v>
      </c>
      <c r="I26" s="1">
        <v>0.70689999999999997</v>
      </c>
      <c r="J26" s="1">
        <v>0.71630000000000005</v>
      </c>
      <c r="K26" s="1">
        <v>0.60650000000000004</v>
      </c>
      <c r="L26" s="1">
        <v>0.60899999999999999</v>
      </c>
      <c r="M26" s="1">
        <v>0.59060000000000001</v>
      </c>
      <c r="N26" s="2" t="s">
        <v>3</v>
      </c>
    </row>
    <row r="27" spans="2:14" x14ac:dyDescent="0.25">
      <c r="B27" s="1" t="s">
        <v>9</v>
      </c>
      <c r="C27" s="2" t="s">
        <v>3</v>
      </c>
      <c r="D27" s="1">
        <v>0.58040000000000003</v>
      </c>
      <c r="E27" s="1">
        <v>0.62009999999999998</v>
      </c>
      <c r="F27" s="1">
        <v>0.64990000000000003</v>
      </c>
      <c r="G27" s="1">
        <v>0.69099999999999995</v>
      </c>
      <c r="H27" s="1">
        <v>0.71350000000000002</v>
      </c>
      <c r="I27" s="1">
        <v>0.6472</v>
      </c>
      <c r="J27" s="1">
        <v>0.70420000000000005</v>
      </c>
      <c r="K27" s="1">
        <v>0.63260000000000005</v>
      </c>
      <c r="L27" s="1">
        <v>0.62919999999999998</v>
      </c>
      <c r="M27" s="1">
        <v>0.60289999999999999</v>
      </c>
      <c r="N27" s="2" t="s">
        <v>3</v>
      </c>
    </row>
    <row r="28" spans="2:14" x14ac:dyDescent="0.25">
      <c r="B28" s="1" t="s">
        <v>12</v>
      </c>
      <c r="C28" s="2" t="s">
        <v>3</v>
      </c>
      <c r="D28" s="1">
        <v>0.59719999999999995</v>
      </c>
      <c r="E28" s="1">
        <v>0.57950000000000002</v>
      </c>
      <c r="F28" s="1">
        <v>0.69199999999999995</v>
      </c>
      <c r="G28" s="1">
        <v>0.61280000000000001</v>
      </c>
      <c r="H28" s="1">
        <v>0.70040000000000002</v>
      </c>
      <c r="I28" s="1">
        <v>0.68630000000000002</v>
      </c>
      <c r="J28" s="1">
        <v>0.66349999999999998</v>
      </c>
      <c r="K28" s="1">
        <v>0.59150000000000003</v>
      </c>
      <c r="L28" s="1">
        <v>0.62009999999999998</v>
      </c>
      <c r="M28" s="1">
        <v>0.63080000000000003</v>
      </c>
      <c r="N28" s="2" t="s">
        <v>3</v>
      </c>
    </row>
    <row r="29" spans="2:14" x14ac:dyDescent="0.25">
      <c r="B29" s="1" t="s">
        <v>15</v>
      </c>
      <c r="C29" s="2" t="s">
        <v>3</v>
      </c>
      <c r="D29" s="1">
        <v>0.62609999999999999</v>
      </c>
      <c r="E29" s="1">
        <v>0.60309999999999997</v>
      </c>
      <c r="F29" s="1">
        <v>0.62790000000000001</v>
      </c>
      <c r="G29" s="1">
        <v>0.6421</v>
      </c>
      <c r="H29" s="1">
        <v>0.68700000000000006</v>
      </c>
      <c r="I29" s="1">
        <v>0.63160000000000005</v>
      </c>
      <c r="J29" s="1">
        <v>0.76619999999999999</v>
      </c>
      <c r="K29" s="1">
        <v>0.66549999999999998</v>
      </c>
      <c r="L29" s="1">
        <v>0.67269999999999996</v>
      </c>
      <c r="M29" s="1">
        <v>0.64280000000000004</v>
      </c>
      <c r="N29" s="2" t="s">
        <v>3</v>
      </c>
    </row>
    <row r="30" spans="2:14" x14ac:dyDescent="0.25">
      <c r="B30" s="1" t="s">
        <v>18</v>
      </c>
      <c r="C30" s="2" t="s">
        <v>3</v>
      </c>
      <c r="D30" s="1">
        <v>0.56259999999999999</v>
      </c>
      <c r="E30" s="1">
        <v>0.59209999999999996</v>
      </c>
      <c r="F30" s="1">
        <v>0.62680000000000002</v>
      </c>
      <c r="G30" s="1">
        <v>0.63600000000000001</v>
      </c>
      <c r="H30" s="1">
        <v>0.75309999999999999</v>
      </c>
      <c r="I30" s="1">
        <v>0.63260000000000005</v>
      </c>
      <c r="J30" s="1">
        <v>0.74719999999999998</v>
      </c>
      <c r="K30" s="1">
        <v>0.64570000000000005</v>
      </c>
      <c r="L30" s="1">
        <v>0.63460000000000005</v>
      </c>
      <c r="M30" s="1">
        <v>0.62890000000000001</v>
      </c>
      <c r="N30" s="2" t="s">
        <v>3</v>
      </c>
    </row>
    <row r="31" spans="2:14" x14ac:dyDescent="0.25">
      <c r="B31" s="1" t="s">
        <v>21</v>
      </c>
      <c r="C31" s="2" t="s">
        <v>3</v>
      </c>
      <c r="D31" s="1">
        <v>0.57030000000000003</v>
      </c>
      <c r="E31" s="1">
        <v>0.64910000000000001</v>
      </c>
      <c r="F31" s="1">
        <v>0.65580000000000005</v>
      </c>
      <c r="G31" s="1">
        <v>0.57210000000000005</v>
      </c>
      <c r="H31" s="5" t="s">
        <v>31</v>
      </c>
      <c r="I31" s="1">
        <v>0.63480000000000003</v>
      </c>
      <c r="J31" s="1">
        <v>0.68689999999999996</v>
      </c>
      <c r="K31" s="1">
        <v>0.53080000000000005</v>
      </c>
      <c r="L31" s="1">
        <v>0.56179999999999997</v>
      </c>
      <c r="M31" s="1">
        <v>0.58340000000000003</v>
      </c>
      <c r="N31" s="2" t="s">
        <v>3</v>
      </c>
    </row>
    <row r="32" spans="2:14" x14ac:dyDescent="0.25">
      <c r="B32" s="1" t="s">
        <v>22</v>
      </c>
      <c r="C32" s="2" t="s">
        <v>3</v>
      </c>
      <c r="D32" s="2" t="s">
        <v>3</v>
      </c>
      <c r="E32" s="2" t="s">
        <v>3</v>
      </c>
      <c r="F32" s="2" t="s">
        <v>3</v>
      </c>
      <c r="G32" s="2" t="s">
        <v>3</v>
      </c>
      <c r="H32" s="2" t="s">
        <v>3</v>
      </c>
      <c r="I32" s="2" t="s">
        <v>3</v>
      </c>
      <c r="J32" s="2" t="s">
        <v>3</v>
      </c>
      <c r="K32" s="2" t="s">
        <v>3</v>
      </c>
      <c r="L32" s="2" t="s">
        <v>3</v>
      </c>
      <c r="M32" s="2" t="s">
        <v>3</v>
      </c>
      <c r="N32" s="2" t="s">
        <v>3</v>
      </c>
    </row>
    <row r="34" spans="2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6" x14ac:dyDescent="0.25">
      <c r="C35" s="1" t="s">
        <v>30</v>
      </c>
      <c r="D35" s="1" t="s">
        <v>33</v>
      </c>
      <c r="E35" s="1" t="s">
        <v>34</v>
      </c>
      <c r="F35" s="1" t="s">
        <v>35</v>
      </c>
      <c r="G35" s="1" t="s">
        <v>36</v>
      </c>
      <c r="H35" s="1"/>
      <c r="J35" s="1" t="s">
        <v>30</v>
      </c>
      <c r="K35" s="1" t="s">
        <v>33</v>
      </c>
      <c r="L35" s="1" t="s">
        <v>34</v>
      </c>
      <c r="M35" s="1" t="s">
        <v>35</v>
      </c>
      <c r="N35" s="1" t="s">
        <v>36</v>
      </c>
    </row>
    <row r="36" spans="2:16" x14ac:dyDescent="0.25">
      <c r="B36" s="3" t="s">
        <v>25</v>
      </c>
      <c r="C36" s="1"/>
      <c r="D36" s="1"/>
      <c r="E36" s="1"/>
      <c r="F36" s="1"/>
      <c r="G36" s="1"/>
      <c r="H36" s="1"/>
      <c r="I36" s="3" t="s">
        <v>26</v>
      </c>
      <c r="J36" s="1"/>
      <c r="K36" s="1"/>
      <c r="L36" s="1"/>
      <c r="M36" s="1"/>
    </row>
    <row r="37" spans="2:16" x14ac:dyDescent="0.25">
      <c r="B37" s="1" t="s">
        <v>6</v>
      </c>
      <c r="C37" s="1">
        <f>D16-AVERAGE(E16:E17)</f>
        <v>-0.54499999999999815</v>
      </c>
      <c r="D37" s="1">
        <f>F16-AVERAGE(G16:G17)</f>
        <v>-4.3550000000000004</v>
      </c>
      <c r="E37" s="1">
        <f>H16-AVERAGE(I16:I17)</f>
        <v>-4.0649999999999995</v>
      </c>
      <c r="F37" s="1">
        <f>J16-AVERAGE(K16:K17)</f>
        <v>-3.6350000000000016</v>
      </c>
      <c r="G37" s="1">
        <f>L16-AVERAGE(M16:M17)</f>
        <v>-2.5250000000000021</v>
      </c>
      <c r="H37" s="1"/>
      <c r="I37" s="1" t="s">
        <v>2</v>
      </c>
      <c r="J37" s="1">
        <f>1/2^(C37/AVERAGE($D$26:$E$31))</f>
        <v>1.8687440236761201</v>
      </c>
      <c r="K37" s="1">
        <f>1/2^(D37/AVERAGE($F$26:$G$31))</f>
        <v>105.34301799957555</v>
      </c>
      <c r="L37" s="1">
        <f>1/2^(E37/AVERAGE($H$26:$I$31))</f>
        <v>63.693936352613079</v>
      </c>
      <c r="M37" s="1">
        <f>1/2^(F37/AVERAGE($J$26:$K$31))</f>
        <v>44.694780619461817</v>
      </c>
      <c r="N37" s="1">
        <f>1/2^(G37/AVERAGE($L$26:$M$31))</f>
        <v>17.039787612480001</v>
      </c>
    </row>
    <row r="38" spans="2:16" x14ac:dyDescent="0.25">
      <c r="B38" s="1" t="s">
        <v>9</v>
      </c>
      <c r="C38" s="1">
        <f>D17-AVERAGE(E16:E17)</f>
        <v>-0.53500000000000014</v>
      </c>
      <c r="D38" s="1">
        <f>F17-AVERAGE(G16:G17)</f>
        <v>-4.7149999999999999</v>
      </c>
      <c r="E38" s="1">
        <f>H17-AVERAGE(I16:I17)</f>
        <v>-3.9449999999999985</v>
      </c>
      <c r="F38" s="1">
        <f>J17-AVERAGE(K16:K17)</f>
        <v>-3.7950000000000017</v>
      </c>
      <c r="G38" s="1">
        <f>L17-AVERAGE(M16:M17)</f>
        <v>-2.5750000000000028</v>
      </c>
      <c r="H38" s="1"/>
      <c r="I38" s="1" t="s">
        <v>6</v>
      </c>
      <c r="J38" s="1">
        <f t="shared" ref="J38:J42" si="0">1/2^(C38/AVERAGE($D$26:$E$31))</f>
        <v>1.8474268503490581</v>
      </c>
      <c r="K38" s="1">
        <f t="shared" ref="K38:K42" si="1">1/2^(D38/AVERAGE($F$26:$G$31))</f>
        <v>154.81093721559748</v>
      </c>
      <c r="L38" s="1">
        <f t="shared" ref="L38:L41" si="2">1/2^(E38/AVERAGE($H$26:$I$31))</f>
        <v>56.343079655527241</v>
      </c>
      <c r="M38" s="1">
        <f t="shared" ref="M38:M42" si="3">1/2^(F38/AVERAGE($J$26:$K$31))</f>
        <v>52.831792882138693</v>
      </c>
      <c r="N38" s="1">
        <f t="shared" ref="N38:N42" si="4">1/2^(G38/AVERAGE($L$26:$M$31))</f>
        <v>18.023934753665088</v>
      </c>
    </row>
    <row r="39" spans="2:16" x14ac:dyDescent="0.25">
      <c r="B39" s="1" t="s">
        <v>12</v>
      </c>
      <c r="C39" s="1">
        <f>D18-AVERAGE(E18:E19)</f>
        <v>-0.26500000000000057</v>
      </c>
      <c r="D39" s="1">
        <f>F18-AVERAGE(G18:G19)</f>
        <v>-4.6749999999999989</v>
      </c>
      <c r="E39" s="1">
        <f>H18-AVERAGE(I18:I19)</f>
        <v>-3.8900000000000006</v>
      </c>
      <c r="F39" s="1">
        <f>J18-AVERAGE(K18:K19)</f>
        <v>-3.9000000000000004</v>
      </c>
      <c r="G39" s="1">
        <f>L18-AVERAGE(M18:M19)</f>
        <v>-2.4800000000000022</v>
      </c>
      <c r="H39" s="1"/>
      <c r="I39" s="1" t="s">
        <v>9</v>
      </c>
      <c r="J39" s="1">
        <f t="shared" si="0"/>
        <v>1.3553079452390144</v>
      </c>
      <c r="K39" s="1">
        <f t="shared" si="1"/>
        <v>148.32840252358923</v>
      </c>
      <c r="L39" s="1">
        <f t="shared" si="2"/>
        <v>53.263645843511057</v>
      </c>
      <c r="M39" s="1">
        <f t="shared" si="3"/>
        <v>58.960938849945883</v>
      </c>
      <c r="N39" s="1">
        <f t="shared" si="4"/>
        <v>16.200084916264526</v>
      </c>
    </row>
    <row r="40" spans="2:16" x14ac:dyDescent="0.25">
      <c r="B40" s="1" t="s">
        <v>15</v>
      </c>
      <c r="C40" s="1">
        <f>D19-AVERAGE(E18:E19)</f>
        <v>-0.15500000000000114</v>
      </c>
      <c r="D40" s="1">
        <f>F19-AVERAGE(G18:G19)</f>
        <v>-4.8549999999999986</v>
      </c>
      <c r="E40" s="1">
        <f>H19-AVERAGE(I18:I19)</f>
        <v>-4.26</v>
      </c>
      <c r="F40" s="1">
        <f>J19-AVERAGE(K18:K19)</f>
        <v>-3.6800000000000015</v>
      </c>
      <c r="G40" s="1">
        <f>L19-AVERAGE(M18:M19)</f>
        <v>-2.4200000000000017</v>
      </c>
      <c r="H40" s="1"/>
      <c r="I40" s="1" t="s">
        <v>12</v>
      </c>
      <c r="J40" s="1">
        <f t="shared" si="0"/>
        <v>1.1946199534962947</v>
      </c>
      <c r="K40" s="1">
        <f t="shared" si="1"/>
        <v>179.81348620420721</v>
      </c>
      <c r="L40" s="1">
        <f t="shared" si="2"/>
        <v>77.739463721376666</v>
      </c>
      <c r="M40" s="1">
        <f t="shared" si="3"/>
        <v>46.847497752712982</v>
      </c>
      <c r="N40" s="1">
        <f t="shared" si="4"/>
        <v>15.144494293060283</v>
      </c>
    </row>
    <row r="41" spans="2:16" x14ac:dyDescent="0.25">
      <c r="B41" s="1" t="s">
        <v>18</v>
      </c>
      <c r="C41" s="1">
        <f>D20-AVERAGE(E20:E21)</f>
        <v>0.13500000000000156</v>
      </c>
      <c r="D41" s="1">
        <f>F20-AVERAGE(G20:G21)</f>
        <v>-4.4550000000000001</v>
      </c>
      <c r="E41" s="1">
        <f>H20-AVERAGE(I20:I21)</f>
        <v>-3.9400000000000013</v>
      </c>
      <c r="F41" s="1">
        <f>J20-AVERAGE(K20:K21)</f>
        <v>-3.4349999999999987</v>
      </c>
      <c r="G41" s="1">
        <f>L20-AVERAGE(M20:M21)</f>
        <v>-2.4699999999999989</v>
      </c>
      <c r="H41" s="1"/>
      <c r="I41" s="1" t="s">
        <v>15</v>
      </c>
      <c r="J41" s="1">
        <f t="shared" si="0"/>
        <v>0.8565157758502151</v>
      </c>
      <c r="K41" s="1">
        <f t="shared" si="1"/>
        <v>117.23277827626742</v>
      </c>
      <c r="L41" s="1">
        <f t="shared" si="2"/>
        <v>56.055924371587039</v>
      </c>
      <c r="M41" s="1">
        <f t="shared" si="3"/>
        <v>36.262574667685463</v>
      </c>
      <c r="N41" s="1">
        <f t="shared" si="4"/>
        <v>16.019177188303178</v>
      </c>
    </row>
    <row r="42" spans="2:16" x14ac:dyDescent="0.25">
      <c r="B42" s="1" t="s">
        <v>21</v>
      </c>
      <c r="C42" s="1">
        <f>D21-AVERAGE(E20:E21)</f>
        <v>0.12500000000000355</v>
      </c>
      <c r="D42" s="1">
        <f>F21-AVERAGE(G20:G21)</f>
        <v>-4.3650000000000002</v>
      </c>
      <c r="E42" s="1"/>
      <c r="F42" s="1">
        <f>J21-AVERAGE(K20:K21)</f>
        <v>-3.5349999999999984</v>
      </c>
      <c r="G42" s="1">
        <f>L21-AVERAGE(M20:M21)</f>
        <v>-2.4499999999999993</v>
      </c>
      <c r="H42" s="1"/>
      <c r="I42" s="1" t="s">
        <v>18</v>
      </c>
      <c r="J42" s="1">
        <f t="shared" si="0"/>
        <v>0.86639897920828679</v>
      </c>
      <c r="K42" s="1">
        <f t="shared" si="1"/>
        <v>106.47559766298286</v>
      </c>
      <c r="L42" s="1"/>
      <c r="M42" s="1">
        <f t="shared" si="3"/>
        <v>40.258512385196859</v>
      </c>
      <c r="N42" s="1">
        <f t="shared" si="4"/>
        <v>15.663399808517257</v>
      </c>
    </row>
    <row r="43" spans="2:16" x14ac:dyDescent="0.25">
      <c r="B43" s="1"/>
      <c r="C43" s="1"/>
      <c r="D43" s="1"/>
      <c r="E43" s="1"/>
      <c r="F43" s="1"/>
      <c r="G43" s="1"/>
      <c r="I43" s="1"/>
      <c r="J43" s="1"/>
      <c r="K43" s="1"/>
      <c r="L43" s="1"/>
      <c r="M43" s="1"/>
      <c r="N43" s="1"/>
    </row>
    <row r="44" spans="2:16" x14ac:dyDescent="0.25"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</row>
    <row r="46" spans="2:16" x14ac:dyDescent="0.25">
      <c r="B46" s="4" t="s">
        <v>27</v>
      </c>
      <c r="C46" s="1">
        <f>AVERAGE(C37:C44)</f>
        <v>-0.2066666666666658</v>
      </c>
      <c r="D46" s="1">
        <f t="shared" ref="D46:G46" si="5">AVERAGE(D37:D44)</f>
        <v>-4.57</v>
      </c>
      <c r="E46" s="1">
        <f t="shared" si="5"/>
        <v>-4.0199999999999996</v>
      </c>
      <c r="F46" s="1">
        <f t="shared" si="5"/>
        <v>-3.663333333333334</v>
      </c>
      <c r="G46" s="1">
        <f t="shared" si="5"/>
        <v>-2.4866666666666677</v>
      </c>
    </row>
    <row r="47" spans="2:16" x14ac:dyDescent="0.25">
      <c r="B47" s="4" t="s">
        <v>28</v>
      </c>
      <c r="C47">
        <f>STDEV(C37:C44)</f>
        <v>0.30168968604622054</v>
      </c>
      <c r="D47">
        <f t="shared" ref="D47:G47" si="6">STDEV(D37:D44)</f>
        <v>0.20724381776062642</v>
      </c>
      <c r="E47">
        <f t="shared" si="6"/>
        <v>0.14878676016366488</v>
      </c>
      <c r="F47">
        <f t="shared" si="6"/>
        <v>0.16913505451758659</v>
      </c>
      <c r="G47">
        <f t="shared" si="6"/>
        <v>5.546770832355314E-2</v>
      </c>
    </row>
    <row r="48" spans="2:16" x14ac:dyDescent="0.25">
      <c r="C48" s="1" t="s">
        <v>30</v>
      </c>
      <c r="D48" s="1" t="s">
        <v>33</v>
      </c>
      <c r="E48" s="1" t="s">
        <v>34</v>
      </c>
      <c r="F48" s="1" t="s">
        <v>35</v>
      </c>
      <c r="G48" s="1" t="s">
        <v>36</v>
      </c>
      <c r="M48" t="s">
        <v>39</v>
      </c>
      <c r="N48" s="1" t="s">
        <v>40</v>
      </c>
      <c r="O48" t="s">
        <v>30</v>
      </c>
      <c r="P48" t="s">
        <v>41</v>
      </c>
    </row>
    <row r="49" spans="2:15" x14ac:dyDescent="0.25">
      <c r="B49" s="4" t="s">
        <v>26</v>
      </c>
      <c r="C49">
        <f t="shared" ref="C49:G49" si="7">AVERAGE(J37:J44)</f>
        <v>1.3315022546364983</v>
      </c>
      <c r="D49">
        <f t="shared" si="7"/>
        <v>135.33403664703664</v>
      </c>
      <c r="E49">
        <f t="shared" si="7"/>
        <v>61.419209988923015</v>
      </c>
      <c r="F49">
        <f t="shared" si="7"/>
        <v>46.64268285952361</v>
      </c>
      <c r="G49">
        <f t="shared" si="7"/>
        <v>16.348479762048388</v>
      </c>
      <c r="O49">
        <v>1</v>
      </c>
    </row>
    <row r="50" spans="2:15" x14ac:dyDescent="0.25">
      <c r="B50" s="4" t="s">
        <v>29</v>
      </c>
      <c r="C50">
        <f>STDEV(J37:J42)</f>
        <v>0.45078677752931728</v>
      </c>
      <c r="D50">
        <f t="shared" ref="D50:G50" si="8">STDEV(K37:K42)</f>
        <v>30.287128909535909</v>
      </c>
      <c r="E50">
        <f t="shared" si="8"/>
        <v>9.9066924377666385</v>
      </c>
      <c r="F50">
        <f t="shared" si="8"/>
        <v>8.2750838607768618</v>
      </c>
      <c r="G50">
        <f t="shared" si="8"/>
        <v>1.0329020031539153</v>
      </c>
      <c r="O50">
        <v>0.33855502381584973</v>
      </c>
    </row>
    <row r="52" spans="2:15" x14ac:dyDescent="0.25">
      <c r="B52" s="4" t="s">
        <v>37</v>
      </c>
      <c r="C52">
        <f>C49/$C$49</f>
        <v>1</v>
      </c>
      <c r="D52">
        <f t="shared" ref="D52:G52" si="9">D49/$C$49</f>
        <v>101.64011076645379</v>
      </c>
      <c r="E52">
        <f t="shared" si="9"/>
        <v>46.127755154038802</v>
      </c>
      <c r="F52">
        <f t="shared" si="9"/>
        <v>35.030119323573444</v>
      </c>
      <c r="G52">
        <f t="shared" si="9"/>
        <v>12.278221614060685</v>
      </c>
    </row>
    <row r="53" spans="2:15" x14ac:dyDescent="0.25">
      <c r="B53" s="4" t="s">
        <v>38</v>
      </c>
      <c r="C53">
        <f>C50/C49*C52</f>
        <v>0.33855502381584973</v>
      </c>
      <c r="D53">
        <f t="shared" ref="D53:G53" si="10">D50/D49*D52</f>
        <v>22.746584772253602</v>
      </c>
      <c r="E53">
        <f t="shared" si="10"/>
        <v>7.4402370730278466</v>
      </c>
      <c r="F53">
        <f t="shared" si="10"/>
        <v>6.2148478021435789</v>
      </c>
      <c r="G53">
        <f t="shared" si="10"/>
        <v>0.77574183562753241</v>
      </c>
    </row>
    <row r="54" spans="2:15" x14ac:dyDescent="0.25">
      <c r="B54" s="4" t="s">
        <v>46</v>
      </c>
      <c r="C54">
        <f>C53/SQRT(6)</f>
        <v>0.13821450970077309</v>
      </c>
      <c r="D54">
        <f>D53/SQRT(6)</f>
        <v>9.2862543471638723</v>
      </c>
      <c r="E54">
        <f>E53/SQRT(5)</f>
        <v>3.3273751728008665</v>
      </c>
      <c r="F54">
        <f>F53/SQRT(6)</f>
        <v>2.5372009907182127</v>
      </c>
      <c r="G54">
        <f>G53/SQRT(6)</f>
        <v>0.31669527823623916</v>
      </c>
    </row>
  </sheetData>
  <mergeCells count="5"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von der Haar</dc:creator>
  <cp:lastModifiedBy>Tobias von der Haar</cp:lastModifiedBy>
  <dcterms:created xsi:type="dcterms:W3CDTF">2011-09-12T15:20:11Z</dcterms:created>
  <dcterms:modified xsi:type="dcterms:W3CDTF">2013-06-05T13:03:13Z</dcterms:modified>
</cp:coreProperties>
</file>