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6835" windowHeight="7935"/>
  </bookViews>
  <sheets>
    <sheet name="GCP" sheetId="1" r:id="rId1"/>
    <sheet name="Platforms" sheetId="3" r:id="rId2"/>
    <sheet name="temp" sheetId="2" r:id="rId3"/>
    <sheet name="Sheet1" sheetId="4" r:id="rId4"/>
  </sheets>
  <definedNames>
    <definedName name="_xlnm._FilterDatabase" localSheetId="0" hidden="1">GCP!$D$10:$W$82</definedName>
  </definedNames>
  <calcPr calcId="114210"/>
</workbook>
</file>

<file path=xl/calcChain.xml><?xml version="1.0" encoding="utf-8"?>
<calcChain xmlns="http://schemas.openxmlformats.org/spreadsheetml/2006/main">
  <c r="N16" i="2" l="1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15" i="2"/>
  <c r="P12" i="1"/>
  <c r="P13" i="1"/>
  <c r="P14" i="1"/>
  <c r="P15" i="1"/>
  <c r="P16" i="1"/>
  <c r="P17" i="1"/>
  <c r="P20" i="1"/>
  <c r="P21" i="1"/>
  <c r="P22" i="1"/>
  <c r="P23" i="1"/>
  <c r="P24" i="1"/>
  <c r="P18" i="1"/>
  <c r="P19" i="1"/>
  <c r="P25" i="1"/>
  <c r="P26" i="1"/>
  <c r="P29" i="1"/>
  <c r="P30" i="1"/>
  <c r="P31" i="1"/>
  <c r="P32" i="1"/>
  <c r="P27" i="1"/>
  <c r="P28" i="1"/>
  <c r="P34" i="1"/>
  <c r="P35" i="1"/>
  <c r="P36" i="1"/>
  <c r="P37" i="1"/>
  <c r="P38" i="1"/>
  <c r="P39" i="1"/>
  <c r="P33" i="1"/>
  <c r="P40" i="1"/>
  <c r="P41" i="1"/>
  <c r="P42" i="1"/>
  <c r="P43" i="1"/>
  <c r="P44" i="1"/>
  <c r="P45" i="1"/>
  <c r="P47" i="1"/>
  <c r="P51" i="1"/>
  <c r="P48" i="1"/>
  <c r="P49" i="1"/>
  <c r="P50" i="1"/>
  <c r="P46" i="1"/>
  <c r="P52" i="1"/>
  <c r="P53" i="1"/>
  <c r="P58" i="1"/>
  <c r="P59" i="1"/>
  <c r="P54" i="1"/>
  <c r="P55" i="1"/>
  <c r="P56" i="1"/>
  <c r="P57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11" i="1"/>
  <c r="L12" i="1"/>
  <c r="L13" i="1"/>
  <c r="L14" i="1"/>
  <c r="L15" i="1"/>
  <c r="L16" i="1"/>
  <c r="L17" i="1"/>
  <c r="L20" i="1"/>
  <c r="L21" i="1"/>
  <c r="L22" i="1"/>
  <c r="L23" i="1"/>
  <c r="L24" i="1"/>
  <c r="L18" i="1"/>
  <c r="L19" i="1"/>
  <c r="L25" i="1"/>
  <c r="L26" i="1"/>
  <c r="L29" i="1"/>
  <c r="L30" i="1"/>
  <c r="L31" i="1"/>
  <c r="L32" i="1"/>
  <c r="L27" i="1"/>
  <c r="L28" i="1"/>
  <c r="L34" i="1"/>
  <c r="L35" i="1"/>
  <c r="L36" i="1"/>
  <c r="L37" i="1"/>
  <c r="L38" i="1"/>
  <c r="L39" i="1"/>
  <c r="L33" i="1"/>
  <c r="L40" i="1"/>
  <c r="L41" i="1"/>
  <c r="L42" i="1"/>
  <c r="L43" i="1"/>
  <c r="L44" i="1"/>
  <c r="L45" i="1"/>
  <c r="L47" i="1"/>
  <c r="L51" i="1"/>
  <c r="L48" i="1"/>
  <c r="L49" i="1"/>
  <c r="L50" i="1"/>
  <c r="L46" i="1"/>
  <c r="L52" i="1"/>
  <c r="L53" i="1"/>
  <c r="L58" i="1"/>
  <c r="L59" i="1"/>
  <c r="L54" i="1"/>
  <c r="L55" i="1"/>
  <c r="L56" i="1"/>
  <c r="L57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11" i="1"/>
  <c r="O12" i="1"/>
  <c r="O13" i="1"/>
  <c r="O14" i="1"/>
  <c r="O15" i="1"/>
  <c r="O16" i="1"/>
  <c r="O17" i="1"/>
  <c r="O20" i="1"/>
  <c r="O21" i="1"/>
  <c r="O22" i="1"/>
  <c r="O23" i="1"/>
  <c r="O24" i="1"/>
  <c r="O18" i="1"/>
  <c r="O19" i="1"/>
  <c r="O25" i="1"/>
  <c r="O26" i="1"/>
  <c r="O29" i="1"/>
  <c r="O30" i="1"/>
  <c r="O31" i="1"/>
  <c r="O32" i="1"/>
  <c r="O27" i="1"/>
  <c r="O28" i="1"/>
  <c r="O34" i="1"/>
  <c r="O35" i="1"/>
  <c r="O36" i="1"/>
  <c r="O37" i="1"/>
  <c r="O38" i="1"/>
  <c r="O39" i="1"/>
  <c r="O33" i="1"/>
  <c r="O40" i="1"/>
  <c r="O41" i="1"/>
  <c r="O42" i="1"/>
  <c r="O43" i="1"/>
  <c r="O44" i="1"/>
  <c r="O45" i="1"/>
  <c r="O47" i="1"/>
  <c r="O51" i="1"/>
  <c r="O48" i="1"/>
  <c r="O49" i="1"/>
  <c r="O50" i="1"/>
  <c r="O46" i="1"/>
  <c r="O52" i="1"/>
  <c r="O53" i="1"/>
  <c r="O58" i="1"/>
  <c r="O59" i="1"/>
  <c r="O54" i="1"/>
  <c r="O55" i="1"/>
  <c r="O56" i="1"/>
  <c r="O57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11" i="1"/>
  <c r="K12" i="1"/>
  <c r="K13" i="1"/>
  <c r="K14" i="1"/>
  <c r="K15" i="1"/>
  <c r="K16" i="1"/>
  <c r="K17" i="1"/>
  <c r="K20" i="1"/>
  <c r="K21" i="1"/>
  <c r="K22" i="1"/>
  <c r="K23" i="1"/>
  <c r="K24" i="1"/>
  <c r="K18" i="1"/>
  <c r="K19" i="1"/>
  <c r="K25" i="1"/>
  <c r="K26" i="1"/>
  <c r="K29" i="1"/>
  <c r="K30" i="1"/>
  <c r="K31" i="1"/>
  <c r="K32" i="1"/>
  <c r="K27" i="1"/>
  <c r="K28" i="1"/>
  <c r="K34" i="1"/>
  <c r="K35" i="1"/>
  <c r="K36" i="1"/>
  <c r="K37" i="1"/>
  <c r="K38" i="1"/>
  <c r="K39" i="1"/>
  <c r="K33" i="1"/>
  <c r="K40" i="1"/>
  <c r="K41" i="1"/>
  <c r="K42" i="1"/>
  <c r="K43" i="1"/>
  <c r="K44" i="1"/>
  <c r="K45" i="1"/>
  <c r="K47" i="1"/>
  <c r="K51" i="1"/>
  <c r="K48" i="1"/>
  <c r="K49" i="1"/>
  <c r="K50" i="1"/>
  <c r="K46" i="1"/>
  <c r="K52" i="1"/>
  <c r="K53" i="1"/>
  <c r="K58" i="1"/>
  <c r="K59" i="1"/>
  <c r="K54" i="1"/>
  <c r="K55" i="1"/>
  <c r="K56" i="1"/>
  <c r="K57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11" i="1"/>
  <c r="S33" i="1"/>
  <c r="T33" i="1" s="1"/>
  <c r="S40" i="1"/>
  <c r="T40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53" i="1"/>
  <c r="T53" i="1" s="1"/>
  <c r="S47" i="1"/>
  <c r="T47" i="1" s="1"/>
  <c r="S48" i="1"/>
  <c r="T48" i="1" s="1"/>
  <c r="S49" i="1"/>
  <c r="T49" i="1" s="1"/>
  <c r="S50" i="1"/>
  <c r="T50" i="1" s="1"/>
  <c r="S51" i="1"/>
  <c r="T51" i="1" s="1"/>
  <c r="S45" i="1"/>
  <c r="T45" i="1" s="1"/>
  <c r="S46" i="1"/>
  <c r="T46" i="1" s="1"/>
  <c r="S52" i="1"/>
  <c r="T52" i="1" s="1"/>
  <c r="S70" i="1"/>
  <c r="T70" i="1" s="1"/>
  <c r="S71" i="1"/>
  <c r="T71" i="1" s="1"/>
  <c r="S72" i="1"/>
  <c r="T72" i="1" s="1"/>
  <c r="S73" i="1"/>
  <c r="T73" i="1" s="1"/>
  <c r="S77" i="1"/>
  <c r="T77" i="1" s="1"/>
  <c r="S76" i="1"/>
  <c r="T76" i="1" s="1"/>
  <c r="S75" i="1"/>
  <c r="T75" i="1" s="1"/>
  <c r="S74" i="1"/>
  <c r="T74" i="1" s="1"/>
  <c r="S25" i="1"/>
  <c r="T25" i="1" s="1"/>
  <c r="S29" i="1"/>
  <c r="T29" i="1" s="1"/>
  <c r="S30" i="1"/>
  <c r="T30" i="1" s="1"/>
  <c r="S31" i="1"/>
  <c r="T31" i="1" s="1"/>
  <c r="S32" i="1"/>
  <c r="T32" i="1" s="1"/>
  <c r="S27" i="1"/>
  <c r="T27" i="1" s="1"/>
  <c r="S28" i="1"/>
  <c r="T28" i="1" s="1"/>
  <c r="S26" i="1"/>
  <c r="T26" i="1" s="1"/>
  <c r="S41" i="1"/>
  <c r="T41" i="1" s="1"/>
  <c r="S44" i="1"/>
  <c r="T44" i="1" s="1"/>
  <c r="S42" i="1"/>
  <c r="T42" i="1" s="1"/>
  <c r="S43" i="1"/>
  <c r="T43" i="1" s="1"/>
  <c r="S65" i="1"/>
  <c r="T65" i="1" s="1"/>
  <c r="S66" i="1"/>
  <c r="T66" i="1" s="1"/>
  <c r="S67" i="1"/>
  <c r="T67" i="1" s="1"/>
  <c r="S68" i="1"/>
  <c r="T68" i="1" s="1"/>
  <c r="S14" i="1"/>
  <c r="T14" i="1" s="1"/>
  <c r="S15" i="1"/>
  <c r="T15" i="1" s="1"/>
  <c r="S16" i="1"/>
  <c r="T16" i="1" s="1"/>
  <c r="S17" i="1"/>
  <c r="T17" i="1" s="1"/>
  <c r="S80" i="1"/>
  <c r="T80" i="1" s="1"/>
  <c r="S81" i="1"/>
  <c r="T81" i="1" s="1"/>
  <c r="S82" i="1"/>
  <c r="T82" i="1" s="1"/>
  <c r="S79" i="1"/>
  <c r="T79" i="1" s="1"/>
  <c r="S60" i="1"/>
  <c r="T60" i="1" s="1"/>
  <c r="S64" i="1"/>
  <c r="T64" i="1" s="1"/>
  <c r="S61" i="1"/>
  <c r="T61" i="1" s="1"/>
  <c r="S63" i="1"/>
  <c r="T63" i="1" s="1"/>
  <c r="S62" i="1"/>
  <c r="T62" i="1" s="1"/>
  <c r="S78" i="1"/>
  <c r="T78" i="1" s="1"/>
  <c r="S69" i="1"/>
  <c r="T69" i="1" s="1"/>
  <c r="S11" i="1"/>
  <c r="T11" i="1" s="1"/>
  <c r="S12" i="1"/>
  <c r="T12" i="1" s="1"/>
  <c r="S13" i="1"/>
  <c r="T13" i="1" s="1"/>
  <c r="S21" i="1"/>
  <c r="T21" i="1" s="1"/>
  <c r="S22" i="1"/>
  <c r="T22" i="1" s="1"/>
  <c r="S23" i="1"/>
  <c r="T23" i="1" s="1"/>
  <c r="S24" i="1"/>
  <c r="T24" i="1" s="1"/>
  <c r="S18" i="1"/>
  <c r="T18" i="1" s="1"/>
  <c r="S19" i="1"/>
  <c r="T19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20" i="1"/>
  <c r="T20" i="1" s="1"/>
  <c r="M66" i="1" l="1"/>
  <c r="N66" i="1" s="1"/>
  <c r="M35" i="1"/>
  <c r="N35" i="1" s="1"/>
  <c r="Q74" i="1"/>
  <c r="R74" i="1" s="1"/>
  <c r="Q42" i="1"/>
  <c r="R42" i="1" s="1"/>
  <c r="M17" i="1"/>
  <c r="N17" i="1" s="1"/>
  <c r="M22" i="1"/>
  <c r="N22" i="1" s="1"/>
  <c r="M68" i="1"/>
  <c r="N68" i="1" s="1"/>
  <c r="M37" i="1"/>
  <c r="N37" i="1" s="1"/>
  <c r="Q76" i="1"/>
  <c r="R76" i="1" s="1"/>
  <c r="Q44" i="1"/>
  <c r="R44" i="1" s="1"/>
  <c r="Q12" i="1"/>
  <c r="R12" i="1" s="1"/>
  <c r="M67" i="1"/>
  <c r="N67" i="1" s="1"/>
  <c r="M36" i="1"/>
  <c r="N36" i="1" s="1"/>
  <c r="Q75" i="1"/>
  <c r="R75" i="1" s="1"/>
  <c r="Q43" i="1"/>
  <c r="R43" i="1" s="1"/>
  <c r="M65" i="1"/>
  <c r="N65" i="1" s="1"/>
  <c r="Q41" i="1"/>
  <c r="R41" i="1" s="1"/>
  <c r="Q40" i="1"/>
  <c r="R40" i="1" s="1"/>
  <c r="Q72" i="1"/>
  <c r="R72" i="1" s="1"/>
  <c r="M80" i="1"/>
  <c r="N80" i="1" s="1"/>
  <c r="M64" i="1"/>
  <c r="N64" i="1" s="1"/>
  <c r="M28" i="1"/>
  <c r="N28" i="1" s="1"/>
  <c r="M79" i="1"/>
  <c r="N79" i="1" s="1"/>
  <c r="M51" i="1"/>
  <c r="N51" i="1" s="1"/>
  <c r="M15" i="1"/>
  <c r="N15" i="1" s="1"/>
  <c r="Q59" i="1"/>
  <c r="R59" i="1" s="1"/>
  <c r="M63" i="1"/>
  <c r="N63" i="1" s="1"/>
  <c r="M27" i="1"/>
  <c r="N27" i="1" s="1"/>
  <c r="Q71" i="1"/>
  <c r="R71" i="1" s="1"/>
  <c r="Q33" i="1"/>
  <c r="R33" i="1" s="1"/>
  <c r="M78" i="1"/>
  <c r="N78" i="1" s="1"/>
  <c r="M47" i="1"/>
  <c r="N47" i="1" s="1"/>
  <c r="M14" i="1"/>
  <c r="N14" i="1" s="1"/>
  <c r="Q58" i="1"/>
  <c r="R58" i="1" s="1"/>
  <c r="Q24" i="1"/>
  <c r="R24" i="1" s="1"/>
  <c r="M62" i="1"/>
  <c r="N62" i="1" s="1"/>
  <c r="M32" i="1"/>
  <c r="N32" i="1" s="1"/>
  <c r="Q70" i="1"/>
  <c r="R70" i="1" s="1"/>
  <c r="Q39" i="1"/>
  <c r="R39" i="1" s="1"/>
  <c r="M61" i="1"/>
  <c r="N61" i="1" s="1"/>
  <c r="M31" i="1"/>
  <c r="N31" i="1" s="1"/>
  <c r="Q69" i="1"/>
  <c r="R69" i="1" s="1"/>
  <c r="Q38" i="1"/>
  <c r="R38" i="1" s="1"/>
  <c r="M60" i="1"/>
  <c r="N60" i="1" s="1"/>
  <c r="M30" i="1"/>
  <c r="N30" i="1" s="1"/>
  <c r="Q68" i="1"/>
  <c r="R68" i="1" s="1"/>
  <c r="Q37" i="1"/>
  <c r="R37" i="1" s="1"/>
  <c r="M57" i="1"/>
  <c r="N57" i="1" s="1"/>
  <c r="M29" i="1"/>
  <c r="N29" i="1" s="1"/>
  <c r="Q67" i="1"/>
  <c r="R67" i="1" s="1"/>
  <c r="Q36" i="1"/>
  <c r="R36" i="1" s="1"/>
  <c r="M56" i="1"/>
  <c r="N56" i="1" s="1"/>
  <c r="M26" i="1"/>
  <c r="N26" i="1" s="1"/>
  <c r="Q66" i="1"/>
  <c r="R66" i="1" s="1"/>
  <c r="Q35" i="1"/>
  <c r="R35" i="1" s="1"/>
  <c r="M55" i="1"/>
  <c r="N55" i="1" s="1"/>
  <c r="M25" i="1"/>
  <c r="N25" i="1" s="1"/>
  <c r="Q65" i="1"/>
  <c r="R65" i="1" s="1"/>
  <c r="Q34" i="1"/>
  <c r="R34" i="1" s="1"/>
  <c r="M46" i="1"/>
  <c r="N46" i="1" s="1"/>
  <c r="Q57" i="1"/>
  <c r="R57" i="1" s="1"/>
  <c r="M50" i="1"/>
  <c r="N50" i="1" s="1"/>
  <c r="Q56" i="1"/>
  <c r="R56" i="1" s="1"/>
  <c r="Q29" i="1"/>
  <c r="R29" i="1" s="1"/>
  <c r="Q25" i="1"/>
  <c r="R25" i="1" s="1"/>
  <c r="Q20" i="1"/>
  <c r="R20" i="1" s="1"/>
  <c r="M82" i="1"/>
  <c r="N82" i="1" s="1"/>
  <c r="M72" i="1"/>
  <c r="N72" i="1" s="1"/>
  <c r="Q80" i="1"/>
  <c r="R80" i="1" s="1"/>
  <c r="Q48" i="1"/>
  <c r="R48" i="1" s="1"/>
  <c r="Q16" i="1"/>
  <c r="R16" i="1" s="1"/>
  <c r="M71" i="1"/>
  <c r="N71" i="1" s="1"/>
  <c r="M33" i="1"/>
  <c r="N33" i="1" s="1"/>
  <c r="Q79" i="1"/>
  <c r="R79" i="1" s="1"/>
  <c r="Q51" i="1"/>
  <c r="R51" i="1" s="1"/>
  <c r="Q15" i="1"/>
  <c r="R15" i="1" s="1"/>
  <c r="M70" i="1"/>
  <c r="N70" i="1" s="1"/>
  <c r="M39" i="1"/>
  <c r="N39" i="1" s="1"/>
  <c r="Q78" i="1"/>
  <c r="R78" i="1" s="1"/>
  <c r="Q47" i="1"/>
  <c r="R47" i="1" s="1"/>
  <c r="M69" i="1"/>
  <c r="N69" i="1" s="1"/>
  <c r="M38" i="1"/>
  <c r="N38" i="1" s="1"/>
  <c r="Q77" i="1"/>
  <c r="R77" i="1" s="1"/>
  <c r="Q45" i="1"/>
  <c r="R45" i="1" s="1"/>
  <c r="Q13" i="1"/>
  <c r="R13" i="1" s="1"/>
  <c r="Q14" i="1"/>
  <c r="R14" i="1" s="1"/>
  <c r="M40" i="1"/>
  <c r="N40" i="1" s="1"/>
  <c r="M54" i="1"/>
  <c r="N54" i="1" s="1"/>
  <c r="M19" i="1"/>
  <c r="N19" i="1" s="1"/>
  <c r="Q64" i="1"/>
  <c r="R64" i="1" s="1"/>
  <c r="Q28" i="1"/>
  <c r="R28" i="1" s="1"/>
  <c r="M59" i="1"/>
  <c r="N59" i="1" s="1"/>
  <c r="M18" i="1"/>
  <c r="N18" i="1" s="1"/>
  <c r="Q63" i="1"/>
  <c r="R63" i="1" s="1"/>
  <c r="Q27" i="1"/>
  <c r="R27" i="1" s="1"/>
  <c r="M11" i="1"/>
  <c r="N11" i="1" s="1"/>
  <c r="M21" i="1"/>
  <c r="N21" i="1" s="1"/>
  <c r="M20" i="1"/>
  <c r="N20" i="1" s="1"/>
  <c r="Q26" i="1"/>
  <c r="R26" i="1" s="1"/>
  <c r="M58" i="1"/>
  <c r="N58" i="1" s="1"/>
  <c r="M53" i="1"/>
  <c r="N53" i="1" s="1"/>
  <c r="M52" i="1"/>
  <c r="N52" i="1" s="1"/>
  <c r="M34" i="1"/>
  <c r="N34" i="1" s="1"/>
  <c r="Q73" i="1"/>
  <c r="R73" i="1" s="1"/>
  <c r="M81" i="1"/>
  <c r="N81" i="1" s="1"/>
  <c r="M49" i="1"/>
  <c r="N49" i="1" s="1"/>
  <c r="Q55" i="1"/>
  <c r="R55" i="1" s="1"/>
  <c r="Q32" i="1"/>
  <c r="R32" i="1" s="1"/>
  <c r="Q31" i="1"/>
  <c r="R31" i="1" s="1"/>
  <c r="M48" i="1"/>
  <c r="N48" i="1" s="1"/>
  <c r="M16" i="1"/>
  <c r="N16" i="1" s="1"/>
  <c r="Q54" i="1"/>
  <c r="R54" i="1" s="1"/>
  <c r="Q19" i="1"/>
  <c r="R19" i="1" s="1"/>
  <c r="Q18" i="1"/>
  <c r="R18" i="1" s="1"/>
  <c r="M23" i="1"/>
  <c r="N23" i="1" s="1"/>
  <c r="M77" i="1"/>
  <c r="N77" i="1" s="1"/>
  <c r="M45" i="1"/>
  <c r="N45" i="1" s="1"/>
  <c r="M13" i="1"/>
  <c r="N13" i="1" s="1"/>
  <c r="Q53" i="1"/>
  <c r="R53" i="1" s="1"/>
  <c r="Q23" i="1"/>
  <c r="R23" i="1" s="1"/>
  <c r="Q60" i="1"/>
  <c r="R60" i="1" s="1"/>
  <c r="M76" i="1"/>
  <c r="N76" i="1" s="1"/>
  <c r="M44" i="1"/>
  <c r="N44" i="1" s="1"/>
  <c r="M12" i="1"/>
  <c r="N12" i="1" s="1"/>
  <c r="Q52" i="1"/>
  <c r="R52" i="1" s="1"/>
  <c r="Q22" i="1"/>
  <c r="R22" i="1" s="1"/>
  <c r="M24" i="1"/>
  <c r="N24" i="1" s="1"/>
  <c r="M75" i="1"/>
  <c r="N75" i="1" s="1"/>
  <c r="M43" i="1"/>
  <c r="N43" i="1" s="1"/>
  <c r="Q11" i="1"/>
  <c r="R11" i="1" s="1"/>
  <c r="Q46" i="1"/>
  <c r="R46" i="1" s="1"/>
  <c r="Q21" i="1"/>
  <c r="R21" i="1" s="1"/>
  <c r="Q62" i="1"/>
  <c r="R62" i="1" s="1"/>
  <c r="Q61" i="1"/>
  <c r="R61" i="1" s="1"/>
  <c r="Q30" i="1"/>
  <c r="R30" i="1" s="1"/>
  <c r="M74" i="1"/>
  <c r="N74" i="1" s="1"/>
  <c r="M42" i="1"/>
  <c r="N42" i="1" s="1"/>
  <c r="Q82" i="1"/>
  <c r="R82" i="1" s="1"/>
  <c r="Q50" i="1"/>
  <c r="R50" i="1" s="1"/>
  <c r="M73" i="1"/>
  <c r="N73" i="1" s="1"/>
  <c r="M41" i="1"/>
  <c r="N41" i="1" s="1"/>
  <c r="Q81" i="1"/>
  <c r="R81" i="1" s="1"/>
  <c r="Q49" i="1"/>
  <c r="R49" i="1" s="1"/>
  <c r="Q17" i="1"/>
  <c r="R17" i="1" s="1"/>
</calcChain>
</file>

<file path=xl/sharedStrings.xml><?xml version="1.0" encoding="utf-8"?>
<sst xmlns="http://schemas.openxmlformats.org/spreadsheetml/2006/main" count="366" uniqueCount="181">
  <si>
    <t>Machine type</t>
  </si>
  <si>
    <t>Virtual CPUs</t>
  </si>
  <si>
    <t>Memory</t>
  </si>
  <si>
    <t>n1-highcpu-2</t>
  </si>
  <si>
    <t>1.80GB</t>
  </si>
  <si>
    <t>n1-highcpu-4</t>
  </si>
  <si>
    <t>3.60GB</t>
  </si>
  <si>
    <t>n1-highcpu-8</t>
  </si>
  <si>
    <t>7.20GB</t>
  </si>
  <si>
    <t>n1-highcpu-16</t>
  </si>
  <si>
    <t>14.40GB</t>
  </si>
  <si>
    <t>n1-highcpu-32</t>
  </si>
  <si>
    <t>28.80GB</t>
  </si>
  <si>
    <t>n1-highcpu-64</t>
  </si>
  <si>
    <t>57.6GB</t>
  </si>
  <si>
    <t>n1-highcpu-96</t>
  </si>
  <si>
    <t>86.4GB</t>
  </si>
  <si>
    <t>Iowa (us-central1)</t>
  </si>
  <si>
    <t>n1-standard-1</t>
  </si>
  <si>
    <t>3.75GB</t>
  </si>
  <si>
    <t>n1-standard-2</t>
  </si>
  <si>
    <t>7.5GB</t>
  </si>
  <si>
    <t>n1-standard-4</t>
  </si>
  <si>
    <t>15GB</t>
  </si>
  <si>
    <t>n1-standard-8</t>
  </si>
  <si>
    <t>30GB</t>
  </si>
  <si>
    <t>n1-standard-16</t>
  </si>
  <si>
    <t>60GB</t>
  </si>
  <si>
    <t>n1-standard-32</t>
  </si>
  <si>
    <t>120GB</t>
  </si>
  <si>
    <t>n1-standard-64</t>
  </si>
  <si>
    <t>240GB</t>
  </si>
  <si>
    <t>n1-standard-96</t>
  </si>
  <si>
    <t>360GB</t>
  </si>
  <si>
    <t>n1-highmem-2</t>
  </si>
  <si>
    <t>13GB</t>
  </si>
  <si>
    <t>n1-highmem-4</t>
  </si>
  <si>
    <t>26GB</t>
  </si>
  <si>
    <t>n1-highmem-8</t>
  </si>
  <si>
    <t>52GB</t>
  </si>
  <si>
    <t>n1-highmem-16</t>
  </si>
  <si>
    <t>104GB</t>
  </si>
  <si>
    <t>n1-highmem-32</t>
  </si>
  <si>
    <t>208GB</t>
  </si>
  <si>
    <t>n1-highmem-64</t>
  </si>
  <si>
    <t>416GB</t>
  </si>
  <si>
    <t>n1-highmem-96</t>
  </si>
  <si>
    <t>624GB</t>
  </si>
  <si>
    <t>#</t>
  </si>
  <si>
    <t>location</t>
  </si>
  <si>
    <t>Google Cloud</t>
  </si>
  <si>
    <t>https://cloud.google.com/compute/all-pricing</t>
  </si>
  <si>
    <t>https://cloud.google.com/compute/docs/machine-types</t>
  </si>
  <si>
    <t>Tobias Kind (FiehnLab 2019)</t>
  </si>
  <si>
    <t>e2-standard-2</t>
  </si>
  <si>
    <t>8GB</t>
  </si>
  <si>
    <t>e2-standard-4</t>
  </si>
  <si>
    <t>16GB</t>
  </si>
  <si>
    <t>e2-standard-8</t>
  </si>
  <si>
    <t>32GB</t>
  </si>
  <si>
    <t>e2-standard-16</t>
  </si>
  <si>
    <t>64GB</t>
  </si>
  <si>
    <t>e2-highmem-2</t>
  </si>
  <si>
    <t>e2-highmem-4</t>
  </si>
  <si>
    <t>e2-highmem-8</t>
  </si>
  <si>
    <t>e2-highmem-16</t>
  </si>
  <si>
    <t>128GB</t>
  </si>
  <si>
    <t>e2-highcpu-2</t>
  </si>
  <si>
    <t>2GB</t>
  </si>
  <si>
    <t>e2-highcpu-4</t>
  </si>
  <si>
    <t>4GB</t>
  </si>
  <si>
    <t>e2-highcpu-8</t>
  </si>
  <si>
    <t>e2-highcpu-16</t>
  </si>
  <si>
    <t>m1-ultramem-40</t>
  </si>
  <si>
    <t>961GB</t>
  </si>
  <si>
    <t>m1-ultramem-80</t>
  </si>
  <si>
    <t>1922GB</t>
  </si>
  <si>
    <t>m1-ultramem-160</t>
  </si>
  <si>
    <t>3844GB</t>
  </si>
  <si>
    <t>m1-megamem-96</t>
  </si>
  <si>
    <t>1433.6GB</t>
  </si>
  <si>
    <t>c2-standard-4</t>
  </si>
  <si>
    <t>c2-standard-8</t>
  </si>
  <si>
    <t>c2-standard-16</t>
  </si>
  <si>
    <t>c2-standard-30</t>
  </si>
  <si>
    <t>c2-standard-60</t>
  </si>
  <si>
    <t>f1-micro</t>
  </si>
  <si>
    <t>0.60GB</t>
  </si>
  <si>
    <t>g1-small</t>
  </si>
  <si>
    <t>1.70GB</t>
  </si>
  <si>
    <t>e2-micro</t>
  </si>
  <si>
    <t>1GB</t>
  </si>
  <si>
    <t>e2-small</t>
  </si>
  <si>
    <t>e2-medium</t>
  </si>
  <si>
    <t>n2-standard-2</t>
  </si>
  <si>
    <t>n2-standard-4</t>
  </si>
  <si>
    <t>n2-standard-8</t>
  </si>
  <si>
    <t>n2-standard-16</t>
  </si>
  <si>
    <t>n2-standard-32</t>
  </si>
  <si>
    <t>n2-standard-48</t>
  </si>
  <si>
    <t>192GB</t>
  </si>
  <si>
    <t>n2-standard-64</t>
  </si>
  <si>
    <t>256GB</t>
  </si>
  <si>
    <t>n2-standard-80</t>
  </si>
  <si>
    <t>320GB</t>
  </si>
  <si>
    <t>n2-highmem-2</t>
  </si>
  <si>
    <t>n2-highmem-4</t>
  </si>
  <si>
    <t>n2-highmem-8</t>
  </si>
  <si>
    <t>n2-highmem-16</t>
  </si>
  <si>
    <t>n2-highmem-32</t>
  </si>
  <si>
    <t>n2-highmem-48</t>
  </si>
  <si>
    <t>384GB</t>
  </si>
  <si>
    <t>n2-highmem-64</t>
  </si>
  <si>
    <t>512GB</t>
  </si>
  <si>
    <t>n2-highmem-80</t>
  </si>
  <si>
    <t>640GB</t>
  </si>
  <si>
    <t>n2-highcpu-2</t>
  </si>
  <si>
    <t>n2-highcpu-4</t>
  </si>
  <si>
    <t>n2-highcpu-8</t>
  </si>
  <si>
    <t>n2-highcpu-16</t>
  </si>
  <si>
    <t>n2-highcpu-32</t>
  </si>
  <si>
    <t>n2-highcpu-48</t>
  </si>
  <si>
    <t>48GB</t>
  </si>
  <si>
    <t>n2-highcpu-64</t>
  </si>
  <si>
    <t>n2-highcpu-80</t>
  </si>
  <si>
    <t>80GB</t>
  </si>
  <si>
    <t>Preemptible price/hour (USD)</t>
  </si>
  <si>
    <t>Price/hour (USD)</t>
  </si>
  <si>
    <t>Skylake, Broadwell, Haswell, Sandy Bridge, Ivy Bridge</t>
  </si>
  <si>
    <t>Processors</t>
  </si>
  <si>
    <t>Cascade Lake</t>
  </si>
  <si>
    <t>Skylake, Broadwell, Haswell, AMD EPYC</t>
  </si>
  <si>
    <t>Broadwell E7, Cascade Lake</t>
  </si>
  <si>
    <t>Preempt price/hour/core (USD)</t>
  </si>
  <si>
    <t xml:space="preserve">[%] cost normalized </t>
  </si>
  <si>
    <t>Intel Xeon Scalable Processor (Cascade Lake)</t>
  </si>
  <si>
    <t>choice-1</t>
  </si>
  <si>
    <t>choice-2</t>
  </si>
  <si>
    <t>choice-3</t>
  </si>
  <si>
    <t>choice-4</t>
  </si>
  <si>
    <t>Comment</t>
  </si>
  <si>
    <t>Cascade Lake (rel. 2019)</t>
  </si>
  <si>
    <t>Pick (price)</t>
  </si>
  <si>
    <t>bench</t>
  </si>
  <si>
    <t>10 preempt/hour (USD)</t>
  </si>
  <si>
    <t>100 preempt/hour (USD)</t>
  </si>
  <si>
    <t>vCPUs (10 inst)</t>
  </si>
  <si>
    <t>vCPUs (100 inst)</t>
  </si>
  <si>
    <t>superbench</t>
  </si>
  <si>
    <t>nCPUs/$</t>
  </si>
  <si>
    <t>100$ gets</t>
  </si>
  <si>
    <t>10$ gets</t>
  </si>
  <si>
    <t>bench (potential)</t>
  </si>
  <si>
    <t>https://cloud.google.com/compute/docs/cpu-platforms</t>
  </si>
  <si>
    <t>Supported machine types</t>
  </si>
  <si>
    <t>Base frequency (GHz)</t>
  </si>
  <si>
    <t>All-core turbo frequency (GHz)</t>
  </si>
  <si>
    <t>Single-core max turbo frequency (GHz)</t>
  </si>
  <si>
    <t>N2 predefined machine types</t>
  </si>
  <si>
    <t>N2 custom machine types</t>
  </si>
  <si>
    <t>C2 machine types</t>
  </si>
  <si>
    <t>Memory-optimized machine types (m2-ultramem only)</t>
  </si>
  <si>
    <t>Intel Xeon Scalable Processor (Skylake)</t>
  </si>
  <si>
    <t>N1 predefined machine types</t>
  </si>
  <si>
    <t>Memory-optimized machine types (m1-megamem only)</t>
  </si>
  <si>
    <t>N1 custom machine types</t>
  </si>
  <si>
    <t>E2 predefined machine types</t>
  </si>
  <si>
    <t>Intel Xeon E7 (Broadwell E7)</t>
  </si>
  <si>
    <t>Memory-optimized machine types (m1-ultramem only)</t>
  </si>
  <si>
    <t>Intel Xeon E5 v4 (Broadwell E5)</t>
  </si>
  <si>
    <t>N1 custom machine types with up to 64 vCPUs and 416 GB of memory or 624 GB when using extended memory</t>
  </si>
  <si>
    <t>Intel Xeon E5 v3 (Haswell)</t>
  </si>
  <si>
    <t>Intel Xeon E5 v2 (Ivy Bridge)</t>
  </si>
  <si>
    <t>Intel Xeon E5 (Sandy Bridge)</t>
  </si>
  <si>
    <t>AMD EPYC</t>
  </si>
  <si>
    <t>CPU platform</t>
  </si>
  <si>
    <t>Source:</t>
  </si>
  <si>
    <t>superbench// 3.8 GHz</t>
  </si>
  <si>
    <t>choice-5</t>
  </si>
  <si>
    <t>Intel Xeon Scalable Processor (Cascade Lake) new</t>
  </si>
  <si>
    <t>https://cloud.google.com/products/calculator/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</si>
</sst>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333333"/>
      <name val="Arial"/>
      <family val="2"/>
    </font>
    <font>
      <sz val="12"/>
      <color rgb="FFFFFFFF"/>
      <name val="Arial"/>
      <family val="2"/>
    </font>
    <font>
      <b/>
      <sz val="12"/>
      <color rgb="FFFFFFFF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8909C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CFD8DC"/>
      </top>
      <bottom/>
      <diagonal/>
    </border>
    <border>
      <left/>
      <right/>
      <top/>
      <bottom style="medium">
        <color rgb="FFCFD8D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4" fillId="2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 vertical="center"/>
    </xf>
    <xf numFmtId="0" fontId="3" fillId="0" borderId="0" xfId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0" fontId="5" fillId="8" borderId="1" xfId="0" applyFont="1" applyFill="1" applyBorder="1" applyAlignment="1">
      <alignment horizontal="left" vertical="center" wrapText="1"/>
    </xf>
    <xf numFmtId="0" fontId="3" fillId="8" borderId="0" xfId="1" applyFill="1" applyAlignment="1">
      <alignment horizontal="left" vertical="center" wrapText="1" indent="1"/>
    </xf>
    <xf numFmtId="0" fontId="3" fillId="8" borderId="1" xfId="1" applyFill="1" applyBorder="1" applyAlignment="1">
      <alignment horizontal="left" vertical="center" wrapText="1" indent="1"/>
    </xf>
    <xf numFmtId="0" fontId="6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5" fillId="8" borderId="0" xfId="0" applyFont="1" applyFill="1" applyBorder="1" applyAlignment="1">
      <alignment horizontal="left" vertical="center" wrapText="1"/>
    </xf>
    <xf numFmtId="0" fontId="2" fillId="8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temp!$L$15:$L$34</c:f>
              <c:numCache>
                <c:formatCode>0</c:formatCode>
                <c:ptCount val="20"/>
                <c:pt idx="0">
                  <c:v>960</c:v>
                </c:pt>
                <c:pt idx="1">
                  <c:v>640</c:v>
                </c:pt>
                <c:pt idx="2">
                  <c:v>800</c:v>
                </c:pt>
                <c:pt idx="3">
                  <c:v>640</c:v>
                </c:pt>
                <c:pt idx="4">
                  <c:v>480</c:v>
                </c:pt>
                <c:pt idx="5">
                  <c:v>960</c:v>
                </c:pt>
                <c:pt idx="6">
                  <c:v>640</c:v>
                </c:pt>
                <c:pt idx="7">
                  <c:v>480</c:v>
                </c:pt>
                <c:pt idx="8">
                  <c:v>800</c:v>
                </c:pt>
                <c:pt idx="9">
                  <c:v>640</c:v>
                </c:pt>
                <c:pt idx="10">
                  <c:v>960</c:v>
                </c:pt>
                <c:pt idx="11">
                  <c:v>640</c:v>
                </c:pt>
                <c:pt idx="12">
                  <c:v>600</c:v>
                </c:pt>
                <c:pt idx="13">
                  <c:v>800</c:v>
                </c:pt>
                <c:pt idx="14">
                  <c:v>640</c:v>
                </c:pt>
                <c:pt idx="15">
                  <c:v>480</c:v>
                </c:pt>
                <c:pt idx="16">
                  <c:v>960</c:v>
                </c:pt>
                <c:pt idx="17">
                  <c:v>400</c:v>
                </c:pt>
                <c:pt idx="18">
                  <c:v>1600</c:v>
                </c:pt>
                <c:pt idx="19">
                  <c:v>800</c:v>
                </c:pt>
              </c:numCache>
            </c:numRef>
          </c:xVal>
          <c:yVal>
            <c:numRef>
              <c:f>temp!$M$15:$M$34</c:f>
              <c:numCache>
                <c:formatCode>0.0</c:formatCode>
                <c:ptCount val="20"/>
                <c:pt idx="0">
                  <c:v>7.1999999999999993</c:v>
                </c:pt>
                <c:pt idx="1">
                  <c:v>4.8</c:v>
                </c:pt>
                <c:pt idx="2">
                  <c:v>6.9399999999999995</c:v>
                </c:pt>
                <c:pt idx="3">
                  <c:v>5.5520000000000005</c:v>
                </c:pt>
                <c:pt idx="4">
                  <c:v>4.1639999999999997</c:v>
                </c:pt>
                <c:pt idx="5">
                  <c:v>9.6</c:v>
                </c:pt>
                <c:pt idx="6">
                  <c:v>6.4</c:v>
                </c:pt>
                <c:pt idx="7">
                  <c:v>5.64</c:v>
                </c:pt>
                <c:pt idx="8">
                  <c:v>9.3999999999999986</c:v>
                </c:pt>
                <c:pt idx="9">
                  <c:v>7.52</c:v>
                </c:pt>
                <c:pt idx="10">
                  <c:v>12</c:v>
                </c:pt>
                <c:pt idx="11">
                  <c:v>8</c:v>
                </c:pt>
                <c:pt idx="12">
                  <c:v>7.5790000000000006</c:v>
                </c:pt>
                <c:pt idx="13">
                  <c:v>12.681000000000001</c:v>
                </c:pt>
                <c:pt idx="14">
                  <c:v>10.145</c:v>
                </c:pt>
                <c:pt idx="15">
                  <c:v>7.609</c:v>
                </c:pt>
                <c:pt idx="16">
                  <c:v>22.599999999999998</c:v>
                </c:pt>
                <c:pt idx="17">
                  <c:v>13.311</c:v>
                </c:pt>
                <c:pt idx="18">
                  <c:v>53.244</c:v>
                </c:pt>
                <c:pt idx="19">
                  <c:v>26.622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582144"/>
        <c:axId val="250583680"/>
      </c:scatterChart>
      <c:valAx>
        <c:axId val="2505821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50583680"/>
        <c:crosses val="autoZero"/>
        <c:crossBetween val="midCat"/>
      </c:valAx>
      <c:valAx>
        <c:axId val="250583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50582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9</xdr:row>
      <xdr:rowOff>42862</xdr:rowOff>
    </xdr:from>
    <xdr:to>
      <xdr:col>25</xdr:col>
      <xdr:colOff>85725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.google.com/compute/docs/cpu-platforms" TargetMode="External"/><Relationship Id="rId2" Type="http://schemas.openxmlformats.org/officeDocument/2006/relationships/hyperlink" Target="https://cloud.google.com/compute/docs/machine-types" TargetMode="External"/><Relationship Id="rId1" Type="http://schemas.openxmlformats.org/officeDocument/2006/relationships/hyperlink" Target="https://cloud.google.com/compute/all-pricing" TargetMode="External"/><Relationship Id="rId4" Type="http://schemas.openxmlformats.org/officeDocument/2006/relationships/hyperlink" Target="https://cloud.google.com/products/calculato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google.com/compute/docs/machine-types" TargetMode="External"/><Relationship Id="rId13" Type="http://schemas.openxmlformats.org/officeDocument/2006/relationships/hyperlink" Target="https://cloud.google.com/compute/docs/machine-types" TargetMode="External"/><Relationship Id="rId18" Type="http://schemas.openxmlformats.org/officeDocument/2006/relationships/hyperlink" Target="https://cloud.google.com/compute/docs/machine-types" TargetMode="External"/><Relationship Id="rId3" Type="http://schemas.openxmlformats.org/officeDocument/2006/relationships/hyperlink" Target="https://cloud.google.com/compute/docs/machine-types" TargetMode="External"/><Relationship Id="rId21" Type="http://schemas.openxmlformats.org/officeDocument/2006/relationships/hyperlink" Target="https://cloud.google.com/compute/docs/machine-types" TargetMode="External"/><Relationship Id="rId7" Type="http://schemas.openxmlformats.org/officeDocument/2006/relationships/hyperlink" Target="https://cloud.google.com/compute/docs/machine-types" TargetMode="External"/><Relationship Id="rId12" Type="http://schemas.openxmlformats.org/officeDocument/2006/relationships/hyperlink" Target="https://cloud.google.com/compute/docs/machine-types" TargetMode="External"/><Relationship Id="rId17" Type="http://schemas.openxmlformats.org/officeDocument/2006/relationships/hyperlink" Target="https://cloud.google.com/compute/docs/machine-types" TargetMode="External"/><Relationship Id="rId2" Type="http://schemas.openxmlformats.org/officeDocument/2006/relationships/hyperlink" Target="https://cloud.google.com/compute/docs/machine-types" TargetMode="External"/><Relationship Id="rId16" Type="http://schemas.openxmlformats.org/officeDocument/2006/relationships/hyperlink" Target="https://cloud.google.com/compute/docs/machine-types" TargetMode="External"/><Relationship Id="rId20" Type="http://schemas.openxmlformats.org/officeDocument/2006/relationships/hyperlink" Target="https://cloud.google.com/compute/docs/machine-types" TargetMode="External"/><Relationship Id="rId1" Type="http://schemas.openxmlformats.org/officeDocument/2006/relationships/hyperlink" Target="https://cloud.google.com/compute/docs/machine-types" TargetMode="External"/><Relationship Id="rId6" Type="http://schemas.openxmlformats.org/officeDocument/2006/relationships/hyperlink" Target="https://cloud.google.com/compute/docs/machine-types" TargetMode="External"/><Relationship Id="rId11" Type="http://schemas.openxmlformats.org/officeDocument/2006/relationships/hyperlink" Target="https://cloud.google.com/compute/docs/machine-types" TargetMode="External"/><Relationship Id="rId5" Type="http://schemas.openxmlformats.org/officeDocument/2006/relationships/hyperlink" Target="https://cloud.google.com/compute/docs/machine-types" TargetMode="External"/><Relationship Id="rId15" Type="http://schemas.openxmlformats.org/officeDocument/2006/relationships/hyperlink" Target="https://cloud.google.com/compute/docs/machine-types" TargetMode="External"/><Relationship Id="rId10" Type="http://schemas.openxmlformats.org/officeDocument/2006/relationships/hyperlink" Target="https://cloud.google.com/compute/docs/machine-types" TargetMode="External"/><Relationship Id="rId19" Type="http://schemas.openxmlformats.org/officeDocument/2006/relationships/hyperlink" Target="https://cloud.google.com/compute/docs/machine-types" TargetMode="External"/><Relationship Id="rId4" Type="http://schemas.openxmlformats.org/officeDocument/2006/relationships/hyperlink" Target="https://cloud.google.com/compute/docs/machine-types" TargetMode="External"/><Relationship Id="rId9" Type="http://schemas.openxmlformats.org/officeDocument/2006/relationships/hyperlink" Target="https://cloud.google.com/compute/docs/machine-types" TargetMode="External"/><Relationship Id="rId14" Type="http://schemas.openxmlformats.org/officeDocument/2006/relationships/hyperlink" Target="https://cloud.google.com/compute/docs/machine-types" TargetMode="External"/><Relationship Id="rId22" Type="http://schemas.openxmlformats.org/officeDocument/2006/relationships/hyperlink" Target="https://cloud.google.com/compute/docs/cpu-platform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X83"/>
  <sheetViews>
    <sheetView tabSelected="1" zoomScale="70" zoomScaleNormal="70" workbookViewId="0">
      <selection activeCell="P6" sqref="P6"/>
    </sheetView>
  </sheetViews>
  <sheetFormatPr defaultColWidth="38.42578125" defaultRowHeight="15" x14ac:dyDescent="0.25"/>
  <cols>
    <col min="1" max="3" width="3.140625" customWidth="1"/>
    <col min="4" max="4" width="8.28515625" customWidth="1"/>
    <col min="5" max="5" width="17.28515625" bestFit="1" customWidth="1"/>
    <col min="6" max="6" width="21.85546875" bestFit="1" customWidth="1"/>
    <col min="7" max="7" width="16.5703125" bestFit="1" customWidth="1"/>
    <col min="8" max="8" width="11.28515625" bestFit="1" customWidth="1"/>
    <col min="9" max="9" width="20.42578125" bestFit="1" customWidth="1"/>
    <col min="10" max="10" width="31.85546875" customWidth="1"/>
    <col min="11" max="15" width="16.5703125" customWidth="1"/>
    <col min="16" max="18" width="15.42578125" customWidth="1"/>
    <col min="19" max="19" width="23.140625" customWidth="1"/>
    <col min="20" max="20" width="22.42578125" bestFit="1" customWidth="1"/>
    <col min="21" max="21" width="49.140625" bestFit="1" customWidth="1"/>
    <col min="22" max="22" width="15.28515625" customWidth="1"/>
    <col min="23" max="23" width="22.42578125" bestFit="1" customWidth="1"/>
  </cols>
  <sheetData>
    <row r="2" spans="4:23" x14ac:dyDescent="0.25">
      <c r="D2" s="4" t="s">
        <v>50</v>
      </c>
      <c r="E2" s="4"/>
      <c r="F2" s="4"/>
    </row>
    <row r="3" spans="4:23" x14ac:dyDescent="0.25">
      <c r="D3" s="5" t="s">
        <v>53</v>
      </c>
      <c r="E3" s="5"/>
      <c r="F3" s="4"/>
    </row>
    <row r="5" spans="4:23" x14ac:dyDescent="0.25">
      <c r="D5" s="3" t="s">
        <v>51</v>
      </c>
    </row>
    <row r="6" spans="4:23" x14ac:dyDescent="0.25">
      <c r="D6" s="3" t="s">
        <v>52</v>
      </c>
    </row>
    <row r="7" spans="4:23" x14ac:dyDescent="0.25">
      <c r="D7" s="3" t="s">
        <v>153</v>
      </c>
    </row>
    <row r="8" spans="4:23" x14ac:dyDescent="0.25">
      <c r="D8" s="3" t="s">
        <v>180</v>
      </c>
    </row>
    <row r="9" spans="4:23" ht="15.75" thickBot="1" x14ac:dyDescent="0.3"/>
    <row r="10" spans="4:23" ht="39" customHeight="1" x14ac:dyDescent="0.25">
      <c r="D10" s="1" t="s">
        <v>48</v>
      </c>
      <c r="E10" s="1" t="s">
        <v>49</v>
      </c>
      <c r="F10" s="1" t="s">
        <v>0</v>
      </c>
      <c r="G10" s="1" t="s">
        <v>1</v>
      </c>
      <c r="H10" s="1" t="s">
        <v>2</v>
      </c>
      <c r="I10" s="1" t="s">
        <v>127</v>
      </c>
      <c r="J10" s="1" t="s">
        <v>126</v>
      </c>
      <c r="K10" s="1" t="s">
        <v>144</v>
      </c>
      <c r="L10" s="1" t="s">
        <v>146</v>
      </c>
      <c r="M10" s="1" t="s">
        <v>149</v>
      </c>
      <c r="N10" s="1" t="s">
        <v>151</v>
      </c>
      <c r="O10" s="1" t="s">
        <v>145</v>
      </c>
      <c r="P10" s="1" t="s">
        <v>147</v>
      </c>
      <c r="Q10" s="1" t="s">
        <v>149</v>
      </c>
      <c r="R10" s="1" t="s">
        <v>150</v>
      </c>
      <c r="S10" s="1" t="s">
        <v>133</v>
      </c>
      <c r="T10" s="1" t="s">
        <v>134</v>
      </c>
      <c r="U10" s="1" t="s">
        <v>129</v>
      </c>
      <c r="V10" s="1" t="s">
        <v>142</v>
      </c>
      <c r="W10" s="1" t="s">
        <v>140</v>
      </c>
    </row>
    <row r="11" spans="4:23" x14ac:dyDescent="0.25">
      <c r="D11" s="6">
        <v>70</v>
      </c>
      <c r="E11" s="6" t="s">
        <v>17</v>
      </c>
      <c r="F11" s="6" t="s">
        <v>90</v>
      </c>
      <c r="G11" s="6">
        <v>2</v>
      </c>
      <c r="H11" s="6" t="s">
        <v>91</v>
      </c>
      <c r="I11" s="6">
        <v>8.3800000000000003E-3</v>
      </c>
      <c r="J11" s="6">
        <v>2.5100000000000001E-3</v>
      </c>
      <c r="K11" s="18">
        <f t="shared" ref="K11:K42" si="0">10*J11</f>
        <v>2.5100000000000001E-2</v>
      </c>
      <c r="L11" s="8">
        <f t="shared" ref="L11:L42" si="1">10*G11</f>
        <v>20</v>
      </c>
      <c r="M11" s="17">
        <f t="shared" ref="M11:M42" si="2">L11/K11</f>
        <v>796.81274900398409</v>
      </c>
      <c r="N11" s="8">
        <f t="shared" ref="N11:N42" si="3">10*M11</f>
        <v>7968.1274900398412</v>
      </c>
      <c r="O11" s="8">
        <f t="shared" ref="O11:O42" si="4">100*J11</f>
        <v>0.251</v>
      </c>
      <c r="P11" s="17">
        <f t="shared" ref="P11:P42" si="5">100*G11</f>
        <v>200</v>
      </c>
      <c r="Q11" s="17">
        <f t="shared" ref="Q11:Q42" si="6">P11/O11</f>
        <v>796.81274900398409</v>
      </c>
      <c r="R11" s="17">
        <f t="shared" ref="R11:R42" si="7">Q11*100</f>
        <v>79681.274900398406</v>
      </c>
      <c r="S11" s="7">
        <f t="shared" ref="S11:S42" si="8">J11/G11</f>
        <v>1.255E-3</v>
      </c>
      <c r="T11" s="8">
        <f t="shared" ref="T11:T42" si="9">S11*100/0.033278</f>
        <v>3.7712602920848606</v>
      </c>
      <c r="V11" s="6"/>
    </row>
    <row r="12" spans="4:23" x14ac:dyDescent="0.25">
      <c r="D12" s="6">
        <v>71</v>
      </c>
      <c r="E12" s="6" t="s">
        <v>17</v>
      </c>
      <c r="F12" s="6" t="s">
        <v>92</v>
      </c>
      <c r="G12" s="6">
        <v>2</v>
      </c>
      <c r="H12" s="6" t="s">
        <v>68</v>
      </c>
      <c r="I12" s="6">
        <v>1.6750000000000001E-2</v>
      </c>
      <c r="J12" s="6">
        <v>5.0299999999999997E-3</v>
      </c>
      <c r="K12" s="18">
        <f t="shared" si="0"/>
        <v>5.0299999999999997E-2</v>
      </c>
      <c r="L12" s="8">
        <f t="shared" si="1"/>
        <v>20</v>
      </c>
      <c r="M12" s="8">
        <f t="shared" si="2"/>
        <v>397.61431411530816</v>
      </c>
      <c r="N12" s="8">
        <f t="shared" si="3"/>
        <v>3976.1431411530816</v>
      </c>
      <c r="O12" s="8">
        <f t="shared" si="4"/>
        <v>0.503</v>
      </c>
      <c r="P12" s="17">
        <f t="shared" si="5"/>
        <v>200</v>
      </c>
      <c r="Q12" s="17">
        <f t="shared" si="6"/>
        <v>397.61431411530816</v>
      </c>
      <c r="R12" s="17">
        <f t="shared" si="7"/>
        <v>39761.431411530815</v>
      </c>
      <c r="S12" s="7">
        <f t="shared" si="8"/>
        <v>2.5149999999999999E-3</v>
      </c>
      <c r="T12" s="8">
        <f t="shared" si="9"/>
        <v>7.5575455255724497</v>
      </c>
      <c r="V12" s="6"/>
    </row>
    <row r="13" spans="4:23" x14ac:dyDescent="0.25">
      <c r="D13" s="6">
        <v>72</v>
      </c>
      <c r="E13" s="6" t="s">
        <v>17</v>
      </c>
      <c r="F13" s="6" t="s">
        <v>93</v>
      </c>
      <c r="G13" s="6">
        <v>2</v>
      </c>
      <c r="H13" s="6" t="s">
        <v>70</v>
      </c>
      <c r="I13" s="6">
        <v>3.3509999999999998E-2</v>
      </c>
      <c r="J13" s="6">
        <v>1.005E-2</v>
      </c>
      <c r="K13" s="18">
        <f t="shared" si="0"/>
        <v>0.10050000000000001</v>
      </c>
      <c r="L13" s="8">
        <f t="shared" si="1"/>
        <v>20</v>
      </c>
      <c r="M13" s="8">
        <f t="shared" si="2"/>
        <v>199.00497512437809</v>
      </c>
      <c r="N13" s="8">
        <f t="shared" si="3"/>
        <v>1990.049751243781</v>
      </c>
      <c r="O13" s="8">
        <f t="shared" si="4"/>
        <v>1.0049999999999999</v>
      </c>
      <c r="P13" s="17">
        <f t="shared" si="5"/>
        <v>200</v>
      </c>
      <c r="Q13" s="17">
        <f t="shared" si="6"/>
        <v>199.00497512437812</v>
      </c>
      <c r="R13" s="17">
        <f t="shared" si="7"/>
        <v>19900.497512437811</v>
      </c>
      <c r="S13" s="7">
        <f t="shared" si="8"/>
        <v>5.025E-3</v>
      </c>
      <c r="T13" s="8">
        <f t="shared" si="9"/>
        <v>15.100066109742169</v>
      </c>
      <c r="V13" s="6"/>
    </row>
    <row r="14" spans="4:23" x14ac:dyDescent="0.25">
      <c r="D14" s="6">
        <v>55</v>
      </c>
      <c r="E14" s="6" t="s">
        <v>17</v>
      </c>
      <c r="F14" s="6" t="s">
        <v>67</v>
      </c>
      <c r="G14" s="6">
        <v>2</v>
      </c>
      <c r="H14" s="6" t="s">
        <v>68</v>
      </c>
      <c r="I14" s="6">
        <v>4.947E-2</v>
      </c>
      <c r="J14" s="6">
        <v>1.4840000000000001E-2</v>
      </c>
      <c r="K14" s="18">
        <f t="shared" si="0"/>
        <v>0.1484</v>
      </c>
      <c r="L14" s="8">
        <f t="shared" si="1"/>
        <v>20</v>
      </c>
      <c r="M14" s="8">
        <f t="shared" si="2"/>
        <v>134.77088948787062</v>
      </c>
      <c r="N14" s="8">
        <f t="shared" si="3"/>
        <v>1347.7088948787061</v>
      </c>
      <c r="O14" s="8">
        <f t="shared" si="4"/>
        <v>1.484</v>
      </c>
      <c r="P14" s="17">
        <f t="shared" si="5"/>
        <v>200</v>
      </c>
      <c r="Q14" s="17">
        <f t="shared" si="6"/>
        <v>134.77088948787062</v>
      </c>
      <c r="R14" s="17">
        <f t="shared" si="7"/>
        <v>13477.088948787063</v>
      </c>
      <c r="S14" s="7">
        <f t="shared" si="8"/>
        <v>7.4200000000000004E-3</v>
      </c>
      <c r="T14" s="8">
        <f t="shared" si="9"/>
        <v>22.297013041649137</v>
      </c>
      <c r="U14" t="s">
        <v>131</v>
      </c>
      <c r="V14" s="6"/>
    </row>
    <row r="15" spans="4:23" x14ac:dyDescent="0.25">
      <c r="D15" s="6">
        <v>56</v>
      </c>
      <c r="E15" s="6" t="s">
        <v>17</v>
      </c>
      <c r="F15" s="6" t="s">
        <v>69</v>
      </c>
      <c r="G15" s="6">
        <v>4</v>
      </c>
      <c r="H15" s="6" t="s">
        <v>70</v>
      </c>
      <c r="I15" s="6">
        <v>9.894E-2</v>
      </c>
      <c r="J15" s="6">
        <v>2.9680000000000002E-2</v>
      </c>
      <c r="K15" s="18">
        <f t="shared" si="0"/>
        <v>0.29680000000000001</v>
      </c>
      <c r="L15" s="8">
        <f t="shared" si="1"/>
        <v>40</v>
      </c>
      <c r="M15" s="8">
        <f t="shared" si="2"/>
        <v>134.77088948787062</v>
      </c>
      <c r="N15" s="8">
        <f t="shared" si="3"/>
        <v>1347.7088948787061</v>
      </c>
      <c r="O15" s="8">
        <f t="shared" si="4"/>
        <v>2.968</v>
      </c>
      <c r="P15" s="17">
        <f t="shared" si="5"/>
        <v>400</v>
      </c>
      <c r="Q15" s="17">
        <f t="shared" si="6"/>
        <v>134.77088948787062</v>
      </c>
      <c r="R15" s="17">
        <f t="shared" si="7"/>
        <v>13477.088948787063</v>
      </c>
      <c r="S15" s="7">
        <f t="shared" si="8"/>
        <v>7.4200000000000004E-3</v>
      </c>
      <c r="T15" s="8">
        <f t="shared" si="9"/>
        <v>22.297013041649137</v>
      </c>
      <c r="U15" t="s">
        <v>131</v>
      </c>
      <c r="V15" s="6"/>
    </row>
    <row r="16" spans="4:23" x14ac:dyDescent="0.25">
      <c r="D16" s="6">
        <v>57</v>
      </c>
      <c r="E16" s="6" t="s">
        <v>17</v>
      </c>
      <c r="F16" s="6" t="s">
        <v>71</v>
      </c>
      <c r="G16" s="6">
        <v>8</v>
      </c>
      <c r="H16" s="6" t="s">
        <v>55</v>
      </c>
      <c r="I16" s="6">
        <v>0.19788</v>
      </c>
      <c r="J16" s="6">
        <v>5.9360000000000003E-2</v>
      </c>
      <c r="K16" s="18">
        <f t="shared" si="0"/>
        <v>0.59360000000000002</v>
      </c>
      <c r="L16" s="8">
        <f t="shared" si="1"/>
        <v>80</v>
      </c>
      <c r="M16" s="8">
        <f t="shared" si="2"/>
        <v>134.77088948787062</v>
      </c>
      <c r="N16" s="8">
        <f t="shared" si="3"/>
        <v>1347.7088948787061</v>
      </c>
      <c r="O16" s="8">
        <f t="shared" si="4"/>
        <v>5.9359999999999999</v>
      </c>
      <c r="P16" s="17">
        <f t="shared" si="5"/>
        <v>800</v>
      </c>
      <c r="Q16" s="17">
        <f t="shared" si="6"/>
        <v>134.77088948787062</v>
      </c>
      <c r="R16" s="17">
        <f t="shared" si="7"/>
        <v>13477.088948787063</v>
      </c>
      <c r="S16" s="7">
        <f t="shared" si="8"/>
        <v>7.4200000000000004E-3</v>
      </c>
      <c r="T16" s="8">
        <f t="shared" si="9"/>
        <v>22.297013041649137</v>
      </c>
      <c r="U16" t="s">
        <v>131</v>
      </c>
      <c r="V16" s="6"/>
    </row>
    <row r="17" spans="4:24" x14ac:dyDescent="0.25">
      <c r="D17" s="6">
        <v>58</v>
      </c>
      <c r="E17" s="6" t="s">
        <v>17</v>
      </c>
      <c r="F17" s="12" t="s">
        <v>72</v>
      </c>
      <c r="G17" s="11">
        <v>16</v>
      </c>
      <c r="H17" s="6" t="s">
        <v>57</v>
      </c>
      <c r="I17" s="6">
        <v>0.39576</v>
      </c>
      <c r="J17" s="6">
        <v>0.11873</v>
      </c>
      <c r="K17" s="18">
        <f t="shared" si="0"/>
        <v>1.1873</v>
      </c>
      <c r="L17" s="8">
        <f t="shared" si="1"/>
        <v>160</v>
      </c>
      <c r="M17" s="8">
        <f t="shared" si="2"/>
        <v>134.7595384485808</v>
      </c>
      <c r="N17" s="8">
        <f t="shared" si="3"/>
        <v>1347.5953844858079</v>
      </c>
      <c r="O17" s="8">
        <f t="shared" si="4"/>
        <v>11.873000000000001</v>
      </c>
      <c r="P17" s="17">
        <f t="shared" si="5"/>
        <v>1600</v>
      </c>
      <c r="Q17" s="17">
        <f t="shared" si="6"/>
        <v>134.7595384485808</v>
      </c>
      <c r="R17" s="17">
        <f t="shared" si="7"/>
        <v>13475.953844858081</v>
      </c>
      <c r="S17" s="14">
        <f t="shared" si="8"/>
        <v>7.4206250000000001E-3</v>
      </c>
      <c r="T17" s="8">
        <f t="shared" si="9"/>
        <v>22.29889115932448</v>
      </c>
      <c r="U17" t="s">
        <v>131</v>
      </c>
      <c r="V17" s="6"/>
      <c r="W17" t="s">
        <v>152</v>
      </c>
    </row>
    <row r="18" spans="4:24" x14ac:dyDescent="0.25">
      <c r="D18" s="6">
        <v>6</v>
      </c>
      <c r="E18" s="6" t="s">
        <v>17</v>
      </c>
      <c r="F18" s="12" t="s">
        <v>13</v>
      </c>
      <c r="G18" s="12">
        <v>64</v>
      </c>
      <c r="H18" s="6" t="s">
        <v>14</v>
      </c>
      <c r="I18" s="10">
        <v>2.2688000000000001</v>
      </c>
      <c r="J18" s="10">
        <v>0.48</v>
      </c>
      <c r="K18" s="18">
        <f t="shared" si="0"/>
        <v>4.8</v>
      </c>
      <c r="L18" s="8">
        <f t="shared" si="1"/>
        <v>640</v>
      </c>
      <c r="M18" s="8">
        <f t="shared" si="2"/>
        <v>133.33333333333334</v>
      </c>
      <c r="N18" s="8">
        <f t="shared" si="3"/>
        <v>1333.3333333333335</v>
      </c>
      <c r="O18" s="8">
        <f t="shared" si="4"/>
        <v>48</v>
      </c>
      <c r="P18" s="17">
        <f t="shared" si="5"/>
        <v>6400</v>
      </c>
      <c r="Q18" s="17">
        <f t="shared" si="6"/>
        <v>133.33333333333334</v>
      </c>
      <c r="R18" s="17">
        <f t="shared" si="7"/>
        <v>13333.333333333334</v>
      </c>
      <c r="S18" s="14">
        <f t="shared" si="8"/>
        <v>7.4999999999999997E-3</v>
      </c>
      <c r="T18" s="8">
        <f t="shared" si="9"/>
        <v>22.537412104092791</v>
      </c>
      <c r="U18" t="s">
        <v>128</v>
      </c>
      <c r="V18" s="12" t="s">
        <v>136</v>
      </c>
      <c r="W18" t="s">
        <v>143</v>
      </c>
      <c r="X18" s="19"/>
    </row>
    <row r="19" spans="4:24" x14ac:dyDescent="0.25">
      <c r="D19" s="6">
        <v>7</v>
      </c>
      <c r="E19" s="6" t="s">
        <v>17</v>
      </c>
      <c r="F19" s="12" t="s">
        <v>15</v>
      </c>
      <c r="G19" s="12">
        <v>96</v>
      </c>
      <c r="H19" s="6" t="s">
        <v>16</v>
      </c>
      <c r="I19" s="10">
        <v>3.4020000000000001</v>
      </c>
      <c r="J19" s="10">
        <v>0.72</v>
      </c>
      <c r="K19" s="18">
        <f t="shared" si="0"/>
        <v>7.1999999999999993</v>
      </c>
      <c r="L19" s="8">
        <f t="shared" si="1"/>
        <v>960</v>
      </c>
      <c r="M19" s="8">
        <f t="shared" si="2"/>
        <v>133.33333333333334</v>
      </c>
      <c r="N19" s="8">
        <f t="shared" si="3"/>
        <v>1333.3333333333335</v>
      </c>
      <c r="O19" s="8">
        <f t="shared" si="4"/>
        <v>72</v>
      </c>
      <c r="P19" s="17">
        <f t="shared" si="5"/>
        <v>9600</v>
      </c>
      <c r="Q19" s="17">
        <f t="shared" si="6"/>
        <v>133.33333333333334</v>
      </c>
      <c r="R19" s="17">
        <f t="shared" si="7"/>
        <v>13333.333333333334</v>
      </c>
      <c r="S19" s="14">
        <f t="shared" si="8"/>
        <v>7.4999999999999997E-3</v>
      </c>
      <c r="T19" s="8">
        <f t="shared" si="9"/>
        <v>22.537412104092791</v>
      </c>
      <c r="U19" t="s">
        <v>128</v>
      </c>
      <c r="V19" s="12" t="s">
        <v>136</v>
      </c>
      <c r="W19" t="s">
        <v>148</v>
      </c>
    </row>
    <row r="20" spans="4:24" x14ac:dyDescent="0.25">
      <c r="D20" s="6">
        <v>1</v>
      </c>
      <c r="E20" s="6" t="s">
        <v>17</v>
      </c>
      <c r="F20" s="6" t="s">
        <v>3</v>
      </c>
      <c r="G20" s="6">
        <v>2</v>
      </c>
      <c r="H20" s="6" t="s">
        <v>4</v>
      </c>
      <c r="I20" s="6">
        <v>7.0900000000000005E-2</v>
      </c>
      <c r="J20" s="6">
        <v>1.4999999999999999E-2</v>
      </c>
      <c r="K20" s="18">
        <f t="shared" si="0"/>
        <v>0.15</v>
      </c>
      <c r="L20" s="8">
        <f t="shared" si="1"/>
        <v>20</v>
      </c>
      <c r="M20" s="8">
        <f t="shared" si="2"/>
        <v>133.33333333333334</v>
      </c>
      <c r="N20" s="8">
        <f t="shared" si="3"/>
        <v>1333.3333333333335</v>
      </c>
      <c r="O20" s="8">
        <f t="shared" si="4"/>
        <v>1.5</v>
      </c>
      <c r="P20" s="17">
        <f t="shared" si="5"/>
        <v>200</v>
      </c>
      <c r="Q20" s="17">
        <f t="shared" si="6"/>
        <v>133.33333333333334</v>
      </c>
      <c r="R20" s="17">
        <f t="shared" si="7"/>
        <v>13333.333333333334</v>
      </c>
      <c r="S20" s="7">
        <f t="shared" si="8"/>
        <v>7.4999999999999997E-3</v>
      </c>
      <c r="T20" s="8">
        <f t="shared" si="9"/>
        <v>22.537412104092791</v>
      </c>
      <c r="U20" t="s">
        <v>128</v>
      </c>
      <c r="V20" s="6"/>
      <c r="X20" s="19"/>
    </row>
    <row r="21" spans="4:24" x14ac:dyDescent="0.25">
      <c r="D21" s="6">
        <v>2</v>
      </c>
      <c r="E21" s="6" t="s">
        <v>17</v>
      </c>
      <c r="F21" s="6" t="s">
        <v>5</v>
      </c>
      <c r="G21" s="6">
        <v>4</v>
      </c>
      <c r="H21" s="6" t="s">
        <v>6</v>
      </c>
      <c r="I21" s="6">
        <v>0.14180000000000001</v>
      </c>
      <c r="J21" s="6">
        <v>0.03</v>
      </c>
      <c r="K21" s="18">
        <f t="shared" si="0"/>
        <v>0.3</v>
      </c>
      <c r="L21" s="8">
        <f t="shared" si="1"/>
        <v>40</v>
      </c>
      <c r="M21" s="8">
        <f t="shared" si="2"/>
        <v>133.33333333333334</v>
      </c>
      <c r="N21" s="8">
        <f t="shared" si="3"/>
        <v>1333.3333333333335</v>
      </c>
      <c r="O21" s="8">
        <f t="shared" si="4"/>
        <v>3</v>
      </c>
      <c r="P21" s="17">
        <f t="shared" si="5"/>
        <v>400</v>
      </c>
      <c r="Q21" s="17">
        <f t="shared" si="6"/>
        <v>133.33333333333334</v>
      </c>
      <c r="R21" s="17">
        <f t="shared" si="7"/>
        <v>13333.333333333334</v>
      </c>
      <c r="S21" s="7">
        <f t="shared" si="8"/>
        <v>7.4999999999999997E-3</v>
      </c>
      <c r="T21" s="8">
        <f t="shared" si="9"/>
        <v>22.537412104092791</v>
      </c>
      <c r="U21" t="s">
        <v>128</v>
      </c>
      <c r="V21" s="6"/>
    </row>
    <row r="22" spans="4:24" x14ac:dyDescent="0.25">
      <c r="D22" s="6">
        <v>3</v>
      </c>
      <c r="E22" s="6" t="s">
        <v>17</v>
      </c>
      <c r="F22" s="6" t="s">
        <v>7</v>
      </c>
      <c r="G22" s="6">
        <v>8</v>
      </c>
      <c r="H22" s="6" t="s">
        <v>8</v>
      </c>
      <c r="I22" s="6">
        <v>0.28360000000000002</v>
      </c>
      <c r="J22" s="6">
        <v>0.06</v>
      </c>
      <c r="K22" s="18">
        <f t="shared" si="0"/>
        <v>0.6</v>
      </c>
      <c r="L22" s="8">
        <f t="shared" si="1"/>
        <v>80</v>
      </c>
      <c r="M22" s="8">
        <f t="shared" si="2"/>
        <v>133.33333333333334</v>
      </c>
      <c r="N22" s="8">
        <f t="shared" si="3"/>
        <v>1333.3333333333335</v>
      </c>
      <c r="O22" s="8">
        <f t="shared" si="4"/>
        <v>6</v>
      </c>
      <c r="P22" s="17">
        <f t="shared" si="5"/>
        <v>800</v>
      </c>
      <c r="Q22" s="17">
        <f t="shared" si="6"/>
        <v>133.33333333333334</v>
      </c>
      <c r="R22" s="17">
        <f t="shared" si="7"/>
        <v>13333.333333333334</v>
      </c>
      <c r="S22" s="7">
        <f t="shared" si="8"/>
        <v>7.4999999999999997E-3</v>
      </c>
      <c r="T22" s="8">
        <f t="shared" si="9"/>
        <v>22.537412104092791</v>
      </c>
      <c r="U22" t="s">
        <v>128</v>
      </c>
      <c r="V22" s="6"/>
    </row>
    <row r="23" spans="4:24" x14ac:dyDescent="0.25">
      <c r="D23" s="6">
        <v>4</v>
      </c>
      <c r="E23" s="6" t="s">
        <v>17</v>
      </c>
      <c r="F23" s="12" t="s">
        <v>9</v>
      </c>
      <c r="G23" s="11">
        <v>16</v>
      </c>
      <c r="H23" s="6" t="s">
        <v>10</v>
      </c>
      <c r="I23" s="6">
        <v>0.56720000000000004</v>
      </c>
      <c r="J23" s="6">
        <v>0.12</v>
      </c>
      <c r="K23" s="18">
        <f t="shared" si="0"/>
        <v>1.2</v>
      </c>
      <c r="L23" s="8">
        <f t="shared" si="1"/>
        <v>160</v>
      </c>
      <c r="M23" s="8">
        <f t="shared" si="2"/>
        <v>133.33333333333334</v>
      </c>
      <c r="N23" s="8">
        <f t="shared" si="3"/>
        <v>1333.3333333333335</v>
      </c>
      <c r="O23" s="8">
        <f t="shared" si="4"/>
        <v>12</v>
      </c>
      <c r="P23" s="17">
        <f t="shared" si="5"/>
        <v>1600</v>
      </c>
      <c r="Q23" s="17">
        <f t="shared" si="6"/>
        <v>133.33333333333334</v>
      </c>
      <c r="R23" s="17">
        <f t="shared" si="7"/>
        <v>13333.333333333334</v>
      </c>
      <c r="S23" s="14">
        <f t="shared" si="8"/>
        <v>7.4999999999999997E-3</v>
      </c>
      <c r="T23" s="8">
        <f t="shared" si="9"/>
        <v>22.537412104092791</v>
      </c>
      <c r="U23" t="s">
        <v>128</v>
      </c>
      <c r="V23" s="6"/>
    </row>
    <row r="24" spans="4:24" x14ac:dyDescent="0.25">
      <c r="D24" s="6">
        <v>5</v>
      </c>
      <c r="E24" s="6" t="s">
        <v>17</v>
      </c>
      <c r="F24" s="12" t="s">
        <v>11</v>
      </c>
      <c r="G24" s="13">
        <v>32</v>
      </c>
      <c r="H24" s="6" t="s">
        <v>12</v>
      </c>
      <c r="I24" s="10">
        <v>1.1344000000000001</v>
      </c>
      <c r="J24" s="10">
        <v>0.24</v>
      </c>
      <c r="K24" s="18">
        <f t="shared" si="0"/>
        <v>2.4</v>
      </c>
      <c r="L24" s="8">
        <f t="shared" si="1"/>
        <v>320</v>
      </c>
      <c r="M24" s="8">
        <f t="shared" si="2"/>
        <v>133.33333333333334</v>
      </c>
      <c r="N24" s="8">
        <f t="shared" si="3"/>
        <v>1333.3333333333335</v>
      </c>
      <c r="O24" s="8">
        <f t="shared" si="4"/>
        <v>24</v>
      </c>
      <c r="P24" s="17">
        <f t="shared" si="5"/>
        <v>3200</v>
      </c>
      <c r="Q24" s="17">
        <f t="shared" si="6"/>
        <v>133.33333333333334</v>
      </c>
      <c r="R24" s="17">
        <f t="shared" si="7"/>
        <v>13333.333333333334</v>
      </c>
      <c r="S24" s="14">
        <f t="shared" si="8"/>
        <v>7.4999999999999997E-3</v>
      </c>
      <c r="T24" s="8">
        <f t="shared" si="9"/>
        <v>22.537412104092791</v>
      </c>
      <c r="U24" t="s">
        <v>128</v>
      </c>
      <c r="V24" s="12" t="s">
        <v>136</v>
      </c>
    </row>
    <row r="25" spans="4:24" x14ac:dyDescent="0.25">
      <c r="D25" s="6">
        <v>39</v>
      </c>
      <c r="E25" s="6" t="s">
        <v>17</v>
      </c>
      <c r="F25" s="6" t="s">
        <v>116</v>
      </c>
      <c r="G25" s="6">
        <v>2</v>
      </c>
      <c r="H25" s="6" t="s">
        <v>68</v>
      </c>
      <c r="I25" s="6">
        <v>7.17E-2</v>
      </c>
      <c r="J25" s="6">
        <v>1.7299999999999999E-2</v>
      </c>
      <c r="K25" s="18">
        <f t="shared" si="0"/>
        <v>0.17299999999999999</v>
      </c>
      <c r="L25" s="8">
        <f t="shared" si="1"/>
        <v>20</v>
      </c>
      <c r="M25" s="8">
        <f t="shared" si="2"/>
        <v>115.60693641618498</v>
      </c>
      <c r="N25" s="8">
        <f t="shared" si="3"/>
        <v>1156.0693641618498</v>
      </c>
      <c r="O25" s="8">
        <f t="shared" si="4"/>
        <v>1.73</v>
      </c>
      <c r="P25" s="17">
        <f t="shared" si="5"/>
        <v>200</v>
      </c>
      <c r="Q25" s="17">
        <f t="shared" si="6"/>
        <v>115.60693641618498</v>
      </c>
      <c r="R25" s="17">
        <f t="shared" si="7"/>
        <v>11560.693641618498</v>
      </c>
      <c r="S25" s="7">
        <f t="shared" si="8"/>
        <v>8.6499999999999997E-3</v>
      </c>
      <c r="T25" s="8">
        <f t="shared" si="9"/>
        <v>25.993148626720355</v>
      </c>
      <c r="U25" t="s">
        <v>141</v>
      </c>
      <c r="V25" s="6"/>
    </row>
    <row r="26" spans="4:24" x14ac:dyDescent="0.25">
      <c r="D26" s="6">
        <v>46</v>
      </c>
      <c r="E26" s="6" t="s">
        <v>17</v>
      </c>
      <c r="F26" s="13" t="s">
        <v>124</v>
      </c>
      <c r="G26" s="12">
        <v>80</v>
      </c>
      <c r="H26" s="6" t="s">
        <v>125</v>
      </c>
      <c r="I26" s="10">
        <v>2.8677999999999999</v>
      </c>
      <c r="J26" s="10">
        <v>0.69399999999999995</v>
      </c>
      <c r="K26" s="18">
        <f t="shared" si="0"/>
        <v>6.9399999999999995</v>
      </c>
      <c r="L26" s="8">
        <f t="shared" si="1"/>
        <v>800</v>
      </c>
      <c r="M26" s="8">
        <f t="shared" si="2"/>
        <v>115.27377521613833</v>
      </c>
      <c r="N26" s="8">
        <f t="shared" si="3"/>
        <v>1152.7377521613832</v>
      </c>
      <c r="O26" s="8">
        <f t="shared" si="4"/>
        <v>69.399999999999991</v>
      </c>
      <c r="P26" s="17">
        <f t="shared" si="5"/>
        <v>8000</v>
      </c>
      <c r="Q26" s="17">
        <f t="shared" si="6"/>
        <v>115.27377521613835</v>
      </c>
      <c r="R26" s="17">
        <f t="shared" si="7"/>
        <v>11527.377521613835</v>
      </c>
      <c r="S26" s="14">
        <f t="shared" si="8"/>
        <v>8.6749999999999987E-3</v>
      </c>
      <c r="T26" s="8">
        <f t="shared" si="9"/>
        <v>26.068273333733991</v>
      </c>
      <c r="U26" t="s">
        <v>141</v>
      </c>
      <c r="V26" s="6" t="s">
        <v>137</v>
      </c>
      <c r="W26" t="s">
        <v>148</v>
      </c>
      <c r="X26" s="19"/>
    </row>
    <row r="27" spans="4:24" x14ac:dyDescent="0.25">
      <c r="D27" s="6">
        <v>44</v>
      </c>
      <c r="E27" s="6" t="s">
        <v>17</v>
      </c>
      <c r="F27" s="13" t="s">
        <v>121</v>
      </c>
      <c r="G27" s="13">
        <v>48</v>
      </c>
      <c r="H27" s="6" t="s">
        <v>122</v>
      </c>
      <c r="I27" s="10">
        <v>1.7206999999999999</v>
      </c>
      <c r="J27" s="10">
        <v>0.41639999999999999</v>
      </c>
      <c r="K27" s="18">
        <f t="shared" si="0"/>
        <v>4.1639999999999997</v>
      </c>
      <c r="L27" s="8">
        <f t="shared" si="1"/>
        <v>480</v>
      </c>
      <c r="M27" s="8">
        <f t="shared" si="2"/>
        <v>115.27377521613833</v>
      </c>
      <c r="N27" s="8">
        <f t="shared" si="3"/>
        <v>1152.7377521613832</v>
      </c>
      <c r="O27" s="8">
        <f t="shared" si="4"/>
        <v>41.64</v>
      </c>
      <c r="P27" s="17">
        <f t="shared" si="5"/>
        <v>4800</v>
      </c>
      <c r="Q27" s="17">
        <f t="shared" si="6"/>
        <v>115.27377521613833</v>
      </c>
      <c r="R27" s="17">
        <f t="shared" si="7"/>
        <v>11527.377521613833</v>
      </c>
      <c r="S27" s="14">
        <f t="shared" si="8"/>
        <v>8.6750000000000004E-3</v>
      </c>
      <c r="T27" s="8">
        <f t="shared" si="9"/>
        <v>26.068273333733998</v>
      </c>
      <c r="U27" t="s">
        <v>141</v>
      </c>
      <c r="V27" s="6" t="s">
        <v>137</v>
      </c>
      <c r="X27" s="19"/>
    </row>
    <row r="28" spans="4:24" x14ac:dyDescent="0.25">
      <c r="D28" s="6">
        <v>45</v>
      </c>
      <c r="E28" s="6" t="s">
        <v>17</v>
      </c>
      <c r="F28" s="13" t="s">
        <v>123</v>
      </c>
      <c r="G28" s="12">
        <v>64</v>
      </c>
      <c r="H28" s="6" t="s">
        <v>61</v>
      </c>
      <c r="I28" s="10">
        <v>2.2942999999999998</v>
      </c>
      <c r="J28" s="10">
        <v>0.55520000000000003</v>
      </c>
      <c r="K28" s="18">
        <f t="shared" si="0"/>
        <v>5.5520000000000005</v>
      </c>
      <c r="L28" s="8">
        <f t="shared" si="1"/>
        <v>640</v>
      </c>
      <c r="M28" s="8">
        <f t="shared" si="2"/>
        <v>115.27377521613832</v>
      </c>
      <c r="N28" s="8">
        <f t="shared" si="3"/>
        <v>1152.7377521613832</v>
      </c>
      <c r="O28" s="8">
        <f t="shared" si="4"/>
        <v>55.52</v>
      </c>
      <c r="P28" s="17">
        <f t="shared" si="5"/>
        <v>6400</v>
      </c>
      <c r="Q28" s="17">
        <f t="shared" si="6"/>
        <v>115.27377521613832</v>
      </c>
      <c r="R28" s="17">
        <f t="shared" si="7"/>
        <v>11527.377521613831</v>
      </c>
      <c r="S28" s="14">
        <f t="shared" si="8"/>
        <v>8.6750000000000004E-3</v>
      </c>
      <c r="T28" s="8">
        <f t="shared" si="9"/>
        <v>26.068273333733998</v>
      </c>
      <c r="U28" t="s">
        <v>141</v>
      </c>
      <c r="V28" s="6" t="s">
        <v>137</v>
      </c>
      <c r="W28" t="s">
        <v>143</v>
      </c>
    </row>
    <row r="29" spans="4:24" x14ac:dyDescent="0.25">
      <c r="D29" s="6">
        <v>40</v>
      </c>
      <c r="E29" s="6" t="s">
        <v>17</v>
      </c>
      <c r="F29" s="6" t="s">
        <v>117</v>
      </c>
      <c r="G29" s="6">
        <v>4</v>
      </c>
      <c r="H29" s="6" t="s">
        <v>70</v>
      </c>
      <c r="I29" s="6">
        <v>0.1434</v>
      </c>
      <c r="J29" s="6">
        <v>3.4700000000000002E-2</v>
      </c>
      <c r="K29" s="18">
        <f t="shared" si="0"/>
        <v>0.34700000000000003</v>
      </c>
      <c r="L29" s="8">
        <f t="shared" si="1"/>
        <v>40</v>
      </c>
      <c r="M29" s="8">
        <f t="shared" si="2"/>
        <v>115.27377521613832</v>
      </c>
      <c r="N29" s="8">
        <f t="shared" si="3"/>
        <v>1152.7377521613832</v>
      </c>
      <c r="O29" s="8">
        <f t="shared" si="4"/>
        <v>3.47</v>
      </c>
      <c r="P29" s="17">
        <f t="shared" si="5"/>
        <v>400</v>
      </c>
      <c r="Q29" s="17">
        <f t="shared" si="6"/>
        <v>115.27377521613832</v>
      </c>
      <c r="R29" s="17">
        <f t="shared" si="7"/>
        <v>11527.377521613831</v>
      </c>
      <c r="S29" s="7">
        <f t="shared" si="8"/>
        <v>8.6750000000000004E-3</v>
      </c>
      <c r="T29" s="8">
        <f t="shared" si="9"/>
        <v>26.068273333733998</v>
      </c>
      <c r="U29" t="s">
        <v>141</v>
      </c>
      <c r="V29" s="6"/>
    </row>
    <row r="30" spans="4:24" x14ac:dyDescent="0.25">
      <c r="D30" s="6">
        <v>41</v>
      </c>
      <c r="E30" s="6" t="s">
        <v>17</v>
      </c>
      <c r="F30" s="6" t="s">
        <v>118</v>
      </c>
      <c r="G30" s="6">
        <v>8</v>
      </c>
      <c r="H30" s="6" t="s">
        <v>55</v>
      </c>
      <c r="I30" s="6">
        <v>0.2868</v>
      </c>
      <c r="J30" s="6">
        <v>6.9400000000000003E-2</v>
      </c>
      <c r="K30" s="18">
        <f t="shared" si="0"/>
        <v>0.69400000000000006</v>
      </c>
      <c r="L30" s="8">
        <f t="shared" si="1"/>
        <v>80</v>
      </c>
      <c r="M30" s="8">
        <f t="shared" si="2"/>
        <v>115.27377521613832</v>
      </c>
      <c r="N30" s="8">
        <f t="shared" si="3"/>
        <v>1152.7377521613832</v>
      </c>
      <c r="O30" s="8">
        <f t="shared" si="4"/>
        <v>6.94</v>
      </c>
      <c r="P30" s="17">
        <f t="shared" si="5"/>
        <v>800</v>
      </c>
      <c r="Q30" s="17">
        <f t="shared" si="6"/>
        <v>115.27377521613832</v>
      </c>
      <c r="R30" s="17">
        <f t="shared" si="7"/>
        <v>11527.377521613831</v>
      </c>
      <c r="S30" s="7">
        <f t="shared" si="8"/>
        <v>8.6750000000000004E-3</v>
      </c>
      <c r="T30" s="8">
        <f t="shared" si="9"/>
        <v>26.068273333733998</v>
      </c>
      <c r="U30" t="s">
        <v>141</v>
      </c>
      <c r="V30" s="6"/>
      <c r="X30" s="19"/>
    </row>
    <row r="31" spans="4:24" x14ac:dyDescent="0.25">
      <c r="D31" s="6">
        <v>42</v>
      </c>
      <c r="E31" s="6" t="s">
        <v>17</v>
      </c>
      <c r="F31" s="6" t="s">
        <v>119</v>
      </c>
      <c r="G31" s="11">
        <v>16</v>
      </c>
      <c r="H31" s="6" t="s">
        <v>57</v>
      </c>
      <c r="I31" s="6">
        <v>0.5736</v>
      </c>
      <c r="J31" s="6">
        <v>0.13880000000000001</v>
      </c>
      <c r="K31" s="18">
        <f t="shared" si="0"/>
        <v>1.3880000000000001</v>
      </c>
      <c r="L31" s="8">
        <f t="shared" si="1"/>
        <v>160</v>
      </c>
      <c r="M31" s="8">
        <f t="shared" si="2"/>
        <v>115.27377521613832</v>
      </c>
      <c r="N31" s="8">
        <f t="shared" si="3"/>
        <v>1152.7377521613832</v>
      </c>
      <c r="O31" s="8">
        <f t="shared" si="4"/>
        <v>13.88</v>
      </c>
      <c r="P31" s="17">
        <f t="shared" si="5"/>
        <v>1600</v>
      </c>
      <c r="Q31" s="17">
        <f t="shared" si="6"/>
        <v>115.27377521613832</v>
      </c>
      <c r="R31" s="17">
        <f t="shared" si="7"/>
        <v>11527.377521613831</v>
      </c>
      <c r="S31" s="14">
        <f t="shared" si="8"/>
        <v>8.6750000000000004E-3</v>
      </c>
      <c r="T31" s="8">
        <f t="shared" si="9"/>
        <v>26.068273333733998</v>
      </c>
      <c r="U31" t="s">
        <v>141</v>
      </c>
      <c r="V31" s="6"/>
    </row>
    <row r="32" spans="4:24" x14ac:dyDescent="0.25">
      <c r="D32" s="6">
        <v>43</v>
      </c>
      <c r="E32" s="6" t="s">
        <v>17</v>
      </c>
      <c r="F32" s="13" t="s">
        <v>120</v>
      </c>
      <c r="G32" s="13">
        <v>32</v>
      </c>
      <c r="H32" s="6" t="s">
        <v>59</v>
      </c>
      <c r="I32" s="10">
        <v>1.1471</v>
      </c>
      <c r="J32" s="10">
        <v>0.27760000000000001</v>
      </c>
      <c r="K32" s="18">
        <f t="shared" si="0"/>
        <v>2.7760000000000002</v>
      </c>
      <c r="L32" s="8">
        <f t="shared" si="1"/>
        <v>320</v>
      </c>
      <c r="M32" s="8">
        <f t="shared" si="2"/>
        <v>115.27377521613832</v>
      </c>
      <c r="N32" s="8">
        <f t="shared" si="3"/>
        <v>1152.7377521613832</v>
      </c>
      <c r="O32" s="8">
        <f t="shared" si="4"/>
        <v>27.76</v>
      </c>
      <c r="P32" s="17">
        <f t="shared" si="5"/>
        <v>3200</v>
      </c>
      <c r="Q32" s="17">
        <f t="shared" si="6"/>
        <v>115.27377521613832</v>
      </c>
      <c r="R32" s="17">
        <f t="shared" si="7"/>
        <v>11527.377521613831</v>
      </c>
      <c r="S32" s="14">
        <f t="shared" si="8"/>
        <v>8.6750000000000004E-3</v>
      </c>
      <c r="T32" s="8">
        <f t="shared" si="9"/>
        <v>26.068273333733998</v>
      </c>
      <c r="U32" t="s">
        <v>141</v>
      </c>
      <c r="V32" s="6" t="s">
        <v>137</v>
      </c>
    </row>
    <row r="33" spans="4:24" x14ac:dyDescent="0.25">
      <c r="D33" s="6">
        <v>14</v>
      </c>
      <c r="E33" s="6" t="s">
        <v>17</v>
      </c>
      <c r="F33" s="6" t="s">
        <v>30</v>
      </c>
      <c r="G33" s="12">
        <v>64</v>
      </c>
      <c r="H33" s="6" t="s">
        <v>31</v>
      </c>
      <c r="I33" s="10">
        <v>3.04</v>
      </c>
      <c r="J33" s="10">
        <v>0.64</v>
      </c>
      <c r="K33" s="18">
        <f t="shared" si="0"/>
        <v>6.4</v>
      </c>
      <c r="L33" s="8">
        <f t="shared" si="1"/>
        <v>640</v>
      </c>
      <c r="M33" s="8">
        <f t="shared" si="2"/>
        <v>100</v>
      </c>
      <c r="N33" s="8">
        <f t="shared" si="3"/>
        <v>1000</v>
      </c>
      <c r="O33" s="8">
        <f t="shared" si="4"/>
        <v>64</v>
      </c>
      <c r="P33" s="17">
        <f t="shared" si="5"/>
        <v>6400</v>
      </c>
      <c r="Q33" s="17">
        <f t="shared" si="6"/>
        <v>100</v>
      </c>
      <c r="R33" s="17">
        <f t="shared" si="7"/>
        <v>10000</v>
      </c>
      <c r="S33" s="16">
        <f t="shared" si="8"/>
        <v>0.01</v>
      </c>
      <c r="T33" s="8">
        <f t="shared" si="9"/>
        <v>30.049882805457056</v>
      </c>
      <c r="U33" t="s">
        <v>128</v>
      </c>
      <c r="V33" s="6" t="s">
        <v>138</v>
      </c>
      <c r="W33" t="s">
        <v>143</v>
      </c>
      <c r="X33" s="19"/>
    </row>
    <row r="34" spans="4:24" x14ac:dyDescent="0.25">
      <c r="D34" s="6">
        <v>8</v>
      </c>
      <c r="E34" s="6" t="s">
        <v>17</v>
      </c>
      <c r="F34" s="6" t="s">
        <v>18</v>
      </c>
      <c r="G34" s="6">
        <v>1</v>
      </c>
      <c r="H34" s="6" t="s">
        <v>19</v>
      </c>
      <c r="I34" s="6">
        <v>4.7500000000000001E-2</v>
      </c>
      <c r="J34" s="6">
        <v>0.01</v>
      </c>
      <c r="K34" s="18">
        <f t="shared" si="0"/>
        <v>0.1</v>
      </c>
      <c r="L34" s="8">
        <f t="shared" si="1"/>
        <v>10</v>
      </c>
      <c r="M34" s="8">
        <f t="shared" si="2"/>
        <v>100</v>
      </c>
      <c r="N34" s="8">
        <f t="shared" si="3"/>
        <v>1000</v>
      </c>
      <c r="O34" s="8">
        <f t="shared" si="4"/>
        <v>1</v>
      </c>
      <c r="P34" s="17">
        <f t="shared" si="5"/>
        <v>100</v>
      </c>
      <c r="Q34" s="17">
        <f t="shared" si="6"/>
        <v>100</v>
      </c>
      <c r="R34" s="17">
        <f t="shared" si="7"/>
        <v>10000</v>
      </c>
      <c r="S34" s="7">
        <f t="shared" si="8"/>
        <v>0.01</v>
      </c>
      <c r="T34" s="8">
        <f t="shared" si="9"/>
        <v>30.049882805457056</v>
      </c>
      <c r="U34" t="s">
        <v>128</v>
      </c>
      <c r="V34" s="6"/>
      <c r="X34" s="19"/>
    </row>
    <row r="35" spans="4:24" x14ac:dyDescent="0.25">
      <c r="D35" s="6">
        <v>9</v>
      </c>
      <c r="E35" s="6" t="s">
        <v>17</v>
      </c>
      <c r="F35" s="6" t="s">
        <v>20</v>
      </c>
      <c r="G35" s="6">
        <v>2</v>
      </c>
      <c r="H35" s="6" t="s">
        <v>21</v>
      </c>
      <c r="I35" s="6">
        <v>9.5000000000000001E-2</v>
      </c>
      <c r="J35" s="6">
        <v>0.02</v>
      </c>
      <c r="K35" s="18">
        <f t="shared" si="0"/>
        <v>0.2</v>
      </c>
      <c r="L35" s="8">
        <f t="shared" si="1"/>
        <v>20</v>
      </c>
      <c r="M35" s="8">
        <f t="shared" si="2"/>
        <v>100</v>
      </c>
      <c r="N35" s="8">
        <f t="shared" si="3"/>
        <v>1000</v>
      </c>
      <c r="O35" s="8">
        <f t="shared" si="4"/>
        <v>2</v>
      </c>
      <c r="P35" s="17">
        <f t="shared" si="5"/>
        <v>200</v>
      </c>
      <c r="Q35" s="17">
        <f t="shared" si="6"/>
        <v>100</v>
      </c>
      <c r="R35" s="17">
        <f t="shared" si="7"/>
        <v>10000</v>
      </c>
      <c r="S35" s="7">
        <f t="shared" si="8"/>
        <v>0.01</v>
      </c>
      <c r="T35" s="8">
        <f t="shared" si="9"/>
        <v>30.049882805457056</v>
      </c>
      <c r="U35" t="s">
        <v>128</v>
      </c>
      <c r="V35" s="6"/>
    </row>
    <row r="36" spans="4:24" x14ac:dyDescent="0.25">
      <c r="D36" s="6">
        <v>10</v>
      </c>
      <c r="E36" s="6" t="s">
        <v>17</v>
      </c>
      <c r="F36" s="6" t="s">
        <v>22</v>
      </c>
      <c r="G36" s="6">
        <v>4</v>
      </c>
      <c r="H36" s="6" t="s">
        <v>23</v>
      </c>
      <c r="I36" s="6">
        <v>0.19</v>
      </c>
      <c r="J36" s="6">
        <v>0.04</v>
      </c>
      <c r="K36" s="18">
        <f t="shared" si="0"/>
        <v>0.4</v>
      </c>
      <c r="L36" s="8">
        <f t="shared" si="1"/>
        <v>40</v>
      </c>
      <c r="M36" s="8">
        <f t="shared" si="2"/>
        <v>100</v>
      </c>
      <c r="N36" s="8">
        <f t="shared" si="3"/>
        <v>1000</v>
      </c>
      <c r="O36" s="8">
        <f t="shared" si="4"/>
        <v>4</v>
      </c>
      <c r="P36" s="17">
        <f t="shared" si="5"/>
        <v>400</v>
      </c>
      <c r="Q36" s="17">
        <f t="shared" si="6"/>
        <v>100</v>
      </c>
      <c r="R36" s="17">
        <f t="shared" si="7"/>
        <v>10000</v>
      </c>
      <c r="S36" s="7">
        <f t="shared" si="8"/>
        <v>0.01</v>
      </c>
      <c r="T36" s="8">
        <f t="shared" si="9"/>
        <v>30.049882805457056</v>
      </c>
      <c r="U36" t="s">
        <v>128</v>
      </c>
      <c r="V36" s="6"/>
    </row>
    <row r="37" spans="4:24" x14ac:dyDescent="0.25">
      <c r="D37" s="6">
        <v>11</v>
      </c>
      <c r="E37" s="6" t="s">
        <v>17</v>
      </c>
      <c r="F37" s="6" t="s">
        <v>24</v>
      </c>
      <c r="G37" s="6">
        <v>8</v>
      </c>
      <c r="H37" s="6" t="s">
        <v>25</v>
      </c>
      <c r="I37" s="6">
        <v>0.38</v>
      </c>
      <c r="J37" s="6">
        <v>0.08</v>
      </c>
      <c r="K37" s="18">
        <f t="shared" si="0"/>
        <v>0.8</v>
      </c>
      <c r="L37" s="8">
        <f t="shared" si="1"/>
        <v>80</v>
      </c>
      <c r="M37" s="8">
        <f t="shared" si="2"/>
        <v>100</v>
      </c>
      <c r="N37" s="8">
        <f t="shared" si="3"/>
        <v>1000</v>
      </c>
      <c r="O37" s="8">
        <f t="shared" si="4"/>
        <v>8</v>
      </c>
      <c r="P37" s="17">
        <f t="shared" si="5"/>
        <v>800</v>
      </c>
      <c r="Q37" s="17">
        <f t="shared" si="6"/>
        <v>100</v>
      </c>
      <c r="R37" s="17">
        <f t="shared" si="7"/>
        <v>10000</v>
      </c>
      <c r="S37" s="7">
        <f t="shared" si="8"/>
        <v>0.01</v>
      </c>
      <c r="T37" s="8">
        <f t="shared" si="9"/>
        <v>30.049882805457056</v>
      </c>
      <c r="U37" t="s">
        <v>128</v>
      </c>
      <c r="V37" s="6"/>
    </row>
    <row r="38" spans="4:24" x14ac:dyDescent="0.25">
      <c r="D38" s="6">
        <v>12</v>
      </c>
      <c r="E38" s="6" t="s">
        <v>17</v>
      </c>
      <c r="F38" s="6" t="s">
        <v>26</v>
      </c>
      <c r="G38" s="11">
        <v>16</v>
      </c>
      <c r="H38" s="6" t="s">
        <v>27</v>
      </c>
      <c r="I38" s="6">
        <v>0.76</v>
      </c>
      <c r="J38" s="6">
        <v>0.16</v>
      </c>
      <c r="K38" s="18">
        <f t="shared" si="0"/>
        <v>1.6</v>
      </c>
      <c r="L38" s="8">
        <f t="shared" si="1"/>
        <v>160</v>
      </c>
      <c r="M38" s="8">
        <f t="shared" si="2"/>
        <v>100</v>
      </c>
      <c r="N38" s="8">
        <f t="shared" si="3"/>
        <v>1000</v>
      </c>
      <c r="O38" s="8">
        <f t="shared" si="4"/>
        <v>16</v>
      </c>
      <c r="P38" s="17">
        <f t="shared" si="5"/>
        <v>1600</v>
      </c>
      <c r="Q38" s="17">
        <f t="shared" si="6"/>
        <v>100</v>
      </c>
      <c r="R38" s="17">
        <f t="shared" si="7"/>
        <v>10000</v>
      </c>
      <c r="S38" s="16">
        <f t="shared" si="8"/>
        <v>0.01</v>
      </c>
      <c r="T38" s="8">
        <f t="shared" si="9"/>
        <v>30.049882805457056</v>
      </c>
      <c r="U38" t="s">
        <v>128</v>
      </c>
      <c r="V38" s="6"/>
    </row>
    <row r="39" spans="4:24" x14ac:dyDescent="0.25">
      <c r="D39" s="6">
        <v>13</v>
      </c>
      <c r="E39" s="6" t="s">
        <v>17</v>
      </c>
      <c r="F39" s="6" t="s">
        <v>28</v>
      </c>
      <c r="G39" s="13">
        <v>32</v>
      </c>
      <c r="H39" s="6" t="s">
        <v>29</v>
      </c>
      <c r="I39" s="10">
        <v>1.52</v>
      </c>
      <c r="J39" s="10">
        <v>0.32</v>
      </c>
      <c r="K39" s="18">
        <f t="shared" si="0"/>
        <v>3.2</v>
      </c>
      <c r="L39" s="8">
        <f t="shared" si="1"/>
        <v>320</v>
      </c>
      <c r="M39" s="8">
        <f t="shared" si="2"/>
        <v>100</v>
      </c>
      <c r="N39" s="8">
        <f t="shared" si="3"/>
        <v>1000</v>
      </c>
      <c r="O39" s="8">
        <f t="shared" si="4"/>
        <v>32</v>
      </c>
      <c r="P39" s="17">
        <f t="shared" si="5"/>
        <v>3200</v>
      </c>
      <c r="Q39" s="17">
        <f t="shared" si="6"/>
        <v>100</v>
      </c>
      <c r="R39" s="17">
        <f t="shared" si="7"/>
        <v>10000</v>
      </c>
      <c r="S39" s="16">
        <f t="shared" si="8"/>
        <v>0.01</v>
      </c>
      <c r="T39" s="8">
        <f t="shared" si="9"/>
        <v>30.049882805457056</v>
      </c>
      <c r="U39" t="s">
        <v>128</v>
      </c>
      <c r="V39" s="6" t="s">
        <v>138</v>
      </c>
    </row>
    <row r="40" spans="4:24" x14ac:dyDescent="0.25">
      <c r="D40" s="6">
        <v>15</v>
      </c>
      <c r="E40" s="6" t="s">
        <v>17</v>
      </c>
      <c r="F40" s="6" t="s">
        <v>32</v>
      </c>
      <c r="G40" s="12">
        <v>96</v>
      </c>
      <c r="H40" s="6" t="s">
        <v>33</v>
      </c>
      <c r="I40" s="10">
        <v>4.5599999999999996</v>
      </c>
      <c r="J40" s="10">
        <v>0.96</v>
      </c>
      <c r="K40" s="18">
        <f t="shared" si="0"/>
        <v>9.6</v>
      </c>
      <c r="L40" s="8">
        <f t="shared" si="1"/>
        <v>960</v>
      </c>
      <c r="M40" s="8">
        <f t="shared" si="2"/>
        <v>100</v>
      </c>
      <c r="N40" s="8">
        <f t="shared" si="3"/>
        <v>1000</v>
      </c>
      <c r="O40" s="8">
        <f t="shared" si="4"/>
        <v>96</v>
      </c>
      <c r="P40" s="17">
        <f t="shared" si="5"/>
        <v>9600</v>
      </c>
      <c r="Q40" s="17">
        <f t="shared" si="6"/>
        <v>100</v>
      </c>
      <c r="R40" s="17">
        <f t="shared" si="7"/>
        <v>10000</v>
      </c>
      <c r="S40" s="16">
        <f t="shared" si="8"/>
        <v>0.01</v>
      </c>
      <c r="T40" s="8">
        <f t="shared" si="9"/>
        <v>30.049882805457056</v>
      </c>
      <c r="U40" t="s">
        <v>128</v>
      </c>
      <c r="V40" s="6" t="s">
        <v>138</v>
      </c>
    </row>
    <row r="41" spans="4:24" x14ac:dyDescent="0.25">
      <c r="D41" s="6">
        <v>47</v>
      </c>
      <c r="E41" s="6" t="s">
        <v>17</v>
      </c>
      <c r="F41" s="6" t="s">
        <v>54</v>
      </c>
      <c r="G41" s="6">
        <v>2</v>
      </c>
      <c r="H41" s="6" t="s">
        <v>55</v>
      </c>
      <c r="I41" s="6">
        <v>6.701E-2</v>
      </c>
      <c r="J41" s="6">
        <v>2.01E-2</v>
      </c>
      <c r="K41" s="18">
        <f t="shared" si="0"/>
        <v>0.20100000000000001</v>
      </c>
      <c r="L41" s="8">
        <f t="shared" si="1"/>
        <v>20</v>
      </c>
      <c r="M41" s="8">
        <f t="shared" si="2"/>
        <v>99.502487562189046</v>
      </c>
      <c r="N41" s="8">
        <f t="shared" si="3"/>
        <v>995.02487562189049</v>
      </c>
      <c r="O41" s="8">
        <f t="shared" si="4"/>
        <v>2.0099999999999998</v>
      </c>
      <c r="P41" s="17">
        <f t="shared" si="5"/>
        <v>200</v>
      </c>
      <c r="Q41" s="17">
        <f t="shared" si="6"/>
        <v>99.50248756218906</v>
      </c>
      <c r="R41" s="17">
        <f t="shared" si="7"/>
        <v>9950.2487562189053</v>
      </c>
      <c r="S41" s="7">
        <f t="shared" si="8"/>
        <v>1.005E-2</v>
      </c>
      <c r="T41" s="8">
        <f t="shared" si="9"/>
        <v>30.200132219484338</v>
      </c>
      <c r="U41" t="s">
        <v>131</v>
      </c>
      <c r="V41" s="6"/>
    </row>
    <row r="42" spans="4:24" x14ac:dyDescent="0.25">
      <c r="D42" s="6">
        <v>49</v>
      </c>
      <c r="E42" s="6" t="s">
        <v>17</v>
      </c>
      <c r="F42" s="6" t="s">
        <v>58</v>
      </c>
      <c r="G42" s="6">
        <v>8</v>
      </c>
      <c r="H42" s="6" t="s">
        <v>59</v>
      </c>
      <c r="I42" s="6">
        <v>0.26805000000000001</v>
      </c>
      <c r="J42" s="6">
        <v>8.0409999999999995E-2</v>
      </c>
      <c r="K42" s="18">
        <f t="shared" si="0"/>
        <v>0.80409999999999993</v>
      </c>
      <c r="L42" s="8">
        <f t="shared" si="1"/>
        <v>80</v>
      </c>
      <c r="M42" s="8">
        <f t="shared" si="2"/>
        <v>99.490113170003738</v>
      </c>
      <c r="N42" s="8">
        <f t="shared" si="3"/>
        <v>994.90113170003735</v>
      </c>
      <c r="O42" s="8">
        <f t="shared" si="4"/>
        <v>8.0410000000000004</v>
      </c>
      <c r="P42" s="17">
        <f t="shared" si="5"/>
        <v>800</v>
      </c>
      <c r="Q42" s="17">
        <f t="shared" si="6"/>
        <v>99.490113170003724</v>
      </c>
      <c r="R42" s="17">
        <f t="shared" si="7"/>
        <v>9949.0113170003715</v>
      </c>
      <c r="S42" s="7">
        <f t="shared" si="8"/>
        <v>1.0051249999999999E-2</v>
      </c>
      <c r="T42" s="8">
        <f t="shared" si="9"/>
        <v>30.203888454835024</v>
      </c>
      <c r="U42" t="s">
        <v>131</v>
      </c>
      <c r="V42" s="6"/>
    </row>
    <row r="43" spans="4:24" x14ac:dyDescent="0.25">
      <c r="D43" s="6">
        <v>50</v>
      </c>
      <c r="E43" s="6" t="s">
        <v>17</v>
      </c>
      <c r="F43" s="6" t="s">
        <v>60</v>
      </c>
      <c r="G43" s="11">
        <v>16</v>
      </c>
      <c r="H43" s="6" t="s">
        <v>61</v>
      </c>
      <c r="I43" s="6">
        <v>0.53608999999999996</v>
      </c>
      <c r="J43" s="6">
        <v>0.16083</v>
      </c>
      <c r="K43" s="18">
        <f t="shared" ref="K43:K74" si="10">10*J43</f>
        <v>1.6083000000000001</v>
      </c>
      <c r="L43" s="8">
        <f t="shared" ref="L43:L74" si="11">10*G43</f>
        <v>160</v>
      </c>
      <c r="M43" s="8">
        <f t="shared" ref="M43:M74" si="12">L43/K43</f>
        <v>99.483927128023382</v>
      </c>
      <c r="N43" s="8">
        <f t="shared" ref="N43:N74" si="13">10*M43</f>
        <v>994.83927128023379</v>
      </c>
      <c r="O43" s="8">
        <f t="shared" ref="O43:O74" si="14">100*J43</f>
        <v>16.082999999999998</v>
      </c>
      <c r="P43" s="17">
        <f t="shared" ref="P43:P74" si="15">100*G43</f>
        <v>1600</v>
      </c>
      <c r="Q43" s="17">
        <f t="shared" ref="Q43:Q74" si="16">P43/O43</f>
        <v>99.483927128023382</v>
      </c>
      <c r="R43" s="17">
        <f t="shared" ref="R43:R74" si="17">Q43*100</f>
        <v>9948.3927128023388</v>
      </c>
      <c r="S43" s="16">
        <f t="shared" ref="S43:S74" si="18">J43/G43</f>
        <v>1.0051875E-2</v>
      </c>
      <c r="T43" s="8">
        <f t="shared" ref="T43:T74" si="19">S43*100/0.033278</f>
        <v>30.205766572510363</v>
      </c>
      <c r="U43" t="s">
        <v>131</v>
      </c>
      <c r="V43" s="6"/>
    </row>
    <row r="44" spans="4:24" x14ac:dyDescent="0.25">
      <c r="D44" s="6">
        <v>48</v>
      </c>
      <c r="E44" s="6" t="s">
        <v>17</v>
      </c>
      <c r="F44" s="6" t="s">
        <v>56</v>
      </c>
      <c r="G44" s="6">
        <v>4</v>
      </c>
      <c r="H44" s="6" t="s">
        <v>57</v>
      </c>
      <c r="I44" s="6">
        <v>0.13402</v>
      </c>
      <c r="J44" s="6">
        <v>4.0210000000000003E-2</v>
      </c>
      <c r="K44" s="18">
        <f t="shared" si="10"/>
        <v>0.40210000000000001</v>
      </c>
      <c r="L44" s="8">
        <f t="shared" si="11"/>
        <v>40</v>
      </c>
      <c r="M44" s="8">
        <f t="shared" si="12"/>
        <v>99.477741855259879</v>
      </c>
      <c r="N44" s="8">
        <f t="shared" si="13"/>
        <v>994.77741855259876</v>
      </c>
      <c r="O44" s="8">
        <f t="shared" si="14"/>
        <v>4.0209999999999999</v>
      </c>
      <c r="P44" s="17">
        <f t="shared" si="15"/>
        <v>400</v>
      </c>
      <c r="Q44" s="17">
        <f t="shared" si="16"/>
        <v>99.477741855259893</v>
      </c>
      <c r="R44" s="17">
        <f t="shared" si="17"/>
        <v>9947.7741855259901</v>
      </c>
      <c r="S44" s="7">
        <f t="shared" si="18"/>
        <v>1.0052500000000001E-2</v>
      </c>
      <c r="T44" s="8">
        <f t="shared" si="19"/>
        <v>30.207644690185706</v>
      </c>
      <c r="U44" t="s">
        <v>131</v>
      </c>
      <c r="V44" s="6"/>
    </row>
    <row r="45" spans="4:24" x14ac:dyDescent="0.25">
      <c r="D45" s="6">
        <v>28</v>
      </c>
      <c r="E45" s="6" t="s">
        <v>17</v>
      </c>
      <c r="F45" s="6" t="s">
        <v>99</v>
      </c>
      <c r="G45" s="13">
        <v>48</v>
      </c>
      <c r="H45" s="6" t="s">
        <v>100</v>
      </c>
      <c r="I45" s="10">
        <v>2.3308</v>
      </c>
      <c r="J45" s="10">
        <v>0.56399999999999995</v>
      </c>
      <c r="K45" s="18">
        <f t="shared" si="10"/>
        <v>5.64</v>
      </c>
      <c r="L45" s="8">
        <f t="shared" si="11"/>
        <v>480</v>
      </c>
      <c r="M45" s="8">
        <f t="shared" si="12"/>
        <v>85.106382978723403</v>
      </c>
      <c r="N45" s="8">
        <f t="shared" si="13"/>
        <v>851.063829787234</v>
      </c>
      <c r="O45" s="8">
        <f t="shared" si="14"/>
        <v>56.399999999999991</v>
      </c>
      <c r="P45" s="17">
        <f t="shared" si="15"/>
        <v>4800</v>
      </c>
      <c r="Q45" s="17">
        <f t="shared" si="16"/>
        <v>85.106382978723417</v>
      </c>
      <c r="R45" s="17">
        <f t="shared" si="17"/>
        <v>8510.6382978723414</v>
      </c>
      <c r="S45" s="15">
        <f t="shared" si="18"/>
        <v>1.1749999999999998E-2</v>
      </c>
      <c r="T45" s="8">
        <f t="shared" si="19"/>
        <v>35.308612296412036</v>
      </c>
      <c r="U45" t="s">
        <v>141</v>
      </c>
      <c r="V45" s="6" t="s">
        <v>139</v>
      </c>
      <c r="X45" s="19"/>
    </row>
    <row r="46" spans="4:24" x14ac:dyDescent="0.25">
      <c r="D46" s="6">
        <v>29</v>
      </c>
      <c r="E46" s="6" t="s">
        <v>17</v>
      </c>
      <c r="F46" s="6" t="s">
        <v>101</v>
      </c>
      <c r="G46" s="12">
        <v>64</v>
      </c>
      <c r="H46" s="6" t="s">
        <v>102</v>
      </c>
      <c r="I46" s="10">
        <v>3.1078000000000001</v>
      </c>
      <c r="J46" s="10">
        <v>0.752</v>
      </c>
      <c r="K46" s="18">
        <f t="shared" si="10"/>
        <v>7.52</v>
      </c>
      <c r="L46" s="8">
        <f t="shared" si="11"/>
        <v>640</v>
      </c>
      <c r="M46" s="8">
        <f t="shared" si="12"/>
        <v>85.106382978723403</v>
      </c>
      <c r="N46" s="8">
        <f t="shared" si="13"/>
        <v>851.063829787234</v>
      </c>
      <c r="O46" s="8">
        <f t="shared" si="14"/>
        <v>75.2</v>
      </c>
      <c r="P46" s="17">
        <f t="shared" si="15"/>
        <v>6400</v>
      </c>
      <c r="Q46" s="17">
        <f t="shared" si="16"/>
        <v>85.106382978723403</v>
      </c>
      <c r="R46" s="17">
        <f t="shared" si="17"/>
        <v>8510.6382978723395</v>
      </c>
      <c r="S46" s="15">
        <f t="shared" si="18"/>
        <v>1.175E-2</v>
      </c>
      <c r="T46" s="8">
        <f t="shared" si="19"/>
        <v>35.308612296412043</v>
      </c>
      <c r="U46" t="s">
        <v>141</v>
      </c>
      <c r="V46" s="6" t="s">
        <v>139</v>
      </c>
      <c r="W46" t="s">
        <v>143</v>
      </c>
      <c r="X46" s="19"/>
    </row>
    <row r="47" spans="4:24" x14ac:dyDescent="0.25">
      <c r="D47" s="6">
        <v>23</v>
      </c>
      <c r="E47" s="6" t="s">
        <v>17</v>
      </c>
      <c r="F47" s="6" t="s">
        <v>94</v>
      </c>
      <c r="G47" s="6">
        <v>2</v>
      </c>
      <c r="H47" s="6" t="s">
        <v>55</v>
      </c>
      <c r="I47" s="6">
        <v>9.7100000000000006E-2</v>
      </c>
      <c r="J47" s="6">
        <v>2.35E-2</v>
      </c>
      <c r="K47" s="18">
        <f t="shared" si="10"/>
        <v>0.23499999999999999</v>
      </c>
      <c r="L47" s="8">
        <f t="shared" si="11"/>
        <v>20</v>
      </c>
      <c r="M47" s="8">
        <f t="shared" si="12"/>
        <v>85.106382978723403</v>
      </c>
      <c r="N47" s="8">
        <f t="shared" si="13"/>
        <v>851.063829787234</v>
      </c>
      <c r="O47" s="8">
        <f t="shared" si="14"/>
        <v>2.35</v>
      </c>
      <c r="P47" s="17">
        <f t="shared" si="15"/>
        <v>200</v>
      </c>
      <c r="Q47" s="17">
        <f t="shared" si="16"/>
        <v>85.106382978723403</v>
      </c>
      <c r="R47" s="17">
        <f t="shared" si="17"/>
        <v>8510.6382978723395</v>
      </c>
      <c r="S47" s="7">
        <f t="shared" si="18"/>
        <v>1.175E-2</v>
      </c>
      <c r="T47" s="8">
        <f t="shared" si="19"/>
        <v>35.308612296412043</v>
      </c>
      <c r="U47" t="s">
        <v>141</v>
      </c>
      <c r="V47" s="6"/>
      <c r="X47" s="19"/>
    </row>
    <row r="48" spans="4:24" ht="18.75" customHeight="1" x14ac:dyDescent="0.25">
      <c r="D48" s="6">
        <v>24</v>
      </c>
      <c r="E48" s="6" t="s">
        <v>17</v>
      </c>
      <c r="F48" s="6" t="s">
        <v>95</v>
      </c>
      <c r="G48" s="6">
        <v>4</v>
      </c>
      <c r="H48" s="6" t="s">
        <v>57</v>
      </c>
      <c r="I48" s="6">
        <v>0.19420000000000001</v>
      </c>
      <c r="J48" s="6">
        <v>4.7E-2</v>
      </c>
      <c r="K48" s="18">
        <f t="shared" si="10"/>
        <v>0.47</v>
      </c>
      <c r="L48" s="8">
        <f t="shared" si="11"/>
        <v>40</v>
      </c>
      <c r="M48" s="8">
        <f t="shared" si="12"/>
        <v>85.106382978723403</v>
      </c>
      <c r="N48" s="8">
        <f t="shared" si="13"/>
        <v>851.063829787234</v>
      </c>
      <c r="O48" s="8">
        <f t="shared" si="14"/>
        <v>4.7</v>
      </c>
      <c r="P48" s="17">
        <f t="shared" si="15"/>
        <v>400</v>
      </c>
      <c r="Q48" s="17">
        <f t="shared" si="16"/>
        <v>85.106382978723403</v>
      </c>
      <c r="R48" s="17">
        <f t="shared" si="17"/>
        <v>8510.6382978723395</v>
      </c>
      <c r="S48" s="7">
        <f t="shared" si="18"/>
        <v>1.175E-2</v>
      </c>
      <c r="T48" s="8">
        <f t="shared" si="19"/>
        <v>35.308612296412043</v>
      </c>
      <c r="U48" t="s">
        <v>141</v>
      </c>
      <c r="V48" s="6"/>
    </row>
    <row r="49" spans="4:24" x14ac:dyDescent="0.25">
      <c r="D49" s="6">
        <v>25</v>
      </c>
      <c r="E49" s="6" t="s">
        <v>17</v>
      </c>
      <c r="F49" s="6" t="s">
        <v>96</v>
      </c>
      <c r="G49" s="6">
        <v>8</v>
      </c>
      <c r="H49" s="6" t="s">
        <v>59</v>
      </c>
      <c r="I49" s="6">
        <v>0.38850000000000001</v>
      </c>
      <c r="J49" s="6">
        <v>9.4E-2</v>
      </c>
      <c r="K49" s="18">
        <f t="shared" si="10"/>
        <v>0.94</v>
      </c>
      <c r="L49" s="8">
        <f t="shared" si="11"/>
        <v>80</v>
      </c>
      <c r="M49" s="8">
        <f t="shared" si="12"/>
        <v>85.106382978723403</v>
      </c>
      <c r="N49" s="8">
        <f t="shared" si="13"/>
        <v>851.063829787234</v>
      </c>
      <c r="O49" s="8">
        <f t="shared" si="14"/>
        <v>9.4</v>
      </c>
      <c r="P49" s="17">
        <f t="shared" si="15"/>
        <v>800</v>
      </c>
      <c r="Q49" s="17">
        <f t="shared" si="16"/>
        <v>85.106382978723403</v>
      </c>
      <c r="R49" s="17">
        <f t="shared" si="17"/>
        <v>8510.6382978723395</v>
      </c>
      <c r="S49" s="7">
        <f t="shared" si="18"/>
        <v>1.175E-2</v>
      </c>
      <c r="T49" s="8">
        <f t="shared" si="19"/>
        <v>35.308612296412043</v>
      </c>
      <c r="U49" t="s">
        <v>141</v>
      </c>
      <c r="V49" s="6"/>
    </row>
    <row r="50" spans="4:24" x14ac:dyDescent="0.25">
      <c r="D50" s="6">
        <v>26</v>
      </c>
      <c r="E50" s="6" t="s">
        <v>17</v>
      </c>
      <c r="F50" s="6" t="s">
        <v>97</v>
      </c>
      <c r="G50" s="11">
        <v>16</v>
      </c>
      <c r="H50" s="6" t="s">
        <v>61</v>
      </c>
      <c r="I50" s="6">
        <v>0.77690000000000003</v>
      </c>
      <c r="J50" s="6">
        <v>0.188</v>
      </c>
      <c r="K50" s="18">
        <f t="shared" si="10"/>
        <v>1.88</v>
      </c>
      <c r="L50" s="8">
        <f t="shared" si="11"/>
        <v>160</v>
      </c>
      <c r="M50" s="8">
        <f t="shared" si="12"/>
        <v>85.106382978723403</v>
      </c>
      <c r="N50" s="8">
        <f t="shared" si="13"/>
        <v>851.063829787234</v>
      </c>
      <c r="O50" s="8">
        <f t="shared" si="14"/>
        <v>18.8</v>
      </c>
      <c r="P50" s="17">
        <f t="shared" si="15"/>
        <v>1600</v>
      </c>
      <c r="Q50" s="17">
        <f t="shared" si="16"/>
        <v>85.106382978723403</v>
      </c>
      <c r="R50" s="17">
        <f t="shared" si="17"/>
        <v>8510.6382978723395</v>
      </c>
      <c r="S50" s="15">
        <f t="shared" si="18"/>
        <v>1.175E-2</v>
      </c>
      <c r="T50" s="8">
        <f t="shared" si="19"/>
        <v>35.308612296412043</v>
      </c>
      <c r="U50" t="s">
        <v>141</v>
      </c>
      <c r="V50" s="6"/>
    </row>
    <row r="51" spans="4:24" x14ac:dyDescent="0.25">
      <c r="D51" s="6">
        <v>27</v>
      </c>
      <c r="E51" s="6" t="s">
        <v>17</v>
      </c>
      <c r="F51" s="6" t="s">
        <v>98</v>
      </c>
      <c r="G51" s="13">
        <v>32</v>
      </c>
      <c r="H51" s="6" t="s">
        <v>66</v>
      </c>
      <c r="I51" s="10">
        <v>1.5539000000000001</v>
      </c>
      <c r="J51" s="10">
        <v>0.376</v>
      </c>
      <c r="K51" s="18">
        <f t="shared" si="10"/>
        <v>3.76</v>
      </c>
      <c r="L51" s="8">
        <f t="shared" si="11"/>
        <v>320</v>
      </c>
      <c r="M51" s="8">
        <f t="shared" si="12"/>
        <v>85.106382978723403</v>
      </c>
      <c r="N51" s="8">
        <f t="shared" si="13"/>
        <v>851.063829787234</v>
      </c>
      <c r="O51" s="8">
        <f t="shared" si="14"/>
        <v>37.6</v>
      </c>
      <c r="P51" s="17">
        <f t="shared" si="15"/>
        <v>3200</v>
      </c>
      <c r="Q51" s="17">
        <f t="shared" si="16"/>
        <v>85.106382978723403</v>
      </c>
      <c r="R51" s="17">
        <f t="shared" si="17"/>
        <v>8510.6382978723395</v>
      </c>
      <c r="S51" s="15">
        <f t="shared" si="18"/>
        <v>1.175E-2</v>
      </c>
      <c r="T51" s="8">
        <f t="shared" si="19"/>
        <v>35.308612296412043</v>
      </c>
      <c r="U51" t="s">
        <v>141</v>
      </c>
      <c r="V51" s="6" t="s">
        <v>139</v>
      </c>
    </row>
    <row r="52" spans="4:24" x14ac:dyDescent="0.25">
      <c r="D52" s="6">
        <v>30</v>
      </c>
      <c r="E52" s="6" t="s">
        <v>17</v>
      </c>
      <c r="F52" s="6" t="s">
        <v>103</v>
      </c>
      <c r="G52" s="12">
        <v>80</v>
      </c>
      <c r="H52" s="6" t="s">
        <v>104</v>
      </c>
      <c r="I52" s="10">
        <v>3.8847</v>
      </c>
      <c r="J52" s="10">
        <v>0.94</v>
      </c>
      <c r="K52" s="18">
        <f t="shared" si="10"/>
        <v>9.3999999999999986</v>
      </c>
      <c r="L52" s="8">
        <f t="shared" si="11"/>
        <v>800</v>
      </c>
      <c r="M52" s="8">
        <f t="shared" si="12"/>
        <v>85.106382978723417</v>
      </c>
      <c r="N52" s="8">
        <f t="shared" si="13"/>
        <v>851.06382978723423</v>
      </c>
      <c r="O52" s="8">
        <f t="shared" si="14"/>
        <v>94</v>
      </c>
      <c r="P52" s="17">
        <f t="shared" si="15"/>
        <v>8000</v>
      </c>
      <c r="Q52" s="17">
        <f t="shared" si="16"/>
        <v>85.106382978723403</v>
      </c>
      <c r="R52" s="17">
        <f t="shared" si="17"/>
        <v>8510.6382978723395</v>
      </c>
      <c r="S52" s="15">
        <f t="shared" si="18"/>
        <v>1.175E-2</v>
      </c>
      <c r="T52" s="8">
        <f t="shared" si="19"/>
        <v>35.308612296412043</v>
      </c>
      <c r="U52" t="s">
        <v>141</v>
      </c>
      <c r="V52" s="6" t="s">
        <v>139</v>
      </c>
    </row>
    <row r="53" spans="4:24" x14ac:dyDescent="0.25">
      <c r="D53" s="6">
        <v>22</v>
      </c>
      <c r="E53" s="6" t="s">
        <v>17</v>
      </c>
      <c r="F53" s="6" t="s">
        <v>46</v>
      </c>
      <c r="G53" s="12">
        <v>96</v>
      </c>
      <c r="H53" s="6" t="s">
        <v>47</v>
      </c>
      <c r="I53" s="10">
        <v>5.6832000000000003</v>
      </c>
      <c r="J53" s="10">
        <v>1.2</v>
      </c>
      <c r="K53" s="18">
        <f t="shared" si="10"/>
        <v>12</v>
      </c>
      <c r="L53" s="8">
        <f t="shared" si="11"/>
        <v>960</v>
      </c>
      <c r="M53" s="8">
        <f t="shared" si="12"/>
        <v>80</v>
      </c>
      <c r="N53" s="8">
        <f t="shared" si="13"/>
        <v>800</v>
      </c>
      <c r="O53" s="8">
        <f t="shared" si="14"/>
        <v>120</v>
      </c>
      <c r="P53" s="17">
        <f t="shared" si="15"/>
        <v>9600</v>
      </c>
      <c r="Q53" s="17">
        <f t="shared" si="16"/>
        <v>80</v>
      </c>
      <c r="R53" s="17">
        <f t="shared" si="17"/>
        <v>8000</v>
      </c>
      <c r="S53" s="15">
        <f t="shared" si="18"/>
        <v>1.2499999999999999E-2</v>
      </c>
      <c r="T53" s="8">
        <f t="shared" si="19"/>
        <v>37.562353506821324</v>
      </c>
      <c r="U53" t="s">
        <v>128</v>
      </c>
      <c r="V53" s="6"/>
      <c r="X53" s="19"/>
    </row>
    <row r="54" spans="4:24" x14ac:dyDescent="0.25">
      <c r="D54" s="6">
        <v>16</v>
      </c>
      <c r="E54" s="6" t="s">
        <v>17</v>
      </c>
      <c r="F54" s="6" t="s">
        <v>34</v>
      </c>
      <c r="G54" s="6">
        <v>2</v>
      </c>
      <c r="H54" s="6" t="s">
        <v>35</v>
      </c>
      <c r="I54" s="6">
        <v>0.11840000000000001</v>
      </c>
      <c r="J54" s="6">
        <v>2.5000000000000001E-2</v>
      </c>
      <c r="K54" s="18">
        <f t="shared" si="10"/>
        <v>0.25</v>
      </c>
      <c r="L54" s="8">
        <f t="shared" si="11"/>
        <v>20</v>
      </c>
      <c r="M54" s="8">
        <f t="shared" si="12"/>
        <v>80</v>
      </c>
      <c r="N54" s="8">
        <f t="shared" si="13"/>
        <v>800</v>
      </c>
      <c r="O54" s="8">
        <f t="shared" si="14"/>
        <v>2.5</v>
      </c>
      <c r="P54" s="17">
        <f t="shared" si="15"/>
        <v>200</v>
      </c>
      <c r="Q54" s="17">
        <f t="shared" si="16"/>
        <v>80</v>
      </c>
      <c r="R54" s="17">
        <f t="shared" si="17"/>
        <v>8000</v>
      </c>
      <c r="S54" s="7">
        <f t="shared" si="18"/>
        <v>1.2500000000000001E-2</v>
      </c>
      <c r="T54" s="8">
        <f t="shared" si="19"/>
        <v>37.562353506821324</v>
      </c>
      <c r="U54" t="s">
        <v>128</v>
      </c>
      <c r="V54" s="6"/>
      <c r="X54" s="19"/>
    </row>
    <row r="55" spans="4:24" x14ac:dyDescent="0.25">
      <c r="D55" s="6">
        <v>17</v>
      </c>
      <c r="E55" s="6" t="s">
        <v>17</v>
      </c>
      <c r="F55" s="6" t="s">
        <v>36</v>
      </c>
      <c r="G55" s="6">
        <v>4</v>
      </c>
      <c r="H55" s="6" t="s">
        <v>37</v>
      </c>
      <c r="I55" s="6">
        <v>0.23680000000000001</v>
      </c>
      <c r="J55" s="6">
        <v>0.05</v>
      </c>
      <c r="K55" s="18">
        <f t="shared" si="10"/>
        <v>0.5</v>
      </c>
      <c r="L55" s="8">
        <f t="shared" si="11"/>
        <v>40</v>
      </c>
      <c r="M55" s="8">
        <f t="shared" si="12"/>
        <v>80</v>
      </c>
      <c r="N55" s="8">
        <f t="shared" si="13"/>
        <v>800</v>
      </c>
      <c r="O55" s="8">
        <f t="shared" si="14"/>
        <v>5</v>
      </c>
      <c r="P55" s="17">
        <f t="shared" si="15"/>
        <v>400</v>
      </c>
      <c r="Q55" s="17">
        <f t="shared" si="16"/>
        <v>80</v>
      </c>
      <c r="R55" s="17">
        <f t="shared" si="17"/>
        <v>8000</v>
      </c>
      <c r="S55" s="7">
        <f t="shared" si="18"/>
        <v>1.2500000000000001E-2</v>
      </c>
      <c r="T55" s="8">
        <f t="shared" si="19"/>
        <v>37.562353506821324</v>
      </c>
      <c r="U55" t="s">
        <v>128</v>
      </c>
      <c r="V55" s="6"/>
    </row>
    <row r="56" spans="4:24" x14ac:dyDescent="0.25">
      <c r="D56" s="6">
        <v>18</v>
      </c>
      <c r="E56" s="6" t="s">
        <v>17</v>
      </c>
      <c r="F56" s="6" t="s">
        <v>38</v>
      </c>
      <c r="G56" s="6">
        <v>8</v>
      </c>
      <c r="H56" s="6" t="s">
        <v>39</v>
      </c>
      <c r="I56" s="6">
        <v>0.47360000000000002</v>
      </c>
      <c r="J56" s="6">
        <v>0.1</v>
      </c>
      <c r="K56" s="18">
        <f t="shared" si="10"/>
        <v>1</v>
      </c>
      <c r="L56" s="8">
        <f t="shared" si="11"/>
        <v>80</v>
      </c>
      <c r="M56" s="8">
        <f t="shared" si="12"/>
        <v>80</v>
      </c>
      <c r="N56" s="8">
        <f t="shared" si="13"/>
        <v>800</v>
      </c>
      <c r="O56" s="8">
        <f t="shared" si="14"/>
        <v>10</v>
      </c>
      <c r="P56" s="17">
        <f t="shared" si="15"/>
        <v>800</v>
      </c>
      <c r="Q56" s="17">
        <f t="shared" si="16"/>
        <v>80</v>
      </c>
      <c r="R56" s="17">
        <f t="shared" si="17"/>
        <v>8000</v>
      </c>
      <c r="S56" s="7">
        <f t="shared" si="18"/>
        <v>1.2500000000000001E-2</v>
      </c>
      <c r="T56" s="8">
        <f t="shared" si="19"/>
        <v>37.562353506821324</v>
      </c>
      <c r="U56" t="s">
        <v>128</v>
      </c>
      <c r="V56" s="6"/>
    </row>
    <row r="57" spans="4:24" x14ac:dyDescent="0.25">
      <c r="D57" s="6">
        <v>19</v>
      </c>
      <c r="E57" s="6" t="s">
        <v>17</v>
      </c>
      <c r="F57" s="6" t="s">
        <v>40</v>
      </c>
      <c r="G57" s="11">
        <v>16</v>
      </c>
      <c r="H57" s="6" t="s">
        <v>41</v>
      </c>
      <c r="I57" s="6">
        <v>0.94720000000000004</v>
      </c>
      <c r="J57" s="6">
        <v>0.2</v>
      </c>
      <c r="K57" s="18">
        <f t="shared" si="10"/>
        <v>2</v>
      </c>
      <c r="L57" s="8">
        <f t="shared" si="11"/>
        <v>160</v>
      </c>
      <c r="M57" s="8">
        <f t="shared" si="12"/>
        <v>80</v>
      </c>
      <c r="N57" s="8">
        <f t="shared" si="13"/>
        <v>800</v>
      </c>
      <c r="O57" s="8">
        <f t="shared" si="14"/>
        <v>20</v>
      </c>
      <c r="P57" s="17">
        <f t="shared" si="15"/>
        <v>1600</v>
      </c>
      <c r="Q57" s="17">
        <f t="shared" si="16"/>
        <v>80</v>
      </c>
      <c r="R57" s="17">
        <f t="shared" si="17"/>
        <v>8000</v>
      </c>
      <c r="S57" s="15">
        <f t="shared" si="18"/>
        <v>1.2500000000000001E-2</v>
      </c>
      <c r="T57" s="8">
        <f t="shared" si="19"/>
        <v>37.562353506821324</v>
      </c>
      <c r="U57" t="s">
        <v>128</v>
      </c>
      <c r="V57" s="6"/>
    </row>
    <row r="58" spans="4:24" x14ac:dyDescent="0.25">
      <c r="D58" s="6">
        <v>20</v>
      </c>
      <c r="E58" s="6" t="s">
        <v>17</v>
      </c>
      <c r="F58" s="6" t="s">
        <v>42</v>
      </c>
      <c r="G58" s="13">
        <v>32</v>
      </c>
      <c r="H58" s="6" t="s">
        <v>43</v>
      </c>
      <c r="I58" s="10">
        <v>1.8944000000000001</v>
      </c>
      <c r="J58" s="10">
        <v>0.4</v>
      </c>
      <c r="K58" s="18">
        <f t="shared" si="10"/>
        <v>4</v>
      </c>
      <c r="L58" s="8">
        <f t="shared" si="11"/>
        <v>320</v>
      </c>
      <c r="M58" s="8">
        <f t="shared" si="12"/>
        <v>80</v>
      </c>
      <c r="N58" s="8">
        <f t="shared" si="13"/>
        <v>800</v>
      </c>
      <c r="O58" s="8">
        <f t="shared" si="14"/>
        <v>40</v>
      </c>
      <c r="P58" s="17">
        <f t="shared" si="15"/>
        <v>3200</v>
      </c>
      <c r="Q58" s="17">
        <f t="shared" si="16"/>
        <v>80</v>
      </c>
      <c r="R58" s="17">
        <f t="shared" si="17"/>
        <v>8000</v>
      </c>
      <c r="S58" s="15">
        <f t="shared" si="18"/>
        <v>1.2500000000000001E-2</v>
      </c>
      <c r="T58" s="8">
        <f t="shared" si="19"/>
        <v>37.562353506821324</v>
      </c>
      <c r="U58" t="s">
        <v>128</v>
      </c>
      <c r="V58" s="6"/>
    </row>
    <row r="59" spans="4:24" x14ac:dyDescent="0.25">
      <c r="D59" s="6">
        <v>21</v>
      </c>
      <c r="E59" s="6" t="s">
        <v>17</v>
      </c>
      <c r="F59" s="6" t="s">
        <v>44</v>
      </c>
      <c r="G59" s="12">
        <v>64</v>
      </c>
      <c r="H59" s="6" t="s">
        <v>45</v>
      </c>
      <c r="I59" s="10">
        <v>3.7888000000000002</v>
      </c>
      <c r="J59" s="10">
        <v>0.8</v>
      </c>
      <c r="K59" s="18">
        <f t="shared" si="10"/>
        <v>8</v>
      </c>
      <c r="L59" s="8">
        <f t="shared" si="11"/>
        <v>640</v>
      </c>
      <c r="M59" s="8">
        <f t="shared" si="12"/>
        <v>80</v>
      </c>
      <c r="N59" s="8">
        <f t="shared" si="13"/>
        <v>800</v>
      </c>
      <c r="O59" s="8">
        <f t="shared" si="14"/>
        <v>80</v>
      </c>
      <c r="P59" s="17">
        <f t="shared" si="15"/>
        <v>6400</v>
      </c>
      <c r="Q59" s="17">
        <f t="shared" si="16"/>
        <v>80</v>
      </c>
      <c r="R59" s="17">
        <f t="shared" si="17"/>
        <v>8000</v>
      </c>
      <c r="S59" s="15">
        <f t="shared" si="18"/>
        <v>1.2500000000000001E-2</v>
      </c>
      <c r="T59" s="8">
        <f t="shared" si="19"/>
        <v>37.562353506821324</v>
      </c>
      <c r="U59" t="s">
        <v>128</v>
      </c>
      <c r="V59" s="6"/>
    </row>
    <row r="60" spans="4:24" x14ac:dyDescent="0.25">
      <c r="D60" s="6">
        <v>63</v>
      </c>
      <c r="E60" s="6" t="s">
        <v>17</v>
      </c>
      <c r="F60" s="6" t="s">
        <v>81</v>
      </c>
      <c r="G60" s="6">
        <v>4</v>
      </c>
      <c r="H60" s="6">
        <v>16</v>
      </c>
      <c r="I60" s="6">
        <v>0.20880000000000001</v>
      </c>
      <c r="J60" s="6">
        <v>5.0500000000000003E-2</v>
      </c>
      <c r="K60" s="18">
        <f t="shared" si="10"/>
        <v>0.505</v>
      </c>
      <c r="L60" s="8">
        <f t="shared" si="11"/>
        <v>40</v>
      </c>
      <c r="M60" s="8">
        <f t="shared" si="12"/>
        <v>79.207920792079207</v>
      </c>
      <c r="N60" s="8">
        <f t="shared" si="13"/>
        <v>792.0792079207921</v>
      </c>
      <c r="O60" s="8">
        <f t="shared" si="14"/>
        <v>5.0500000000000007</v>
      </c>
      <c r="P60" s="17">
        <f t="shared" si="15"/>
        <v>400</v>
      </c>
      <c r="Q60" s="17">
        <f t="shared" si="16"/>
        <v>79.207920792079193</v>
      </c>
      <c r="R60" s="17">
        <f t="shared" si="17"/>
        <v>7920.7920792079194</v>
      </c>
      <c r="S60" s="7">
        <f t="shared" si="18"/>
        <v>1.2625000000000001E-2</v>
      </c>
      <c r="T60" s="8">
        <f t="shared" si="19"/>
        <v>37.937977041889539</v>
      </c>
      <c r="U60" s="9" t="s">
        <v>179</v>
      </c>
      <c r="V60" s="6"/>
    </row>
    <row r="61" spans="4:24" x14ac:dyDescent="0.25">
      <c r="D61" s="6">
        <v>65</v>
      </c>
      <c r="E61" s="6" t="s">
        <v>17</v>
      </c>
      <c r="F61" s="6" t="s">
        <v>83</v>
      </c>
      <c r="G61" s="6">
        <v>16</v>
      </c>
      <c r="H61" s="6">
        <v>64</v>
      </c>
      <c r="I61" s="6">
        <v>0.83520000000000005</v>
      </c>
      <c r="J61" s="6">
        <v>0.2021</v>
      </c>
      <c r="K61" s="18">
        <f t="shared" si="10"/>
        <v>2.0209999999999999</v>
      </c>
      <c r="L61" s="8">
        <f t="shared" si="11"/>
        <v>160</v>
      </c>
      <c r="M61" s="8">
        <f t="shared" si="12"/>
        <v>79.168728352300846</v>
      </c>
      <c r="N61" s="8">
        <f t="shared" si="13"/>
        <v>791.68728352300843</v>
      </c>
      <c r="O61" s="8">
        <f t="shared" si="14"/>
        <v>20.21</v>
      </c>
      <c r="P61" s="17">
        <f t="shared" si="15"/>
        <v>1600</v>
      </c>
      <c r="Q61" s="17">
        <f t="shared" si="16"/>
        <v>79.168728352300832</v>
      </c>
      <c r="R61" s="17">
        <f t="shared" si="17"/>
        <v>7916.8728352300832</v>
      </c>
      <c r="S61" s="7">
        <f t="shared" si="18"/>
        <v>1.263125E-2</v>
      </c>
      <c r="T61" s="8">
        <f t="shared" si="19"/>
        <v>37.956758218642946</v>
      </c>
      <c r="U61" s="9" t="s">
        <v>179</v>
      </c>
      <c r="V61" s="6"/>
    </row>
    <row r="62" spans="4:24" x14ac:dyDescent="0.25">
      <c r="D62" s="6">
        <v>67</v>
      </c>
      <c r="E62" s="6" t="s">
        <v>17</v>
      </c>
      <c r="F62" s="6" t="s">
        <v>85</v>
      </c>
      <c r="G62" s="6">
        <v>60</v>
      </c>
      <c r="H62" s="6">
        <v>240</v>
      </c>
      <c r="I62" s="10">
        <v>3.1320999999999999</v>
      </c>
      <c r="J62" s="10">
        <v>0.75790000000000002</v>
      </c>
      <c r="K62" s="18">
        <f t="shared" si="10"/>
        <v>7.5790000000000006</v>
      </c>
      <c r="L62" s="8">
        <f t="shared" si="11"/>
        <v>600</v>
      </c>
      <c r="M62" s="8">
        <f t="shared" si="12"/>
        <v>79.16611690196595</v>
      </c>
      <c r="N62" s="8">
        <f t="shared" si="13"/>
        <v>791.6611690196595</v>
      </c>
      <c r="O62" s="8">
        <f t="shared" si="14"/>
        <v>75.790000000000006</v>
      </c>
      <c r="P62" s="17">
        <f t="shared" si="15"/>
        <v>6000</v>
      </c>
      <c r="Q62" s="17">
        <f t="shared" si="16"/>
        <v>79.16611690196595</v>
      </c>
      <c r="R62" s="17">
        <f t="shared" si="17"/>
        <v>7916.6116901965952</v>
      </c>
      <c r="S62" s="7">
        <f t="shared" si="18"/>
        <v>1.2631666666666668E-2</v>
      </c>
      <c r="T62" s="8">
        <f t="shared" si="19"/>
        <v>37.958010297093175</v>
      </c>
      <c r="U62" s="9" t="s">
        <v>179</v>
      </c>
      <c r="V62" s="6" t="s">
        <v>178</v>
      </c>
      <c r="W62" t="s">
        <v>177</v>
      </c>
      <c r="X62" s="19"/>
    </row>
    <row r="63" spans="4:24" x14ac:dyDescent="0.25">
      <c r="D63" s="6">
        <v>66</v>
      </c>
      <c r="E63" s="6" t="s">
        <v>17</v>
      </c>
      <c r="F63" s="6" t="s">
        <v>84</v>
      </c>
      <c r="G63" s="6">
        <v>30</v>
      </c>
      <c r="H63" s="6">
        <v>120</v>
      </c>
      <c r="I63" s="10">
        <v>1.5660000000000001</v>
      </c>
      <c r="J63" s="10">
        <v>0.379</v>
      </c>
      <c r="K63" s="18">
        <f t="shared" si="10"/>
        <v>3.79</v>
      </c>
      <c r="L63" s="8">
        <f t="shared" si="11"/>
        <v>300</v>
      </c>
      <c r="M63" s="8">
        <f t="shared" si="12"/>
        <v>79.155672823218993</v>
      </c>
      <c r="N63" s="8">
        <f t="shared" si="13"/>
        <v>791.55672823218993</v>
      </c>
      <c r="O63" s="8">
        <f t="shared" si="14"/>
        <v>37.9</v>
      </c>
      <c r="P63" s="17">
        <f t="shared" si="15"/>
        <v>3000</v>
      </c>
      <c r="Q63" s="17">
        <f t="shared" si="16"/>
        <v>79.155672823219007</v>
      </c>
      <c r="R63" s="17">
        <f t="shared" si="17"/>
        <v>7915.5672823219011</v>
      </c>
      <c r="S63" s="7">
        <f t="shared" si="18"/>
        <v>1.2633333333333333E-2</v>
      </c>
      <c r="T63" s="8">
        <f t="shared" si="19"/>
        <v>37.963018610894082</v>
      </c>
      <c r="U63" s="9" t="s">
        <v>179</v>
      </c>
      <c r="V63" s="6"/>
    </row>
    <row r="64" spans="4:24" x14ac:dyDescent="0.25">
      <c r="D64" s="6">
        <v>64</v>
      </c>
      <c r="E64" s="6" t="s">
        <v>17</v>
      </c>
      <c r="F64" s="6" t="s">
        <v>82</v>
      </c>
      <c r="G64" s="6">
        <v>8</v>
      </c>
      <c r="H64" s="6">
        <v>32</v>
      </c>
      <c r="I64" s="6">
        <v>0.41760000000000003</v>
      </c>
      <c r="J64" s="6">
        <v>0.1011</v>
      </c>
      <c r="K64" s="18">
        <f t="shared" si="10"/>
        <v>1.0109999999999999</v>
      </c>
      <c r="L64" s="8">
        <f t="shared" si="11"/>
        <v>80</v>
      </c>
      <c r="M64" s="8">
        <f t="shared" si="12"/>
        <v>79.129574678536116</v>
      </c>
      <c r="N64" s="8">
        <f t="shared" si="13"/>
        <v>791.29574678536119</v>
      </c>
      <c r="O64" s="8">
        <f t="shared" si="14"/>
        <v>10.11</v>
      </c>
      <c r="P64" s="17">
        <f t="shared" si="15"/>
        <v>800</v>
      </c>
      <c r="Q64" s="17">
        <f t="shared" si="16"/>
        <v>79.129574678536102</v>
      </c>
      <c r="R64" s="17">
        <f t="shared" si="17"/>
        <v>7912.9574678536101</v>
      </c>
      <c r="S64" s="7">
        <f t="shared" si="18"/>
        <v>1.2637499999999999E-2</v>
      </c>
      <c r="T64" s="8">
        <f t="shared" si="19"/>
        <v>37.975539395396353</v>
      </c>
      <c r="U64" s="9" t="s">
        <v>179</v>
      </c>
      <c r="V64" s="6"/>
    </row>
    <row r="65" spans="4:24" x14ac:dyDescent="0.25">
      <c r="D65" s="6">
        <v>51</v>
      </c>
      <c r="E65" s="6" t="s">
        <v>17</v>
      </c>
      <c r="F65" s="6" t="s">
        <v>62</v>
      </c>
      <c r="G65" s="6">
        <v>2</v>
      </c>
      <c r="H65" s="6" t="s">
        <v>57</v>
      </c>
      <c r="I65" s="6">
        <v>9.0399999999999994E-2</v>
      </c>
      <c r="J65" s="6">
        <v>2.7119999999999998E-2</v>
      </c>
      <c r="K65" s="18">
        <f t="shared" si="10"/>
        <v>0.2712</v>
      </c>
      <c r="L65" s="8">
        <f t="shared" si="11"/>
        <v>20</v>
      </c>
      <c r="M65" s="8">
        <f t="shared" si="12"/>
        <v>73.746312684365776</v>
      </c>
      <c r="N65" s="8">
        <f t="shared" si="13"/>
        <v>737.46312684365773</v>
      </c>
      <c r="O65" s="8">
        <f t="shared" si="14"/>
        <v>2.7119999999999997</v>
      </c>
      <c r="P65" s="17">
        <f t="shared" si="15"/>
        <v>200</v>
      </c>
      <c r="Q65" s="17">
        <f t="shared" si="16"/>
        <v>73.74631268436579</v>
      </c>
      <c r="R65" s="17">
        <f t="shared" si="17"/>
        <v>7374.6312684365794</v>
      </c>
      <c r="S65" s="7">
        <f t="shared" si="18"/>
        <v>1.3559999999999999E-2</v>
      </c>
      <c r="T65" s="8">
        <f t="shared" si="19"/>
        <v>40.747641084199763</v>
      </c>
      <c r="U65" t="s">
        <v>131</v>
      </c>
      <c r="V65" s="6"/>
    </row>
    <row r="66" spans="4:24" x14ac:dyDescent="0.25">
      <c r="D66" s="6">
        <v>52</v>
      </c>
      <c r="E66" s="6" t="s">
        <v>17</v>
      </c>
      <c r="F66" s="6" t="s">
        <v>63</v>
      </c>
      <c r="G66" s="6">
        <v>4</v>
      </c>
      <c r="H66" s="6" t="s">
        <v>59</v>
      </c>
      <c r="I66" s="6">
        <v>0.18079999999999999</v>
      </c>
      <c r="J66" s="6">
        <v>5.4239999999999997E-2</v>
      </c>
      <c r="K66" s="18">
        <f t="shared" si="10"/>
        <v>0.54239999999999999</v>
      </c>
      <c r="L66" s="8">
        <f t="shared" si="11"/>
        <v>40</v>
      </c>
      <c r="M66" s="8">
        <f t="shared" si="12"/>
        <v>73.746312684365776</v>
      </c>
      <c r="N66" s="8">
        <f t="shared" si="13"/>
        <v>737.46312684365773</v>
      </c>
      <c r="O66" s="8">
        <f t="shared" si="14"/>
        <v>5.4239999999999995</v>
      </c>
      <c r="P66" s="17">
        <f t="shared" si="15"/>
        <v>400</v>
      </c>
      <c r="Q66" s="17">
        <f t="shared" si="16"/>
        <v>73.74631268436579</v>
      </c>
      <c r="R66" s="17">
        <f t="shared" si="17"/>
        <v>7374.6312684365794</v>
      </c>
      <c r="S66" s="7">
        <f t="shared" si="18"/>
        <v>1.3559999999999999E-2</v>
      </c>
      <c r="T66" s="8">
        <f t="shared" si="19"/>
        <v>40.747641084199763</v>
      </c>
      <c r="U66" t="s">
        <v>131</v>
      </c>
      <c r="V66" s="6"/>
    </row>
    <row r="67" spans="4:24" x14ac:dyDescent="0.25">
      <c r="D67" s="6">
        <v>53</v>
      </c>
      <c r="E67" s="6" t="s">
        <v>17</v>
      </c>
      <c r="F67" s="6" t="s">
        <v>64</v>
      </c>
      <c r="G67" s="6">
        <v>8</v>
      </c>
      <c r="H67" s="6" t="s">
        <v>61</v>
      </c>
      <c r="I67" s="6">
        <v>0.36159999999999998</v>
      </c>
      <c r="J67" s="6">
        <v>0.10847999999999999</v>
      </c>
      <c r="K67" s="18">
        <f t="shared" si="10"/>
        <v>1.0848</v>
      </c>
      <c r="L67" s="8">
        <f t="shared" si="11"/>
        <v>80</v>
      </c>
      <c r="M67" s="8">
        <f t="shared" si="12"/>
        <v>73.746312684365776</v>
      </c>
      <c r="N67" s="8">
        <f t="shared" si="13"/>
        <v>737.46312684365773</v>
      </c>
      <c r="O67" s="8">
        <f t="shared" si="14"/>
        <v>10.847999999999999</v>
      </c>
      <c r="P67" s="17">
        <f t="shared" si="15"/>
        <v>800</v>
      </c>
      <c r="Q67" s="17">
        <f t="shared" si="16"/>
        <v>73.74631268436579</v>
      </c>
      <c r="R67" s="17">
        <f t="shared" si="17"/>
        <v>7374.6312684365794</v>
      </c>
      <c r="S67" s="7">
        <f t="shared" si="18"/>
        <v>1.3559999999999999E-2</v>
      </c>
      <c r="T67" s="8">
        <f t="shared" si="19"/>
        <v>40.747641084199763</v>
      </c>
      <c r="U67" t="s">
        <v>131</v>
      </c>
      <c r="V67" s="6"/>
    </row>
    <row r="68" spans="4:24" x14ac:dyDescent="0.25">
      <c r="D68" s="6">
        <v>54</v>
      </c>
      <c r="E68" s="6" t="s">
        <v>17</v>
      </c>
      <c r="F68" s="6" t="s">
        <v>65</v>
      </c>
      <c r="G68" s="6">
        <v>16</v>
      </c>
      <c r="H68" s="6" t="s">
        <v>66</v>
      </c>
      <c r="I68" s="6">
        <v>0.72319999999999995</v>
      </c>
      <c r="J68" s="6">
        <v>0.21695999999999999</v>
      </c>
      <c r="K68" s="18">
        <f t="shared" si="10"/>
        <v>2.1696</v>
      </c>
      <c r="L68" s="8">
        <f t="shared" si="11"/>
        <v>160</v>
      </c>
      <c r="M68" s="8">
        <f t="shared" si="12"/>
        <v>73.746312684365776</v>
      </c>
      <c r="N68" s="8">
        <f t="shared" si="13"/>
        <v>737.46312684365773</v>
      </c>
      <c r="O68" s="8">
        <f t="shared" si="14"/>
        <v>21.695999999999998</v>
      </c>
      <c r="P68" s="17">
        <f t="shared" si="15"/>
        <v>1600</v>
      </c>
      <c r="Q68" s="17">
        <f t="shared" si="16"/>
        <v>73.74631268436579</v>
      </c>
      <c r="R68" s="17">
        <f t="shared" si="17"/>
        <v>7374.6312684365794</v>
      </c>
      <c r="S68" s="7">
        <f t="shared" si="18"/>
        <v>1.3559999999999999E-2</v>
      </c>
      <c r="T68" s="8">
        <f t="shared" si="19"/>
        <v>40.747641084199763</v>
      </c>
      <c r="U68" t="s">
        <v>131</v>
      </c>
      <c r="V68" s="6"/>
    </row>
    <row r="69" spans="4:24" x14ac:dyDescent="0.25">
      <c r="D69" s="6">
        <v>69</v>
      </c>
      <c r="E69" s="6" t="s">
        <v>17</v>
      </c>
      <c r="F69" s="6" t="s">
        <v>88</v>
      </c>
      <c r="G69" s="6">
        <v>0.5</v>
      </c>
      <c r="H69" s="6" t="s">
        <v>89</v>
      </c>
      <c r="I69" s="6">
        <v>2.5700000000000001E-2</v>
      </c>
      <c r="J69" s="6">
        <v>7.0000000000000001E-3</v>
      </c>
      <c r="K69" s="18">
        <f t="shared" si="10"/>
        <v>7.0000000000000007E-2</v>
      </c>
      <c r="L69" s="8">
        <f t="shared" si="11"/>
        <v>5</v>
      </c>
      <c r="M69" s="8">
        <f t="shared" si="12"/>
        <v>71.428571428571416</v>
      </c>
      <c r="N69" s="8">
        <f t="shared" si="13"/>
        <v>714.28571428571422</v>
      </c>
      <c r="O69" s="8">
        <f t="shared" si="14"/>
        <v>0.70000000000000007</v>
      </c>
      <c r="P69" s="17">
        <f t="shared" si="15"/>
        <v>50</v>
      </c>
      <c r="Q69" s="17">
        <f t="shared" si="16"/>
        <v>71.428571428571416</v>
      </c>
      <c r="R69" s="17">
        <f t="shared" si="17"/>
        <v>7142.8571428571413</v>
      </c>
      <c r="S69" s="7">
        <f t="shared" si="18"/>
        <v>1.4E-2</v>
      </c>
      <c r="T69" s="8">
        <f t="shared" si="19"/>
        <v>42.069835927639886</v>
      </c>
      <c r="V69" s="6"/>
    </row>
    <row r="70" spans="4:24" x14ac:dyDescent="0.25">
      <c r="D70" s="6">
        <v>31</v>
      </c>
      <c r="E70" s="6" t="s">
        <v>17</v>
      </c>
      <c r="F70" s="6" t="s">
        <v>105</v>
      </c>
      <c r="G70" s="6">
        <v>2</v>
      </c>
      <c r="H70" s="6" t="s">
        <v>57</v>
      </c>
      <c r="I70" s="6">
        <v>0.13100000000000001</v>
      </c>
      <c r="J70" s="6">
        <v>3.1699999999999999E-2</v>
      </c>
      <c r="K70" s="18">
        <f t="shared" si="10"/>
        <v>0.317</v>
      </c>
      <c r="L70" s="8">
        <f t="shared" si="11"/>
        <v>20</v>
      </c>
      <c r="M70" s="8">
        <f t="shared" si="12"/>
        <v>63.09148264984227</v>
      </c>
      <c r="N70" s="8">
        <f t="shared" si="13"/>
        <v>630.91482649842271</v>
      </c>
      <c r="O70" s="8">
        <f t="shared" si="14"/>
        <v>3.17</v>
      </c>
      <c r="P70" s="17">
        <f t="shared" si="15"/>
        <v>200</v>
      </c>
      <c r="Q70" s="17">
        <f t="shared" si="16"/>
        <v>63.09148264984227</v>
      </c>
      <c r="R70" s="17">
        <f t="shared" si="17"/>
        <v>6309.1482649842274</v>
      </c>
      <c r="S70" s="7">
        <f t="shared" si="18"/>
        <v>1.585E-2</v>
      </c>
      <c r="T70" s="8">
        <f t="shared" si="19"/>
        <v>47.629064246649435</v>
      </c>
      <c r="U70" t="s">
        <v>130</v>
      </c>
      <c r="V70" s="6"/>
    </row>
    <row r="71" spans="4:24" x14ac:dyDescent="0.25">
      <c r="D71" s="6">
        <v>32</v>
      </c>
      <c r="E71" s="6" t="s">
        <v>17</v>
      </c>
      <c r="F71" s="6" t="s">
        <v>106</v>
      </c>
      <c r="G71" s="6">
        <v>4</v>
      </c>
      <c r="H71" s="6" t="s">
        <v>59</v>
      </c>
      <c r="I71" s="6">
        <v>0.26200000000000001</v>
      </c>
      <c r="J71" s="6">
        <v>6.3399999999999998E-2</v>
      </c>
      <c r="K71" s="18">
        <f t="shared" si="10"/>
        <v>0.63400000000000001</v>
      </c>
      <c r="L71" s="8">
        <f t="shared" si="11"/>
        <v>40</v>
      </c>
      <c r="M71" s="8">
        <f t="shared" si="12"/>
        <v>63.09148264984227</v>
      </c>
      <c r="N71" s="8">
        <f t="shared" si="13"/>
        <v>630.91482649842271</v>
      </c>
      <c r="O71" s="8">
        <f t="shared" si="14"/>
        <v>6.34</v>
      </c>
      <c r="P71" s="17">
        <f t="shared" si="15"/>
        <v>400</v>
      </c>
      <c r="Q71" s="17">
        <f t="shared" si="16"/>
        <v>63.09148264984227</v>
      </c>
      <c r="R71" s="17">
        <f t="shared" si="17"/>
        <v>6309.1482649842274</v>
      </c>
      <c r="S71" s="7">
        <f t="shared" si="18"/>
        <v>1.585E-2</v>
      </c>
      <c r="T71" s="8">
        <f t="shared" si="19"/>
        <v>47.629064246649435</v>
      </c>
      <c r="U71" t="s">
        <v>130</v>
      </c>
      <c r="V71" s="6"/>
    </row>
    <row r="72" spans="4:24" x14ac:dyDescent="0.25">
      <c r="D72" s="6">
        <v>33</v>
      </c>
      <c r="E72" s="6" t="s">
        <v>17</v>
      </c>
      <c r="F72" s="6" t="s">
        <v>107</v>
      </c>
      <c r="G72" s="6">
        <v>8</v>
      </c>
      <c r="H72" s="6" t="s">
        <v>61</v>
      </c>
      <c r="I72" s="6">
        <v>0.52410000000000001</v>
      </c>
      <c r="J72" s="6">
        <v>0.1268</v>
      </c>
      <c r="K72" s="18">
        <f t="shared" si="10"/>
        <v>1.268</v>
      </c>
      <c r="L72" s="8">
        <f t="shared" si="11"/>
        <v>80</v>
      </c>
      <c r="M72" s="8">
        <f t="shared" si="12"/>
        <v>63.09148264984227</v>
      </c>
      <c r="N72" s="8">
        <f t="shared" si="13"/>
        <v>630.91482649842271</v>
      </c>
      <c r="O72" s="8">
        <f t="shared" si="14"/>
        <v>12.68</v>
      </c>
      <c r="P72" s="17">
        <f t="shared" si="15"/>
        <v>800</v>
      </c>
      <c r="Q72" s="17">
        <f t="shared" si="16"/>
        <v>63.09148264984227</v>
      </c>
      <c r="R72" s="17">
        <f t="shared" si="17"/>
        <v>6309.1482649842274</v>
      </c>
      <c r="S72" s="7">
        <f t="shared" si="18"/>
        <v>1.585E-2</v>
      </c>
      <c r="T72" s="8">
        <f t="shared" si="19"/>
        <v>47.629064246649435</v>
      </c>
      <c r="U72" t="s">
        <v>130</v>
      </c>
      <c r="V72" s="6"/>
    </row>
    <row r="73" spans="4:24" x14ac:dyDescent="0.25">
      <c r="D73" s="6">
        <v>34</v>
      </c>
      <c r="E73" s="6" t="s">
        <v>17</v>
      </c>
      <c r="F73" s="6" t="s">
        <v>108</v>
      </c>
      <c r="G73" s="6">
        <v>16</v>
      </c>
      <c r="H73" s="6" t="s">
        <v>66</v>
      </c>
      <c r="I73" s="6">
        <v>1.0481</v>
      </c>
      <c r="J73" s="6">
        <v>0.25359999999999999</v>
      </c>
      <c r="K73" s="18">
        <f t="shared" si="10"/>
        <v>2.536</v>
      </c>
      <c r="L73" s="8">
        <f t="shared" si="11"/>
        <v>160</v>
      </c>
      <c r="M73" s="8">
        <f t="shared" si="12"/>
        <v>63.09148264984227</v>
      </c>
      <c r="N73" s="8">
        <f t="shared" si="13"/>
        <v>630.91482649842271</v>
      </c>
      <c r="O73" s="8">
        <f t="shared" si="14"/>
        <v>25.36</v>
      </c>
      <c r="P73" s="17">
        <f t="shared" si="15"/>
        <v>1600</v>
      </c>
      <c r="Q73" s="17">
        <f t="shared" si="16"/>
        <v>63.09148264984227</v>
      </c>
      <c r="R73" s="17">
        <f t="shared" si="17"/>
        <v>6309.1482649842274</v>
      </c>
      <c r="S73" s="7">
        <f t="shared" si="18"/>
        <v>1.585E-2</v>
      </c>
      <c r="T73" s="8">
        <f t="shared" si="19"/>
        <v>47.629064246649435</v>
      </c>
      <c r="U73" t="s">
        <v>130</v>
      </c>
      <c r="V73" s="6"/>
    </row>
    <row r="74" spans="4:24" x14ac:dyDescent="0.25">
      <c r="D74" s="6">
        <v>38</v>
      </c>
      <c r="E74" s="6" t="s">
        <v>17</v>
      </c>
      <c r="F74" s="6" t="s">
        <v>114</v>
      </c>
      <c r="G74" s="6">
        <v>80</v>
      </c>
      <c r="H74" s="6" t="s">
        <v>115</v>
      </c>
      <c r="I74" s="10">
        <v>5.2405999999999997</v>
      </c>
      <c r="J74" s="10">
        <v>1.2681</v>
      </c>
      <c r="K74" s="18">
        <f t="shared" si="10"/>
        <v>12.681000000000001</v>
      </c>
      <c r="L74" s="8">
        <f t="shared" si="11"/>
        <v>800</v>
      </c>
      <c r="M74" s="8">
        <f t="shared" si="12"/>
        <v>63.086507373235541</v>
      </c>
      <c r="N74" s="8">
        <f t="shared" si="13"/>
        <v>630.86507373235543</v>
      </c>
      <c r="O74" s="8">
        <f t="shared" si="14"/>
        <v>126.81</v>
      </c>
      <c r="P74" s="17">
        <f t="shared" si="15"/>
        <v>8000</v>
      </c>
      <c r="Q74" s="17">
        <f t="shared" si="16"/>
        <v>63.086507373235548</v>
      </c>
      <c r="R74" s="17">
        <f t="shared" si="17"/>
        <v>6308.6507373235545</v>
      </c>
      <c r="S74" s="7">
        <f t="shared" si="18"/>
        <v>1.5851250000000001E-2</v>
      </c>
      <c r="T74" s="8">
        <f t="shared" si="19"/>
        <v>47.63282048200012</v>
      </c>
      <c r="U74" t="s">
        <v>130</v>
      </c>
      <c r="V74" s="6"/>
      <c r="X74" s="19"/>
    </row>
    <row r="75" spans="4:24" x14ac:dyDescent="0.25">
      <c r="D75" s="6">
        <v>37</v>
      </c>
      <c r="E75" s="6" t="s">
        <v>17</v>
      </c>
      <c r="F75" s="6" t="s">
        <v>112</v>
      </c>
      <c r="G75" s="6">
        <v>64</v>
      </c>
      <c r="H75" s="6" t="s">
        <v>113</v>
      </c>
      <c r="I75" s="10">
        <v>4.1924000000000001</v>
      </c>
      <c r="J75" s="10">
        <v>1.0145</v>
      </c>
      <c r="K75" s="18">
        <f t="shared" ref="K75:K82" si="20">10*J75</f>
        <v>10.145</v>
      </c>
      <c r="L75" s="8">
        <f t="shared" ref="L75:L82" si="21">10*G75</f>
        <v>640</v>
      </c>
      <c r="M75" s="8">
        <f t="shared" ref="M75:M82" si="22">L75/K75</f>
        <v>63.085263676688029</v>
      </c>
      <c r="N75" s="8">
        <f t="shared" ref="N75:N82" si="23">10*M75</f>
        <v>630.85263676688032</v>
      </c>
      <c r="O75" s="8">
        <f t="shared" ref="O75:O82" si="24">100*J75</f>
        <v>101.44999999999999</v>
      </c>
      <c r="P75" s="17">
        <f t="shared" ref="P75:P82" si="25">100*G75</f>
        <v>6400</v>
      </c>
      <c r="Q75" s="17">
        <f t="shared" ref="Q75:Q82" si="26">P75/O75</f>
        <v>63.085263676688029</v>
      </c>
      <c r="R75" s="17">
        <f t="shared" ref="R75:R82" si="27">Q75*100</f>
        <v>6308.5263676688028</v>
      </c>
      <c r="S75" s="7">
        <f t="shared" ref="S75:S82" si="28">J75/G75</f>
        <v>1.5851562499999999E-2</v>
      </c>
      <c r="T75" s="8">
        <f t="shared" ref="T75:T82" si="29">S75*100/0.033278</f>
        <v>47.633759540837779</v>
      </c>
      <c r="U75" t="s">
        <v>130</v>
      </c>
      <c r="V75" s="6"/>
      <c r="X75" s="19"/>
    </row>
    <row r="76" spans="4:24" x14ac:dyDescent="0.25">
      <c r="D76" s="6">
        <v>36</v>
      </c>
      <c r="E76" s="6" t="s">
        <v>17</v>
      </c>
      <c r="F76" s="6" t="s">
        <v>110</v>
      </c>
      <c r="G76" s="6">
        <v>48</v>
      </c>
      <c r="H76" s="6" t="s">
        <v>111</v>
      </c>
      <c r="I76" s="10">
        <v>3.1442999999999999</v>
      </c>
      <c r="J76" s="10">
        <v>0.76090000000000002</v>
      </c>
      <c r="K76" s="18">
        <f t="shared" si="20"/>
        <v>7.609</v>
      </c>
      <c r="L76" s="8">
        <f t="shared" si="21"/>
        <v>480</v>
      </c>
      <c r="M76" s="8">
        <f t="shared" si="22"/>
        <v>63.08319095807596</v>
      </c>
      <c r="N76" s="8">
        <f t="shared" si="23"/>
        <v>630.83190958075966</v>
      </c>
      <c r="O76" s="8">
        <f t="shared" si="24"/>
        <v>76.09</v>
      </c>
      <c r="P76" s="17">
        <f t="shared" si="25"/>
        <v>4800</v>
      </c>
      <c r="Q76" s="17">
        <f t="shared" si="26"/>
        <v>63.08319095807596</v>
      </c>
      <c r="R76" s="17">
        <f t="shared" si="27"/>
        <v>6308.3190958075957</v>
      </c>
      <c r="S76" s="7">
        <f t="shared" si="28"/>
        <v>1.5852083333333333E-2</v>
      </c>
      <c r="T76" s="8">
        <f t="shared" si="29"/>
        <v>47.63532463890057</v>
      </c>
      <c r="U76" t="s">
        <v>130</v>
      </c>
      <c r="V76" s="6"/>
      <c r="X76" s="19"/>
    </row>
    <row r="77" spans="4:24" x14ac:dyDescent="0.25">
      <c r="D77" s="6">
        <v>35</v>
      </c>
      <c r="E77" s="6" t="s">
        <v>17</v>
      </c>
      <c r="F77" s="6" t="s">
        <v>109</v>
      </c>
      <c r="G77" s="6">
        <v>32</v>
      </c>
      <c r="H77" s="6" t="s">
        <v>102</v>
      </c>
      <c r="I77" s="10">
        <v>2.0962000000000001</v>
      </c>
      <c r="J77" s="10">
        <v>0.50729999999999997</v>
      </c>
      <c r="K77" s="18">
        <f t="shared" si="20"/>
        <v>5.0729999999999995</v>
      </c>
      <c r="L77" s="8">
        <f t="shared" si="21"/>
        <v>320</v>
      </c>
      <c r="M77" s="8">
        <f t="shared" si="22"/>
        <v>63.079045929430322</v>
      </c>
      <c r="N77" s="8">
        <f t="shared" si="23"/>
        <v>630.79045929430322</v>
      </c>
      <c r="O77" s="8">
        <f t="shared" si="24"/>
        <v>50.73</v>
      </c>
      <c r="P77" s="17">
        <f t="shared" si="25"/>
        <v>3200</v>
      </c>
      <c r="Q77" s="17">
        <f t="shared" si="26"/>
        <v>63.079045929430322</v>
      </c>
      <c r="R77" s="17">
        <f t="shared" si="27"/>
        <v>6307.9045929430322</v>
      </c>
      <c r="S77" s="7">
        <f t="shared" si="28"/>
        <v>1.5853124999999999E-2</v>
      </c>
      <c r="T77" s="8">
        <f t="shared" si="29"/>
        <v>47.638454835026138</v>
      </c>
      <c r="U77" t="s">
        <v>130</v>
      </c>
      <c r="V77" s="6"/>
    </row>
    <row r="78" spans="4:24" x14ac:dyDescent="0.25">
      <c r="D78" s="6">
        <v>68</v>
      </c>
      <c r="E78" s="6" t="s">
        <v>17</v>
      </c>
      <c r="F78" s="6" t="s">
        <v>86</v>
      </c>
      <c r="G78" s="6">
        <v>0.2</v>
      </c>
      <c r="H78" s="6" t="s">
        <v>87</v>
      </c>
      <c r="I78" s="6">
        <v>7.6E-3</v>
      </c>
      <c r="J78" s="6">
        <v>3.5000000000000001E-3</v>
      </c>
      <c r="K78" s="18">
        <f t="shared" si="20"/>
        <v>3.5000000000000003E-2</v>
      </c>
      <c r="L78" s="8">
        <f t="shared" si="21"/>
        <v>2</v>
      </c>
      <c r="M78" s="8">
        <f t="shared" si="22"/>
        <v>57.142857142857139</v>
      </c>
      <c r="N78" s="8">
        <f t="shared" si="23"/>
        <v>571.42857142857133</v>
      </c>
      <c r="O78" s="8">
        <f t="shared" si="24"/>
        <v>0.35000000000000003</v>
      </c>
      <c r="P78" s="17">
        <f t="shared" si="25"/>
        <v>20</v>
      </c>
      <c r="Q78" s="17">
        <f t="shared" si="26"/>
        <v>57.142857142857139</v>
      </c>
      <c r="R78" s="17">
        <f t="shared" si="27"/>
        <v>5714.2857142857138</v>
      </c>
      <c r="S78" s="7">
        <f t="shared" si="28"/>
        <v>1.7499999999999998E-2</v>
      </c>
      <c r="T78" s="8">
        <f t="shared" si="29"/>
        <v>52.58729490954984</v>
      </c>
      <c r="V78" s="6"/>
    </row>
    <row r="79" spans="4:24" x14ac:dyDescent="0.25">
      <c r="D79" s="6">
        <v>62</v>
      </c>
      <c r="E79" s="6" t="s">
        <v>17</v>
      </c>
      <c r="F79" s="6" t="s">
        <v>79</v>
      </c>
      <c r="G79" s="6">
        <v>96</v>
      </c>
      <c r="H79" s="6" t="s">
        <v>80</v>
      </c>
      <c r="I79" s="10">
        <v>10.673999999999999</v>
      </c>
      <c r="J79" s="10">
        <v>2.2599999999999998</v>
      </c>
      <c r="K79" s="18">
        <f t="shared" si="20"/>
        <v>22.599999999999998</v>
      </c>
      <c r="L79" s="8">
        <f t="shared" si="21"/>
        <v>960</v>
      </c>
      <c r="M79" s="8">
        <f t="shared" si="22"/>
        <v>42.477876106194692</v>
      </c>
      <c r="N79" s="8">
        <f t="shared" si="23"/>
        <v>424.77876106194691</v>
      </c>
      <c r="O79" s="8">
        <f t="shared" si="24"/>
        <v>225.99999999999997</v>
      </c>
      <c r="P79" s="17">
        <f t="shared" si="25"/>
        <v>9600</v>
      </c>
      <c r="Q79" s="17">
        <f t="shared" si="26"/>
        <v>42.477876106194692</v>
      </c>
      <c r="R79" s="17">
        <f t="shared" si="27"/>
        <v>4247.787610619469</v>
      </c>
      <c r="S79" s="7">
        <f t="shared" si="28"/>
        <v>2.3541666666666666E-2</v>
      </c>
      <c r="T79" s="8">
        <f t="shared" si="29"/>
        <v>70.742432437846816</v>
      </c>
      <c r="U79" t="s">
        <v>132</v>
      </c>
      <c r="V79" s="6"/>
      <c r="X79" s="19"/>
    </row>
    <row r="80" spans="4:24" x14ac:dyDescent="0.25">
      <c r="D80" s="6">
        <v>59</v>
      </c>
      <c r="E80" s="6" t="s">
        <v>17</v>
      </c>
      <c r="F80" s="6" t="s">
        <v>73</v>
      </c>
      <c r="G80" s="6">
        <v>40</v>
      </c>
      <c r="H80" s="6" t="s">
        <v>74</v>
      </c>
      <c r="I80" s="10">
        <v>6.3038999999999996</v>
      </c>
      <c r="J80" s="10">
        <v>1.3310999999999999</v>
      </c>
      <c r="K80" s="18">
        <f t="shared" si="20"/>
        <v>13.311</v>
      </c>
      <c r="L80" s="8">
        <f t="shared" si="21"/>
        <v>400</v>
      </c>
      <c r="M80" s="8">
        <f t="shared" si="22"/>
        <v>30.050334309969198</v>
      </c>
      <c r="N80" s="8">
        <f t="shared" si="23"/>
        <v>300.50334309969196</v>
      </c>
      <c r="O80" s="8">
        <f t="shared" si="24"/>
        <v>133.10999999999999</v>
      </c>
      <c r="P80" s="17">
        <f t="shared" si="25"/>
        <v>4000</v>
      </c>
      <c r="Q80" s="17">
        <f t="shared" si="26"/>
        <v>30.050334309969202</v>
      </c>
      <c r="R80" s="17">
        <f t="shared" si="27"/>
        <v>3005.0334309969203</v>
      </c>
      <c r="S80" s="7">
        <f t="shared" si="28"/>
        <v>3.3277500000000002E-2</v>
      </c>
      <c r="T80" s="8">
        <f t="shared" si="29"/>
        <v>99.998497505859717</v>
      </c>
      <c r="U80" t="s">
        <v>132</v>
      </c>
      <c r="V80" s="6"/>
      <c r="X80" s="19"/>
    </row>
    <row r="81" spans="4:24" x14ac:dyDescent="0.25">
      <c r="D81" s="6">
        <v>60</v>
      </c>
      <c r="E81" s="6" t="s">
        <v>17</v>
      </c>
      <c r="F81" s="6" t="s">
        <v>75</v>
      </c>
      <c r="G81" s="6">
        <v>80</v>
      </c>
      <c r="H81" s="6" t="s">
        <v>76</v>
      </c>
      <c r="I81" s="10">
        <v>12.607799999999999</v>
      </c>
      <c r="J81" s="10">
        <v>2.6621999999999999</v>
      </c>
      <c r="K81" s="18">
        <f t="shared" si="20"/>
        <v>26.622</v>
      </c>
      <c r="L81" s="8">
        <f t="shared" si="21"/>
        <v>800</v>
      </c>
      <c r="M81" s="8">
        <f t="shared" si="22"/>
        <v>30.050334309969198</v>
      </c>
      <c r="N81" s="8">
        <f t="shared" si="23"/>
        <v>300.50334309969196</v>
      </c>
      <c r="O81" s="8">
        <f t="shared" si="24"/>
        <v>266.21999999999997</v>
      </c>
      <c r="P81" s="17">
        <f t="shared" si="25"/>
        <v>8000</v>
      </c>
      <c r="Q81" s="17">
        <f t="shared" si="26"/>
        <v>30.050334309969202</v>
      </c>
      <c r="R81" s="17">
        <f t="shared" si="27"/>
        <v>3005.0334309969203</v>
      </c>
      <c r="S81" s="7">
        <f t="shared" si="28"/>
        <v>3.3277500000000002E-2</v>
      </c>
      <c r="T81" s="8">
        <f t="shared" si="29"/>
        <v>99.998497505859717</v>
      </c>
      <c r="U81" t="s">
        <v>132</v>
      </c>
      <c r="V81" s="6"/>
      <c r="X81" s="19"/>
    </row>
    <row r="82" spans="4:24" x14ac:dyDescent="0.25">
      <c r="D82" s="6">
        <v>61</v>
      </c>
      <c r="E82" s="6" t="s">
        <v>17</v>
      </c>
      <c r="F82" s="6" t="s">
        <v>77</v>
      </c>
      <c r="G82" s="6">
        <v>160</v>
      </c>
      <c r="H82" s="6" t="s">
        <v>78</v>
      </c>
      <c r="I82" s="10">
        <v>25.215599999999998</v>
      </c>
      <c r="J82" s="10">
        <v>5.3243999999999998</v>
      </c>
      <c r="K82" s="18">
        <f t="shared" si="20"/>
        <v>53.244</v>
      </c>
      <c r="L82" s="8">
        <f t="shared" si="21"/>
        <v>1600</v>
      </c>
      <c r="M82" s="8">
        <f t="shared" si="22"/>
        <v>30.050334309969198</v>
      </c>
      <c r="N82" s="8">
        <f t="shared" si="23"/>
        <v>300.50334309969196</v>
      </c>
      <c r="O82" s="8">
        <f t="shared" si="24"/>
        <v>532.43999999999994</v>
      </c>
      <c r="P82" s="17">
        <f t="shared" si="25"/>
        <v>16000</v>
      </c>
      <c r="Q82" s="17">
        <f t="shared" si="26"/>
        <v>30.050334309969202</v>
      </c>
      <c r="R82" s="17">
        <f t="shared" si="27"/>
        <v>3005.0334309969203</v>
      </c>
      <c r="S82" s="7">
        <f t="shared" si="28"/>
        <v>3.3277500000000002E-2</v>
      </c>
      <c r="T82" s="8">
        <f t="shared" si="29"/>
        <v>99.998497505859717</v>
      </c>
      <c r="U82" t="s">
        <v>132</v>
      </c>
      <c r="V82" s="6"/>
      <c r="X82" s="19"/>
    </row>
    <row r="83" spans="4:24" x14ac:dyDescent="0.25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</sheetData>
  <autoFilter ref="D10:W82">
    <sortState ref="D11:W82">
      <sortCondition ref="S10:S82"/>
    </sortState>
  </autoFilter>
  <hyperlinks>
    <hyperlink ref="D5" r:id="rId1"/>
    <hyperlink ref="D6" r:id="rId2"/>
    <hyperlink ref="D7" r:id="rId3"/>
    <hyperlink ref="D8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30"/>
  <sheetViews>
    <sheetView workbookViewId="0">
      <selection activeCell="I12" sqref="F12:I12"/>
    </sheetView>
  </sheetViews>
  <sheetFormatPr defaultRowHeight="15" x14ac:dyDescent="0.25"/>
  <cols>
    <col min="1" max="4" width="3.7109375" customWidth="1"/>
    <col min="5" max="5" width="49.140625" bestFit="1" customWidth="1"/>
    <col min="6" max="6" width="59.42578125" customWidth="1"/>
    <col min="7" max="7" width="23.42578125" bestFit="1" customWidth="1"/>
    <col min="8" max="8" width="31.5703125" bestFit="1" customWidth="1"/>
    <col min="9" max="9" width="38.42578125" customWidth="1"/>
  </cols>
  <sheetData>
    <row r="2" spans="5:9" x14ac:dyDescent="0.25">
      <c r="E2" t="s">
        <v>176</v>
      </c>
    </row>
    <row r="3" spans="5:9" x14ac:dyDescent="0.25">
      <c r="E3" s="3" t="s">
        <v>153</v>
      </c>
    </row>
    <row r="7" spans="5:9" ht="15.75" thickBot="1" x14ac:dyDescent="0.3"/>
    <row r="8" spans="5:9" ht="32.25" thickBot="1" x14ac:dyDescent="0.3">
      <c r="E8" s="24" t="s">
        <v>175</v>
      </c>
      <c r="F8" s="24" t="s">
        <v>154</v>
      </c>
      <c r="G8" s="24" t="s">
        <v>155</v>
      </c>
      <c r="H8" s="24" t="s">
        <v>156</v>
      </c>
      <c r="I8" s="24" t="s">
        <v>157</v>
      </c>
    </row>
    <row r="9" spans="5:9" ht="15.75" thickBot="1" x14ac:dyDescent="0.3">
      <c r="E9" s="26" t="s">
        <v>135</v>
      </c>
    </row>
    <row r="10" spans="5:9" x14ac:dyDescent="0.25">
      <c r="E10" s="30"/>
      <c r="F10" s="23" t="s">
        <v>158</v>
      </c>
      <c r="G10" s="28">
        <v>2.8</v>
      </c>
      <c r="H10" s="28">
        <v>3.4</v>
      </c>
      <c r="I10" s="28">
        <v>3.9</v>
      </c>
    </row>
    <row r="11" spans="5:9" ht="15.75" thickBot="1" x14ac:dyDescent="0.3">
      <c r="E11" s="30"/>
      <c r="F11" s="22" t="s">
        <v>159</v>
      </c>
      <c r="G11" s="29"/>
      <c r="H11" s="29"/>
      <c r="I11" s="29"/>
    </row>
    <row r="12" spans="5:9" ht="15.75" thickBot="1" x14ac:dyDescent="0.3">
      <c r="E12" s="30"/>
      <c r="F12" s="23" t="s">
        <v>160</v>
      </c>
      <c r="G12" s="25">
        <v>3.1</v>
      </c>
      <c r="H12" s="25">
        <v>3.8</v>
      </c>
      <c r="I12" s="25">
        <v>3.9</v>
      </c>
    </row>
    <row r="13" spans="5:9" ht="15.75" thickBot="1" x14ac:dyDescent="0.3">
      <c r="E13" s="27"/>
      <c r="F13" s="23" t="s">
        <v>161</v>
      </c>
      <c r="G13" s="25">
        <v>2.5</v>
      </c>
      <c r="H13" s="25">
        <v>3.4</v>
      </c>
      <c r="I13" s="25">
        <v>4</v>
      </c>
    </row>
    <row r="14" spans="5:9" x14ac:dyDescent="0.25">
      <c r="E14" s="26" t="s">
        <v>162</v>
      </c>
      <c r="F14" s="23" t="s">
        <v>163</v>
      </c>
      <c r="G14" s="28">
        <v>2</v>
      </c>
      <c r="H14" s="28">
        <v>2.7</v>
      </c>
      <c r="I14" s="28">
        <v>3.5</v>
      </c>
    </row>
    <row r="15" spans="5:9" x14ac:dyDescent="0.25">
      <c r="E15" s="30"/>
      <c r="F15" s="22" t="s">
        <v>164</v>
      </c>
      <c r="G15" s="31"/>
      <c r="H15" s="31"/>
      <c r="I15" s="31"/>
    </row>
    <row r="16" spans="5:9" x14ac:dyDescent="0.25">
      <c r="E16" s="30"/>
      <c r="F16" s="22" t="s">
        <v>165</v>
      </c>
      <c r="G16" s="31"/>
      <c r="H16" s="31"/>
      <c r="I16" s="31"/>
    </row>
    <row r="17" spans="5:9" ht="15.75" thickBot="1" x14ac:dyDescent="0.3">
      <c r="E17" s="27"/>
      <c r="F17" s="22" t="s">
        <v>166</v>
      </c>
      <c r="G17" s="29"/>
      <c r="H17" s="29"/>
      <c r="I17" s="29"/>
    </row>
    <row r="18" spans="5:9" ht="15.75" thickBot="1" x14ac:dyDescent="0.3">
      <c r="E18" s="21" t="s">
        <v>167</v>
      </c>
      <c r="F18" s="23" t="s">
        <v>168</v>
      </c>
      <c r="G18" s="25">
        <v>2.2000000000000002</v>
      </c>
      <c r="H18" s="25">
        <v>2.6</v>
      </c>
      <c r="I18" s="25">
        <v>3.3</v>
      </c>
    </row>
    <row r="19" spans="5:9" x14ac:dyDescent="0.25">
      <c r="E19" s="26" t="s">
        <v>169</v>
      </c>
      <c r="F19" s="23" t="s">
        <v>163</v>
      </c>
      <c r="G19" s="28">
        <v>2.2000000000000002</v>
      </c>
      <c r="H19" s="28">
        <v>2.8</v>
      </c>
      <c r="I19" s="28">
        <v>3.7</v>
      </c>
    </row>
    <row r="20" spans="5:9" x14ac:dyDescent="0.25">
      <c r="E20" s="30"/>
      <c r="F20" s="22" t="s">
        <v>164</v>
      </c>
      <c r="G20" s="31"/>
      <c r="H20" s="31"/>
      <c r="I20" s="31"/>
    </row>
    <row r="21" spans="5:9" ht="30" x14ac:dyDescent="0.25">
      <c r="E21" s="30"/>
      <c r="F21" s="22" t="s">
        <v>170</v>
      </c>
      <c r="G21" s="31"/>
      <c r="H21" s="31"/>
      <c r="I21" s="31"/>
    </row>
    <row r="22" spans="5:9" ht="15.75" thickBot="1" x14ac:dyDescent="0.3">
      <c r="E22" s="27"/>
      <c r="F22" s="22" t="s">
        <v>166</v>
      </c>
      <c r="G22" s="29"/>
      <c r="H22" s="29"/>
      <c r="I22" s="29"/>
    </row>
    <row r="23" spans="5:9" x14ac:dyDescent="0.25">
      <c r="E23" s="26" t="s">
        <v>171</v>
      </c>
      <c r="F23" s="23" t="s">
        <v>163</v>
      </c>
      <c r="G23" s="28">
        <v>2.2999999999999998</v>
      </c>
      <c r="H23" s="28">
        <v>2.8</v>
      </c>
      <c r="I23" s="28">
        <v>3.8</v>
      </c>
    </row>
    <row r="24" spans="5:9" ht="30" x14ac:dyDescent="0.25">
      <c r="E24" s="30"/>
      <c r="F24" s="22" t="s">
        <v>170</v>
      </c>
      <c r="G24" s="31"/>
      <c r="H24" s="31"/>
      <c r="I24" s="31"/>
    </row>
    <row r="25" spans="5:9" ht="15.75" thickBot="1" x14ac:dyDescent="0.3">
      <c r="E25" s="27"/>
      <c r="F25" s="22" t="s">
        <v>166</v>
      </c>
      <c r="G25" s="29"/>
      <c r="H25" s="29"/>
      <c r="I25" s="29"/>
    </row>
    <row r="26" spans="5:9" x14ac:dyDescent="0.25">
      <c r="E26" s="26" t="s">
        <v>172</v>
      </c>
      <c r="F26" s="23" t="s">
        <v>163</v>
      </c>
      <c r="G26" s="28">
        <v>2.5</v>
      </c>
      <c r="H26" s="28">
        <v>3.1</v>
      </c>
      <c r="I26" s="28">
        <v>3.5</v>
      </c>
    </row>
    <row r="27" spans="5:9" ht="30.75" thickBot="1" x14ac:dyDescent="0.3">
      <c r="E27" s="27"/>
      <c r="F27" s="22" t="s">
        <v>170</v>
      </c>
      <c r="G27" s="29"/>
      <c r="H27" s="29"/>
      <c r="I27" s="29"/>
    </row>
    <row r="28" spans="5:9" x14ac:dyDescent="0.25">
      <c r="E28" s="26" t="s">
        <v>173</v>
      </c>
      <c r="F28" s="23" t="s">
        <v>163</v>
      </c>
      <c r="G28" s="28">
        <v>2.6</v>
      </c>
      <c r="H28" s="28">
        <v>3.2</v>
      </c>
      <c r="I28" s="28">
        <v>3.6</v>
      </c>
    </row>
    <row r="29" spans="5:9" ht="30.75" thickBot="1" x14ac:dyDescent="0.3">
      <c r="E29" s="27"/>
      <c r="F29" s="22" t="s">
        <v>170</v>
      </c>
      <c r="G29" s="29"/>
      <c r="H29" s="29"/>
      <c r="I29" s="29"/>
    </row>
    <row r="30" spans="5:9" x14ac:dyDescent="0.25">
      <c r="E30" s="21" t="s">
        <v>174</v>
      </c>
      <c r="F30" s="23" t="s">
        <v>166</v>
      </c>
      <c r="G30" s="25">
        <v>2.25</v>
      </c>
      <c r="H30" s="25">
        <v>2.7</v>
      </c>
      <c r="I30" s="25">
        <v>3.3</v>
      </c>
    </row>
  </sheetData>
  <mergeCells count="24">
    <mergeCell ref="E9:E13"/>
    <mergeCell ref="G10:G11"/>
    <mergeCell ref="H10:H11"/>
    <mergeCell ref="I10:I11"/>
    <mergeCell ref="E14:E17"/>
    <mergeCell ref="G14:G17"/>
    <mergeCell ref="H14:H17"/>
    <mergeCell ref="I14:I17"/>
    <mergeCell ref="E19:E22"/>
    <mergeCell ref="G19:G22"/>
    <mergeCell ref="H19:H22"/>
    <mergeCell ref="I19:I22"/>
    <mergeCell ref="E23:E25"/>
    <mergeCell ref="G23:G25"/>
    <mergeCell ref="H23:H25"/>
    <mergeCell ref="I23:I25"/>
    <mergeCell ref="E26:E27"/>
    <mergeCell ref="G26:G27"/>
    <mergeCell ref="H26:H27"/>
    <mergeCell ref="I26:I27"/>
    <mergeCell ref="E28:E29"/>
    <mergeCell ref="G28:G29"/>
    <mergeCell ref="H28:H29"/>
    <mergeCell ref="I28:I29"/>
  </mergeCells>
  <hyperlinks>
    <hyperlink ref="F10" r:id="rId1" location="n2_machine_types" display="https://cloud.google.com/compute/docs/machine-types - n2_machine_types"/>
    <hyperlink ref="F11" r:id="rId2" location="custom_machine_types" display="https://cloud.google.com/compute/docs/machine-types - custom_machine_types"/>
    <hyperlink ref="F12" r:id="rId3" location="c2_machine_types" display="https://cloud.google.com/compute/docs/machine-types - c2_machine_types"/>
    <hyperlink ref="F13" r:id="rId4" location="megamem" display="https://cloud.google.com/compute/docs/machine-types - megamem"/>
    <hyperlink ref="F14" r:id="rId5" location="n1_machine_types" display="https://cloud.google.com/compute/docs/machine-types - n1_machine_types"/>
    <hyperlink ref="F15" r:id="rId6" location="megamem" display="https://cloud.google.com/compute/docs/machine-types - megamem"/>
    <hyperlink ref="F16" r:id="rId7" location="custom_machine_types" display="https://cloud.google.com/compute/docs/machine-types - custom_machine_types"/>
    <hyperlink ref="F17" r:id="rId8" location="e2_machine_types" display="https://cloud.google.com/compute/docs/machine-types - e2_machine_types"/>
    <hyperlink ref="F18" r:id="rId9" location="megamem" display="https://cloud.google.com/compute/docs/machine-types - megamem"/>
    <hyperlink ref="F19" r:id="rId10" location="n1_machine_types" display="https://cloud.google.com/compute/docs/machine-types - n1_machine_types"/>
    <hyperlink ref="F20" r:id="rId11" location="megamem" display="https://cloud.google.com/compute/docs/machine-types - megamem"/>
    <hyperlink ref="F21" r:id="rId12" location="custom_machine_types" display="https://cloud.google.com/compute/docs/machine-types - custom_machine_types"/>
    <hyperlink ref="F22" r:id="rId13" location="e2_machine_types" display="https://cloud.google.com/compute/docs/machine-types - e2_machine_types"/>
    <hyperlink ref="F23" r:id="rId14" location="n1_machine_types" display="https://cloud.google.com/compute/docs/machine-types - n1_machine_types"/>
    <hyperlink ref="F24" r:id="rId15" location="custom_machine_types" display="https://cloud.google.com/compute/docs/machine-types - custom_machine_types"/>
    <hyperlink ref="F25" r:id="rId16" location="e2_machine_types" display="https://cloud.google.com/compute/docs/machine-types - e2_machine_types"/>
    <hyperlink ref="F26" r:id="rId17" location="n1_machine_types" display="https://cloud.google.com/compute/docs/machine-types - n1_machine_types"/>
    <hyperlink ref="F27" r:id="rId18" location="custom_machine_types" display="https://cloud.google.com/compute/docs/machine-types - custom_machine_types"/>
    <hyperlink ref="F28" r:id="rId19" location="n1_machine_types" display="https://cloud.google.com/compute/docs/machine-types - n1_machine_types"/>
    <hyperlink ref="F29" r:id="rId20" location="custom_machine_types" display="https://cloud.google.com/compute/docs/machine-types - custom_machine_types"/>
    <hyperlink ref="F30" r:id="rId21" location="e2_machine_types" display="https://cloud.google.com/compute/docs/machine-types - e2_machine_types"/>
    <hyperlink ref="E3" r:id="rId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3:N34"/>
  <sheetViews>
    <sheetView workbookViewId="0">
      <selection activeCell="N14" sqref="N14"/>
    </sheetView>
  </sheetViews>
  <sheetFormatPr defaultRowHeight="15" x14ac:dyDescent="0.25"/>
  <sheetData>
    <row r="13" spans="12:14" ht="15.75" thickBot="1" x14ac:dyDescent="0.3"/>
    <row r="14" spans="12:14" ht="51" x14ac:dyDescent="0.25">
      <c r="L14" s="1" t="s">
        <v>146</v>
      </c>
      <c r="M14" s="1" t="s">
        <v>144</v>
      </c>
      <c r="N14" t="s">
        <v>149</v>
      </c>
    </row>
    <row r="15" spans="12:14" x14ac:dyDescent="0.25">
      <c r="L15" s="8">
        <v>960</v>
      </c>
      <c r="M15" s="18">
        <v>7.1999999999999993</v>
      </c>
      <c r="N15" s="20">
        <f>L15/M15</f>
        <v>133.33333333333334</v>
      </c>
    </row>
    <row r="16" spans="12:14" x14ac:dyDescent="0.25">
      <c r="L16" s="8">
        <v>640</v>
      </c>
      <c r="M16" s="18">
        <v>4.8</v>
      </c>
      <c r="N16" s="20">
        <f t="shared" ref="N16:N34" si="0">L16/M16</f>
        <v>133.33333333333334</v>
      </c>
    </row>
    <row r="17" spans="12:14" x14ac:dyDescent="0.25">
      <c r="L17" s="8">
        <v>800</v>
      </c>
      <c r="M17" s="18">
        <v>6.9399999999999995</v>
      </c>
      <c r="N17" s="20">
        <f t="shared" si="0"/>
        <v>115.27377521613833</v>
      </c>
    </row>
    <row r="18" spans="12:14" x14ac:dyDescent="0.25">
      <c r="L18" s="8">
        <v>640</v>
      </c>
      <c r="M18" s="18">
        <v>5.5520000000000005</v>
      </c>
      <c r="N18" s="20">
        <f t="shared" si="0"/>
        <v>115.27377521613832</v>
      </c>
    </row>
    <row r="19" spans="12:14" x14ac:dyDescent="0.25">
      <c r="L19" s="8">
        <v>480</v>
      </c>
      <c r="M19" s="18">
        <v>4.1639999999999997</v>
      </c>
      <c r="N19" s="20">
        <f t="shared" si="0"/>
        <v>115.27377521613833</v>
      </c>
    </row>
    <row r="20" spans="12:14" x14ac:dyDescent="0.25">
      <c r="L20" s="8">
        <v>960</v>
      </c>
      <c r="M20" s="18">
        <v>9.6</v>
      </c>
      <c r="N20" s="20">
        <f t="shared" si="0"/>
        <v>100</v>
      </c>
    </row>
    <row r="21" spans="12:14" x14ac:dyDescent="0.25">
      <c r="L21" s="8">
        <v>640</v>
      </c>
      <c r="M21" s="18">
        <v>6.4</v>
      </c>
      <c r="N21" s="20">
        <f t="shared" si="0"/>
        <v>100</v>
      </c>
    </row>
    <row r="22" spans="12:14" x14ac:dyDescent="0.25">
      <c r="L22" s="8">
        <v>480</v>
      </c>
      <c r="M22" s="18">
        <v>5.64</v>
      </c>
      <c r="N22" s="20">
        <f t="shared" si="0"/>
        <v>85.106382978723403</v>
      </c>
    </row>
    <row r="23" spans="12:14" x14ac:dyDescent="0.25">
      <c r="L23" s="8">
        <v>800</v>
      </c>
      <c r="M23" s="18">
        <v>9.3999999999999986</v>
      </c>
      <c r="N23" s="20">
        <f t="shared" si="0"/>
        <v>85.106382978723417</v>
      </c>
    </row>
    <row r="24" spans="12:14" x14ac:dyDescent="0.25">
      <c r="L24" s="8">
        <v>640</v>
      </c>
      <c r="M24" s="18">
        <v>7.52</v>
      </c>
      <c r="N24" s="20">
        <f t="shared" si="0"/>
        <v>85.106382978723403</v>
      </c>
    </row>
    <row r="25" spans="12:14" x14ac:dyDescent="0.25">
      <c r="L25" s="8">
        <v>960</v>
      </c>
      <c r="M25" s="18">
        <v>12</v>
      </c>
      <c r="N25" s="20">
        <f t="shared" si="0"/>
        <v>80</v>
      </c>
    </row>
    <row r="26" spans="12:14" x14ac:dyDescent="0.25">
      <c r="L26" s="8">
        <v>640</v>
      </c>
      <c r="M26" s="18">
        <v>8</v>
      </c>
      <c r="N26" s="20">
        <f t="shared" si="0"/>
        <v>80</v>
      </c>
    </row>
    <row r="27" spans="12:14" x14ac:dyDescent="0.25">
      <c r="L27" s="8">
        <v>600</v>
      </c>
      <c r="M27" s="18">
        <v>7.5790000000000006</v>
      </c>
      <c r="N27" s="20">
        <f t="shared" si="0"/>
        <v>79.16611690196595</v>
      </c>
    </row>
    <row r="28" spans="12:14" x14ac:dyDescent="0.25">
      <c r="L28" s="8">
        <v>800</v>
      </c>
      <c r="M28" s="18">
        <v>12.681000000000001</v>
      </c>
      <c r="N28" s="20">
        <f t="shared" si="0"/>
        <v>63.086507373235541</v>
      </c>
    </row>
    <row r="29" spans="12:14" x14ac:dyDescent="0.25">
      <c r="L29" s="8">
        <v>640</v>
      </c>
      <c r="M29" s="18">
        <v>10.145</v>
      </c>
      <c r="N29" s="20">
        <f t="shared" si="0"/>
        <v>63.085263676688029</v>
      </c>
    </row>
    <row r="30" spans="12:14" x14ac:dyDescent="0.25">
      <c r="L30" s="8">
        <v>480</v>
      </c>
      <c r="M30" s="18">
        <v>7.609</v>
      </c>
      <c r="N30" s="20">
        <f t="shared" si="0"/>
        <v>63.08319095807596</v>
      </c>
    </row>
    <row r="31" spans="12:14" x14ac:dyDescent="0.25">
      <c r="L31" s="8">
        <v>960</v>
      </c>
      <c r="M31" s="18">
        <v>22.599999999999998</v>
      </c>
      <c r="N31" s="20">
        <f t="shared" si="0"/>
        <v>42.477876106194692</v>
      </c>
    </row>
    <row r="32" spans="12:14" x14ac:dyDescent="0.25">
      <c r="L32" s="8">
        <v>400</v>
      </c>
      <c r="M32" s="18">
        <v>13.311</v>
      </c>
      <c r="N32" s="20">
        <f t="shared" si="0"/>
        <v>30.050334309969198</v>
      </c>
    </row>
    <row r="33" spans="12:14" x14ac:dyDescent="0.25">
      <c r="L33" s="8">
        <v>1600</v>
      </c>
      <c r="M33" s="18">
        <v>53.244</v>
      </c>
      <c r="N33" s="20">
        <f t="shared" si="0"/>
        <v>30.050334309969198</v>
      </c>
    </row>
    <row r="34" spans="12:14" x14ac:dyDescent="0.25">
      <c r="L34" s="8">
        <v>800</v>
      </c>
      <c r="M34" s="18">
        <v>26.622</v>
      </c>
      <c r="N34" s="20">
        <f t="shared" si="0"/>
        <v>30.050334309969198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GCP</vt:lpstr>
      <vt:lpstr>Platforms</vt:lpstr>
      <vt:lpstr>temp</vt:lpstr>
      <vt:lpstr>Sheet1</vt:lpstr>
    </vt:vector>
  </TitlesOfParts>
  <Company>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2019-12-17T23:12:34Z</dcterms:created>
  <dcterms:modified xsi:type="dcterms:W3CDTF">2019-12-21T00:05:57Z</dcterms:modified>
</cp:coreProperties>
</file>