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s\Documents\GIT_repos\thermochron\data\"/>
    </mc:Choice>
  </mc:AlternateContent>
  <xr:revisionPtr revIDLastSave="0" documentId="13_ncr:1_{40A7359B-CCF0-403C-BDE3-9313BCAFE83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ample" sheetId="2" r:id="rId1"/>
    <sheet name="standard" sheetId="3" r:id="rId2"/>
    <sheet name="templa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M12" i="1"/>
  <c r="N12" i="1"/>
  <c r="O12" i="1" s="1"/>
  <c r="Z25" i="1"/>
  <c r="N58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7" i="1"/>
  <c r="M18" i="1"/>
  <c r="M19" i="1"/>
  <c r="M20" i="1"/>
  <c r="M15" i="1"/>
  <c r="M16" i="1"/>
  <c r="T12" i="1" l="1"/>
  <c r="AB25" i="1"/>
  <c r="AA25" i="1"/>
  <c r="Y25" i="1"/>
  <c r="N94" i="1" l="1"/>
  <c r="N100" i="1"/>
  <c r="G85" i="1"/>
  <c r="G86" i="1"/>
  <c r="G87" i="1"/>
  <c r="H87" i="1" s="1"/>
  <c r="G88" i="1"/>
  <c r="G89" i="1"/>
  <c r="H89" i="1" s="1"/>
  <c r="G90" i="1"/>
  <c r="H90" i="1" s="1"/>
  <c r="G91" i="1"/>
  <c r="G92" i="1"/>
  <c r="G93" i="1"/>
  <c r="H93" i="1" s="1"/>
  <c r="G94" i="1"/>
  <c r="H94" i="1" s="1"/>
  <c r="G95" i="1"/>
  <c r="H95" i="1" s="1"/>
  <c r="G96" i="1"/>
  <c r="G97" i="1"/>
  <c r="H97" i="1" s="1"/>
  <c r="G98" i="1"/>
  <c r="G99" i="1"/>
  <c r="G100" i="1"/>
  <c r="G101" i="1"/>
  <c r="H101" i="1" s="1"/>
  <c r="G102" i="1"/>
  <c r="G103" i="1"/>
  <c r="H103" i="1" s="1"/>
  <c r="G104" i="1"/>
  <c r="G105" i="1"/>
  <c r="G106" i="1"/>
  <c r="G107" i="1"/>
  <c r="H107" i="1" s="1"/>
  <c r="G108" i="1"/>
  <c r="G109" i="1"/>
  <c r="H109" i="1" s="1"/>
  <c r="G110" i="1"/>
  <c r="G111" i="1"/>
  <c r="H111" i="1" s="1"/>
  <c r="G70" i="1"/>
  <c r="G71" i="1"/>
  <c r="H71" i="1" s="1"/>
  <c r="G72" i="1"/>
  <c r="G73" i="1"/>
  <c r="G74" i="1"/>
  <c r="G75" i="1"/>
  <c r="H75" i="1" s="1"/>
  <c r="G76" i="1"/>
  <c r="G77" i="1"/>
  <c r="G78" i="1"/>
  <c r="G79" i="1"/>
  <c r="G80" i="1"/>
  <c r="G81" i="1"/>
  <c r="N81" i="1" s="1"/>
  <c r="G82" i="1"/>
  <c r="G83" i="1"/>
  <c r="G84" i="1"/>
  <c r="W80" i="1" l="1"/>
  <c r="H80" i="1"/>
  <c r="H106" i="1"/>
  <c r="W78" i="1"/>
  <c r="H78" i="1"/>
  <c r="N93" i="1"/>
  <c r="P93" i="1" s="1"/>
  <c r="W96" i="1"/>
  <c r="H96" i="1"/>
  <c r="W84" i="1"/>
  <c r="H84" i="1"/>
  <c r="W76" i="1"/>
  <c r="H76" i="1"/>
  <c r="H110" i="1"/>
  <c r="N102" i="1"/>
  <c r="P102" i="1" s="1"/>
  <c r="H102" i="1"/>
  <c r="H86" i="1"/>
  <c r="N87" i="1"/>
  <c r="W72" i="1"/>
  <c r="H72" i="1"/>
  <c r="N105" i="1"/>
  <c r="P105" i="1" s="1"/>
  <c r="H105" i="1"/>
  <c r="W70" i="1"/>
  <c r="H70" i="1"/>
  <c r="H85" i="1"/>
  <c r="H79" i="1"/>
  <c r="W88" i="1"/>
  <c r="H88" i="1"/>
  <c r="W74" i="1"/>
  <c r="H74" i="1"/>
  <c r="W108" i="1"/>
  <c r="H108" i="1"/>
  <c r="W100" i="1"/>
  <c r="H100" i="1"/>
  <c r="W92" i="1"/>
  <c r="H92" i="1"/>
  <c r="N75" i="1"/>
  <c r="O75" i="1" s="1"/>
  <c r="H98" i="1"/>
  <c r="W104" i="1"/>
  <c r="H104" i="1"/>
  <c r="W77" i="1"/>
  <c r="H77" i="1"/>
  <c r="N83" i="1"/>
  <c r="O83" i="1" s="1"/>
  <c r="H83" i="1"/>
  <c r="W82" i="1"/>
  <c r="H82" i="1"/>
  <c r="W81" i="1"/>
  <c r="H81" i="1"/>
  <c r="W73" i="1"/>
  <c r="H73" i="1"/>
  <c r="N99" i="1"/>
  <c r="O99" i="1" s="1"/>
  <c r="H99" i="1"/>
  <c r="H91" i="1"/>
  <c r="N74" i="1"/>
  <c r="O74" i="1" s="1"/>
  <c r="N98" i="1"/>
  <c r="P98" i="1" s="1"/>
  <c r="N91" i="1"/>
  <c r="O91" i="1" s="1"/>
  <c r="N79" i="1"/>
  <c r="P79" i="1" s="1"/>
  <c r="N110" i="1"/>
  <c r="P110" i="1" s="1"/>
  <c r="N86" i="1"/>
  <c r="O86" i="1" s="1"/>
  <c r="N106" i="1"/>
  <c r="P106" i="1" s="1"/>
  <c r="O106" i="1"/>
  <c r="N85" i="1"/>
  <c r="O85" i="1" s="1"/>
  <c r="N107" i="1"/>
  <c r="O107" i="1" s="1"/>
  <c r="W97" i="1"/>
  <c r="P87" i="1"/>
  <c r="P75" i="1"/>
  <c r="W109" i="1"/>
  <c r="W103" i="1"/>
  <c r="W102" i="1"/>
  <c r="W89" i="1"/>
  <c r="O87" i="1"/>
  <c r="O93" i="1"/>
  <c r="W101" i="1"/>
  <c r="W95" i="1"/>
  <c r="P74" i="1"/>
  <c r="P100" i="1"/>
  <c r="W71" i="1"/>
  <c r="W107" i="1"/>
  <c r="W94" i="1"/>
  <c r="O100" i="1"/>
  <c r="W90" i="1"/>
  <c r="W75" i="1"/>
  <c r="W106" i="1"/>
  <c r="W93" i="1"/>
  <c r="W87" i="1"/>
  <c r="P81" i="1"/>
  <c r="O94" i="1"/>
  <c r="W79" i="1"/>
  <c r="W105" i="1"/>
  <c r="W99" i="1"/>
  <c r="W86" i="1"/>
  <c r="O81" i="1"/>
  <c r="W110" i="1"/>
  <c r="W91" i="1"/>
  <c r="W83" i="1"/>
  <c r="W111" i="1"/>
  <c r="W98" i="1"/>
  <c r="W85" i="1"/>
  <c r="P94" i="1"/>
  <c r="G28" i="1"/>
  <c r="G58" i="1"/>
  <c r="G59" i="1"/>
  <c r="G60" i="1"/>
  <c r="G61" i="1"/>
  <c r="H61" i="1" s="1"/>
  <c r="G62" i="1"/>
  <c r="H62" i="1" s="1"/>
  <c r="G63" i="1"/>
  <c r="H63" i="1" s="1"/>
  <c r="G64" i="1"/>
  <c r="H64" i="1" s="1"/>
  <c r="G65" i="1"/>
  <c r="H65" i="1" s="1"/>
  <c r="G66" i="1"/>
  <c r="G67" i="1"/>
  <c r="G68" i="1"/>
  <c r="G6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21" i="1"/>
  <c r="G13" i="1"/>
  <c r="G14" i="1"/>
  <c r="G15" i="1"/>
  <c r="G16" i="1"/>
  <c r="G17" i="1"/>
  <c r="G18" i="1"/>
  <c r="G19" i="1"/>
  <c r="G20" i="1"/>
  <c r="G12" i="1"/>
  <c r="P86" i="1" l="1"/>
  <c r="P107" i="1"/>
  <c r="W29" i="1"/>
  <c r="H29" i="1"/>
  <c r="W40" i="1"/>
  <c r="H40" i="1"/>
  <c r="W30" i="1"/>
  <c r="H30" i="1"/>
  <c r="W41" i="1"/>
  <c r="H41" i="1"/>
  <c r="W37" i="1"/>
  <c r="H37" i="1"/>
  <c r="W48" i="1"/>
  <c r="H48" i="1"/>
  <c r="W16" i="1"/>
  <c r="H16" i="1"/>
  <c r="W36" i="1"/>
  <c r="H36" i="1"/>
  <c r="W27" i="1"/>
  <c r="H27" i="1"/>
  <c r="W55" i="1"/>
  <c r="H55" i="1"/>
  <c r="W47" i="1"/>
  <c r="H47" i="1"/>
  <c r="W69" i="1"/>
  <c r="H69" i="1"/>
  <c r="W49" i="1"/>
  <c r="H49" i="1"/>
  <c r="W17" i="1"/>
  <c r="H17" i="1"/>
  <c r="W56" i="1"/>
  <c r="H56" i="1"/>
  <c r="W15" i="1"/>
  <c r="H15" i="1"/>
  <c r="W35" i="1"/>
  <c r="H35" i="1"/>
  <c r="W26" i="1"/>
  <c r="H26" i="1"/>
  <c r="W54" i="1"/>
  <c r="H54" i="1"/>
  <c r="W46" i="1"/>
  <c r="H46" i="1"/>
  <c r="W68" i="1"/>
  <c r="H68" i="1"/>
  <c r="W60" i="1"/>
  <c r="H60" i="1"/>
  <c r="W18" i="1"/>
  <c r="H18" i="1"/>
  <c r="W53" i="1"/>
  <c r="H53" i="1"/>
  <c r="W25" i="1"/>
  <c r="H25" i="1"/>
  <c r="W67" i="1"/>
  <c r="H67" i="1"/>
  <c r="W13" i="1"/>
  <c r="H13" i="1"/>
  <c r="M13" i="1" s="1"/>
  <c r="N13" i="1" s="1"/>
  <c r="W44" i="1"/>
  <c r="H44" i="1"/>
  <c r="W38" i="1"/>
  <c r="H38" i="1"/>
  <c r="W57" i="1"/>
  <c r="H57" i="1"/>
  <c r="W14" i="1"/>
  <c r="H14" i="1"/>
  <c r="M14" i="1" s="1"/>
  <c r="W45" i="1"/>
  <c r="H45" i="1"/>
  <c r="H12" i="1"/>
  <c r="W33" i="1"/>
  <c r="H33" i="1"/>
  <c r="W24" i="1"/>
  <c r="H24" i="1"/>
  <c r="W52" i="1"/>
  <c r="H52" i="1"/>
  <c r="W66" i="1"/>
  <c r="H66" i="1"/>
  <c r="W58" i="1"/>
  <c r="H58" i="1"/>
  <c r="W20" i="1"/>
  <c r="H20" i="1"/>
  <c r="W21" i="1"/>
  <c r="H21" i="1"/>
  <c r="W32" i="1"/>
  <c r="H32" i="1"/>
  <c r="W23" i="1"/>
  <c r="H23" i="1"/>
  <c r="W51" i="1"/>
  <c r="H51" i="1"/>
  <c r="W43" i="1"/>
  <c r="H43" i="1"/>
  <c r="W28" i="1"/>
  <c r="H28" i="1"/>
  <c r="W34" i="1"/>
  <c r="H34" i="1"/>
  <c r="W59" i="1"/>
  <c r="H59" i="1"/>
  <c r="W19" i="1"/>
  <c r="H19" i="1"/>
  <c r="W39" i="1"/>
  <c r="H39" i="1"/>
  <c r="W31" i="1"/>
  <c r="H31" i="1"/>
  <c r="W22" i="1"/>
  <c r="H22" i="1"/>
  <c r="W50" i="1"/>
  <c r="H50" i="1"/>
  <c r="W42" i="1"/>
  <c r="H42" i="1"/>
  <c r="N103" i="1"/>
  <c r="O103" i="1" s="1"/>
  <c r="N71" i="1"/>
  <c r="O71" i="1" s="1"/>
  <c r="N97" i="1"/>
  <c r="P97" i="1" s="1"/>
  <c r="O105" i="1"/>
  <c r="O110" i="1"/>
  <c r="N111" i="1"/>
  <c r="O111" i="1" s="1"/>
  <c r="N109" i="1"/>
  <c r="P109" i="1" s="1"/>
  <c r="N104" i="1"/>
  <c r="O104" i="1" s="1"/>
  <c r="O79" i="1"/>
  <c r="N82" i="1"/>
  <c r="O82" i="1" s="1"/>
  <c r="P82" i="1"/>
  <c r="N72" i="1"/>
  <c r="P72" i="1" s="1"/>
  <c r="O72" i="1"/>
  <c r="N80" i="1"/>
  <c r="P80" i="1" s="1"/>
  <c r="P99" i="1"/>
  <c r="N88" i="1"/>
  <c r="P88" i="1" s="1"/>
  <c r="N73" i="1"/>
  <c r="O73" i="1" s="1"/>
  <c r="O102" i="1"/>
  <c r="P91" i="1"/>
  <c r="N95" i="1"/>
  <c r="O95" i="1" s="1"/>
  <c r="N101" i="1"/>
  <c r="P101" i="1" s="1"/>
  <c r="N77" i="1"/>
  <c r="O77" i="1" s="1"/>
  <c r="N70" i="1"/>
  <c r="O70" i="1" s="1"/>
  <c r="P83" i="1"/>
  <c r="O98" i="1"/>
  <c r="N108" i="1"/>
  <c r="O108" i="1" s="1"/>
  <c r="N76" i="1"/>
  <c r="P76" i="1" s="1"/>
  <c r="O76" i="1"/>
  <c r="N90" i="1"/>
  <c r="O90" i="1" s="1"/>
  <c r="N78" i="1"/>
  <c r="P78" i="1" s="1"/>
  <c r="N92" i="1"/>
  <c r="O92" i="1" s="1"/>
  <c r="P85" i="1"/>
  <c r="N89" i="1"/>
  <c r="O89" i="1" s="1"/>
  <c r="N96" i="1"/>
  <c r="O96" i="1" s="1"/>
  <c r="N84" i="1"/>
  <c r="P84" i="1" s="1"/>
  <c r="W65" i="1"/>
  <c r="W12" i="1"/>
  <c r="E9" i="1" s="1"/>
  <c r="F9" i="1" s="1"/>
  <c r="W64" i="1"/>
  <c r="W63" i="1"/>
  <c r="W62" i="1"/>
  <c r="W61" i="1"/>
  <c r="O78" i="1" l="1"/>
  <c r="P70" i="1"/>
  <c r="P95" i="1"/>
  <c r="P92" i="1"/>
  <c r="P104" i="1"/>
  <c r="O97" i="1"/>
  <c r="P108" i="1"/>
  <c r="P77" i="1"/>
  <c r="P96" i="1"/>
  <c r="O109" i="1"/>
  <c r="P89" i="1"/>
  <c r="O101" i="1"/>
  <c r="P73" i="1"/>
  <c r="O84" i="1"/>
  <c r="O80" i="1"/>
  <c r="P111" i="1"/>
  <c r="P71" i="1"/>
  <c r="P90" i="1"/>
  <c r="O88" i="1"/>
  <c r="P103" i="1"/>
  <c r="N69" i="1"/>
  <c r="N68" i="1"/>
  <c r="N67" i="1"/>
  <c r="N66" i="1"/>
  <c r="N65" i="1"/>
  <c r="N64" i="1"/>
  <c r="N63" i="1"/>
  <c r="N62" i="1"/>
  <c r="N59" i="1"/>
  <c r="N57" i="1"/>
  <c r="N56" i="1"/>
  <c r="N52" i="1"/>
  <c r="N50" i="1"/>
  <c r="N49" i="1"/>
  <c r="N45" i="1"/>
  <c r="N44" i="1"/>
  <c r="N40" i="1"/>
  <c r="N36" i="1"/>
  <c r="N34" i="1"/>
  <c r="N32" i="1"/>
  <c r="N17" i="1"/>
  <c r="N15" i="1"/>
  <c r="N19" i="1" l="1"/>
  <c r="T19" i="1" s="1"/>
  <c r="N31" i="1"/>
  <c r="N26" i="1"/>
  <c r="V32" i="1"/>
  <c r="N48" i="1"/>
  <c r="N55" i="1"/>
  <c r="V40" i="1"/>
  <c r="V56" i="1"/>
  <c r="V66" i="1"/>
  <c r="V50" i="1"/>
  <c r="V44" i="1"/>
  <c r="V45" i="1"/>
  <c r="V62" i="1"/>
  <c r="V64" i="1"/>
  <c r="V36" i="1"/>
  <c r="N39" i="1"/>
  <c r="N42" i="1"/>
  <c r="V59" i="1"/>
  <c r="V17" i="1"/>
  <c r="V57" i="1"/>
  <c r="V58" i="1"/>
  <c r="N51" i="1"/>
  <c r="N43" i="1"/>
  <c r="N46" i="1"/>
  <c r="P49" i="1"/>
  <c r="N61" i="1"/>
  <c r="V52" i="1"/>
  <c r="V34" i="1"/>
  <c r="N35" i="1"/>
  <c r="O15" i="1"/>
  <c r="V63" i="1"/>
  <c r="V68" i="1"/>
  <c r="V65" i="1"/>
  <c r="V67" i="1"/>
  <c r="U69" i="1"/>
  <c r="N30" i="1" l="1"/>
  <c r="U30" i="1" s="1"/>
  <c r="N38" i="1"/>
  <c r="V38" i="1" s="1"/>
  <c r="N22" i="1"/>
  <c r="V22" i="1" s="1"/>
  <c r="N53" i="1"/>
  <c r="V53" i="1" s="1"/>
  <c r="V60" i="1"/>
  <c r="N47" i="1"/>
  <c r="V47" i="1" s="1"/>
  <c r="N25" i="1"/>
  <c r="P25" i="1" s="1"/>
  <c r="N41" i="1"/>
  <c r="V41" i="1" s="1"/>
  <c r="N54" i="1"/>
  <c r="U54" i="1" s="1"/>
  <c r="N33" i="1"/>
  <c r="T33" i="1" s="1"/>
  <c r="N20" i="1"/>
  <c r="V20" i="1" s="1"/>
  <c r="N18" i="1"/>
  <c r="V18" i="1" s="1"/>
  <c r="N14" i="1"/>
  <c r="P14" i="1" s="1"/>
  <c r="N24" i="1"/>
  <c r="T24" i="1" s="1"/>
  <c r="N16" i="1"/>
  <c r="T16" i="1" s="1"/>
  <c r="N27" i="1"/>
  <c r="T27" i="1" s="1"/>
  <c r="N29" i="1"/>
  <c r="O29" i="1" s="1"/>
  <c r="N37" i="1"/>
  <c r="V37" i="1" s="1"/>
  <c r="V13" i="1"/>
  <c r="P68" i="1"/>
  <c r="T23" i="1"/>
  <c r="P65" i="1"/>
  <c r="O68" i="1"/>
  <c r="O65" i="1"/>
  <c r="O67" i="1"/>
  <c r="P64" i="1"/>
  <c r="P67" i="1"/>
  <c r="O64" i="1"/>
  <c r="P69" i="1"/>
  <c r="P62" i="1"/>
  <c r="O69" i="1"/>
  <c r="O62" i="1"/>
  <c r="P66" i="1"/>
  <c r="P63" i="1"/>
  <c r="O66" i="1"/>
  <c r="O63" i="1"/>
  <c r="U32" i="1"/>
  <c r="T32" i="1"/>
  <c r="V31" i="1"/>
  <c r="T31" i="1"/>
  <c r="O31" i="1"/>
  <c r="U31" i="1"/>
  <c r="O13" i="1"/>
  <c r="P36" i="1"/>
  <c r="O32" i="1"/>
  <c r="O56" i="1"/>
  <c r="O19" i="1"/>
  <c r="P32" i="1"/>
  <c r="P40" i="1"/>
  <c r="T56" i="1"/>
  <c r="P34" i="1"/>
  <c r="P53" i="1"/>
  <c r="U56" i="1"/>
  <c r="U50" i="1"/>
  <c r="P33" i="1"/>
  <c r="T52" i="1"/>
  <c r="T49" i="1"/>
  <c r="T44" i="1"/>
  <c r="O33" i="1"/>
  <c r="O52" i="1"/>
  <c r="O34" i="1"/>
  <c r="P19" i="1"/>
  <c r="O53" i="1"/>
  <c r="O36" i="1"/>
  <c r="O40" i="1"/>
  <c r="P17" i="1"/>
  <c r="P48" i="1"/>
  <c r="P31" i="1"/>
  <c r="O17" i="1"/>
  <c r="O24" i="1"/>
  <c r="O57" i="1"/>
  <c r="P50" i="1"/>
  <c r="U40" i="1"/>
  <c r="P15" i="1"/>
  <c r="P57" i="1"/>
  <c r="O50" i="1"/>
  <c r="T40" i="1"/>
  <c r="P44" i="1"/>
  <c r="P58" i="1"/>
  <c r="O22" i="1"/>
  <c r="P59" i="1"/>
  <c r="O37" i="1"/>
  <c r="O49" i="1"/>
  <c r="T68" i="1"/>
  <c r="U36" i="1"/>
  <c r="V26" i="1"/>
  <c r="O44" i="1"/>
  <c r="O58" i="1"/>
  <c r="P22" i="1"/>
  <c r="P56" i="1"/>
  <c r="P13" i="1"/>
  <c r="O59" i="1"/>
  <c r="P38" i="1"/>
  <c r="O18" i="1"/>
  <c r="O45" i="1"/>
  <c r="V21" i="1"/>
  <c r="P52" i="1"/>
  <c r="V55" i="1"/>
  <c r="O38" i="1"/>
  <c r="P18" i="1"/>
  <c r="P45" i="1"/>
  <c r="T63" i="1"/>
  <c r="U68" i="1"/>
  <c r="T62" i="1"/>
  <c r="U63" i="1"/>
  <c r="U66" i="1"/>
  <c r="U65" i="1"/>
  <c r="T66" i="1"/>
  <c r="P12" i="1"/>
  <c r="U18" i="1"/>
  <c r="T36" i="1"/>
  <c r="T45" i="1"/>
  <c r="U45" i="1"/>
  <c r="U58" i="1"/>
  <c r="T22" i="1"/>
  <c r="U52" i="1"/>
  <c r="U44" i="1"/>
  <c r="U59" i="1"/>
  <c r="U37" i="1"/>
  <c r="T13" i="1"/>
  <c r="V35" i="1"/>
  <c r="U57" i="1"/>
  <c r="T65" i="1"/>
  <c r="V19" i="1"/>
  <c r="U19" i="1"/>
  <c r="T17" i="1"/>
  <c r="T18" i="1"/>
  <c r="U33" i="1"/>
  <c r="U34" i="1"/>
  <c r="T57" i="1"/>
  <c r="T58" i="1"/>
  <c r="V15" i="1"/>
  <c r="U15" i="1"/>
  <c r="T67" i="1"/>
  <c r="V49" i="1"/>
  <c r="U49" i="1"/>
  <c r="T53" i="1"/>
  <c r="V39" i="1"/>
  <c r="T64" i="1"/>
  <c r="V28" i="1"/>
  <c r="V12" i="1"/>
  <c r="U12" i="1"/>
  <c r="V42" i="1"/>
  <c r="T15" i="1"/>
  <c r="U67" i="1"/>
  <c r="U38" i="1"/>
  <c r="V46" i="1"/>
  <c r="V24" i="1"/>
  <c r="U53" i="1"/>
  <c r="T59" i="1"/>
  <c r="U62" i="1"/>
  <c r="V61" i="1"/>
  <c r="U17" i="1"/>
  <c r="V69" i="1"/>
  <c r="T69" i="1"/>
  <c r="T38" i="1"/>
  <c r="U23" i="1"/>
  <c r="V23" i="1"/>
  <c r="V43" i="1"/>
  <c r="V51" i="1"/>
  <c r="U13" i="1"/>
  <c r="U22" i="1"/>
  <c r="U64" i="1"/>
  <c r="T50" i="1"/>
  <c r="T34" i="1"/>
  <c r="U27" i="1" l="1"/>
  <c r="U41" i="1"/>
  <c r="P41" i="1"/>
  <c r="T41" i="1"/>
  <c r="O41" i="1"/>
  <c r="U16" i="1"/>
  <c r="U25" i="1"/>
  <c r="T25" i="1"/>
  <c r="V16" i="1"/>
  <c r="V25" i="1"/>
  <c r="O16" i="1"/>
  <c r="P16" i="1"/>
  <c r="O25" i="1"/>
  <c r="O27" i="1"/>
  <c r="U47" i="1"/>
  <c r="T47" i="1"/>
  <c r="V27" i="1"/>
  <c r="P27" i="1"/>
  <c r="P20" i="1"/>
  <c r="O20" i="1"/>
  <c r="T20" i="1"/>
  <c r="T30" i="1"/>
  <c r="U20" i="1"/>
  <c r="P47" i="1"/>
  <c r="O47" i="1"/>
  <c r="V30" i="1"/>
  <c r="P54" i="1"/>
  <c r="O14" i="1"/>
  <c r="V29" i="1"/>
  <c r="V14" i="1"/>
  <c r="V54" i="1"/>
  <c r="P30" i="1"/>
  <c r="U60" i="1"/>
  <c r="U29" i="1"/>
  <c r="T29" i="1"/>
  <c r="O54" i="1"/>
  <c r="P24" i="1"/>
  <c r="O30" i="1"/>
  <c r="T14" i="1"/>
  <c r="V33" i="1"/>
  <c r="T37" i="1"/>
  <c r="T54" i="1"/>
  <c r="P37" i="1"/>
  <c r="P29" i="1"/>
  <c r="U14" i="1"/>
  <c r="U24" i="1"/>
  <c r="T60" i="1"/>
  <c r="P61" i="1"/>
  <c r="O61" i="1"/>
  <c r="P55" i="1"/>
  <c r="T26" i="1"/>
  <c r="T21" i="1"/>
  <c r="O48" i="1"/>
  <c r="T55" i="1"/>
  <c r="O55" i="1"/>
  <c r="U26" i="1"/>
  <c r="O26" i="1"/>
  <c r="P26" i="1"/>
  <c r="O35" i="1"/>
  <c r="U48" i="1"/>
  <c r="T46" i="1"/>
  <c r="P35" i="1"/>
  <c r="O51" i="1"/>
  <c r="O39" i="1"/>
  <c r="P42" i="1"/>
  <c r="O42" i="1"/>
  <c r="P43" i="1"/>
  <c r="T48" i="1"/>
  <c r="V48" i="1"/>
  <c r="U55" i="1"/>
  <c r="U21" i="1"/>
  <c r="O43" i="1"/>
  <c r="P46" i="1"/>
  <c r="O46" i="1"/>
  <c r="P51" i="1"/>
  <c r="P39" i="1"/>
  <c r="T43" i="1"/>
  <c r="U43" i="1"/>
  <c r="T42" i="1"/>
  <c r="T35" i="1"/>
  <c r="U46" i="1"/>
  <c r="T39" i="1"/>
  <c r="U39" i="1"/>
  <c r="T51" i="1"/>
  <c r="U51" i="1"/>
  <c r="T61" i="1"/>
  <c r="U42" i="1"/>
  <c r="U61" i="1"/>
  <c r="U35" i="1"/>
  <c r="C9" i="1" l="1"/>
</calcChain>
</file>

<file path=xl/sharedStrings.xml><?xml version="1.0" encoding="utf-8"?>
<sst xmlns="http://schemas.openxmlformats.org/spreadsheetml/2006/main" count="359" uniqueCount="221">
  <si>
    <t>Date</t>
  </si>
  <si>
    <t>Sample</t>
  </si>
  <si>
    <t>Analyser</t>
  </si>
  <si>
    <t>Focus points</t>
  </si>
  <si>
    <t>X</t>
  </si>
  <si>
    <t>Y</t>
  </si>
  <si>
    <t>Top</t>
  </si>
  <si>
    <t>Left</t>
  </si>
  <si>
    <t>Right</t>
  </si>
  <si>
    <t>Bottom</t>
  </si>
  <si>
    <t>grains</t>
  </si>
  <si>
    <r>
      <t>χ</t>
    </r>
    <r>
      <rPr>
        <vertAlign val="superscript"/>
        <sz val="10"/>
        <rFont val="Arial"/>
        <family val="2"/>
      </rPr>
      <t>2</t>
    </r>
  </si>
  <si>
    <r>
      <t>P(</t>
    </r>
    <r>
      <rPr>
        <sz val="10"/>
        <rFont val="Arial"/>
        <family val="2"/>
      </rPr>
      <t>χ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</si>
  <si>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Pooled Age</t>
  </si>
  <si>
    <t>σ</t>
  </si>
  <si>
    <t>Con. U/Pb</t>
  </si>
  <si>
    <t>Grain</t>
  </si>
  <si>
    <t>Chi Stats (autofill)</t>
  </si>
  <si>
    <t>U-Pb Date (Ma)</t>
  </si>
  <si>
    <t>FT Date (Ma)</t>
  </si>
  <si>
    <t>σ (ABS)</t>
  </si>
  <si>
    <t xml:space="preserve">Fission-track age equation and standard error for laser ablation ICP-MS from Hasebe (2004) </t>
  </si>
  <si>
    <t>Decay constants of Jaffey et al. (1971)</t>
  </si>
  <si>
    <t>Accepted U-Pb dates have probability of concordance &lt;1%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</si>
  <si>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Ns - count of spontaneous fission-tracks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</si>
  <si>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Upper objective used during counting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</si>
  <si>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Number of grid squares counted</t>
    </r>
  </si>
  <si>
    <r>
      <rPr>
        <vertAlign val="super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Area (cm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 - area of the laser spot and count area</t>
    </r>
  </si>
  <si>
    <r>
      <rPr>
        <vertAlign val="superscript"/>
        <sz val="11"/>
        <rFont val="Calibri"/>
        <family val="2"/>
        <scheme val="minor"/>
      </rPr>
      <t>5</t>
    </r>
    <r>
      <rPr>
        <sz val="11"/>
        <rFont val="Calibri"/>
        <family val="2"/>
        <scheme val="minor"/>
      </rPr>
      <t>ρs - spontaneous fission-track density</t>
    </r>
  </si>
  <si>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σArea^2 - U/Si ratio error multiplied by the area squared</t>
    </r>
  </si>
  <si>
    <r>
      <rPr>
        <vertAlign val="superscript"/>
        <sz val="11"/>
        <rFont val="Calibri"/>
        <family val="2"/>
        <scheme val="minor"/>
      </rPr>
      <t>8</t>
    </r>
    <r>
      <rPr>
        <sz val="11"/>
        <rFont val="Calibri"/>
        <family val="2"/>
        <scheme val="minor"/>
      </rPr>
      <t>ζ - calibration factor based on FCT2 fission-track age standard</t>
    </r>
  </si>
  <si>
    <r>
      <t>9</t>
    </r>
    <r>
      <rPr>
        <sz val="11"/>
        <color theme="1"/>
        <rFont val="Calibri"/>
        <family val="2"/>
        <scheme val="minor"/>
      </rPr>
      <t>Visual observations of fission-tracks</t>
    </r>
  </si>
  <si>
    <r>
      <t>2s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(ABS)</t>
    </r>
  </si>
  <si>
    <r>
      <rPr>
        <vertAlign val="superscript"/>
        <sz val="11"/>
        <rFont val="Calibri"/>
        <family val="2"/>
        <scheme val="minor"/>
      </rPr>
      <t>6   238</t>
    </r>
    <r>
      <rPr>
        <sz val="11"/>
        <rFont val="Calibri"/>
        <family val="2"/>
        <scheme val="minor"/>
      </rPr>
      <t>U/</t>
    </r>
    <r>
      <rPr>
        <vertAlign val="superscript"/>
        <sz val="11"/>
        <rFont val="Calibri"/>
        <family val="2"/>
        <scheme val="minor"/>
      </rPr>
      <t>28</t>
    </r>
    <r>
      <rPr>
        <sz val="11"/>
        <rFont val="Calibri"/>
        <family val="2"/>
        <scheme val="minor"/>
      </rPr>
      <t>Si ratio from first 7.5 second integration period</t>
    </r>
  </si>
  <si>
    <t>Etch time</t>
  </si>
  <si>
    <t>FCT-1</t>
  </si>
  <si>
    <t>FCT-2</t>
  </si>
  <si>
    <t>FCT-3</t>
  </si>
  <si>
    <t>FCT-4</t>
  </si>
  <si>
    <t>FCT-5</t>
  </si>
  <si>
    <t>FCT-6</t>
  </si>
  <si>
    <t>FCT-7</t>
  </si>
  <si>
    <t>FCT-8</t>
  </si>
  <si>
    <t>FCT-9</t>
  </si>
  <si>
    <t>FCT-11</t>
  </si>
  <si>
    <t>FCT-13</t>
  </si>
  <si>
    <t>FCT-14</t>
  </si>
  <si>
    <t>FCT-15</t>
  </si>
  <si>
    <t>FCT-16</t>
  </si>
  <si>
    <t>FCT-18</t>
  </si>
  <si>
    <t>FCT-19</t>
  </si>
  <si>
    <t>FCT-20</t>
  </si>
  <si>
    <t>FCT-21</t>
  </si>
  <si>
    <t>FCT-22</t>
  </si>
  <si>
    <t>FCT-23</t>
  </si>
  <si>
    <t>FCT-24</t>
  </si>
  <si>
    <t>FCT-25</t>
  </si>
  <si>
    <t>FCT-26</t>
  </si>
  <si>
    <t>FCT-27</t>
  </si>
  <si>
    <t>FCT-28</t>
  </si>
  <si>
    <t>FCT-29</t>
  </si>
  <si>
    <t>FCT-30</t>
  </si>
  <si>
    <t>FCT-31</t>
  </si>
  <si>
    <t>FCT-32</t>
  </si>
  <si>
    <t>FCT-33</t>
  </si>
  <si>
    <t>FCT-34</t>
  </si>
  <si>
    <t>FCT-35</t>
  </si>
  <si>
    <t>FCT-36</t>
  </si>
  <si>
    <t>FCT-37</t>
  </si>
  <si>
    <t>FCT-38</t>
  </si>
  <si>
    <t>FCT-39</t>
  </si>
  <si>
    <t>FCT-40</t>
  </si>
  <si>
    <t>FCT-41</t>
  </si>
  <si>
    <t>FCT-42</t>
  </si>
  <si>
    <t>FCT-43</t>
  </si>
  <si>
    <t>FCT-44</t>
  </si>
  <si>
    <t>FCT-45</t>
  </si>
  <si>
    <t>FCT-46</t>
  </si>
  <si>
    <t>FCT-47</t>
  </si>
  <si>
    <t>FCT-48</t>
  </si>
  <si>
    <t>NA</t>
  </si>
  <si>
    <t>FCT-10</t>
  </si>
  <si>
    <t>FCT-12</t>
  </si>
  <si>
    <t>FCT-17</t>
  </si>
  <si>
    <t>broken grain</t>
  </si>
  <si>
    <t>edge</t>
  </si>
  <si>
    <t>small area, fracture</t>
  </si>
  <si>
    <t>edge, inclusion</t>
  </si>
  <si>
    <t>edge, scratched</t>
  </si>
  <si>
    <t>fracture</t>
  </si>
  <si>
    <t>inclusion</t>
  </si>
  <si>
    <t>fracture, small area</t>
  </si>
  <si>
    <t>small area, edge</t>
  </si>
  <si>
    <t>epoxy</t>
  </si>
  <si>
    <t>area</t>
  </si>
  <si>
    <t>edge, epoxy</t>
  </si>
  <si>
    <t>before ablation comments</t>
  </si>
  <si>
    <t>RECOUNTS</t>
  </si>
  <si>
    <t>worst</t>
  </si>
  <si>
    <t>better</t>
  </si>
  <si>
    <t>Tais</t>
  </si>
  <si>
    <t>Diameter (cm)</t>
  </si>
  <si>
    <r>
      <rPr>
        <vertAlign val="superscript"/>
        <sz val="11"/>
        <rFont val="Calibri"/>
        <family val="2"/>
        <scheme val="minor"/>
      </rPr>
      <t>238</t>
    </r>
    <r>
      <rPr>
        <sz val="11"/>
        <rFont val="Calibri"/>
        <family val="2"/>
        <scheme val="minor"/>
      </rPr>
      <t>U/</t>
    </r>
    <r>
      <rPr>
        <vertAlign val="superscript"/>
        <sz val="11"/>
        <rFont val="Calibri"/>
        <family val="2"/>
        <scheme val="minor"/>
      </rPr>
      <t>43</t>
    </r>
    <r>
      <rPr>
        <sz val="11"/>
        <rFont val="Calibri"/>
        <family val="2"/>
        <scheme val="minor"/>
      </rPr>
      <t>Ca</t>
    </r>
  </si>
  <si>
    <r>
      <t>N</t>
    </r>
    <r>
      <rPr>
        <vertAlign val="subscript"/>
        <sz val="11"/>
        <rFont val="Calibri"/>
        <family val="2"/>
        <scheme val="minor"/>
      </rPr>
      <t>s</t>
    </r>
  </si>
  <si>
    <t>UO</t>
  </si>
  <si>
    <t>ζ</t>
  </si>
  <si>
    <t>radius converter</t>
  </si>
  <si>
    <t>diameter (um)</t>
  </si>
  <si>
    <t>radius (um)</t>
  </si>
  <si>
    <t>radius (cm)</t>
  </si>
  <si>
    <t>equations</t>
  </si>
  <si>
    <t>ρs</t>
  </si>
  <si>
    <t>Ns/A</t>
  </si>
  <si>
    <t>σt</t>
  </si>
  <si>
    <t>(tx0.33)/100</t>
  </si>
  <si>
    <t>σζ (ABS)</t>
  </si>
  <si>
    <t>Date+σ</t>
  </si>
  <si>
    <t>Date-σ</t>
  </si>
  <si>
    <r>
      <rPr>
        <vertAlign val="superscript"/>
        <sz val="11"/>
        <rFont val="Calibri"/>
        <family val="2"/>
        <scheme val="minor"/>
      </rPr>
      <t>238</t>
    </r>
    <r>
      <rPr>
        <sz val="11"/>
        <rFont val="Calibri"/>
        <family val="2"/>
        <scheme val="minor"/>
      </rPr>
      <t>U/</t>
    </r>
    <r>
      <rPr>
        <vertAlign val="superscript"/>
        <sz val="11"/>
        <rFont val="Calibri"/>
        <family val="2"/>
        <scheme val="minor"/>
      </rPr>
      <t>43</t>
    </r>
    <r>
      <rPr>
        <sz val="11"/>
        <rFont val="Calibri"/>
        <family val="2"/>
        <scheme val="minor"/>
      </rPr>
      <t>Ca er</t>
    </r>
  </si>
  <si>
    <t>comments</t>
  </si>
  <si>
    <t>after ablation comments</t>
  </si>
  <si>
    <t>E: ablated edge</t>
  </si>
  <si>
    <t>F: fracture</t>
  </si>
  <si>
    <t>I: mineral or fluid inclusion</t>
  </si>
  <si>
    <t>SA: small area</t>
  </si>
  <si>
    <t>S: scratched</t>
  </si>
  <si>
    <t>BA: broken away during ablation</t>
  </si>
  <si>
    <t>EP: hit epoxy</t>
  </si>
  <si>
    <t>A: area ablated is different from counted</t>
  </si>
  <si>
    <t>pooled age calculation</t>
  </si>
  <si>
    <t>sum Ns</t>
  </si>
  <si>
    <t>sum UCaxA</t>
  </si>
  <si>
    <t>λα</t>
  </si>
  <si>
    <t>g</t>
  </si>
  <si>
    <r>
      <t>Area (cm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</si>
  <si>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(zi/</t>
    </r>
    <r>
      <rPr>
        <sz val="10"/>
        <color rgb="FFC00000"/>
        <rFont val="Symbol"/>
        <family val="1"/>
        <charset val="2"/>
      </rPr>
      <t>s</t>
    </r>
    <r>
      <rPr>
        <sz val="10"/>
        <color rgb="FFC00000"/>
        <rFont val="Arial"/>
        <family val="2"/>
      </rPr>
      <t>i)</t>
    </r>
    <r>
      <rPr>
        <vertAlign val="superscript"/>
        <sz val="10"/>
        <color rgb="FFC00000"/>
        <rFont val="Arial"/>
        <family val="2"/>
      </rPr>
      <t>2</t>
    </r>
  </si>
  <si>
    <r>
      <t>zi/</t>
    </r>
    <r>
      <rPr>
        <sz val="10"/>
        <color rgb="FFC00000"/>
        <rFont val="Symbol"/>
        <family val="1"/>
        <charset val="2"/>
      </rPr>
      <t>s</t>
    </r>
    <r>
      <rPr>
        <sz val="10"/>
        <color rgb="FFC00000"/>
        <rFont val="Arial"/>
        <family val="2"/>
      </rPr>
      <t>i</t>
    </r>
    <r>
      <rPr>
        <vertAlign val="superscript"/>
        <sz val="10"/>
        <color rgb="FFC00000"/>
        <rFont val="Arial"/>
        <family val="2"/>
      </rPr>
      <t>2</t>
    </r>
  </si>
  <si>
    <r>
      <t>1/</t>
    </r>
    <r>
      <rPr>
        <sz val="10"/>
        <color rgb="FFC00000"/>
        <rFont val="Symbol"/>
        <family val="1"/>
        <charset val="2"/>
      </rPr>
      <t>s</t>
    </r>
    <r>
      <rPr>
        <sz val="10"/>
        <color rgb="FFC00000"/>
        <rFont val="Arial"/>
        <family val="2"/>
      </rPr>
      <t>i</t>
    </r>
    <r>
      <rPr>
        <vertAlign val="superscript"/>
        <sz val="10"/>
        <color rgb="FFC00000"/>
        <rFont val="Arial"/>
        <family val="2"/>
      </rPr>
      <t>2</t>
    </r>
  </si>
  <si>
    <r>
      <t>(</t>
    </r>
    <r>
      <rPr>
        <vertAlign val="superscript"/>
        <sz val="11"/>
        <color rgb="FFC00000"/>
        <rFont val="Calibri"/>
        <family val="2"/>
        <scheme val="minor"/>
      </rPr>
      <t>238</t>
    </r>
    <r>
      <rPr>
        <sz val="11"/>
        <color rgb="FFC00000"/>
        <rFont val="Calibri"/>
        <family val="2"/>
        <scheme val="minor"/>
      </rPr>
      <t>U/</t>
    </r>
    <r>
      <rPr>
        <vertAlign val="superscript"/>
        <sz val="11"/>
        <color rgb="FFC00000"/>
        <rFont val="Calibri"/>
        <family val="2"/>
        <scheme val="minor"/>
      </rPr>
      <t>43</t>
    </r>
    <r>
      <rPr>
        <sz val="11"/>
        <color rgb="FFC00000"/>
        <rFont val="Calibri"/>
        <family val="2"/>
        <scheme val="minor"/>
      </rPr>
      <t>Ca) x A</t>
    </r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</si>
  <si>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</si>
  <si>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</si>
  <si>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</si>
  <si>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</si>
  <si>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</si>
  <si>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</si>
  <si>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</si>
  <si>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</si>
  <si>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</si>
  <si>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</si>
  <si>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</si>
  <si>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</si>
  <si>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</si>
  <si>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</si>
  <si>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</si>
  <si>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</si>
  <si>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</si>
  <si>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</si>
  <si>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</si>
  <si>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</si>
  <si>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</si>
  <si>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</si>
  <si>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</si>
  <si>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</si>
  <si>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</si>
  <si>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</si>
  <si>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</si>
  <si>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</si>
  <si>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</si>
  <si>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</si>
  <si>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</si>
  <si>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</si>
  <si>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</si>
  <si>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</si>
  <si>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</si>
  <si>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</si>
  <si>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</si>
  <si>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</si>
  <si>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</si>
  <si>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</si>
  <si>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</si>
  <si>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</si>
  <si>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sum U/Ca</t>
  </si>
  <si>
    <t>sum U/Ca er</t>
  </si>
  <si>
    <t>FCT_EE</t>
  </si>
  <si>
    <t>sUCa</t>
  </si>
  <si>
    <t>UCa</t>
  </si>
  <si>
    <t>Ns</t>
  </si>
  <si>
    <t>DUR-1</t>
  </si>
  <si>
    <t>DUR-2</t>
  </si>
  <si>
    <t>DUR-3</t>
  </si>
  <si>
    <t>DUR-4</t>
  </si>
  <si>
    <t>DUR-5</t>
  </si>
  <si>
    <t>DUR-6</t>
  </si>
  <si>
    <t>DUR-7</t>
  </si>
  <si>
    <t>DUR-8</t>
  </si>
  <si>
    <t>DUR-9</t>
  </si>
  <si>
    <t>DUR-10</t>
  </si>
  <si>
    <t>DUR-11</t>
  </si>
  <si>
    <t>DUR-12</t>
  </si>
  <si>
    <t>DUR-13</t>
  </si>
  <si>
    <t>DUR-14</t>
  </si>
  <si>
    <t>DUR-15</t>
  </si>
  <si>
    <t>DUR-16</t>
  </si>
  <si>
    <t>DUR-17</t>
  </si>
  <si>
    <t>DUR-18</t>
  </si>
  <si>
    <t>DUR-19</t>
  </si>
  <si>
    <t>DUR-20</t>
  </si>
  <si>
    <t>DUR-21</t>
  </si>
  <si>
    <t>DUR-22</t>
  </si>
  <si>
    <t>DUR-23</t>
  </si>
  <si>
    <t>DUR-24</t>
  </si>
  <si>
    <t>DUR-25</t>
  </si>
  <si>
    <t>DUR-26</t>
  </si>
  <si>
    <t>DUR-27</t>
  </si>
  <si>
    <t>DUR-28</t>
  </si>
  <si>
    <t>DUR-29</t>
  </si>
  <si>
    <t>DUR-30</t>
  </si>
  <si>
    <t>DUR-31</t>
  </si>
  <si>
    <t>DUR-32</t>
  </si>
  <si>
    <t>DUR-33</t>
  </si>
  <si>
    <t>DUR-34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</si>
</sst>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"/>
    <numFmt numFmtId="166" formatCode="0.000000"/>
    <numFmt numFmtId="167" formatCode="0.00000"/>
    <numFmt numFmtId="168" formatCode="0.0000"/>
    <numFmt numFmtId="169" formatCode="0.000"/>
  </numFmts>
  <fonts count="3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宋体"/>
      <charset val="134"/>
    </font>
    <font>
      <sz val="11"/>
      <color rgb="FFC00000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</font>
    <font>
      <sz val="10"/>
      <color rgb="FFC00000"/>
      <name val="Symbol"/>
      <family val="1"/>
      <charset val="2"/>
    </font>
    <font>
      <sz val="10"/>
      <color rgb="FFC00000"/>
      <name val="Arial"/>
      <family val="2"/>
    </font>
    <font>
      <vertAlign val="superscript"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C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686C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6" borderId="19" applyNumberFormat="0" applyAlignment="0" applyProtection="0"/>
    <xf numFmtId="0" fontId="20" fillId="7" borderId="20" applyNumberFormat="0" applyAlignment="0" applyProtection="0"/>
    <xf numFmtId="0" fontId="21" fillId="7" borderId="19" applyNumberFormat="0" applyAlignment="0" applyProtection="0"/>
    <xf numFmtId="0" fontId="22" fillId="0" borderId="21" applyNumberFormat="0" applyFill="0" applyAlignment="0" applyProtection="0"/>
    <xf numFmtId="0" fontId="23" fillId="8" borderId="22" applyNumberFormat="0" applyAlignment="0" applyProtection="0"/>
    <xf numFmtId="0" fontId="1" fillId="0" borderId="0" applyNumberFormat="0" applyFill="0" applyBorder="0" applyAlignment="0" applyProtection="0"/>
    <xf numFmtId="0" fontId="12" fillId="9" borderId="23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6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26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6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6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6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6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8" fillId="5" borderId="0" applyNumberFormat="0" applyBorder="0" applyAlignment="0" applyProtection="0"/>
    <xf numFmtId="164" fontId="1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</cellStyleXfs>
  <cellXfs count="187">
    <xf numFmtId="0" fontId="0" fillId="0" borderId="0" xfId="0"/>
    <xf numFmtId="11" fontId="0" fillId="2" borderId="0" xfId="0" applyNumberFormat="1" applyFill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0" fontId="0" fillId="2" borderId="0" xfId="0" applyFill="1" applyBorder="1" applyAlignment="1">
      <alignment vertical="center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2" fontId="0" fillId="0" borderId="0" xfId="0" applyNumberForma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25" fillId="34" borderId="8" xfId="0" applyFont="1" applyFill="1" applyBorder="1" applyAlignment="1">
      <alignment horizontal="center" vertical="center"/>
    </xf>
    <xf numFmtId="165" fontId="0" fillId="0" borderId="0" xfId="0" applyNumberFormat="1" applyFill="1"/>
    <xf numFmtId="0" fontId="0" fillId="0" borderId="0" xfId="0" applyFill="1" applyBorder="1" applyAlignment="1">
      <alignment horizontal="center"/>
    </xf>
    <xf numFmtId="11" fontId="0" fillId="0" borderId="9" xfId="0" applyNumberFormat="1" applyFill="1" applyBorder="1" applyAlignment="1">
      <alignment horizontal="center"/>
    </xf>
    <xf numFmtId="11" fontId="0" fillId="0" borderId="0" xfId="0" applyNumberFormat="1"/>
    <xf numFmtId="0" fontId="0" fillId="0" borderId="25" xfId="0" applyBorder="1"/>
    <xf numFmtId="14" fontId="0" fillId="0" borderId="25" xfId="0" applyNumberFormat="1" applyBorder="1"/>
    <xf numFmtId="0" fontId="25" fillId="0" borderId="25" xfId="0" applyFont="1" applyBorder="1"/>
    <xf numFmtId="0" fontId="0" fillId="2" borderId="0" xfId="0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2" borderId="0" xfId="0" applyFill="1" applyAlignment="1"/>
    <xf numFmtId="11" fontId="5" fillId="2" borderId="0" xfId="0" applyNumberFormat="1" applyFont="1" applyFill="1" applyAlignment="1">
      <alignment horizontal="center"/>
    </xf>
    <xf numFmtId="11" fontId="0" fillId="0" borderId="32" xfId="0" applyNumberFormat="1" applyBorder="1"/>
    <xf numFmtId="11" fontId="0" fillId="0" borderId="33" xfId="0" applyNumberFormat="1" applyBorder="1"/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left"/>
    </xf>
    <xf numFmtId="11" fontId="5" fillId="0" borderId="3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" fontId="5" fillId="0" borderId="34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/>
    </xf>
    <xf numFmtId="0" fontId="0" fillId="0" borderId="9" xfId="0" applyFill="1" applyBorder="1"/>
    <xf numFmtId="165" fontId="0" fillId="36" borderId="2" xfId="0" applyNumberFormat="1" applyFont="1" applyFill="1" applyBorder="1" applyAlignment="1">
      <alignment horizontal="center" vertical="center"/>
    </xf>
    <xf numFmtId="166" fontId="0" fillId="0" borderId="9" xfId="0" applyNumberFormat="1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0" fontId="0" fillId="2" borderId="13" xfId="0" applyFill="1" applyBorder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165" fontId="5" fillId="0" borderId="0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9" xfId="0" applyNumberFormat="1" applyFont="1" applyFill="1" applyBorder="1" applyAlignment="1">
      <alignment horizontal="center"/>
    </xf>
    <xf numFmtId="0" fontId="5" fillId="0" borderId="0" xfId="0" applyFont="1" applyFill="1"/>
    <xf numFmtId="167" fontId="5" fillId="0" borderId="2" xfId="0" applyNumberFormat="1" applyFont="1" applyFill="1" applyBorder="1" applyAlignment="1">
      <alignment horizontal="center" vertical="center"/>
    </xf>
    <xf numFmtId="167" fontId="5" fillId="37" borderId="3" xfId="0" applyNumberFormat="1" applyFont="1" applyFill="1" applyBorder="1" applyAlignment="1">
      <alignment horizontal="center" vertical="center"/>
    </xf>
    <xf numFmtId="166" fontId="0" fillId="37" borderId="0" xfId="0" applyNumberFormat="1" applyFill="1" applyAlignment="1">
      <alignment horizontal="center"/>
    </xf>
    <xf numFmtId="11" fontId="0" fillId="37" borderId="0" xfId="0" applyNumberFormat="1" applyFill="1" applyAlignment="1">
      <alignment horizontal="center"/>
    </xf>
    <xf numFmtId="0" fontId="25" fillId="2" borderId="0" xfId="0" applyFont="1" applyFill="1"/>
    <xf numFmtId="0" fontId="0" fillId="0" borderId="15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38" borderId="15" xfId="0" applyFill="1" applyBorder="1"/>
    <xf numFmtId="0" fontId="0" fillId="38" borderId="0" xfId="0" applyFill="1" applyBorder="1"/>
    <xf numFmtId="0" fontId="0" fillId="38" borderId="9" xfId="0" applyFill="1" applyBorder="1"/>
    <xf numFmtId="2" fontId="1" fillId="38" borderId="0" xfId="0" applyNumberFormat="1" applyFont="1" applyFill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right"/>
    </xf>
    <xf numFmtId="0" fontId="0" fillId="38" borderId="0" xfId="0" applyFill="1" applyAlignment="1">
      <alignment horizontal="center"/>
    </xf>
    <xf numFmtId="0" fontId="0" fillId="38" borderId="9" xfId="0" applyFill="1" applyBorder="1" applyAlignment="1">
      <alignment horizontal="center"/>
    </xf>
    <xf numFmtId="11" fontId="0" fillId="38" borderId="0" xfId="0" applyNumberFormat="1" applyFill="1"/>
    <xf numFmtId="166" fontId="11" fillId="38" borderId="0" xfId="0" applyNumberFormat="1" applyFont="1" applyFill="1" applyAlignment="1">
      <alignment horizontal="center"/>
    </xf>
    <xf numFmtId="166" fontId="11" fillId="38" borderId="9" xfId="0" applyNumberFormat="1" applyFont="1" applyFill="1" applyBorder="1" applyAlignment="1">
      <alignment horizontal="center"/>
    </xf>
    <xf numFmtId="165" fontId="5" fillId="38" borderId="0" xfId="0" applyNumberFormat="1" applyFont="1" applyFill="1" applyBorder="1" applyAlignment="1">
      <alignment horizontal="center"/>
    </xf>
    <xf numFmtId="165" fontId="5" fillId="38" borderId="9" xfId="0" applyNumberFormat="1" applyFont="1" applyFill="1" applyBorder="1" applyAlignment="1">
      <alignment horizontal="center"/>
    </xf>
    <xf numFmtId="165" fontId="5" fillId="38" borderId="0" xfId="0" applyNumberFormat="1" applyFont="1" applyFill="1" applyAlignment="1">
      <alignment horizontal="center"/>
    </xf>
    <xf numFmtId="165" fontId="0" fillId="38" borderId="0" xfId="0" applyNumberFormat="1" applyFill="1"/>
    <xf numFmtId="0" fontId="0" fillId="38" borderId="0" xfId="0" applyFont="1" applyFill="1"/>
    <xf numFmtId="0" fontId="0" fillId="38" borderId="0" xfId="0" applyFont="1" applyFill="1" applyAlignment="1">
      <alignment horizontal="right"/>
    </xf>
    <xf numFmtId="0" fontId="11" fillId="38" borderId="0" xfId="0" applyFont="1" applyFill="1" applyAlignment="1">
      <alignment horizontal="center"/>
    </xf>
    <xf numFmtId="0" fontId="5" fillId="38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1" fontId="0" fillId="0" borderId="0" xfId="0" applyNumberFormat="1" applyFill="1" applyBorder="1"/>
    <xf numFmtId="11" fontId="0" fillId="38" borderId="0" xfId="0" applyNumberFormat="1" applyFill="1" applyBorder="1"/>
    <xf numFmtId="168" fontId="0" fillId="0" borderId="29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4" fillId="0" borderId="32" xfId="0" applyFont="1" applyBorder="1"/>
    <xf numFmtId="11" fontId="0" fillId="0" borderId="33" xfId="0" applyNumberFormat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4" fillId="34" borderId="3" xfId="0" applyNumberFormat="1" applyFon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5" fillId="34" borderId="0" xfId="0" applyFont="1" applyFill="1" applyBorder="1" applyAlignment="1"/>
    <xf numFmtId="11" fontId="0" fillId="34" borderId="0" xfId="0" applyNumberFormat="1" applyFill="1"/>
    <xf numFmtId="0" fontId="0" fillId="34" borderId="0" xfId="0" applyFill="1"/>
    <xf numFmtId="165" fontId="8" fillId="34" borderId="0" xfId="0" applyNumberFormat="1" applyFont="1" applyFill="1" applyBorder="1" applyAlignment="1">
      <alignment horizontal="left"/>
    </xf>
    <xf numFmtId="11" fontId="30" fillId="0" borderId="3" xfId="0" applyNumberFormat="1" applyFont="1" applyFill="1" applyBorder="1" applyAlignment="1">
      <alignment horizontal="center" vertical="center"/>
    </xf>
    <xf numFmtId="11" fontId="32" fillId="0" borderId="2" xfId="0" applyNumberFormat="1" applyFont="1" applyBorder="1" applyAlignment="1">
      <alignment horizontal="center"/>
    </xf>
    <xf numFmtId="165" fontId="30" fillId="0" borderId="30" xfId="0" applyNumberFormat="1" applyFont="1" applyBorder="1" applyAlignment="1">
      <alignment horizontal="center" vertical="center"/>
    </xf>
    <xf numFmtId="165" fontId="30" fillId="0" borderId="2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38" borderId="0" xfId="0" applyNumberFormat="1" applyFill="1" applyAlignment="1">
      <alignment horizontal="center"/>
    </xf>
    <xf numFmtId="2" fontId="5" fillId="38" borderId="9" xfId="0" applyNumberFormat="1" applyFont="1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0" fillId="35" borderId="29" xfId="0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37" borderId="0" xfId="0" applyFill="1" applyBorder="1"/>
    <xf numFmtId="0" fontId="5" fillId="0" borderId="0" xfId="0" applyFont="1" applyFill="1" applyBorder="1"/>
    <xf numFmtId="165" fontId="1" fillId="0" borderId="9" xfId="0" applyNumberFormat="1" applyFont="1" applyBorder="1" applyAlignment="1">
      <alignment horizontal="center"/>
    </xf>
    <xf numFmtId="165" fontId="1" fillId="0" borderId="9" xfId="0" applyNumberFormat="1" applyFont="1" applyFill="1" applyBorder="1" applyAlignment="1">
      <alignment horizontal="center"/>
    </xf>
    <xf numFmtId="165" fontId="1" fillId="38" borderId="9" xfId="0" applyNumberFormat="1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0" xfId="0" applyNumberFormat="1" applyBorder="1"/>
    <xf numFmtId="165" fontId="0" fillId="0" borderId="0" xfId="0" applyNumberFormat="1" applyFill="1" applyBorder="1"/>
    <xf numFmtId="165" fontId="0" fillId="38" borderId="0" xfId="0" applyNumberFormat="1" applyFill="1" applyBorder="1"/>
    <xf numFmtId="0" fontId="0" fillId="0" borderId="35" xfId="0" applyFill="1" applyBorder="1" applyAlignment="1">
      <alignment horizontal="center"/>
    </xf>
    <xf numFmtId="165" fontId="1" fillId="0" borderId="36" xfId="0" applyNumberFormat="1" applyFont="1" applyFill="1" applyBorder="1" applyAlignment="1">
      <alignment horizontal="center"/>
    </xf>
    <xf numFmtId="0" fontId="0" fillId="0" borderId="36" xfId="0" applyFill="1" applyBorder="1"/>
    <xf numFmtId="0" fontId="0" fillId="38" borderId="36" xfId="0" applyFill="1" applyBorder="1"/>
    <xf numFmtId="0" fontId="30" fillId="0" borderId="2" xfId="0" applyFont="1" applyBorder="1" applyAlignment="1">
      <alignment horizontal="center"/>
    </xf>
    <xf numFmtId="165" fontId="0" fillId="0" borderId="9" xfId="0" applyNumberFormat="1" applyBorder="1"/>
    <xf numFmtId="165" fontId="0" fillId="0" borderId="9" xfId="0" applyNumberFormat="1" applyFill="1" applyBorder="1"/>
    <xf numFmtId="165" fontId="0" fillId="38" borderId="9" xfId="0" applyNumberFormat="1" applyFill="1" applyBorder="1"/>
    <xf numFmtId="1" fontId="36" fillId="0" borderId="3" xfId="0" applyNumberFormat="1" applyFont="1" applyFill="1" applyBorder="1" applyAlignment="1">
      <alignment horizontal="center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/>
    </xf>
    <xf numFmtId="11" fontId="0" fillId="35" borderId="30" xfId="0" applyNumberFormat="1" applyFill="1" applyBorder="1" applyAlignment="1">
      <alignment horizontal="center"/>
    </xf>
    <xf numFmtId="166" fontId="0" fillId="35" borderId="30" xfId="0" applyNumberFormat="1" applyFill="1" applyBorder="1" applyAlignment="1">
      <alignment horizontal="center"/>
    </xf>
    <xf numFmtId="166" fontId="0" fillId="35" borderId="31" xfId="0" applyNumberForma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167" fontId="7" fillId="37" borderId="3" xfId="0" applyNumberFormat="1" applyFont="1" applyFill="1" applyBorder="1" applyAlignment="1">
      <alignment horizontal="center" vertical="center"/>
    </xf>
    <xf numFmtId="167" fontId="7" fillId="0" borderId="2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5" xfId="0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35" borderId="27" xfId="0" applyFill="1" applyBorder="1" applyAlignment="1">
      <alignment horizontal="center"/>
    </xf>
    <xf numFmtId="0" fontId="0" fillId="35" borderId="28" xfId="0" applyFill="1" applyBorder="1" applyAlignment="1">
      <alignment horizontal="center"/>
    </xf>
    <xf numFmtId="11" fontId="0" fillId="0" borderId="26" xfId="0" applyNumberForma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5" fillId="0" borderId="27" xfId="0" applyFont="1" applyFill="1" applyBorder="1" applyAlignment="1">
      <alignment horizontal="center"/>
    </xf>
    <xf numFmtId="0" fontId="25" fillId="0" borderId="28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/>
    </xf>
    <xf numFmtId="0" fontId="5" fillId="34" borderId="5" xfId="0" applyFont="1" applyFill="1" applyBorder="1" applyAlignment="1">
      <alignment horizontal="center"/>
    </xf>
    <xf numFmtId="0" fontId="5" fillId="34" borderId="6" xfId="0" applyFont="1" applyFill="1" applyBorder="1" applyAlignment="1">
      <alignment horizontal="center"/>
    </xf>
    <xf numFmtId="0" fontId="5" fillId="34" borderId="7" xfId="0" applyFont="1" applyFill="1" applyBorder="1" applyAlignment="1">
      <alignment horizontal="center"/>
    </xf>
  </cellXfs>
  <cellStyles count="56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D8AA04B2-7D95-48D0-A725-6A5A0AC7AAE2}"/>
    <cellStyle name="60% - Accent2 2" xfId="36" xr:uid="{4EFDAC4F-4F50-40DC-84AC-020985689404}"/>
    <cellStyle name="60% - Accent3 2" xfId="37" xr:uid="{A97DCC6F-3A84-4655-8E48-717A5916470B}"/>
    <cellStyle name="60% - Accent4 2" xfId="38" xr:uid="{9D27A116-5BBF-4CB5-A414-832B42FAF400}"/>
    <cellStyle name="60% - Accent5 2" xfId="39" xr:uid="{917B058C-A972-4B84-BC99-65A167CF678D}"/>
    <cellStyle name="60% - Accent6 2" xfId="40" xr:uid="{E15B49E0-135C-471A-BB91-78A55A1381C1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 2" xfId="42" xr:uid="{54AAEA13-51A5-4655-98E1-5FA3FD6D3B14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74E436E0-C404-443A-BDA7-39E6F56DC513}"/>
    <cellStyle name="Normal" xfId="0" builtinId="0"/>
    <cellStyle name="Normal 2" xfId="43" xr:uid="{8C4FA8C3-AFC4-4504-B9C2-31E95694EC3B}"/>
    <cellStyle name="Normal 3" xfId="45" xr:uid="{3695F4DF-E64D-4471-969D-A4BD96F5AF4B}"/>
    <cellStyle name="Normal 4" xfId="50" xr:uid="{B1392CEE-2F9D-46C2-8B4D-71BD1F144E99}"/>
    <cellStyle name="Normal 5" xfId="53" xr:uid="{AFC4023D-3A5A-47E2-AE39-453A0A95D188}"/>
    <cellStyle name="Normal 6" xfId="55" xr:uid="{7AC9F754-F513-4A00-9B2E-8819E0422A5F}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Vírgula 2" xfId="44" xr:uid="{014097B6-D62E-47FD-939B-4D0A126433F0}"/>
    <cellStyle name="Vírgula 3" xfId="46" xr:uid="{A9169C65-9679-4480-94BC-379BA51F5FB3}"/>
    <cellStyle name="Vírgula 4" xfId="47" xr:uid="{841FBCF8-6D4C-4EC5-95CD-13E3BA8A78A8}"/>
    <cellStyle name="Vírgula 5" xfId="48" xr:uid="{6DD1A164-3859-422A-9A35-C3DF068ADC8D}"/>
    <cellStyle name="Vírgula 6" xfId="49" xr:uid="{CCC41D2C-34D0-4EC9-9B95-E19F242B3E48}"/>
    <cellStyle name="Vírgula 7" xfId="51" xr:uid="{7F6241AA-AE4D-46AE-AA58-94DCCBC9A19C}"/>
    <cellStyle name="Vírgula 8" xfId="52" xr:uid="{49A08A81-836A-4FB9-9332-E3D702D4DFE3}"/>
    <cellStyle name="Vírgula 9" xfId="54" xr:uid="{FEB4B4CB-EFCE-4CF2-8A39-A3420B13E791}"/>
    <cellStyle name="Warning Text" xfId="13" builtinId="11" customBuiltin="1"/>
  </cellStyles>
  <dxfs count="0"/>
  <tableStyles count="0" defaultTableStyle="TableStyleMedium2" defaultPivotStyle="PivotStyleLight16"/>
  <colors>
    <mruColors>
      <color rgb="FFD686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66675</xdr:colOff>
      <xdr:row>3</xdr:row>
      <xdr:rowOff>14287</xdr:rowOff>
    </xdr:from>
    <xdr:ext cx="53226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BADA4EC-CE1F-4FC6-8524-9BD8648C2CB1}"/>
                </a:ext>
              </a:extLst>
            </xdr:cNvPr>
            <xdr:cNvSpPr txBox="1"/>
          </xdr:nvSpPr>
          <xdr:spPr>
            <a:xfrm>
              <a:off x="7058025" y="585787"/>
              <a:ext cx="53226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CA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BADA4EC-CE1F-4FC6-8524-9BD8648C2CB1}"/>
                </a:ext>
              </a:extLst>
            </xdr:cNvPr>
            <xdr:cNvSpPr txBox="1"/>
          </xdr:nvSpPr>
          <xdr:spPr>
            <a:xfrm>
              <a:off x="7058025" y="585787"/>
              <a:ext cx="53226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𝐴=</a:t>
              </a:r>
              <a:r>
                <a:rPr lang="el-GR" sz="1100" i="0">
                  <a:latin typeface="Cambria Math" panose="02040503050406030204" pitchFamily="18" charset="0"/>
                </a:rPr>
                <a:t>𝜋</a:t>
              </a:r>
              <a:r>
                <a:rPr lang="en-CA" sz="1100" i="0">
                  <a:latin typeface="Cambria Math" panose="02040503050406030204" pitchFamily="18" charset="0"/>
                </a:rPr>
                <a:t>𝑟^2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11</xdr:col>
      <xdr:colOff>276784</xdr:colOff>
      <xdr:row>0</xdr:row>
      <xdr:rowOff>153520</xdr:rowOff>
    </xdr:from>
    <xdr:ext cx="1733551" cy="378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C0C94C0-5FF9-4926-A412-258B4F8E8F10}"/>
                </a:ext>
              </a:extLst>
            </xdr:cNvPr>
            <xdr:cNvSpPr txBox="1"/>
          </xdr:nvSpPr>
          <xdr:spPr>
            <a:xfrm>
              <a:off x="8703608" y="153520"/>
              <a:ext cx="1733551" cy="378117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2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CA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CA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sub>
                        </m:sSub>
                      </m:den>
                    </m:f>
                    <m:func>
                      <m:funcPr>
                        <m:ctrlPr>
                          <a:rPr lang="en-CA" sz="12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CA" sz="1200" i="1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CA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sSub>
                              <m:sSubPr>
                                <m:ctrlPr>
                                  <a:rPr lang="en-CA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CA" sz="1200" i="1"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n-CA" sz="12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sub>
                            </m:sSub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𝜁</m:t>
                            </m:r>
                            <m:r>
                              <a:rPr lang="pt-BR" sz="1200" b="0" i="1" baseline="-25000">
                                <a:latin typeface="Cambria Math" panose="02040503050406030204" pitchFamily="18" charset="0"/>
                              </a:rPr>
                              <m:t>𝐼𝐶𝑃</m:t>
                            </m:r>
                            <m:f>
                              <m:fPr>
                                <m:ctrlPr>
                                  <a:rPr lang="en-CA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CA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CA" sz="1200" i="1">
                                        <a:latin typeface="Cambria Math" panose="02040503050406030204" pitchFamily="18" charset="0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CA" sz="12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CA" sz="1200" i="1">
                                    <a:latin typeface="Cambria Math" panose="02040503050406030204" pitchFamily="18" charset="0"/>
                                  </a:rPr>
                                  <m:t>𝑈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CA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C0C94C0-5FF9-4926-A412-258B4F8E8F10}"/>
                </a:ext>
              </a:extLst>
            </xdr:cNvPr>
            <xdr:cNvSpPr txBox="1"/>
          </xdr:nvSpPr>
          <xdr:spPr>
            <a:xfrm>
              <a:off x="8703608" y="153520"/>
              <a:ext cx="1733551" cy="378117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200" i="0">
                  <a:latin typeface="Cambria Math" panose="02040503050406030204" pitchFamily="18" charset="0"/>
                </a:rPr>
                <a:t>𝑡=1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CA" sz="1200" i="0">
                  <a:latin typeface="Cambria Math" panose="02040503050406030204" pitchFamily="18" charset="0"/>
                </a:rPr>
                <a:t>𝜆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CA" sz="1200" i="0">
                  <a:latin typeface="Cambria Math" panose="02040503050406030204" pitchFamily="18" charset="0"/>
                </a:rPr>
                <a:t>𝛼   ln⁡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CA" sz="1200" i="0">
                  <a:latin typeface="Cambria Math" panose="02040503050406030204" pitchFamily="18" charset="0"/>
                </a:rPr>
                <a:t>1+𝑔𝜆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CA" sz="1200" i="0">
                  <a:latin typeface="Cambria Math" panose="02040503050406030204" pitchFamily="18" charset="0"/>
                </a:rPr>
                <a:t>𝛼 𝜁</a:t>
              </a:r>
              <a:r>
                <a:rPr lang="pt-BR" sz="1200" b="0" i="0" baseline="-25000">
                  <a:latin typeface="Cambria Math" panose="02040503050406030204" pitchFamily="18" charset="0"/>
                </a:rPr>
                <a:t>𝐼𝐶𝑃</a:t>
              </a:r>
              <a:r>
                <a:rPr lang="en-CA" sz="1200" b="0" i="0" baseline="-2500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CA" sz="1200" i="0">
                  <a:latin typeface="Cambria Math" panose="02040503050406030204" pitchFamily="18" charset="0"/>
                </a:rPr>
                <a:t>𝜌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CA" sz="1200" i="0">
                  <a:latin typeface="Cambria Math" panose="02040503050406030204" pitchFamily="18" charset="0"/>
                </a:rPr>
                <a:t>𝑠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CA" sz="1200" i="0">
                  <a:latin typeface="Cambria Math" panose="02040503050406030204" pitchFamily="18" charset="0"/>
                </a:rPr>
                <a:t>𝑈)</a:t>
              </a:r>
              <a:endParaRPr lang="en-CA" sz="1200"/>
            </a:p>
          </xdr:txBody>
        </xdr:sp>
      </mc:Fallback>
    </mc:AlternateContent>
    <xdr:clientData/>
  </xdr:oneCellAnchor>
  <xdr:oneCellAnchor>
    <xdr:from>
      <xdr:col>11</xdr:col>
      <xdr:colOff>280147</xdr:colOff>
      <xdr:row>3</xdr:row>
      <xdr:rowOff>67235</xdr:rowOff>
    </xdr:from>
    <xdr:ext cx="198746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133446A-ABC1-418A-98DD-8B766F54AE09}"/>
                </a:ext>
              </a:extLst>
            </xdr:cNvPr>
            <xdr:cNvSpPr txBox="1"/>
          </xdr:nvSpPr>
          <xdr:spPr>
            <a:xfrm>
              <a:off x="8706971" y="649941"/>
              <a:ext cx="1987467" cy="54566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CA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CA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l-GR" sz="120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sub>
                        </m:sSub>
                      </m:num>
                      <m:den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  <m:r>
                      <a:rPr lang="en-CA" sz="12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CA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CA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CA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CA" sz="120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CA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CA" sz="1200" i="1"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en-CA" sz="12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CA" sz="120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CA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CA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CA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CA" sz="12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CA" sz="1200" i="1">
                                            <a:latin typeface="Cambria Math" panose="02040503050406030204" pitchFamily="18" charset="0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n-CA" sz="120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CA" sz="120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CA" sz="120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CA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CA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CA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CA" sz="12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CA" sz="1200" i="1">
                                            <a:latin typeface="Cambria Math" panose="02040503050406030204" pitchFamily="18" charset="0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n-CA" sz="1200" i="1">
                                            <a:latin typeface="Cambria Math" panose="02040503050406030204" pitchFamily="18" charset="0"/>
                                          </a:rPr>
                                          <m:t>𝑈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CA" sz="120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CA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133446A-ABC1-418A-98DD-8B766F54AE09}"/>
                </a:ext>
              </a:extLst>
            </xdr:cNvPr>
            <xdr:cNvSpPr txBox="1"/>
          </xdr:nvSpPr>
          <xdr:spPr>
            <a:xfrm>
              <a:off x="8706971" y="649941"/>
              <a:ext cx="1987467" cy="54566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200" i="0">
                  <a:latin typeface="Cambria Math" panose="02040503050406030204" pitchFamily="18" charset="0"/>
                </a:rPr>
                <a:t>𝜎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t-BR" sz="1200" b="0" i="0">
                  <a:latin typeface="Cambria Math" panose="02040503050406030204" pitchFamily="18" charset="0"/>
                </a:rPr>
                <a:t>𝑡</a:t>
              </a:r>
              <a:r>
                <a:rPr lang="el-GR" sz="1200" i="0">
                  <a:latin typeface="Cambria Math" panose="02040503050406030204" pitchFamily="18" charset="0"/>
                </a:rPr>
                <a:t> 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pt-BR" sz="1200" b="0" i="0">
                  <a:latin typeface="Cambria Math" panose="02040503050406030204" pitchFamily="18" charset="0"/>
                </a:rPr>
                <a:t>𝑡</a:t>
              </a:r>
              <a:r>
                <a:rPr lang="el-GR" sz="1200" i="0">
                  <a:latin typeface="Cambria Math" panose="02040503050406030204" pitchFamily="18" charset="0"/>
                </a:rPr>
                <a:t> 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CA" sz="1200" i="0">
                  <a:latin typeface="Cambria Math" panose="02040503050406030204" pitchFamily="18" charset="0"/>
                </a:rPr>
                <a:t>=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</a:t>
              </a:r>
              <a:r>
                <a:rPr lang="en-CA" sz="1200" i="0">
                  <a:latin typeface="Cambria Math" panose="02040503050406030204" pitchFamily="18" charset="0"/>
                </a:rPr>
                <a:t>1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CA" sz="1200" i="0">
                  <a:latin typeface="Cambria Math" panose="02040503050406030204" pitchFamily="18" charset="0"/>
                </a:rPr>
                <a:t>𝑁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CA" sz="1200" i="0">
                  <a:latin typeface="Cambria Math" panose="02040503050406030204" pitchFamily="18" charset="0"/>
                </a:rPr>
                <a:t>𝑠 )+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CA" sz="1200" i="0">
                  <a:latin typeface="Cambria Math" panose="02040503050406030204" pitchFamily="18" charset="0"/>
                </a:rPr>
                <a:t>𝜎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CA" sz="1200" i="0">
                  <a:latin typeface="Cambria Math" panose="02040503050406030204" pitchFamily="18" charset="0"/>
                </a:rPr>
                <a:t>𝑡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CA" sz="1200" i="0">
                  <a:latin typeface="Cambria Math" panose="02040503050406030204" pitchFamily="18" charset="0"/>
                </a:rPr>
                <a:t>𝑡)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CA" sz="1200" i="0">
                  <a:latin typeface="Cambria Math" panose="02040503050406030204" pitchFamily="18" charset="0"/>
                </a:rPr>
                <a:t>2+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CA" sz="1200" i="0">
                  <a:latin typeface="Cambria Math" panose="02040503050406030204" pitchFamily="18" charset="0"/>
                </a:rPr>
                <a:t>𝜎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CA" sz="1200" i="0">
                  <a:latin typeface="Cambria Math" panose="02040503050406030204" pitchFamily="18" charset="0"/>
                </a:rPr>
                <a:t>𝑈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CA" sz="1200" i="0">
                  <a:latin typeface="Cambria Math" panose="02040503050406030204" pitchFamily="18" charset="0"/>
                </a:rPr>
                <a:t>𝑈)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CA" sz="1200" i="0">
                  <a:latin typeface="Cambria Math" panose="02040503050406030204" pitchFamily="18" charset="0"/>
                </a:rPr>
                <a:t>2 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CA" sz="1200"/>
            </a:p>
          </xdr:txBody>
        </xdr:sp>
      </mc:Fallback>
    </mc:AlternateContent>
    <xdr:clientData/>
  </xdr:oneCellAnchor>
  <xdr:oneCellAnchor>
    <xdr:from>
      <xdr:col>16</xdr:col>
      <xdr:colOff>0</xdr:colOff>
      <xdr:row>1</xdr:row>
      <xdr:rowOff>22412</xdr:rowOff>
    </xdr:from>
    <xdr:ext cx="5619750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A72200-A734-4301-A710-F36F222DE8CB}"/>
            </a:ext>
          </a:extLst>
        </xdr:cNvPr>
        <xdr:cNvSpPr txBox="1"/>
      </xdr:nvSpPr>
      <xdr:spPr>
        <a:xfrm>
          <a:off x="10918031" y="212912"/>
          <a:ext cx="5619750" cy="436786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Note:</a:t>
          </a:r>
          <a:r>
            <a:rPr lang="en-CA" sz="1100" baseline="0"/>
            <a:t> </a:t>
          </a:r>
          <a:r>
            <a:rPr lang="en-CA" sz="1100"/>
            <a:t>You can either use ratio </a:t>
          </a:r>
          <a:r>
            <a:rPr lang="en-CA" sz="1100" baseline="30000"/>
            <a:t>238</a:t>
          </a:r>
          <a:r>
            <a:rPr lang="en-CA" sz="1100"/>
            <a:t>U/</a:t>
          </a:r>
          <a:r>
            <a:rPr lang="en-CA" sz="1100" baseline="30000"/>
            <a:t>43</a:t>
          </a:r>
          <a:r>
            <a:rPr lang="en-CA" sz="1100"/>
            <a:t>Ca based on cps, or U ppm. Whatever you choose for zeta calculation you must use for age calculation too</a:t>
          </a:r>
        </a:p>
      </xdr:txBody>
    </xdr:sp>
    <xdr:clientData/>
  </xdr:oneCellAnchor>
  <xdr:oneCellAnchor>
    <xdr:from>
      <xdr:col>11</xdr:col>
      <xdr:colOff>298450</xdr:colOff>
      <xdr:row>7</xdr:row>
      <xdr:rowOff>6350</xdr:rowOff>
    </xdr:from>
    <xdr:ext cx="2154243" cy="378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F6087E7-686F-4149-A288-6463795F24AC}"/>
                </a:ext>
              </a:extLst>
            </xdr:cNvPr>
            <xdr:cNvSpPr txBox="1"/>
          </xdr:nvSpPr>
          <xdr:spPr>
            <a:xfrm>
              <a:off x="8293100" y="1377950"/>
              <a:ext cx="2154243" cy="378117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2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200" b="0" i="1" baseline="-25000">
                        <a:latin typeface="Cambria Math" panose="02040503050406030204" pitchFamily="18" charset="0"/>
                      </a:rPr>
                      <m:t>𝑝𝑜𝑜𝑙𝑒𝑑</m:t>
                    </m:r>
                    <m:r>
                      <a:rPr lang="en-CA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CA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sub>
                        </m:sSub>
                      </m:den>
                    </m:f>
                    <m:func>
                      <m:funcPr>
                        <m:ctrlPr>
                          <a:rPr lang="en-CA" sz="12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CA" sz="1200" i="1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CA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sSub>
                              <m:sSubPr>
                                <m:ctrlPr>
                                  <a:rPr lang="en-CA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CA" sz="1200" i="1"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n-CA" sz="12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sub>
                            </m:sSub>
                            <m:r>
                              <a:rPr lang="en-CA" sz="1200" i="1">
                                <a:latin typeface="Cambria Math" panose="02040503050406030204" pitchFamily="18" charset="0"/>
                              </a:rPr>
                              <m:t>𝜁</m:t>
                            </m:r>
                            <m:r>
                              <a:rPr lang="pt-BR" sz="1200" b="0" i="1" baseline="-25000">
                                <a:latin typeface="Cambria Math" panose="02040503050406030204" pitchFamily="18" charset="0"/>
                              </a:rPr>
                              <m:t>𝐼𝐶𝑃</m:t>
                            </m:r>
                            <m:f>
                              <m:fPr>
                                <m:ctrlPr>
                                  <a:rPr lang="en-CA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CA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l-GR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Σ</m:t>
                                    </m:r>
                                  </m:e>
                                  <m:sub>
                                    <m:r>
                                      <a:rPr lang="pt-BR" sz="1200" b="0" i="1"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  <m:r>
                                      <a:rPr lang="en-CA" sz="12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l-G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Σ</m:t>
                                </m:r>
                                <m:r>
                                  <a:rPr lang="pt-BR" sz="1100" b="0" i="1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𝑈𝑥𝐴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CA" sz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F6087E7-686F-4149-A288-6463795F24AC}"/>
                </a:ext>
              </a:extLst>
            </xdr:cNvPr>
            <xdr:cNvSpPr txBox="1"/>
          </xdr:nvSpPr>
          <xdr:spPr>
            <a:xfrm>
              <a:off x="8293100" y="1377950"/>
              <a:ext cx="2154243" cy="378117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200" i="0">
                  <a:latin typeface="Cambria Math" panose="02040503050406030204" pitchFamily="18" charset="0"/>
                </a:rPr>
                <a:t>𝑡</a:t>
              </a:r>
              <a:r>
                <a:rPr lang="pt-BR" sz="1200" b="0" i="0" baseline="-25000">
                  <a:latin typeface="Cambria Math" panose="02040503050406030204" pitchFamily="18" charset="0"/>
                </a:rPr>
                <a:t>𝑝𝑜𝑜𝑙𝑒𝑑</a:t>
              </a:r>
              <a:r>
                <a:rPr lang="en-CA" sz="1200" i="0">
                  <a:latin typeface="Cambria Math" panose="02040503050406030204" pitchFamily="18" charset="0"/>
                </a:rPr>
                <a:t>=1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CA" sz="1200" i="0">
                  <a:latin typeface="Cambria Math" panose="02040503050406030204" pitchFamily="18" charset="0"/>
                </a:rPr>
                <a:t>𝜆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CA" sz="1200" i="0">
                  <a:latin typeface="Cambria Math" panose="02040503050406030204" pitchFamily="18" charset="0"/>
                </a:rPr>
                <a:t>𝛼   ln⁡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CA" sz="1200" i="0">
                  <a:latin typeface="Cambria Math" panose="02040503050406030204" pitchFamily="18" charset="0"/>
                </a:rPr>
                <a:t>1+𝑔𝜆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CA" sz="1200" i="0">
                  <a:latin typeface="Cambria Math" panose="02040503050406030204" pitchFamily="18" charset="0"/>
                </a:rPr>
                <a:t>𝛼 𝜁</a:t>
              </a:r>
              <a:r>
                <a:rPr lang="pt-BR" sz="1200" b="0" i="0" baseline="-25000">
                  <a:latin typeface="Cambria Math" panose="02040503050406030204" pitchFamily="18" charset="0"/>
                </a:rPr>
                <a:t>𝐼𝐶𝑃</a:t>
              </a:r>
              <a:r>
                <a:rPr lang="en-CA" sz="1200" b="0" i="0" baseline="-2500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l-GR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Σ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sz="1200" b="0" i="0">
                  <a:latin typeface="Cambria Math" panose="02040503050406030204" pitchFamily="18" charset="0"/>
                </a:rPr>
                <a:t>𝑁</a:t>
              </a:r>
              <a:r>
                <a:rPr lang="en-CA" sz="1200" i="0">
                  <a:latin typeface="Cambria Math" panose="02040503050406030204" pitchFamily="18" charset="0"/>
                </a:rPr>
                <a:t>𝑠</a:t>
              </a:r>
              <a:r>
                <a:rPr lang="en-CA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pt-BR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𝑈𝑥𝐴</a:t>
              </a:r>
              <a:r>
                <a:rPr lang="en-CA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CA" sz="1200"/>
            </a:p>
          </xdr:txBody>
        </xdr:sp>
      </mc:Fallback>
    </mc:AlternateContent>
    <xdr:clientData/>
  </xdr:oneCellAnchor>
  <xdr:oneCellAnchor>
    <xdr:from>
      <xdr:col>16</xdr:col>
      <xdr:colOff>10505</xdr:colOff>
      <xdr:row>3</xdr:row>
      <xdr:rowOff>165286</xdr:rowOff>
    </xdr:from>
    <xdr:ext cx="5644963" cy="78721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38CC3CC-0E50-4D46-B03C-9DBFFDBE922F}"/>
            </a:ext>
          </a:extLst>
        </xdr:cNvPr>
        <xdr:cNvSpPr txBox="1"/>
      </xdr:nvSpPr>
      <xdr:spPr>
        <a:xfrm>
          <a:off x="10928536" y="748692"/>
          <a:ext cx="5644963" cy="78721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 b="1"/>
            <a:t>Update on</a:t>
          </a:r>
          <a:r>
            <a:rPr lang="en-CA" sz="1100" b="1" baseline="0"/>
            <a:t> each new batch:</a:t>
          </a:r>
        </a:p>
        <a:p>
          <a:r>
            <a:rPr lang="en-CA" sz="1100"/>
            <a:t>- Ns, diameter, U/Ca, U/Ca error, zeta, zeta error</a:t>
          </a:r>
        </a:p>
        <a:p>
          <a:r>
            <a:rPr lang="en-CA" sz="1100"/>
            <a:t>- Double check used values for calculations of pooled age</a:t>
          </a:r>
        </a:p>
        <a:p>
          <a:r>
            <a:rPr lang="en-CA" sz="1100"/>
            <a:t>-Names in red</a:t>
          </a:r>
          <a:r>
            <a:rPr lang="en-CA" sz="1100" baseline="0"/>
            <a:t> sign equations</a:t>
          </a:r>
          <a:endParaRPr lang="en-CA" sz="1100"/>
        </a:p>
        <a:p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D42D-F3BF-4558-8222-D32AAF2FBC70}">
  <dimension ref="A1:E58"/>
  <sheetViews>
    <sheetView workbookViewId="0">
      <selection activeCell="C1" sqref="C1:C1048576"/>
    </sheetView>
  </sheetViews>
  <sheetFormatPr defaultRowHeight="15"/>
  <sheetData>
    <row r="1" spans="1:5" ht="18">
      <c r="A1" s="62" t="s">
        <v>16</v>
      </c>
      <c r="B1" s="64" t="s">
        <v>103</v>
      </c>
      <c r="C1" s="159" t="s">
        <v>185</v>
      </c>
      <c r="D1" s="160" t="s">
        <v>184</v>
      </c>
      <c r="E1" s="143" t="s">
        <v>119</v>
      </c>
    </row>
    <row r="2" spans="1:5">
      <c r="A2" s="21" t="s">
        <v>35</v>
      </c>
      <c r="B2">
        <v>7</v>
      </c>
      <c r="C2" s="82">
        <v>9.0499999999999999E-4</v>
      </c>
      <c r="D2" s="70">
        <v>1.5999999999999999E-5</v>
      </c>
      <c r="E2" s="144"/>
    </row>
    <row r="3" spans="1:5">
      <c r="A3" s="21" t="s">
        <v>36</v>
      </c>
      <c r="B3">
        <v>1</v>
      </c>
      <c r="C3" s="82">
        <v>8.2799999999999996E-4</v>
      </c>
      <c r="D3" s="70">
        <v>1.7E-5</v>
      </c>
      <c r="E3" s="145" t="s">
        <v>84</v>
      </c>
    </row>
    <row r="4" spans="1:5">
      <c r="A4" s="21" t="s">
        <v>37</v>
      </c>
      <c r="B4">
        <v>2</v>
      </c>
      <c r="C4" s="82">
        <v>7.7399999999999995E-4</v>
      </c>
      <c r="D4" s="70">
        <v>1.5E-5</v>
      </c>
      <c r="E4" s="145"/>
    </row>
    <row r="5" spans="1:5">
      <c r="A5" s="21" t="s">
        <v>38</v>
      </c>
      <c r="B5">
        <v>1</v>
      </c>
      <c r="C5" s="82">
        <v>4.1599999999999997E-4</v>
      </c>
      <c r="D5" s="70">
        <v>2.1999999999999999E-5</v>
      </c>
      <c r="E5" s="145"/>
    </row>
    <row r="6" spans="1:5">
      <c r="A6" s="21" t="s">
        <v>39</v>
      </c>
      <c r="B6">
        <v>2</v>
      </c>
      <c r="C6" s="82">
        <v>7.2400000000000003E-4</v>
      </c>
      <c r="D6" s="70">
        <v>1.9000000000000001E-5</v>
      </c>
      <c r="E6" s="145" t="s">
        <v>85</v>
      </c>
    </row>
    <row r="7" spans="1:5">
      <c r="A7" s="21" t="s">
        <v>40</v>
      </c>
      <c r="B7">
        <v>1</v>
      </c>
      <c r="C7" s="82">
        <v>1.22E-4</v>
      </c>
      <c r="D7" s="70">
        <v>1.2999999999999999E-5</v>
      </c>
      <c r="E7" s="145"/>
    </row>
    <row r="8" spans="1:5">
      <c r="A8" s="21" t="s">
        <v>41</v>
      </c>
      <c r="B8">
        <v>3</v>
      </c>
      <c r="C8" s="82">
        <v>9.2900000000000003E-4</v>
      </c>
      <c r="D8" s="70">
        <v>3.1999999999999999E-5</v>
      </c>
      <c r="E8" s="145" t="s">
        <v>86</v>
      </c>
    </row>
    <row r="9" spans="1:5">
      <c r="A9" s="21" t="s">
        <v>42</v>
      </c>
      <c r="B9">
        <v>2</v>
      </c>
      <c r="C9" s="82">
        <v>5.2099999999999998E-4</v>
      </c>
      <c r="D9" s="70">
        <v>2.3E-5</v>
      </c>
      <c r="E9" s="145"/>
    </row>
    <row r="10" spans="1:5">
      <c r="A10" s="35" t="s">
        <v>43</v>
      </c>
      <c r="B10" s="26">
        <v>4</v>
      </c>
      <c r="C10" s="82">
        <v>9.0700000000000004E-4</v>
      </c>
      <c r="D10" s="71">
        <v>2.5000000000000001E-5</v>
      </c>
      <c r="E10" s="145" t="s">
        <v>87</v>
      </c>
    </row>
    <row r="11" spans="1:5">
      <c r="A11" s="92" t="s">
        <v>81</v>
      </c>
      <c r="B11" s="94"/>
      <c r="C11" s="98">
        <v>5.0000000000000001E-4</v>
      </c>
      <c r="D11" s="99">
        <v>1.9000000000000001E-4</v>
      </c>
      <c r="E11" s="146"/>
    </row>
    <row r="12" spans="1:5">
      <c r="A12" s="35" t="s">
        <v>44</v>
      </c>
      <c r="B12" s="73">
        <v>2</v>
      </c>
      <c r="C12" s="82">
        <v>5.8500000000000002E-4</v>
      </c>
      <c r="D12" s="71">
        <v>3.8999999999999999E-5</v>
      </c>
      <c r="E12" s="145"/>
    </row>
    <row r="13" spans="1:5">
      <c r="A13" s="92" t="s">
        <v>82</v>
      </c>
      <c r="B13" s="105"/>
      <c r="C13" s="98">
        <v>1.5699999999999999E-2</v>
      </c>
      <c r="D13" s="99">
        <v>9.4000000000000004E-3</v>
      </c>
      <c r="E13" s="146"/>
    </row>
    <row r="14" spans="1:5">
      <c r="A14" s="35" t="s">
        <v>45</v>
      </c>
      <c r="B14" s="73">
        <v>7</v>
      </c>
      <c r="C14" s="82">
        <v>8.1899999999999996E-4</v>
      </c>
      <c r="D14" s="71">
        <v>2.0000000000000002E-5</v>
      </c>
      <c r="E14" s="145" t="s">
        <v>88</v>
      </c>
    </row>
    <row r="15" spans="1:5">
      <c r="A15" s="35" t="s">
        <v>46</v>
      </c>
      <c r="B15" s="73">
        <v>5</v>
      </c>
      <c r="C15" s="82">
        <v>9.4399999999999996E-4</v>
      </c>
      <c r="D15" s="71">
        <v>2.5999999999999998E-5</v>
      </c>
      <c r="E15" s="145" t="s">
        <v>89</v>
      </c>
    </row>
    <row r="16" spans="1:5">
      <c r="A16" s="35" t="s">
        <v>47</v>
      </c>
      <c r="B16" s="73">
        <v>5</v>
      </c>
      <c r="C16" s="82">
        <v>7.0399999999999998E-4</v>
      </c>
      <c r="D16" s="71">
        <v>1.8E-5</v>
      </c>
      <c r="E16" s="145" t="s">
        <v>90</v>
      </c>
    </row>
    <row r="17" spans="1:5">
      <c r="A17" s="35" t="s">
        <v>48</v>
      </c>
      <c r="B17" s="73">
        <v>3</v>
      </c>
      <c r="C17" s="82">
        <v>9.0399999999999996E-4</v>
      </c>
      <c r="D17" s="71">
        <v>2.4000000000000001E-5</v>
      </c>
      <c r="E17" s="145" t="s">
        <v>91</v>
      </c>
    </row>
    <row r="18" spans="1:5">
      <c r="A18" s="92" t="s">
        <v>83</v>
      </c>
      <c r="B18" s="94"/>
      <c r="C18" s="98"/>
      <c r="D18" s="99"/>
      <c r="E18" s="146"/>
    </row>
    <row r="19" spans="1:5">
      <c r="A19" s="21" t="s">
        <v>49</v>
      </c>
      <c r="B19" s="74">
        <v>4</v>
      </c>
      <c r="C19" s="82">
        <v>7.6499999999999995E-4</v>
      </c>
      <c r="D19" s="70">
        <v>2.0999999999999999E-5</v>
      </c>
      <c r="E19" s="145" t="s">
        <v>89</v>
      </c>
    </row>
    <row r="20" spans="1:5">
      <c r="A20" s="21" t="s">
        <v>50</v>
      </c>
      <c r="B20">
        <v>1</v>
      </c>
      <c r="C20" s="82">
        <v>7.5699999999999997E-4</v>
      </c>
      <c r="D20" s="70">
        <v>1.9000000000000001E-5</v>
      </c>
      <c r="E20" s="145"/>
    </row>
    <row r="21" spans="1:5">
      <c r="A21" s="21" t="s">
        <v>51</v>
      </c>
      <c r="B21">
        <v>3</v>
      </c>
      <c r="C21" s="82">
        <v>7.7300000000000003E-4</v>
      </c>
      <c r="D21" s="70">
        <v>3.1000000000000001E-5</v>
      </c>
      <c r="E21" s="145" t="s">
        <v>89</v>
      </c>
    </row>
    <row r="22" spans="1:5">
      <c r="A22" s="21" t="s">
        <v>52</v>
      </c>
      <c r="B22">
        <v>5</v>
      </c>
      <c r="C22" s="82">
        <v>8.1099999999999998E-4</v>
      </c>
      <c r="D22" s="70">
        <v>1.5999999999999999E-5</v>
      </c>
      <c r="E22" s="145"/>
    </row>
    <row r="23" spans="1:5">
      <c r="A23" s="21" t="s">
        <v>53</v>
      </c>
      <c r="B23">
        <v>2</v>
      </c>
      <c r="C23" s="82">
        <v>2.1589999999999999E-3</v>
      </c>
      <c r="D23" s="70">
        <v>8.3999999999999995E-5</v>
      </c>
      <c r="E23" s="145" t="s">
        <v>92</v>
      </c>
    </row>
    <row r="24" spans="1:5">
      <c r="A24" s="21" t="s">
        <v>54</v>
      </c>
      <c r="B24">
        <v>1</v>
      </c>
      <c r="C24" s="82">
        <v>9.2000000000000003E-4</v>
      </c>
      <c r="D24" s="70">
        <v>2.1999999999999999E-5</v>
      </c>
      <c r="E24" s="145" t="s">
        <v>85</v>
      </c>
    </row>
    <row r="25" spans="1:5">
      <c r="A25" s="21" t="s">
        <v>55</v>
      </c>
      <c r="B25">
        <v>3</v>
      </c>
      <c r="C25" s="82">
        <v>7.8200000000000003E-4</v>
      </c>
      <c r="D25" s="70">
        <v>1.8E-5</v>
      </c>
      <c r="E25" s="145"/>
    </row>
    <row r="26" spans="1:5">
      <c r="A26" s="21" t="s">
        <v>56</v>
      </c>
      <c r="B26">
        <v>6</v>
      </c>
      <c r="C26" s="82">
        <v>7.0699999999999995E-4</v>
      </c>
      <c r="D26" s="70">
        <v>2.0000000000000002E-5</v>
      </c>
      <c r="E26" s="145"/>
    </row>
    <row r="27" spans="1:5">
      <c r="A27" s="21" t="s">
        <v>57</v>
      </c>
      <c r="B27">
        <v>3</v>
      </c>
      <c r="C27" s="82">
        <v>7.4100000000000001E-4</v>
      </c>
      <c r="D27" s="70">
        <v>3.1000000000000001E-5</v>
      </c>
      <c r="E27" s="145"/>
    </row>
    <row r="28" spans="1:5">
      <c r="A28" s="21" t="s">
        <v>58</v>
      </c>
      <c r="B28">
        <v>3</v>
      </c>
      <c r="C28" s="82">
        <v>8.3699999999999996E-4</v>
      </c>
      <c r="D28" s="70">
        <v>2.6999999999999999E-5</v>
      </c>
      <c r="E28" s="145" t="s">
        <v>89</v>
      </c>
    </row>
    <row r="29" spans="1:5">
      <c r="A29" s="21" t="s">
        <v>59</v>
      </c>
      <c r="B29">
        <v>6</v>
      </c>
      <c r="C29" s="82">
        <v>8.5300000000000003E-4</v>
      </c>
      <c r="D29" s="70">
        <v>1.5999999999999999E-5</v>
      </c>
      <c r="E29" s="145"/>
    </row>
    <row r="30" spans="1:5">
      <c r="A30" s="21" t="s">
        <v>60</v>
      </c>
      <c r="B30">
        <v>3</v>
      </c>
      <c r="C30" s="82">
        <v>7.5000000000000002E-4</v>
      </c>
      <c r="D30" s="70">
        <v>1.9000000000000001E-5</v>
      </c>
      <c r="E30" s="145"/>
    </row>
    <row r="31" spans="1:5">
      <c r="A31" s="21" t="s">
        <v>61</v>
      </c>
      <c r="B31">
        <v>4</v>
      </c>
      <c r="C31" s="82">
        <v>5.9199999999999997E-4</v>
      </c>
      <c r="D31" s="70">
        <v>3.3000000000000003E-5</v>
      </c>
      <c r="E31" s="145"/>
    </row>
    <row r="32" spans="1:5">
      <c r="A32" s="21" t="s">
        <v>62</v>
      </c>
      <c r="B32">
        <v>2</v>
      </c>
      <c r="C32" s="82">
        <v>1.1659999999999999E-3</v>
      </c>
      <c r="D32" s="70">
        <v>3.1000000000000001E-5</v>
      </c>
      <c r="E32" s="145" t="s">
        <v>89</v>
      </c>
    </row>
    <row r="33" spans="1:5">
      <c r="A33" s="21" t="s">
        <v>63</v>
      </c>
      <c r="B33">
        <v>8</v>
      </c>
      <c r="C33" s="82">
        <v>1.119E-3</v>
      </c>
      <c r="D33" s="70">
        <v>3.1999999999999999E-5</v>
      </c>
      <c r="E33" s="145"/>
    </row>
    <row r="34" spans="1:5">
      <c r="A34" s="21" t="s">
        <v>64</v>
      </c>
      <c r="B34">
        <v>3</v>
      </c>
      <c r="C34" s="82">
        <v>6.7000000000000002E-4</v>
      </c>
      <c r="D34" s="70">
        <v>2.0000000000000002E-5</v>
      </c>
      <c r="E34" s="145" t="s">
        <v>93</v>
      </c>
    </row>
    <row r="35" spans="1:5">
      <c r="A35" s="21" t="s">
        <v>65</v>
      </c>
      <c r="B35">
        <v>2</v>
      </c>
      <c r="C35" s="82">
        <v>7.0399999999999998E-4</v>
      </c>
      <c r="D35" s="70">
        <v>1.2999999999999999E-5</v>
      </c>
      <c r="E35" s="145" t="s">
        <v>85</v>
      </c>
    </row>
    <row r="36" spans="1:5">
      <c r="A36" s="35" t="s">
        <v>66</v>
      </c>
      <c r="B36">
        <v>2</v>
      </c>
      <c r="C36" s="82">
        <v>4.55E-4</v>
      </c>
      <c r="D36" s="70">
        <v>2.0999999999999999E-5</v>
      </c>
      <c r="E36" s="145" t="s">
        <v>89</v>
      </c>
    </row>
    <row r="37" spans="1:5">
      <c r="A37" s="35" t="s">
        <v>67</v>
      </c>
      <c r="B37">
        <v>5</v>
      </c>
      <c r="C37" s="82">
        <v>9.5200000000000005E-4</v>
      </c>
      <c r="D37" s="70">
        <v>1.2999999999999999E-5</v>
      </c>
      <c r="E37" s="145" t="s">
        <v>94</v>
      </c>
    </row>
    <row r="38" spans="1:5">
      <c r="A38" s="35" t="s">
        <v>68</v>
      </c>
      <c r="B38">
        <v>3</v>
      </c>
      <c r="C38" s="82">
        <v>5.5500000000000005E-4</v>
      </c>
      <c r="D38" s="70">
        <v>1.5E-5</v>
      </c>
      <c r="E38" s="145" t="s">
        <v>95</v>
      </c>
    </row>
    <row r="39" spans="1:5">
      <c r="A39" s="35" t="s">
        <v>69</v>
      </c>
      <c r="B39">
        <v>5</v>
      </c>
      <c r="C39" s="82">
        <v>1.036E-3</v>
      </c>
      <c r="D39" s="70">
        <v>2.5999999999999998E-5</v>
      </c>
      <c r="E39" s="145" t="s">
        <v>93</v>
      </c>
    </row>
    <row r="40" spans="1:5">
      <c r="A40" s="35" t="s">
        <v>70</v>
      </c>
      <c r="B40">
        <v>3</v>
      </c>
      <c r="C40" s="82">
        <v>7.6400000000000003E-4</v>
      </c>
      <c r="D40" s="70">
        <v>1.5999999999999999E-5</v>
      </c>
      <c r="E40" s="145" t="s">
        <v>89</v>
      </c>
    </row>
    <row r="41" spans="1:5">
      <c r="A41" s="35" t="s">
        <v>71</v>
      </c>
      <c r="B41">
        <v>6</v>
      </c>
      <c r="C41" s="82">
        <v>1.163E-3</v>
      </c>
      <c r="D41" s="70">
        <v>2.1999999999999999E-5</v>
      </c>
      <c r="E41" s="145"/>
    </row>
    <row r="42" spans="1:5">
      <c r="A42" s="35" t="s">
        <v>72</v>
      </c>
      <c r="B42">
        <v>2</v>
      </c>
      <c r="C42" s="82">
        <v>6.0099999999999997E-4</v>
      </c>
      <c r="D42" s="70">
        <v>1.7E-5</v>
      </c>
      <c r="E42" s="145" t="s">
        <v>85</v>
      </c>
    </row>
    <row r="43" spans="1:5">
      <c r="A43" s="35" t="s">
        <v>73</v>
      </c>
      <c r="B43">
        <v>1</v>
      </c>
      <c r="C43" s="82">
        <v>7.7700000000000002E-4</v>
      </c>
      <c r="D43" s="70">
        <v>1.8E-5</v>
      </c>
      <c r="E43" s="145"/>
    </row>
    <row r="44" spans="1:5">
      <c r="A44" s="35" t="s">
        <v>74</v>
      </c>
      <c r="B44">
        <v>2</v>
      </c>
      <c r="C44" s="82">
        <v>9.3099999999999997E-4</v>
      </c>
      <c r="D44" s="70">
        <v>2.0000000000000002E-5</v>
      </c>
      <c r="E44" s="145" t="s">
        <v>93</v>
      </c>
    </row>
    <row r="45" spans="1:5">
      <c r="A45" s="35" t="s">
        <v>75</v>
      </c>
      <c r="B45">
        <v>4</v>
      </c>
      <c r="C45" s="82">
        <v>8.0500000000000005E-4</v>
      </c>
      <c r="D45" s="70">
        <v>3.8999999999999999E-5</v>
      </c>
      <c r="E45" s="145" t="s">
        <v>95</v>
      </c>
    </row>
    <row r="46" spans="1:5">
      <c r="A46" s="35" t="s">
        <v>76</v>
      </c>
      <c r="B46">
        <v>8</v>
      </c>
      <c r="C46" s="82">
        <v>7.67E-4</v>
      </c>
      <c r="D46" s="70">
        <v>6.3999999999999997E-5</v>
      </c>
      <c r="E46" s="145"/>
    </row>
    <row r="47" spans="1:5">
      <c r="A47" s="35" t="s">
        <v>77</v>
      </c>
      <c r="B47">
        <v>3</v>
      </c>
      <c r="C47" s="82">
        <v>7.2099999999999996E-4</v>
      </c>
      <c r="D47" s="70">
        <v>2.5000000000000001E-5</v>
      </c>
      <c r="E47" s="145" t="s">
        <v>94</v>
      </c>
    </row>
    <row r="48" spans="1:5">
      <c r="A48" s="35" t="s">
        <v>78</v>
      </c>
      <c r="B48">
        <v>2</v>
      </c>
      <c r="C48" s="82">
        <v>5.8E-4</v>
      </c>
      <c r="D48" s="70">
        <v>1.8E-5</v>
      </c>
      <c r="E48" s="145" t="s">
        <v>94</v>
      </c>
    </row>
    <row r="49" spans="1:5">
      <c r="A49" s="21" t="s">
        <v>79</v>
      </c>
      <c r="B49">
        <v>2</v>
      </c>
      <c r="C49" s="82">
        <v>3.4600000000000001E-4</v>
      </c>
      <c r="D49" s="70">
        <v>1.7E-5</v>
      </c>
      <c r="E49" s="145"/>
    </row>
    <row r="50" spans="1:5">
      <c r="A50" s="35" t="s">
        <v>39</v>
      </c>
      <c r="B50" s="26">
        <v>1</v>
      </c>
      <c r="C50" s="82">
        <v>7.2400000000000003E-4</v>
      </c>
      <c r="D50" s="71">
        <v>1.9000000000000001E-5</v>
      </c>
      <c r="E50" s="145" t="s">
        <v>98</v>
      </c>
    </row>
    <row r="51" spans="1:5">
      <c r="A51" s="35" t="s">
        <v>44</v>
      </c>
      <c r="B51" s="26">
        <v>1</v>
      </c>
      <c r="C51" s="82">
        <v>5.8500000000000002E-4</v>
      </c>
      <c r="D51" s="71">
        <v>3.8999999999999999E-5</v>
      </c>
      <c r="E51" s="145" t="s">
        <v>98</v>
      </c>
    </row>
    <row r="52" spans="1:5">
      <c r="A52" s="35" t="s">
        <v>45</v>
      </c>
      <c r="B52" s="26">
        <v>8</v>
      </c>
      <c r="C52" s="82">
        <v>8.1899999999999996E-4</v>
      </c>
      <c r="D52" s="71">
        <v>2.0000000000000002E-5</v>
      </c>
      <c r="E52" s="145" t="s">
        <v>98</v>
      </c>
    </row>
    <row r="53" spans="1:5">
      <c r="A53" s="35" t="s">
        <v>50</v>
      </c>
      <c r="B53" s="26">
        <v>4</v>
      </c>
      <c r="C53" s="82">
        <v>7.5699999999999997E-4</v>
      </c>
      <c r="D53" s="71">
        <v>1.9000000000000001E-5</v>
      </c>
      <c r="E53" s="145" t="s">
        <v>99</v>
      </c>
    </row>
    <row r="54" spans="1:5">
      <c r="A54" s="35" t="s">
        <v>52</v>
      </c>
      <c r="B54" s="26">
        <v>6</v>
      </c>
      <c r="C54" s="82">
        <v>8.1099999999999998E-4</v>
      </c>
      <c r="D54" s="71">
        <v>1.5999999999999999E-5</v>
      </c>
      <c r="E54" s="145" t="s">
        <v>99</v>
      </c>
    </row>
    <row r="55" spans="1:5">
      <c r="A55" s="35" t="s">
        <v>57</v>
      </c>
      <c r="B55" s="26">
        <v>5</v>
      </c>
      <c r="C55" s="82">
        <v>7.4100000000000001E-4</v>
      </c>
      <c r="D55" s="71">
        <v>3.1000000000000001E-5</v>
      </c>
      <c r="E55" s="145" t="s">
        <v>99</v>
      </c>
    </row>
    <row r="56" spans="1:5">
      <c r="A56" s="35" t="s">
        <v>65</v>
      </c>
      <c r="B56" s="26">
        <v>3</v>
      </c>
      <c r="C56" s="82">
        <v>7.0399999999999998E-4</v>
      </c>
      <c r="D56" s="71">
        <v>1.2999999999999999E-5</v>
      </c>
      <c r="E56" s="145" t="s">
        <v>99</v>
      </c>
    </row>
    <row r="57" spans="1:5">
      <c r="A57" s="35" t="s">
        <v>71</v>
      </c>
      <c r="B57" s="26">
        <v>7</v>
      </c>
      <c r="C57" s="82">
        <v>1.163E-3</v>
      </c>
      <c r="D57" s="71">
        <v>2.1999999999999999E-5</v>
      </c>
      <c r="E57" s="145" t="s">
        <v>99</v>
      </c>
    </row>
    <row r="58" spans="1:5">
      <c r="A58" s="35" t="s">
        <v>78</v>
      </c>
      <c r="B58" s="26">
        <v>3</v>
      </c>
      <c r="C58" s="82">
        <v>5.8E-4</v>
      </c>
      <c r="D58" s="71">
        <v>1.8E-5</v>
      </c>
      <c r="E58" s="145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4125-3998-4827-9578-AF41F75539B1}">
  <dimension ref="A1:F35"/>
  <sheetViews>
    <sheetView tabSelected="1" workbookViewId="0">
      <selection activeCell="C1" sqref="C1:C1048576"/>
    </sheetView>
  </sheetViews>
  <sheetFormatPr defaultRowHeight="15"/>
  <sheetData>
    <row r="1" spans="1:6">
      <c r="A1" s="161" t="s">
        <v>16</v>
      </c>
      <c r="B1" s="162" t="s">
        <v>186</v>
      </c>
      <c r="C1" s="11" t="s">
        <v>104</v>
      </c>
      <c r="D1" s="163" t="s">
        <v>185</v>
      </c>
      <c r="E1" s="164" t="s">
        <v>184</v>
      </c>
      <c r="F1" s="165" t="s">
        <v>119</v>
      </c>
    </row>
    <row r="2" spans="1:6">
      <c r="A2" t="s">
        <v>187</v>
      </c>
      <c r="B2">
        <v>4</v>
      </c>
      <c r="C2" s="19"/>
      <c r="D2" s="82">
        <v>4.9600000000000002E-4</v>
      </c>
      <c r="E2" s="70">
        <v>1.5999999999999999E-5</v>
      </c>
    </row>
    <row r="3" spans="1:6">
      <c r="A3" t="s">
        <v>188</v>
      </c>
      <c r="B3">
        <v>3</v>
      </c>
      <c r="C3" s="19"/>
      <c r="D3" s="82">
        <v>5.1999999999999995E-4</v>
      </c>
      <c r="E3" s="70">
        <v>1.8E-5</v>
      </c>
    </row>
    <row r="4" spans="1:6">
      <c r="A4" t="s">
        <v>189</v>
      </c>
      <c r="B4">
        <v>1</v>
      </c>
      <c r="C4" s="19"/>
      <c r="D4" s="82">
        <v>4.7600000000000002E-4</v>
      </c>
      <c r="E4" s="70">
        <v>1.4E-5</v>
      </c>
    </row>
    <row r="5" spans="1:6">
      <c r="A5" t="s">
        <v>190</v>
      </c>
      <c r="B5">
        <v>3</v>
      </c>
      <c r="C5" s="19"/>
      <c r="D5" s="82">
        <v>4.6500000000000003E-4</v>
      </c>
      <c r="E5" s="70">
        <v>1.4E-5</v>
      </c>
    </row>
    <row r="6" spans="1:6">
      <c r="A6" t="s">
        <v>191</v>
      </c>
      <c r="B6">
        <v>6</v>
      </c>
      <c r="C6" s="19"/>
      <c r="D6" s="82">
        <v>4.7100000000000001E-4</v>
      </c>
      <c r="E6" s="70">
        <v>1.2E-5</v>
      </c>
    </row>
    <row r="7" spans="1:6">
      <c r="A7" t="s">
        <v>192</v>
      </c>
      <c r="B7">
        <v>3</v>
      </c>
      <c r="C7" s="19"/>
      <c r="D7" s="82">
        <v>4.6900000000000002E-4</v>
      </c>
      <c r="E7" s="70">
        <v>1.4E-5</v>
      </c>
    </row>
    <row r="8" spans="1:6">
      <c r="A8" t="s">
        <v>193</v>
      </c>
      <c r="B8">
        <v>4</v>
      </c>
      <c r="C8" s="19"/>
      <c r="D8" s="82">
        <v>4.7100000000000001E-4</v>
      </c>
      <c r="E8" s="70">
        <v>1.2999999999999999E-5</v>
      </c>
    </row>
    <row r="9" spans="1:6">
      <c r="A9" t="s">
        <v>194</v>
      </c>
      <c r="B9">
        <v>2</v>
      </c>
      <c r="C9" s="19"/>
      <c r="D9" s="82">
        <v>4.95E-4</v>
      </c>
      <c r="E9" s="70">
        <v>1.5999999999999999E-5</v>
      </c>
    </row>
    <row r="10" spans="1:6">
      <c r="A10" t="s">
        <v>195</v>
      </c>
      <c r="B10">
        <v>4</v>
      </c>
      <c r="C10" s="19"/>
      <c r="D10" s="82">
        <v>4.7699999999999999E-4</v>
      </c>
      <c r="E10" s="70">
        <v>1.8E-5</v>
      </c>
      <c r="F10" s="166"/>
    </row>
    <row r="11" spans="1:6">
      <c r="A11" t="s">
        <v>196</v>
      </c>
      <c r="B11">
        <v>2</v>
      </c>
      <c r="C11" s="19"/>
      <c r="D11" s="82">
        <v>4.6099999999999998E-4</v>
      </c>
      <c r="E11" s="70">
        <v>1.5E-5</v>
      </c>
      <c r="F11" s="21"/>
    </row>
    <row r="12" spans="1:6">
      <c r="A12" t="s">
        <v>197</v>
      </c>
      <c r="B12">
        <v>3</v>
      </c>
      <c r="C12" s="19"/>
      <c r="D12" s="82">
        <v>4.55E-4</v>
      </c>
      <c r="E12" s="70">
        <v>1.5E-5</v>
      </c>
      <c r="F12" s="19"/>
    </row>
    <row r="13" spans="1:6">
      <c r="A13" t="s">
        <v>198</v>
      </c>
      <c r="B13">
        <v>2</v>
      </c>
      <c r="C13" s="19"/>
      <c r="D13" s="82">
        <v>4.3100000000000001E-4</v>
      </c>
      <c r="E13" s="70">
        <v>1.2999999999999999E-5</v>
      </c>
      <c r="F13" s="19"/>
    </row>
    <row r="14" spans="1:6">
      <c r="A14" t="s">
        <v>199</v>
      </c>
      <c r="B14">
        <v>2</v>
      </c>
      <c r="C14" s="19"/>
      <c r="D14" s="82">
        <v>4.37E-4</v>
      </c>
      <c r="E14" s="70">
        <v>1.2999999999999999E-5</v>
      </c>
      <c r="F14" s="19"/>
    </row>
    <row r="15" spans="1:6">
      <c r="A15" t="s">
        <v>200</v>
      </c>
      <c r="B15">
        <v>3</v>
      </c>
      <c r="C15" s="19"/>
      <c r="D15" s="82">
        <v>4.5300000000000001E-4</v>
      </c>
      <c r="E15" s="70">
        <v>1.5E-5</v>
      </c>
      <c r="F15" s="19"/>
    </row>
    <row r="16" spans="1:6">
      <c r="A16" t="s">
        <v>201</v>
      </c>
      <c r="B16">
        <v>5</v>
      </c>
      <c r="C16" s="19"/>
      <c r="D16" s="82">
        <v>4.5300000000000001E-4</v>
      </c>
      <c r="E16" s="70">
        <v>1.2999999999999999E-5</v>
      </c>
      <c r="F16" s="19"/>
    </row>
    <row r="17" spans="1:6">
      <c r="A17" t="s">
        <v>202</v>
      </c>
      <c r="B17">
        <v>3</v>
      </c>
      <c r="C17" s="19"/>
      <c r="D17" s="82">
        <v>4.2200000000000001E-4</v>
      </c>
      <c r="E17" s="70">
        <v>1.0000000000000001E-5</v>
      </c>
      <c r="F17" s="19"/>
    </row>
    <row r="18" spans="1:6">
      <c r="A18" t="s">
        <v>203</v>
      </c>
      <c r="B18">
        <v>7</v>
      </c>
      <c r="C18" s="19"/>
      <c r="D18" s="82">
        <v>4.3600000000000003E-4</v>
      </c>
      <c r="E18" s="70">
        <v>1.9000000000000001E-5</v>
      </c>
      <c r="F18" s="19"/>
    </row>
    <row r="19" spans="1:6">
      <c r="A19" t="s">
        <v>204</v>
      </c>
      <c r="B19">
        <v>3</v>
      </c>
      <c r="C19" s="19"/>
      <c r="D19" s="82">
        <v>4.6200000000000001E-4</v>
      </c>
      <c r="E19" s="70">
        <v>1.5E-5</v>
      </c>
      <c r="F19" s="19"/>
    </row>
    <row r="20" spans="1:6">
      <c r="A20" t="s">
        <v>205</v>
      </c>
      <c r="B20">
        <v>4</v>
      </c>
      <c r="C20" s="19"/>
      <c r="D20" s="82">
        <v>4.75E-4</v>
      </c>
      <c r="E20" s="70">
        <v>1.4E-5</v>
      </c>
      <c r="F20" s="19"/>
    </row>
    <row r="21" spans="1:6">
      <c r="A21" t="s">
        <v>206</v>
      </c>
      <c r="B21">
        <v>3</v>
      </c>
      <c r="C21" s="19"/>
      <c r="D21" s="82">
        <v>4.8000000000000001E-4</v>
      </c>
      <c r="E21" s="70">
        <v>1.2E-5</v>
      </c>
      <c r="F21" s="166"/>
    </row>
    <row r="22" spans="1:6">
      <c r="A22" t="s">
        <v>207</v>
      </c>
      <c r="B22">
        <v>3</v>
      </c>
      <c r="C22" s="19"/>
      <c r="D22" s="82">
        <v>6.5099999999999999E-4</v>
      </c>
      <c r="E22" s="70">
        <v>1.5999999999999999E-5</v>
      </c>
      <c r="F22" s="21"/>
    </row>
    <row r="23" spans="1:6">
      <c r="A23" t="s">
        <v>208</v>
      </c>
      <c r="B23">
        <v>1</v>
      </c>
      <c r="C23" s="19"/>
      <c r="D23" s="82">
        <v>6.1799999999999995E-4</v>
      </c>
      <c r="E23" s="70">
        <v>1.2999999999999999E-5</v>
      </c>
      <c r="F23" s="19"/>
    </row>
    <row r="24" spans="1:6">
      <c r="A24" t="s">
        <v>209</v>
      </c>
      <c r="B24">
        <v>1</v>
      </c>
      <c r="C24" s="19"/>
      <c r="D24" s="82">
        <v>5.9500000000000004E-4</v>
      </c>
      <c r="E24" s="70">
        <v>1.7E-5</v>
      </c>
    </row>
    <row r="25" spans="1:6">
      <c r="A25" t="s">
        <v>210</v>
      </c>
      <c r="B25">
        <v>3</v>
      </c>
      <c r="C25" s="19"/>
      <c r="D25" s="82">
        <v>5.9400000000000002E-4</v>
      </c>
      <c r="E25" s="70">
        <v>1.2E-5</v>
      </c>
    </row>
    <row r="26" spans="1:6">
      <c r="A26" t="s">
        <v>211</v>
      </c>
      <c r="B26">
        <v>4</v>
      </c>
      <c r="C26" s="167"/>
      <c r="D26" s="82">
        <v>4.6799999999999999E-4</v>
      </c>
      <c r="E26" s="70">
        <v>1.2999999999999999E-5</v>
      </c>
    </row>
    <row r="27" spans="1:6">
      <c r="A27" t="s">
        <v>212</v>
      </c>
      <c r="B27">
        <v>1</v>
      </c>
      <c r="C27" s="19"/>
      <c r="D27" s="82">
        <v>4.6000000000000001E-4</v>
      </c>
      <c r="E27" s="70">
        <v>1.5999999999999999E-5</v>
      </c>
    </row>
    <row r="28" spans="1:6">
      <c r="A28" t="s">
        <v>213</v>
      </c>
      <c r="B28">
        <v>5</v>
      </c>
      <c r="C28" s="19"/>
      <c r="D28" s="82">
        <v>4.84E-4</v>
      </c>
      <c r="E28" s="70">
        <v>1.5E-5</v>
      </c>
    </row>
    <row r="29" spans="1:6">
      <c r="A29" t="s">
        <v>214</v>
      </c>
      <c r="B29">
        <v>6</v>
      </c>
      <c r="C29" s="19"/>
      <c r="D29" s="82">
        <v>4.4200000000000001E-4</v>
      </c>
      <c r="E29" s="70">
        <v>1.2E-5</v>
      </c>
      <c r="F29" s="19"/>
    </row>
    <row r="30" spans="1:6">
      <c r="A30" t="s">
        <v>215</v>
      </c>
      <c r="B30">
        <v>4</v>
      </c>
      <c r="C30" s="19"/>
      <c r="D30" s="82">
        <v>4.8299999999999998E-4</v>
      </c>
      <c r="E30" s="70">
        <v>1.5999999999999999E-5</v>
      </c>
    </row>
    <row r="31" spans="1:6">
      <c r="A31" t="s">
        <v>216</v>
      </c>
      <c r="B31">
        <v>3</v>
      </c>
      <c r="C31" s="19"/>
      <c r="D31" s="82">
        <v>4.86E-4</v>
      </c>
      <c r="E31" s="70">
        <v>1.2E-5</v>
      </c>
    </row>
    <row r="32" spans="1:6">
      <c r="A32" t="s">
        <v>217</v>
      </c>
      <c r="B32">
        <v>3</v>
      </c>
      <c r="C32" s="19"/>
      <c r="D32" s="82">
        <v>4.6900000000000002E-4</v>
      </c>
      <c r="E32" s="70">
        <v>1.2E-5</v>
      </c>
    </row>
    <row r="33" spans="1:5">
      <c r="A33" t="s">
        <v>218</v>
      </c>
      <c r="B33">
        <v>3</v>
      </c>
      <c r="C33" s="19"/>
      <c r="D33" s="82">
        <v>4.7399999999999997E-4</v>
      </c>
      <c r="E33" s="70">
        <v>1.5E-5</v>
      </c>
    </row>
    <row r="34" spans="1:5">
      <c r="A34" t="s">
        <v>219</v>
      </c>
      <c r="B34">
        <v>2</v>
      </c>
      <c r="C34" s="19"/>
      <c r="D34" s="82">
        <v>4.5899999999999999E-4</v>
      </c>
      <c r="E34" s="70">
        <v>1.7E-5</v>
      </c>
    </row>
    <row r="35" spans="1:5">
      <c r="A35" t="s">
        <v>220</v>
      </c>
      <c r="B35">
        <v>4</v>
      </c>
      <c r="C35" s="19"/>
      <c r="D35" s="82">
        <v>4.4200000000000001E-4</v>
      </c>
      <c r="E35" s="70">
        <v>1.4E-5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57"/>
  <sheetViews>
    <sheetView topLeftCell="L19" zoomScale="85" zoomScaleNormal="85" workbookViewId="0">
      <selection activeCell="Z49" sqref="Z49"/>
    </sheetView>
  </sheetViews>
  <sheetFormatPr defaultColWidth="9.140625" defaultRowHeight="15"/>
  <cols>
    <col min="1" max="1" width="10.42578125" style="26" bestFit="1" customWidth="1"/>
    <col min="2" max="2" width="10.5703125" style="26" bestFit="1" customWidth="1"/>
    <col min="3" max="3" width="8.28515625" style="26" bestFit="1" customWidth="1"/>
    <col min="4" max="4" width="8.85546875" style="26" bestFit="1" customWidth="1"/>
    <col min="5" max="5" width="11.42578125" style="26" bestFit="1" customWidth="1"/>
    <col min="6" max="6" width="15.28515625" style="26" bestFit="1" customWidth="1"/>
    <col min="7" max="7" width="11.7109375" style="27" bestFit="1" customWidth="1"/>
    <col min="8" max="8" width="11.42578125" style="27" bestFit="1" customWidth="1"/>
    <col min="9" max="9" width="9.7109375" style="26" bestFit="1" customWidth="1"/>
    <col min="10" max="10" width="11.28515625" style="24" bestFit="1" customWidth="1"/>
    <col min="11" max="11" width="11.5703125" style="24" bestFit="1" customWidth="1"/>
    <col min="12" max="12" width="8.42578125" style="26" customWidth="1"/>
    <col min="13" max="13" width="12.7109375" style="26" bestFit="1" customWidth="1"/>
    <col min="14" max="14" width="7.42578125" style="26" bestFit="1" customWidth="1"/>
    <col min="15" max="15" width="8.42578125" style="26" bestFit="1" customWidth="1"/>
    <col min="16" max="16" width="7.140625" style="26" bestFit="1" customWidth="1"/>
    <col min="17" max="17" width="15.140625" style="26" bestFit="1" customWidth="1"/>
    <col min="18" max="18" width="11" style="26" bestFit="1" customWidth="1"/>
    <col min="19" max="19" width="19.42578125" style="26" bestFit="1" customWidth="1"/>
    <col min="20" max="20" width="6.85546875" style="2" bestFit="1" customWidth="1"/>
    <col min="21" max="22" width="9.140625" style="26"/>
    <col min="23" max="23" width="13.5703125" style="26" bestFit="1" customWidth="1"/>
    <col min="24" max="24" width="9.140625" style="26"/>
    <col min="25" max="25" width="9.140625" style="2"/>
    <col min="26" max="26" width="14.42578125" style="2" customWidth="1"/>
    <col min="27" max="27" width="10.5703125" style="2" bestFit="1" customWidth="1"/>
    <col min="28" max="28" width="13" style="2" bestFit="1" customWidth="1"/>
    <col min="29" max="16384" width="9.140625" style="2"/>
  </cols>
  <sheetData>
    <row r="1" spans="1:33">
      <c r="A1" s="45" t="s">
        <v>0</v>
      </c>
      <c r="B1" s="44"/>
      <c r="C1" s="45" t="s">
        <v>1</v>
      </c>
      <c r="D1" s="43" t="s">
        <v>183</v>
      </c>
      <c r="E1" s="45" t="s">
        <v>2</v>
      </c>
      <c r="F1" s="43" t="s">
        <v>100</v>
      </c>
      <c r="G1" s="45" t="s">
        <v>34</v>
      </c>
      <c r="H1" s="4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U1" s="2"/>
      <c r="V1" s="2"/>
      <c r="W1" s="2"/>
      <c r="X1" s="2"/>
    </row>
    <row r="2" spans="1:33" ht="15.75" thickBot="1">
      <c r="A2" s="2"/>
      <c r="B2" s="2"/>
      <c r="C2" s="2"/>
      <c r="D2" s="2"/>
      <c r="E2" s="2"/>
      <c r="F2" s="2"/>
      <c r="G2" s="1"/>
      <c r="H2" s="1"/>
      <c r="I2" s="2"/>
      <c r="J2" s="2"/>
      <c r="K2" s="56"/>
      <c r="L2" s="2"/>
      <c r="M2" s="2"/>
      <c r="N2" s="2"/>
      <c r="O2" s="2"/>
      <c r="P2" s="2"/>
      <c r="Q2" s="2"/>
      <c r="R2" s="2"/>
      <c r="S2" s="2"/>
      <c r="U2" s="2"/>
      <c r="V2" s="2"/>
      <c r="W2" s="2"/>
      <c r="X2" s="2"/>
    </row>
    <row r="3" spans="1:33">
      <c r="A3" s="168" t="s">
        <v>3</v>
      </c>
      <c r="B3" s="169"/>
      <c r="C3" s="3" t="s">
        <v>4</v>
      </c>
      <c r="D3" s="4" t="s">
        <v>5</v>
      </c>
      <c r="E3" s="2"/>
      <c r="F3" s="175" t="s">
        <v>106</v>
      </c>
      <c r="G3" s="176"/>
      <c r="H3" s="177"/>
      <c r="I3" s="55"/>
      <c r="J3" s="173" t="s">
        <v>110</v>
      </c>
      <c r="K3" s="174"/>
      <c r="L3" s="2"/>
      <c r="M3" s="2"/>
      <c r="N3" s="2"/>
      <c r="O3" s="2"/>
      <c r="P3" s="2"/>
      <c r="Q3" s="2"/>
      <c r="R3" s="2"/>
      <c r="S3" s="2"/>
      <c r="U3" s="2"/>
      <c r="V3" s="2"/>
      <c r="W3" s="2"/>
      <c r="X3" s="2"/>
    </row>
    <row r="4" spans="1:33">
      <c r="A4" s="5" t="s">
        <v>6</v>
      </c>
      <c r="B4" s="6" t="s">
        <v>7</v>
      </c>
      <c r="C4" s="30"/>
      <c r="D4" s="31"/>
      <c r="E4" s="2"/>
      <c r="F4" s="48" t="s">
        <v>107</v>
      </c>
      <c r="G4" s="49" t="s">
        <v>108</v>
      </c>
      <c r="H4" s="50" t="s">
        <v>109</v>
      </c>
      <c r="I4" s="55"/>
      <c r="J4" s="57" t="s">
        <v>94</v>
      </c>
      <c r="K4" s="58"/>
      <c r="L4" s="2"/>
      <c r="M4" s="2"/>
      <c r="N4" s="2"/>
      <c r="O4" s="2"/>
      <c r="P4" s="2"/>
      <c r="Q4" s="2"/>
      <c r="R4" s="2"/>
      <c r="S4" s="2"/>
      <c r="U4" s="2"/>
      <c r="V4" s="2"/>
      <c r="W4" s="2"/>
      <c r="X4" s="2"/>
    </row>
    <row r="5" spans="1:33">
      <c r="A5" s="5"/>
      <c r="B5" s="6" t="s">
        <v>8</v>
      </c>
      <c r="C5" s="30"/>
      <c r="D5" s="31"/>
      <c r="E5" s="2"/>
      <c r="F5" s="51">
        <v>40</v>
      </c>
      <c r="G5">
        <v>20</v>
      </c>
      <c r="H5" s="6">
        <v>2E-3</v>
      </c>
      <c r="I5" s="55"/>
      <c r="J5" s="51" t="s">
        <v>111</v>
      </c>
      <c r="K5" s="59" t="s">
        <v>112</v>
      </c>
      <c r="L5" s="2"/>
      <c r="M5" s="2"/>
      <c r="N5" s="2"/>
      <c r="O5" s="2"/>
      <c r="P5" s="2"/>
      <c r="Q5" s="2"/>
      <c r="R5" s="2"/>
      <c r="S5" s="2"/>
      <c r="U5" s="2"/>
      <c r="V5" s="2"/>
      <c r="W5" s="2"/>
      <c r="X5" s="2"/>
    </row>
    <row r="6" spans="1:33" ht="15.75" thickBot="1">
      <c r="A6" s="7" t="s">
        <v>9</v>
      </c>
      <c r="B6" s="8" t="s">
        <v>7</v>
      </c>
      <c r="C6" s="32"/>
      <c r="D6" s="33"/>
      <c r="E6" s="2"/>
      <c r="F6" s="52">
        <v>30</v>
      </c>
      <c r="G6" s="53">
        <v>15</v>
      </c>
      <c r="H6" s="54">
        <v>1.5E-3</v>
      </c>
      <c r="I6" s="55"/>
      <c r="J6" s="60" t="s">
        <v>113</v>
      </c>
      <c r="K6" s="61" t="s">
        <v>114</v>
      </c>
      <c r="L6" s="2"/>
      <c r="N6" s="2"/>
      <c r="O6" s="2"/>
      <c r="P6" s="2"/>
      <c r="Q6" s="2"/>
      <c r="R6" s="2"/>
      <c r="S6" s="2"/>
      <c r="U6" s="2"/>
      <c r="V6" s="2"/>
      <c r="W6" s="2"/>
      <c r="X6" s="2"/>
    </row>
    <row r="7" spans="1:33" ht="15.75" thickBot="1">
      <c r="A7" s="2"/>
      <c r="B7" s="23"/>
      <c r="C7" s="23"/>
      <c r="D7" s="28"/>
      <c r="E7" s="55"/>
      <c r="F7" s="55"/>
      <c r="G7" s="55"/>
      <c r="H7" s="55"/>
      <c r="I7" s="55"/>
      <c r="J7" s="2"/>
      <c r="K7" s="2"/>
      <c r="L7" s="2"/>
      <c r="M7" s="2"/>
      <c r="N7" s="2"/>
      <c r="O7" s="2"/>
      <c r="P7" s="47"/>
      <c r="Q7" s="47"/>
      <c r="R7" s="2"/>
      <c r="S7" s="2"/>
      <c r="U7" s="2"/>
      <c r="V7" s="2"/>
      <c r="W7" s="2"/>
      <c r="X7" s="2"/>
    </row>
    <row r="8" spans="1:33">
      <c r="A8" s="9" t="s">
        <v>10</v>
      </c>
      <c r="B8" s="10" t="s">
        <v>11</v>
      </c>
      <c r="C8" s="11" t="s">
        <v>12</v>
      </c>
      <c r="D8" s="11"/>
      <c r="E8" s="115" t="s">
        <v>13</v>
      </c>
      <c r="F8" s="116" t="s">
        <v>14</v>
      </c>
      <c r="G8" s="11" t="s">
        <v>15</v>
      </c>
      <c r="H8" s="12" t="s">
        <v>14</v>
      </c>
      <c r="I8" s="2"/>
      <c r="J8" s="2"/>
      <c r="K8" s="2"/>
      <c r="L8" s="2"/>
      <c r="M8" s="2"/>
      <c r="N8" s="2"/>
      <c r="O8" s="2"/>
      <c r="P8" s="47"/>
      <c r="Q8" s="47"/>
      <c r="R8" s="2"/>
      <c r="S8" s="2"/>
      <c r="U8" s="2"/>
      <c r="V8" s="2"/>
      <c r="W8" s="2"/>
      <c r="X8" s="2"/>
    </row>
    <row r="9" spans="1:33" ht="15.75" thickBot="1">
      <c r="A9" s="13">
        <v>47</v>
      </c>
      <c r="B9" s="14">
        <f>IFERROR(SUM(T12:T36)-SUM(U12:U36)^2/SUM(V12:V36), " ")</f>
        <v>21.09910217849631</v>
      </c>
      <c r="C9" s="15">
        <f>IFERROR(CHIDIST(B9,A9-1), " ")</f>
        <v>0.99939387908682897</v>
      </c>
      <c r="D9" s="15"/>
      <c r="E9" s="14">
        <f>(((1/0.000000000155125)*LN(1+(K12*0.000000000155125*0.5*(Y25/Z25)))))/1000000</f>
        <v>15.283135637160987</v>
      </c>
      <c r="F9" s="117">
        <f>E9*(SQRT((1/Y25)+(L12/K12)^2+(AB25/AA25)^2))</f>
        <v>3.4044689972931761</v>
      </c>
      <c r="G9" s="15"/>
      <c r="H9" s="16"/>
      <c r="I9" s="2"/>
      <c r="J9" s="2"/>
      <c r="K9" s="2"/>
      <c r="L9" s="2"/>
      <c r="M9" s="2"/>
      <c r="N9" s="2"/>
      <c r="O9" s="2"/>
      <c r="P9" s="46"/>
      <c r="Q9" s="46"/>
      <c r="R9" s="2"/>
      <c r="S9" s="2"/>
      <c r="U9" s="2"/>
      <c r="V9" s="2"/>
      <c r="W9" s="2"/>
      <c r="X9" s="2"/>
    </row>
    <row r="10" spans="1:33" ht="15.75" thickBot="1">
      <c r="A10" s="2"/>
      <c r="B10" s="2"/>
      <c r="C10" s="2"/>
      <c r="D10" s="2"/>
      <c r="E10" s="2"/>
      <c r="F10" s="2"/>
      <c r="G10" s="1"/>
      <c r="H10" s="1"/>
      <c r="I10" s="2"/>
      <c r="J10" s="2"/>
      <c r="K10" s="2"/>
      <c r="L10" s="2"/>
      <c r="M10" s="2"/>
      <c r="N10" s="2"/>
      <c r="O10" s="72"/>
      <c r="P10" s="2"/>
      <c r="Q10" s="2"/>
      <c r="R10" s="2"/>
      <c r="S10" s="2"/>
      <c r="T10" s="184" t="s">
        <v>17</v>
      </c>
      <c r="U10" s="185"/>
      <c r="V10" s="186"/>
      <c r="W10" s="108"/>
      <c r="X10" s="2"/>
    </row>
    <row r="11" spans="1:33" ht="18">
      <c r="A11" s="62" t="s">
        <v>16</v>
      </c>
      <c r="B11" s="63" t="s">
        <v>4</v>
      </c>
      <c r="C11" s="63" t="s">
        <v>5</v>
      </c>
      <c r="D11" s="64" t="s">
        <v>103</v>
      </c>
      <c r="E11" s="63" t="s">
        <v>104</v>
      </c>
      <c r="F11" s="66" t="s">
        <v>101</v>
      </c>
      <c r="G11" s="122" t="s">
        <v>134</v>
      </c>
      <c r="H11" s="123" t="s">
        <v>111</v>
      </c>
      <c r="I11" s="81" t="s">
        <v>102</v>
      </c>
      <c r="J11" s="80" t="s">
        <v>118</v>
      </c>
      <c r="K11" s="65" t="s">
        <v>105</v>
      </c>
      <c r="L11" s="65" t="s">
        <v>115</v>
      </c>
      <c r="M11" s="151" t="s">
        <v>19</v>
      </c>
      <c r="N11" s="152" t="s">
        <v>20</v>
      </c>
      <c r="O11" s="124" t="s">
        <v>116</v>
      </c>
      <c r="P11" s="125" t="s">
        <v>117</v>
      </c>
      <c r="Q11" s="69" t="s">
        <v>18</v>
      </c>
      <c r="R11" s="69" t="s">
        <v>32</v>
      </c>
      <c r="S11" s="143" t="s">
        <v>119</v>
      </c>
      <c r="T11" s="126" t="s">
        <v>135</v>
      </c>
      <c r="U11" s="126" t="s">
        <v>136</v>
      </c>
      <c r="V11" s="147" t="s">
        <v>137</v>
      </c>
      <c r="W11" s="147" t="s">
        <v>138</v>
      </c>
      <c r="X11" s="2"/>
    </row>
    <row r="12" spans="1:33">
      <c r="A12" s="21" t="s">
        <v>35</v>
      </c>
      <c r="C12"/>
      <c r="D12">
        <v>7</v>
      </c>
      <c r="E12" s="19"/>
      <c r="F12" s="59">
        <v>2E-3</v>
      </c>
      <c r="G12" s="42">
        <f>(3.14*(F12)^2)</f>
        <v>1.256E-5</v>
      </c>
      <c r="H12" s="20">
        <f>(D12/G12)</f>
        <v>557324.84076433117</v>
      </c>
      <c r="I12" s="82">
        <v>9.0499999999999999E-4</v>
      </c>
      <c r="J12" s="70">
        <v>1.5999999999999999E-5</v>
      </c>
      <c r="K12" s="21">
        <v>0.1188</v>
      </c>
      <c r="L12" s="21">
        <v>1.1900000000000001E-2</v>
      </c>
      <c r="M12" s="157">
        <f>((1/0.000000000155125)*LN(1+(0.5*0.000000000155125*K12*(H12/I12))))/1000000</f>
        <v>36.476819704198576</v>
      </c>
      <c r="N12" s="67">
        <f>M12*(SQRT((1/D12)+(L12/K12)^2+(J12/I12)^2))</f>
        <v>14.277467482385658</v>
      </c>
      <c r="O12" s="75">
        <f>M12+N12</f>
        <v>50.754287186584236</v>
      </c>
      <c r="P12" s="76">
        <f>M12-N12</f>
        <v>22.199352221812916</v>
      </c>
      <c r="Q12" s="158"/>
      <c r="R12" s="136"/>
      <c r="S12" s="144"/>
      <c r="T12" s="140">
        <f>IFERROR((LN(M12)/(N12/M12))^2, " ")</f>
        <v>84.437320834699349</v>
      </c>
      <c r="U12" s="22">
        <f>IFERROR(LN(M12)/((N12/M12)^2), " ")</f>
        <v>23.476481555484149</v>
      </c>
      <c r="V12" s="148">
        <f>IFERROR(1/((N12/M12)^2), " ")</f>
        <v>6.5272699414983739</v>
      </c>
      <c r="W12" s="109">
        <f>G12*I12</f>
        <v>1.1366799999999999E-8</v>
      </c>
      <c r="X12" s="2"/>
      <c r="Y12" s="178" t="s">
        <v>96</v>
      </c>
      <c r="Z12" s="179"/>
      <c r="AA12" s="179"/>
      <c r="AB12" s="180"/>
      <c r="AC12" s="84"/>
      <c r="AD12" s="84"/>
      <c r="AE12" s="84"/>
      <c r="AF12" s="84"/>
      <c r="AG12" s="84"/>
    </row>
    <row r="13" spans="1:33">
      <c r="A13" s="21" t="s">
        <v>36</v>
      </c>
      <c r="C13"/>
      <c r="D13">
        <v>1</v>
      </c>
      <c r="E13" s="19"/>
      <c r="F13" s="59">
        <v>2E-3</v>
      </c>
      <c r="G13" s="42">
        <f t="shared" ref="G13:G20" si="0">(3.14*(F13)^2)</f>
        <v>1.256E-5</v>
      </c>
      <c r="H13" s="20">
        <f>(D13/G13)</f>
        <v>79617.834394904465</v>
      </c>
      <c r="I13" s="82">
        <v>8.2799999999999996E-4</v>
      </c>
      <c r="J13" s="70">
        <v>1.7E-5</v>
      </c>
      <c r="K13" s="21">
        <v>0.1188</v>
      </c>
      <c r="L13" s="21">
        <v>1.1900000000000001E-2</v>
      </c>
      <c r="M13" s="157">
        <f>((1/0.000000000155125)*LN(1+(0.5*0.000000000155125*K13*(H13/I13))))/1000000</f>
        <v>5.7091853261394965</v>
      </c>
      <c r="N13" s="67">
        <f>M13*(SQRT((1/D13)+(L13/K13)^2+(J13/I13)^2))</f>
        <v>5.7389531632735089</v>
      </c>
      <c r="O13" s="75">
        <f t="shared" ref="O13:O20" si="1">M13+N13</f>
        <v>11.448138489413004</v>
      </c>
      <c r="P13" s="76">
        <f t="shared" ref="P13:P20" si="2">M13-N13</f>
        <v>-2.9767837134012431E-2</v>
      </c>
      <c r="Q13" s="37"/>
      <c r="R13" s="136"/>
      <c r="S13" s="145" t="s">
        <v>84</v>
      </c>
      <c r="T13" s="140">
        <f t="shared" ref="T13:T35" si="3">IFERROR((LN(M13)/(N13/M13))^2, " ")</f>
        <v>3.0034284140762275</v>
      </c>
      <c r="U13" s="22">
        <f t="shared" ref="U13:U35" si="4">IFERROR(LN(M13)/((N13/M13)^2), " ")</f>
        <v>1.724050977331951</v>
      </c>
      <c r="V13" s="148">
        <f t="shared" ref="V13:V35" si="5">IFERROR(1/((N13/M13)^2), " ")</f>
        <v>0.98965294411835336</v>
      </c>
      <c r="W13" s="109">
        <f t="shared" ref="W13:W76" si="6">G13*I13</f>
        <v>1.0399679999999999E-8</v>
      </c>
      <c r="X13" s="2"/>
      <c r="Y13" s="85" t="s">
        <v>121</v>
      </c>
      <c r="Z13" s="24"/>
      <c r="AA13" s="24"/>
      <c r="AB13" s="68"/>
    </row>
    <row r="14" spans="1:33">
      <c r="A14" s="21" t="s">
        <v>37</v>
      </c>
      <c r="C14"/>
      <c r="D14">
        <v>2</v>
      </c>
      <c r="E14" s="19"/>
      <c r="F14" s="59">
        <v>2E-3</v>
      </c>
      <c r="G14" s="42">
        <f t="shared" si="0"/>
        <v>1.256E-5</v>
      </c>
      <c r="H14" s="20">
        <f t="shared" ref="H14:H77" si="7">(D14/G14)</f>
        <v>159235.66878980893</v>
      </c>
      <c r="I14" s="82">
        <v>7.7399999999999995E-4</v>
      </c>
      <c r="J14" s="70">
        <v>1.5E-5</v>
      </c>
      <c r="K14" s="21">
        <v>0.1188</v>
      </c>
      <c r="L14" s="21">
        <v>1.1900000000000001E-2</v>
      </c>
      <c r="M14" s="157">
        <f t="shared" ref="M14:M16" si="8">((1/0.000000000155125)*LN(1+(0.5*0.000000000155125*K14*(H14/I14))))/1000000</f>
        <v>12.208843344034408</v>
      </c>
      <c r="N14" s="67">
        <f t="shared" ref="N14:N43" si="9">M14*SQRT((1/D14)+(L14/K14)^2+(J14/I14)^2)</f>
        <v>8.7223558489790296</v>
      </c>
      <c r="O14" s="75">
        <f t="shared" si="1"/>
        <v>20.931199193013438</v>
      </c>
      <c r="P14" s="76">
        <f t="shared" si="2"/>
        <v>3.4864874950553784</v>
      </c>
      <c r="Q14" s="37"/>
      <c r="R14" s="136"/>
      <c r="S14" s="145"/>
      <c r="T14" s="140">
        <f t="shared" si="3"/>
        <v>12.266249302409969</v>
      </c>
      <c r="U14" s="22">
        <f t="shared" si="4"/>
        <v>4.9022630804639586</v>
      </c>
      <c r="V14" s="148">
        <f t="shared" si="5"/>
        <v>1.95921203927906</v>
      </c>
      <c r="W14" s="109">
        <f t="shared" si="6"/>
        <v>9.7214399999999995E-9</v>
      </c>
      <c r="X14" s="2"/>
      <c r="Y14" s="85" t="s">
        <v>122</v>
      </c>
      <c r="Z14" s="24"/>
      <c r="AA14" s="24"/>
      <c r="AB14" s="68"/>
    </row>
    <row r="15" spans="1:33">
      <c r="A15" s="21" t="s">
        <v>38</v>
      </c>
      <c r="C15"/>
      <c r="D15">
        <v>1</v>
      </c>
      <c r="E15" s="19"/>
      <c r="F15" s="59">
        <v>2E-3</v>
      </c>
      <c r="G15" s="42">
        <f t="shared" si="0"/>
        <v>1.256E-5</v>
      </c>
      <c r="H15" s="20">
        <f t="shared" si="7"/>
        <v>79617.834394904465</v>
      </c>
      <c r="I15" s="82">
        <v>4.1599999999999997E-4</v>
      </c>
      <c r="J15" s="70">
        <v>2.1999999999999999E-5</v>
      </c>
      <c r="K15" s="21">
        <v>0.1188</v>
      </c>
      <c r="L15" s="21">
        <v>1.1900000000000001E-2</v>
      </c>
      <c r="M15" s="157">
        <f t="shared" si="8"/>
        <v>11.3584954460039</v>
      </c>
      <c r="N15" s="67">
        <f t="shared" si="9"/>
        <v>11.431130681876068</v>
      </c>
      <c r="O15" s="75">
        <f t="shared" si="1"/>
        <v>22.78962612787997</v>
      </c>
      <c r="P15" s="76">
        <f t="shared" si="2"/>
        <v>-7.2635235872168025E-2</v>
      </c>
      <c r="Q15" s="37"/>
      <c r="R15" s="136"/>
      <c r="S15" s="145"/>
      <c r="T15" s="140">
        <f t="shared" si="3"/>
        <v>5.8299337201449974</v>
      </c>
      <c r="U15" s="22">
        <f t="shared" si="4"/>
        <v>2.3991832860138094</v>
      </c>
      <c r="V15" s="148">
        <f t="shared" si="5"/>
        <v>0.98733205490796883</v>
      </c>
      <c r="W15" s="109">
        <f t="shared" si="6"/>
        <v>5.2249599999999993E-9</v>
      </c>
      <c r="X15" s="2"/>
      <c r="Y15" s="85" t="s">
        <v>123</v>
      </c>
      <c r="Z15" s="24"/>
      <c r="AA15" s="24"/>
      <c r="AB15" s="68"/>
    </row>
    <row r="16" spans="1:33" ht="15.75" customHeight="1">
      <c r="A16" s="21" t="s">
        <v>39</v>
      </c>
      <c r="C16"/>
      <c r="D16">
        <v>2</v>
      </c>
      <c r="E16" s="19"/>
      <c r="F16" s="59">
        <v>2E-3</v>
      </c>
      <c r="G16" s="42">
        <f t="shared" si="0"/>
        <v>1.256E-5</v>
      </c>
      <c r="H16" s="20">
        <f t="shared" si="7"/>
        <v>159235.66878980893</v>
      </c>
      <c r="I16" s="82">
        <v>7.2400000000000003E-4</v>
      </c>
      <c r="J16" s="70">
        <v>1.9000000000000001E-5</v>
      </c>
      <c r="K16" s="21">
        <v>0.1188</v>
      </c>
      <c r="L16" s="21">
        <v>1.1900000000000001E-2</v>
      </c>
      <c r="M16" s="157">
        <f t="shared" si="8"/>
        <v>13.051142560373334</v>
      </c>
      <c r="N16" s="67">
        <f t="shared" si="9"/>
        <v>9.3269787217544664</v>
      </c>
      <c r="O16" s="75">
        <f t="shared" si="1"/>
        <v>22.3781212821278</v>
      </c>
      <c r="P16" s="76">
        <f t="shared" si="2"/>
        <v>3.7241638386188676</v>
      </c>
      <c r="Q16" s="37"/>
      <c r="R16" s="136"/>
      <c r="S16" s="145" t="s">
        <v>85</v>
      </c>
      <c r="T16" s="140">
        <f t="shared" si="3"/>
        <v>12.921153043565347</v>
      </c>
      <c r="U16" s="22">
        <f t="shared" si="4"/>
        <v>5.0298864720521621</v>
      </c>
      <c r="V16" s="148">
        <f t="shared" si="5"/>
        <v>1.958010855256642</v>
      </c>
      <c r="W16" s="109">
        <f t="shared" si="6"/>
        <v>9.0934400000000004E-9</v>
      </c>
      <c r="X16" s="2"/>
      <c r="Y16" s="85" t="s">
        <v>124</v>
      </c>
      <c r="Z16" s="24"/>
      <c r="AA16" s="24"/>
      <c r="AB16" s="68"/>
    </row>
    <row r="17" spans="1:68">
      <c r="A17" s="21" t="s">
        <v>40</v>
      </c>
      <c r="C17"/>
      <c r="D17">
        <v>1</v>
      </c>
      <c r="E17" s="19"/>
      <c r="F17" s="59">
        <v>2E-3</v>
      </c>
      <c r="G17" s="42">
        <f t="shared" si="0"/>
        <v>1.256E-5</v>
      </c>
      <c r="H17" s="20">
        <f t="shared" si="7"/>
        <v>79617.834394904465</v>
      </c>
      <c r="I17" s="82">
        <v>1.22E-4</v>
      </c>
      <c r="J17" s="70">
        <v>1.2999999999999999E-5</v>
      </c>
      <c r="K17" s="21">
        <v>0.1188</v>
      </c>
      <c r="L17" s="21">
        <v>1.1900000000000001E-2</v>
      </c>
      <c r="M17" s="157">
        <f>((1/0.000000000155125)*LN(1+(0.5*0.000000000155125*K17*(H17/I17))))/1000000</f>
        <v>38.648660419356951</v>
      </c>
      <c r="N17" s="67">
        <f t="shared" si="9"/>
        <v>39.059785861455239</v>
      </c>
      <c r="O17" s="75">
        <f t="shared" si="1"/>
        <v>77.708446280812183</v>
      </c>
      <c r="P17" s="76">
        <f t="shared" si="2"/>
        <v>-0.41112544209828883</v>
      </c>
      <c r="Q17" s="37"/>
      <c r="R17" s="136"/>
      <c r="S17" s="145"/>
      <c r="T17" s="140">
        <f t="shared" si="3"/>
        <v>13.07579150926045</v>
      </c>
      <c r="U17" s="22">
        <f t="shared" si="4"/>
        <v>3.5779855414885717</v>
      </c>
      <c r="V17" s="148">
        <f t="shared" si="5"/>
        <v>0.97905970174231782</v>
      </c>
      <c r="W17" s="109">
        <f t="shared" si="6"/>
        <v>1.5323199999999999E-9</v>
      </c>
      <c r="X17" s="2"/>
      <c r="Y17" s="85" t="s">
        <v>125</v>
      </c>
      <c r="Z17" s="24"/>
      <c r="AA17" s="24"/>
      <c r="AB17" s="68"/>
    </row>
    <row r="18" spans="1:68">
      <c r="A18" s="21" t="s">
        <v>41</v>
      </c>
      <c r="C18"/>
      <c r="D18">
        <v>3</v>
      </c>
      <c r="E18" s="19"/>
      <c r="F18" s="59">
        <v>2E-3</v>
      </c>
      <c r="G18" s="42">
        <f t="shared" si="0"/>
        <v>1.256E-5</v>
      </c>
      <c r="H18" s="20">
        <f t="shared" si="7"/>
        <v>238853.50318471337</v>
      </c>
      <c r="I18" s="82">
        <v>9.2900000000000003E-4</v>
      </c>
      <c r="J18" s="70">
        <v>3.1999999999999999E-5</v>
      </c>
      <c r="K18" s="21">
        <v>0.1188</v>
      </c>
      <c r="L18" s="21">
        <v>1.1900000000000001E-2</v>
      </c>
      <c r="M18" s="157">
        <f>((1/0.000000000155125)*LN(1+(0.5*0.000000000155125*K18*(H18/I18))))/1000000</f>
        <v>15.254163920762583</v>
      </c>
      <c r="N18" s="67">
        <f t="shared" si="9"/>
        <v>8.9539932625976739</v>
      </c>
      <c r="O18" s="75">
        <f t="shared" si="1"/>
        <v>24.208157183360257</v>
      </c>
      <c r="P18" s="76">
        <f t="shared" si="2"/>
        <v>6.3001706581649088</v>
      </c>
      <c r="Q18" s="37"/>
      <c r="R18" s="136"/>
      <c r="S18" s="145" t="s">
        <v>86</v>
      </c>
      <c r="T18" s="140">
        <f t="shared" si="3"/>
        <v>21.54910767243404</v>
      </c>
      <c r="U18" s="22">
        <f t="shared" si="4"/>
        <v>7.9083574597833088</v>
      </c>
      <c r="V18" s="148">
        <f t="shared" si="5"/>
        <v>2.9023066134527311</v>
      </c>
      <c r="W18" s="109">
        <f t="shared" si="6"/>
        <v>1.1668240000000001E-8</v>
      </c>
      <c r="X18" s="2"/>
      <c r="Y18" s="181" t="s">
        <v>120</v>
      </c>
      <c r="Z18" s="182"/>
      <c r="AA18" s="182"/>
      <c r="AB18" s="183"/>
    </row>
    <row r="19" spans="1:68">
      <c r="A19" s="21" t="s">
        <v>42</v>
      </c>
      <c r="C19"/>
      <c r="D19">
        <v>2</v>
      </c>
      <c r="E19" s="19"/>
      <c r="F19" s="59">
        <v>2E-3</v>
      </c>
      <c r="G19" s="42">
        <f t="shared" si="0"/>
        <v>1.256E-5</v>
      </c>
      <c r="H19" s="20">
        <f t="shared" si="7"/>
        <v>159235.66878980893</v>
      </c>
      <c r="I19" s="82">
        <v>5.2099999999999998E-4</v>
      </c>
      <c r="J19" s="70">
        <v>2.3E-5</v>
      </c>
      <c r="K19" s="21">
        <v>0.1188</v>
      </c>
      <c r="L19" s="21">
        <v>1.1900000000000001E-2</v>
      </c>
      <c r="M19" s="157">
        <f t="shared" ref="M19:M82" si="10">((1/0.000000000155125)*LN(1+(0.5*0.000000000155125*K19*(H19/I19))))/1000000</f>
        <v>18.129183878025874</v>
      </c>
      <c r="N19" s="67">
        <f t="shared" si="9"/>
        <v>12.97196703020184</v>
      </c>
      <c r="O19" s="75">
        <f t="shared" si="1"/>
        <v>31.101150908227716</v>
      </c>
      <c r="P19" s="76">
        <f t="shared" si="2"/>
        <v>5.1572168478240332</v>
      </c>
      <c r="Q19" s="37"/>
      <c r="R19" s="136"/>
      <c r="S19" s="145"/>
      <c r="T19" s="140">
        <f t="shared" si="3"/>
        <v>16.398292245604978</v>
      </c>
      <c r="U19" s="22">
        <f t="shared" si="4"/>
        <v>5.6594174389892649</v>
      </c>
      <c r="V19" s="148">
        <f t="shared" si="5"/>
        <v>1.9531915439133687</v>
      </c>
      <c r="W19" s="109">
        <f t="shared" si="6"/>
        <v>6.5437600000000002E-9</v>
      </c>
      <c r="X19" s="2"/>
      <c r="Y19" s="85" t="s">
        <v>128</v>
      </c>
      <c r="Z19" s="24"/>
      <c r="AA19" s="24"/>
      <c r="AB19" s="68"/>
    </row>
    <row r="20" spans="1:68" s="26" customFormat="1">
      <c r="A20" s="35" t="s">
        <v>43</v>
      </c>
      <c r="D20" s="26">
        <v>4</v>
      </c>
      <c r="E20" s="25"/>
      <c r="F20" s="59">
        <v>2E-3</v>
      </c>
      <c r="G20" s="42">
        <f t="shared" si="0"/>
        <v>1.256E-5</v>
      </c>
      <c r="H20" s="20">
        <f t="shared" si="7"/>
        <v>318471.33757961786</v>
      </c>
      <c r="I20" s="82">
        <v>9.0700000000000004E-4</v>
      </c>
      <c r="J20" s="71">
        <v>2.5000000000000001E-5</v>
      </c>
      <c r="K20" s="21">
        <v>0.1188</v>
      </c>
      <c r="L20" s="21">
        <v>1.1900000000000001E-2</v>
      </c>
      <c r="M20" s="157">
        <f t="shared" si="10"/>
        <v>20.823220194291604</v>
      </c>
      <c r="N20" s="67">
        <f t="shared" si="9"/>
        <v>10.633989382441877</v>
      </c>
      <c r="O20" s="77">
        <f t="shared" si="1"/>
        <v>31.457209576733483</v>
      </c>
      <c r="P20" s="78">
        <f t="shared" si="2"/>
        <v>10.189230811849727</v>
      </c>
      <c r="Q20" s="36"/>
      <c r="R20" s="137"/>
      <c r="S20" s="145" t="s">
        <v>87</v>
      </c>
      <c r="T20" s="141">
        <f t="shared" si="3"/>
        <v>35.344881755153438</v>
      </c>
      <c r="U20" s="39">
        <f t="shared" si="4"/>
        <v>11.641660654012231</v>
      </c>
      <c r="V20" s="149">
        <f t="shared" si="5"/>
        <v>3.8344522899249998</v>
      </c>
      <c r="W20" s="109">
        <f t="shared" si="6"/>
        <v>1.139192E-8</v>
      </c>
      <c r="X20" s="2"/>
      <c r="Y20" s="89" t="s">
        <v>126</v>
      </c>
      <c r="Z20" s="90"/>
      <c r="AA20" s="90"/>
      <c r="AB20" s="91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s="26" customFormat="1">
      <c r="A21" s="92" t="s">
        <v>81</v>
      </c>
      <c r="B21" s="93"/>
      <c r="C21" s="94"/>
      <c r="D21" s="94" t="s">
        <v>80</v>
      </c>
      <c r="E21" s="95"/>
      <c r="F21" s="96">
        <v>2E-3</v>
      </c>
      <c r="G21" s="97">
        <f>(3.14*(F21)^2)</f>
        <v>1.256E-5</v>
      </c>
      <c r="H21" s="20" t="e">
        <f t="shared" si="7"/>
        <v>#VALUE!</v>
      </c>
      <c r="I21" s="98">
        <v>5.0000000000000001E-4</v>
      </c>
      <c r="J21" s="99">
        <v>1.9000000000000001E-4</v>
      </c>
      <c r="K21" s="128">
        <v>0.1188</v>
      </c>
      <c r="L21" s="128">
        <v>1.1900000000000001E-2</v>
      </c>
      <c r="M21" s="157" t="e">
        <f t="shared" si="10"/>
        <v>#VALUE!</v>
      </c>
      <c r="N21" s="129"/>
      <c r="O21" s="100"/>
      <c r="P21" s="101"/>
      <c r="Q21" s="102"/>
      <c r="R21" s="138"/>
      <c r="S21" s="146"/>
      <c r="T21" s="142" t="str">
        <f t="shared" si="3"/>
        <v xml:space="preserve"> </v>
      </c>
      <c r="U21" s="103" t="str">
        <f t="shared" si="4"/>
        <v xml:space="preserve"> </v>
      </c>
      <c r="V21" s="150" t="str">
        <f t="shared" si="5"/>
        <v xml:space="preserve"> </v>
      </c>
      <c r="W21" s="110">
        <f t="shared" si="6"/>
        <v>6.2799999999999998E-9</v>
      </c>
      <c r="X21" s="2"/>
      <c r="Y21" s="86" t="s">
        <v>127</v>
      </c>
      <c r="Z21" s="87"/>
      <c r="AA21" s="87"/>
      <c r="AB21" s="88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s="26" customFormat="1">
      <c r="A22" s="35" t="s">
        <v>44</v>
      </c>
      <c r="C22" s="73"/>
      <c r="D22" s="73">
        <v>2</v>
      </c>
      <c r="E22" s="25"/>
      <c r="F22" s="59">
        <v>2E-3</v>
      </c>
      <c r="G22" s="42">
        <f t="shared" ref="G22:G85" si="11">(3.14*(F22)^2)</f>
        <v>1.256E-5</v>
      </c>
      <c r="H22" s="20">
        <f t="shared" si="7"/>
        <v>159235.66878980893</v>
      </c>
      <c r="I22" s="82">
        <v>5.8500000000000002E-4</v>
      </c>
      <c r="J22" s="71">
        <v>3.8999999999999999E-5</v>
      </c>
      <c r="K22" s="21">
        <v>0.1188</v>
      </c>
      <c r="L22" s="21">
        <v>1.1900000000000001E-2</v>
      </c>
      <c r="M22" s="157">
        <f t="shared" si="10"/>
        <v>16.148302140026079</v>
      </c>
      <c r="N22" s="67">
        <f t="shared" si="9"/>
        <v>11.582713950370691</v>
      </c>
      <c r="O22" s="77">
        <f t="shared" ref="O22:O27" si="12">M22+N22</f>
        <v>27.731016090396771</v>
      </c>
      <c r="P22" s="78">
        <f t="shared" ref="P22:P27" si="13">M22-N22</f>
        <v>4.5655881896553883</v>
      </c>
      <c r="Q22" s="36"/>
      <c r="R22" s="137"/>
      <c r="S22" s="145"/>
      <c r="T22" s="141">
        <f t="shared" si="3"/>
        <v>15.041444074804891</v>
      </c>
      <c r="U22" s="39">
        <f t="shared" si="4"/>
        <v>5.4070614122617018</v>
      </c>
      <c r="V22" s="149">
        <f t="shared" si="5"/>
        <v>1.9437171704106306</v>
      </c>
      <c r="W22" s="109">
        <f t="shared" si="6"/>
        <v>7.3476000000000006E-9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s="26" customFormat="1">
      <c r="A23" s="92" t="s">
        <v>82</v>
      </c>
      <c r="B23" s="104"/>
      <c r="C23" s="105"/>
      <c r="D23" s="105" t="s">
        <v>80</v>
      </c>
      <c r="E23" s="106"/>
      <c r="F23" s="96">
        <v>2E-3</v>
      </c>
      <c r="G23" s="97">
        <f t="shared" si="11"/>
        <v>1.256E-5</v>
      </c>
      <c r="H23" s="20" t="e">
        <f t="shared" si="7"/>
        <v>#VALUE!</v>
      </c>
      <c r="I23" s="98">
        <v>1.5699999999999999E-2</v>
      </c>
      <c r="J23" s="99">
        <v>9.4000000000000004E-3</v>
      </c>
      <c r="K23" s="128">
        <v>0.1188</v>
      </c>
      <c r="L23" s="128">
        <v>1.1900000000000001E-2</v>
      </c>
      <c r="M23" s="157" t="e">
        <f t="shared" si="10"/>
        <v>#VALUE!</v>
      </c>
      <c r="N23" s="129"/>
      <c r="O23" s="107"/>
      <c r="P23" s="101"/>
      <c r="Q23" s="102"/>
      <c r="R23" s="138"/>
      <c r="S23" s="146"/>
      <c r="T23" s="142" t="str">
        <f t="shared" si="3"/>
        <v xml:space="preserve"> </v>
      </c>
      <c r="U23" s="103" t="str">
        <f t="shared" si="4"/>
        <v xml:space="preserve"> </v>
      </c>
      <c r="V23" s="150" t="str">
        <f t="shared" si="5"/>
        <v xml:space="preserve"> </v>
      </c>
      <c r="W23" s="110">
        <f t="shared" si="6"/>
        <v>1.9719199999999998E-7</v>
      </c>
      <c r="X23" s="2"/>
      <c r="Y23" s="170" t="s">
        <v>129</v>
      </c>
      <c r="Z23" s="171"/>
      <c r="AA23" s="171"/>
      <c r="AB23" s="17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s="26" customFormat="1">
      <c r="A24" s="35" t="s">
        <v>45</v>
      </c>
      <c r="C24" s="73"/>
      <c r="D24" s="73">
        <v>7</v>
      </c>
      <c r="E24" s="25"/>
      <c r="F24" s="59">
        <v>2E-3</v>
      </c>
      <c r="G24" s="42">
        <f t="shared" si="11"/>
        <v>1.256E-5</v>
      </c>
      <c r="H24" s="20">
        <f t="shared" si="7"/>
        <v>557324.84076433117</v>
      </c>
      <c r="I24" s="82">
        <v>8.1899999999999996E-4</v>
      </c>
      <c r="J24" s="71">
        <v>2.0000000000000002E-5</v>
      </c>
      <c r="K24" s="21">
        <v>0.1188</v>
      </c>
      <c r="L24" s="21">
        <v>1.1900000000000001E-2</v>
      </c>
      <c r="M24" s="157">
        <f t="shared" si="10"/>
        <v>40.295161031049325</v>
      </c>
      <c r="N24" s="67">
        <f t="shared" si="9"/>
        <v>15.786612449955697</v>
      </c>
      <c r="O24" s="77">
        <f t="shared" si="12"/>
        <v>56.081773481005023</v>
      </c>
      <c r="P24" s="78">
        <f t="shared" si="13"/>
        <v>24.508548581093628</v>
      </c>
      <c r="Q24" s="36"/>
      <c r="R24" s="137"/>
      <c r="S24" s="145" t="s">
        <v>88</v>
      </c>
      <c r="T24" s="141">
        <f t="shared" si="3"/>
        <v>89.01151600240064</v>
      </c>
      <c r="U24" s="39">
        <f t="shared" si="4"/>
        <v>24.081694747154486</v>
      </c>
      <c r="V24" s="149">
        <f t="shared" si="5"/>
        <v>6.5152021664195381</v>
      </c>
      <c r="W24" s="109">
        <f t="shared" si="6"/>
        <v>1.0286639999999999E-8</v>
      </c>
      <c r="X24" s="2"/>
      <c r="Y24" s="130" t="s">
        <v>130</v>
      </c>
      <c r="Z24" s="153" t="s">
        <v>131</v>
      </c>
      <c r="AA24" s="153" t="s">
        <v>181</v>
      </c>
      <c r="AB24" s="131" t="s">
        <v>182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s="26" customFormat="1">
      <c r="A25" s="35" t="s">
        <v>46</v>
      </c>
      <c r="C25" s="73"/>
      <c r="D25" s="73">
        <v>5</v>
      </c>
      <c r="E25" s="25"/>
      <c r="F25" s="59">
        <v>2E-3</v>
      </c>
      <c r="G25" s="42">
        <f t="shared" si="11"/>
        <v>1.256E-5</v>
      </c>
      <c r="H25" s="20">
        <f t="shared" si="7"/>
        <v>398089.17197452229</v>
      </c>
      <c r="I25" s="82">
        <v>9.4399999999999996E-4</v>
      </c>
      <c r="J25" s="71">
        <v>2.5999999999999998E-5</v>
      </c>
      <c r="K25" s="21">
        <v>0.1188</v>
      </c>
      <c r="L25" s="21">
        <v>1.1900000000000001E-2</v>
      </c>
      <c r="M25" s="157">
        <f t="shared" si="10"/>
        <v>25.000713040909364</v>
      </c>
      <c r="N25" s="67">
        <f t="shared" si="9"/>
        <v>11.478357491721681</v>
      </c>
      <c r="O25" s="77">
        <f t="shared" si="12"/>
        <v>36.479070532631042</v>
      </c>
      <c r="P25" s="78">
        <f t="shared" si="13"/>
        <v>13.522355549187683</v>
      </c>
      <c r="Q25" s="36"/>
      <c r="R25" s="137"/>
      <c r="S25" s="145" t="s">
        <v>89</v>
      </c>
      <c r="T25" s="141">
        <f t="shared" si="3"/>
        <v>49.1542913997272</v>
      </c>
      <c r="U25" s="39">
        <f t="shared" si="4"/>
        <v>15.270503908982299</v>
      </c>
      <c r="V25" s="149">
        <f t="shared" si="5"/>
        <v>4.7440067386575704</v>
      </c>
      <c r="W25" s="109">
        <f t="shared" si="6"/>
        <v>1.1856639999999999E-8</v>
      </c>
      <c r="X25" s="2"/>
      <c r="Y25" s="132">
        <f>SUM(D12:D111)</f>
        <v>190</v>
      </c>
      <c r="Z25" s="154">
        <f>SUM(W12:W111)</f>
        <v>7.3758600000000008E-7</v>
      </c>
      <c r="AA25" s="155">
        <f>SUM(I12:I111)</f>
        <v>5.8724999999999986E-2</v>
      </c>
      <c r="AB25" s="156">
        <f>SUM(J12:J111)</f>
        <v>1.0880000000000003E-2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s="26" customFormat="1">
      <c r="A26" s="35" t="s">
        <v>47</v>
      </c>
      <c r="C26" s="73"/>
      <c r="D26" s="73">
        <v>5</v>
      </c>
      <c r="E26" s="25"/>
      <c r="F26" s="59">
        <v>2E-3</v>
      </c>
      <c r="G26" s="42">
        <f t="shared" si="11"/>
        <v>1.256E-5</v>
      </c>
      <c r="H26" s="20">
        <f t="shared" si="7"/>
        <v>398089.17197452229</v>
      </c>
      <c r="I26" s="82">
        <v>7.0399999999999998E-4</v>
      </c>
      <c r="J26" s="71">
        <v>1.8E-5</v>
      </c>
      <c r="K26" s="21">
        <v>0.1188</v>
      </c>
      <c r="L26" s="21">
        <v>1.1900000000000001E-2</v>
      </c>
      <c r="M26" s="157">
        <f t="shared" si="10"/>
        <v>33.501570211253807</v>
      </c>
      <c r="N26" s="67">
        <f t="shared" si="9"/>
        <v>15.377455392979179</v>
      </c>
      <c r="O26" s="77">
        <f t="shared" si="12"/>
        <v>48.879025604232986</v>
      </c>
      <c r="P26" s="78">
        <f t="shared" si="13"/>
        <v>18.124114818274627</v>
      </c>
      <c r="Q26" s="36"/>
      <c r="R26" s="137"/>
      <c r="S26" s="145" t="s">
        <v>90</v>
      </c>
      <c r="T26" s="141">
        <f t="shared" si="3"/>
        <v>58.528790883429032</v>
      </c>
      <c r="U26" s="39">
        <f t="shared" si="4"/>
        <v>16.667308081745322</v>
      </c>
      <c r="V26" s="149">
        <f t="shared" si="5"/>
        <v>4.746367633753132</v>
      </c>
      <c r="W26" s="109">
        <f t="shared" si="6"/>
        <v>8.8422399999999994E-9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s="26" customFormat="1">
      <c r="A27" s="35" t="s">
        <v>48</v>
      </c>
      <c r="C27" s="73"/>
      <c r="D27" s="73">
        <v>3</v>
      </c>
      <c r="E27" s="25"/>
      <c r="F27" s="59">
        <v>2E-3</v>
      </c>
      <c r="G27" s="42">
        <f t="shared" si="11"/>
        <v>1.256E-5</v>
      </c>
      <c r="H27" s="20">
        <f t="shared" si="7"/>
        <v>238853.50318471337</v>
      </c>
      <c r="I27" s="82">
        <v>9.0399999999999996E-4</v>
      </c>
      <c r="J27" s="71">
        <v>2.4000000000000001E-5</v>
      </c>
      <c r="K27" s="21">
        <v>0.1188</v>
      </c>
      <c r="L27" s="21">
        <v>1.1900000000000001E-2</v>
      </c>
      <c r="M27" s="157">
        <f t="shared" si="10"/>
        <v>15.675503308316159</v>
      </c>
      <c r="N27" s="67">
        <f t="shared" si="9"/>
        <v>9.1948801743392945</v>
      </c>
      <c r="O27" s="77">
        <f t="shared" si="12"/>
        <v>24.870383482655456</v>
      </c>
      <c r="P27" s="78">
        <f t="shared" si="13"/>
        <v>6.4806231339768647</v>
      </c>
      <c r="Q27" s="36"/>
      <c r="R27" s="137"/>
      <c r="S27" s="145" t="s">
        <v>91</v>
      </c>
      <c r="T27" s="141">
        <f t="shared" si="3"/>
        <v>22.012988499192147</v>
      </c>
      <c r="U27" s="39">
        <f t="shared" si="4"/>
        <v>7.9986173969634908</v>
      </c>
      <c r="V27" s="149">
        <f t="shared" si="5"/>
        <v>2.906369585635995</v>
      </c>
      <c r="W27" s="109">
        <f t="shared" si="6"/>
        <v>1.1354239999999999E-8</v>
      </c>
      <c r="X27" s="2"/>
      <c r="Y27" s="113" t="s">
        <v>132</v>
      </c>
      <c r="Z27" s="114">
        <v>1.5512499999999999E-10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s="26" customFormat="1">
      <c r="A28" s="92" t="s">
        <v>83</v>
      </c>
      <c r="B28" s="93"/>
      <c r="C28" s="94"/>
      <c r="D28" s="94" t="s">
        <v>80</v>
      </c>
      <c r="E28" s="95"/>
      <c r="F28" s="96">
        <v>2E-3</v>
      </c>
      <c r="G28" s="97">
        <f t="shared" si="11"/>
        <v>1.256E-5</v>
      </c>
      <c r="H28" s="20" t="e">
        <f t="shared" si="7"/>
        <v>#VALUE!</v>
      </c>
      <c r="I28" s="98"/>
      <c r="J28" s="99"/>
      <c r="K28" s="128">
        <v>0.1188</v>
      </c>
      <c r="L28" s="128">
        <v>1.1900000000000001E-2</v>
      </c>
      <c r="M28" s="157" t="e">
        <f t="shared" si="10"/>
        <v>#VALUE!</v>
      </c>
      <c r="N28" s="129"/>
      <c r="O28" s="100"/>
      <c r="P28" s="101"/>
      <c r="Q28" s="102"/>
      <c r="R28" s="138"/>
      <c r="S28" s="146"/>
      <c r="T28" s="142"/>
      <c r="U28" s="103"/>
      <c r="V28" s="150" t="str">
        <f t="shared" si="5"/>
        <v xml:space="preserve"> </v>
      </c>
      <c r="W28" s="110">
        <f t="shared" si="6"/>
        <v>0</v>
      </c>
      <c r="X28" s="2"/>
      <c r="Y28" s="111" t="s">
        <v>133</v>
      </c>
      <c r="Z28" s="112">
        <v>0.5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8">
      <c r="A29" s="21" t="s">
        <v>49</v>
      </c>
      <c r="C29" s="74"/>
      <c r="D29" s="74">
        <v>4</v>
      </c>
      <c r="E29" s="19"/>
      <c r="F29" s="59">
        <v>2E-3</v>
      </c>
      <c r="G29" s="42">
        <f t="shared" si="11"/>
        <v>1.256E-5</v>
      </c>
      <c r="H29" s="20">
        <f t="shared" si="7"/>
        <v>318471.33757961786</v>
      </c>
      <c r="I29" s="82">
        <v>7.6499999999999995E-4</v>
      </c>
      <c r="J29" s="70">
        <v>2.0999999999999999E-5</v>
      </c>
      <c r="K29" s="21">
        <v>0.1188</v>
      </c>
      <c r="L29" s="21">
        <v>1.1900000000000001E-2</v>
      </c>
      <c r="M29" s="157">
        <f t="shared" si="10"/>
        <v>24.681054783603027</v>
      </c>
      <c r="N29" s="67">
        <f t="shared" si="9"/>
        <v>12.603956548475489</v>
      </c>
      <c r="O29" s="75">
        <f t="shared" ref="O29:O59" si="14">M29+N29</f>
        <v>37.285011332078518</v>
      </c>
      <c r="P29" s="76">
        <f t="shared" ref="P29:P59" si="15">M29-N29</f>
        <v>12.077098235127538</v>
      </c>
      <c r="Q29" s="37"/>
      <c r="R29" s="136"/>
      <c r="S29" s="145" t="s">
        <v>89</v>
      </c>
      <c r="T29" s="140">
        <f t="shared" si="3"/>
        <v>39.413990680185343</v>
      </c>
      <c r="U29" s="22">
        <f t="shared" si="4"/>
        <v>12.293683371176853</v>
      </c>
      <c r="V29" s="148">
        <f t="shared" si="5"/>
        <v>3.8345432224078353</v>
      </c>
      <c r="W29" s="109">
        <f t="shared" si="6"/>
        <v>9.6083999999999992E-9</v>
      </c>
      <c r="X29" s="2"/>
    </row>
    <row r="30" spans="1:68">
      <c r="A30" s="21" t="s">
        <v>50</v>
      </c>
      <c r="C30"/>
      <c r="D30">
        <v>1</v>
      </c>
      <c r="E30" s="19"/>
      <c r="F30" s="59">
        <v>2E-3</v>
      </c>
      <c r="G30" s="42">
        <f t="shared" si="11"/>
        <v>1.256E-5</v>
      </c>
      <c r="H30" s="20">
        <f t="shared" si="7"/>
        <v>79617.834394904465</v>
      </c>
      <c r="I30" s="82">
        <v>7.5699999999999997E-4</v>
      </c>
      <c r="J30" s="70">
        <v>1.9000000000000001E-5</v>
      </c>
      <c r="K30" s="21">
        <v>0.1188</v>
      </c>
      <c r="L30" s="21">
        <v>1.1900000000000001E-2</v>
      </c>
      <c r="M30" s="157">
        <f t="shared" si="10"/>
        <v>6.2443978679573755</v>
      </c>
      <c r="N30" s="67">
        <f t="shared" si="9"/>
        <v>6.2776036528801002</v>
      </c>
      <c r="O30" s="75">
        <f t="shared" si="14"/>
        <v>12.522001520837476</v>
      </c>
      <c r="P30" s="76">
        <f t="shared" si="15"/>
        <v>-3.3205784922724746E-2</v>
      </c>
      <c r="Q30" s="37"/>
      <c r="R30" s="136"/>
      <c r="S30" s="145"/>
      <c r="T30" s="140">
        <f t="shared" si="3"/>
        <v>3.3196690869769898</v>
      </c>
      <c r="U30" s="22">
        <f t="shared" si="4"/>
        <v>1.8123583439442077</v>
      </c>
      <c r="V30" s="148">
        <f t="shared" si="5"/>
        <v>0.98944885192014853</v>
      </c>
      <c r="W30" s="109">
        <f t="shared" si="6"/>
        <v>9.5079199999999992E-9</v>
      </c>
      <c r="X30" s="2"/>
    </row>
    <row r="31" spans="1:68">
      <c r="A31" s="21" t="s">
        <v>51</v>
      </c>
      <c r="C31"/>
      <c r="D31">
        <v>3</v>
      </c>
      <c r="E31" s="19"/>
      <c r="F31" s="59">
        <v>2E-3</v>
      </c>
      <c r="G31" s="42">
        <f t="shared" si="11"/>
        <v>1.256E-5</v>
      </c>
      <c r="H31" s="20">
        <f t="shared" si="7"/>
        <v>238853.50318471337</v>
      </c>
      <c r="I31" s="82">
        <v>7.7300000000000003E-4</v>
      </c>
      <c r="J31" s="70">
        <v>3.1000000000000001E-5</v>
      </c>
      <c r="K31" s="21">
        <v>0.1188</v>
      </c>
      <c r="L31" s="21">
        <v>1.1900000000000001E-2</v>
      </c>
      <c r="M31" s="157">
        <f t="shared" si="10"/>
        <v>18.328251414644104</v>
      </c>
      <c r="N31" s="67">
        <f t="shared" si="9"/>
        <v>10.765025126276544</v>
      </c>
      <c r="O31" s="75">
        <f t="shared" si="14"/>
        <v>29.093276540920648</v>
      </c>
      <c r="P31" s="76">
        <f t="shared" si="15"/>
        <v>7.5632262883675594</v>
      </c>
      <c r="Q31" s="37"/>
      <c r="R31" s="136"/>
      <c r="S31" s="145" t="s">
        <v>89</v>
      </c>
      <c r="T31" s="140">
        <f t="shared" si="3"/>
        <v>24.520723665082009</v>
      </c>
      <c r="U31" s="22">
        <f t="shared" si="4"/>
        <v>8.4308745535003577</v>
      </c>
      <c r="V31" s="148">
        <f t="shared" si="5"/>
        <v>2.8987580753205369</v>
      </c>
      <c r="W31" s="109">
        <f t="shared" si="6"/>
        <v>9.7088800000000009E-9</v>
      </c>
      <c r="X31" s="2"/>
    </row>
    <row r="32" spans="1:68">
      <c r="A32" s="21" t="s">
        <v>52</v>
      </c>
      <c r="C32"/>
      <c r="D32">
        <v>5</v>
      </c>
      <c r="E32" s="19"/>
      <c r="F32" s="59">
        <v>2E-3</v>
      </c>
      <c r="G32" s="42">
        <f t="shared" si="11"/>
        <v>1.256E-5</v>
      </c>
      <c r="H32" s="20">
        <f t="shared" si="7"/>
        <v>398089.17197452229</v>
      </c>
      <c r="I32" s="82">
        <v>8.1099999999999998E-4</v>
      </c>
      <c r="J32" s="70">
        <v>1.5999999999999999E-5</v>
      </c>
      <c r="K32" s="21">
        <v>0.1188</v>
      </c>
      <c r="L32" s="21">
        <v>1.1900000000000001E-2</v>
      </c>
      <c r="M32" s="157">
        <f t="shared" si="10"/>
        <v>29.091468341630403</v>
      </c>
      <c r="N32" s="67">
        <f t="shared" si="9"/>
        <v>13.34480293066447</v>
      </c>
      <c r="O32" s="75">
        <f t="shared" si="14"/>
        <v>42.436271272294874</v>
      </c>
      <c r="P32" s="76">
        <f t="shared" si="15"/>
        <v>15.746665410965933</v>
      </c>
      <c r="Q32" s="37"/>
      <c r="R32" s="136"/>
      <c r="S32" s="145"/>
      <c r="T32" s="140">
        <f t="shared" si="3"/>
        <v>53.98603478377462</v>
      </c>
      <c r="U32" s="22">
        <f t="shared" si="4"/>
        <v>16.017480075133552</v>
      </c>
      <c r="V32" s="148">
        <f t="shared" si="5"/>
        <v>4.7523339875742963</v>
      </c>
      <c r="W32" s="109">
        <f t="shared" si="6"/>
        <v>1.0186159999999999E-8</v>
      </c>
      <c r="X32" s="2"/>
    </row>
    <row r="33" spans="1:33">
      <c r="A33" s="21" t="s">
        <v>53</v>
      </c>
      <c r="C33"/>
      <c r="D33">
        <v>2</v>
      </c>
      <c r="E33" s="19"/>
      <c r="F33" s="59">
        <v>2E-3</v>
      </c>
      <c r="G33" s="42">
        <f t="shared" si="11"/>
        <v>1.256E-5</v>
      </c>
      <c r="H33" s="20">
        <f t="shared" si="7"/>
        <v>159235.66878980893</v>
      </c>
      <c r="I33" s="82">
        <v>2.1589999999999999E-3</v>
      </c>
      <c r="J33" s="70">
        <v>8.3999999999999995E-5</v>
      </c>
      <c r="K33" s="21">
        <v>0.1188</v>
      </c>
      <c r="L33" s="21">
        <v>1.1900000000000001E-2</v>
      </c>
      <c r="M33" s="157">
        <f t="shared" si="10"/>
        <v>4.3795211350610668</v>
      </c>
      <c r="N33" s="67">
        <f t="shared" si="9"/>
        <v>3.1323449777310559</v>
      </c>
      <c r="O33" s="75">
        <f t="shared" si="14"/>
        <v>7.5118661127921227</v>
      </c>
      <c r="P33" s="76">
        <f t="shared" si="15"/>
        <v>1.2471761573300109</v>
      </c>
      <c r="Q33" s="37"/>
      <c r="R33" s="139"/>
      <c r="S33" s="145" t="s">
        <v>92</v>
      </c>
      <c r="T33" s="140">
        <f t="shared" si="3"/>
        <v>4.2642182600869925</v>
      </c>
      <c r="U33" s="22">
        <f t="shared" si="4"/>
        <v>2.8871992264825805</v>
      </c>
      <c r="V33" s="148">
        <f t="shared" si="5"/>
        <v>1.9548528862665566</v>
      </c>
      <c r="W33" s="109">
        <f t="shared" si="6"/>
        <v>2.711704E-8</v>
      </c>
      <c r="X33" s="2"/>
    </row>
    <row r="34" spans="1:33">
      <c r="A34" s="21" t="s">
        <v>54</v>
      </c>
      <c r="C34"/>
      <c r="D34">
        <v>1</v>
      </c>
      <c r="E34" s="19"/>
      <c r="F34" s="59">
        <v>2E-3</v>
      </c>
      <c r="G34" s="42">
        <f t="shared" si="11"/>
        <v>1.256E-5</v>
      </c>
      <c r="H34" s="20">
        <f t="shared" si="7"/>
        <v>79617.834394904465</v>
      </c>
      <c r="I34" s="82">
        <v>9.2000000000000003E-4</v>
      </c>
      <c r="J34" s="70">
        <v>2.1999999999999999E-5</v>
      </c>
      <c r="K34" s="21">
        <v>0.1188</v>
      </c>
      <c r="L34" s="21">
        <v>1.1900000000000001E-2</v>
      </c>
      <c r="M34" s="157">
        <f t="shared" si="10"/>
        <v>5.1384942718524327</v>
      </c>
      <c r="N34" s="67">
        <f t="shared" si="9"/>
        <v>5.1656706397086598</v>
      </c>
      <c r="O34" s="75">
        <f t="shared" si="14"/>
        <v>10.304164911561092</v>
      </c>
      <c r="P34" s="76">
        <f t="shared" si="15"/>
        <v>-2.7176367856227124E-2</v>
      </c>
      <c r="Q34" s="37"/>
      <c r="R34" s="139"/>
      <c r="S34" s="145" t="s">
        <v>85</v>
      </c>
      <c r="T34" s="140">
        <f t="shared" si="3"/>
        <v>2.6508697194220328</v>
      </c>
      <c r="U34" s="22">
        <f t="shared" si="4"/>
        <v>1.6195835481463023</v>
      </c>
      <c r="V34" s="148">
        <f t="shared" si="5"/>
        <v>0.98950576492233933</v>
      </c>
      <c r="W34" s="109">
        <f t="shared" si="6"/>
        <v>1.1555200000000001E-8</v>
      </c>
      <c r="X34" s="2"/>
    </row>
    <row r="35" spans="1:33">
      <c r="A35" s="21" t="s">
        <v>55</v>
      </c>
      <c r="C35"/>
      <c r="D35">
        <v>3</v>
      </c>
      <c r="E35" s="19"/>
      <c r="F35" s="59">
        <v>2E-3</v>
      </c>
      <c r="G35" s="42">
        <f t="shared" si="11"/>
        <v>1.256E-5</v>
      </c>
      <c r="H35" s="20">
        <f t="shared" si="7"/>
        <v>238853.50318471337</v>
      </c>
      <c r="I35" s="82">
        <v>7.8200000000000003E-4</v>
      </c>
      <c r="J35" s="70">
        <v>1.8E-5</v>
      </c>
      <c r="K35" s="21">
        <v>0.1188</v>
      </c>
      <c r="L35" s="21">
        <v>1.1900000000000001E-2</v>
      </c>
      <c r="M35" s="157">
        <f t="shared" si="10"/>
        <v>18.117608601968367</v>
      </c>
      <c r="N35" s="67">
        <f t="shared" si="9"/>
        <v>10.624658400641314</v>
      </c>
      <c r="O35" s="75">
        <f t="shared" si="14"/>
        <v>28.74226700260968</v>
      </c>
      <c r="P35" s="76">
        <f t="shared" si="15"/>
        <v>7.4929502013270533</v>
      </c>
      <c r="Q35" s="37"/>
      <c r="R35" s="139"/>
      <c r="S35" s="145"/>
      <c r="T35" s="140">
        <f t="shared" si="3"/>
        <v>24.402487566717383</v>
      </c>
      <c r="U35" s="22">
        <f t="shared" si="4"/>
        <v>8.4237010879035576</v>
      </c>
      <c r="V35" s="148">
        <f t="shared" si="5"/>
        <v>2.9078486291343668</v>
      </c>
      <c r="W35" s="109">
        <f t="shared" si="6"/>
        <v>9.8219200000000012E-9</v>
      </c>
      <c r="X35" s="2"/>
    </row>
    <row r="36" spans="1:33">
      <c r="A36" s="21" t="s">
        <v>56</v>
      </c>
      <c r="C36"/>
      <c r="D36">
        <v>6</v>
      </c>
      <c r="E36" s="19"/>
      <c r="F36" s="59">
        <v>2E-3</v>
      </c>
      <c r="G36" s="42">
        <f t="shared" si="11"/>
        <v>1.256E-5</v>
      </c>
      <c r="H36" s="20">
        <f t="shared" si="7"/>
        <v>477707.00636942673</v>
      </c>
      <c r="I36" s="82">
        <v>7.0699999999999995E-4</v>
      </c>
      <c r="J36" s="70">
        <v>2.0000000000000002E-5</v>
      </c>
      <c r="K36" s="21">
        <v>0.1188</v>
      </c>
      <c r="L36" s="21">
        <v>1.1900000000000001E-2</v>
      </c>
      <c r="M36" s="157">
        <f t="shared" si="10"/>
        <v>40.01107072040098</v>
      </c>
      <c r="N36" s="67">
        <f t="shared" si="9"/>
        <v>16.856992533243371</v>
      </c>
      <c r="O36" s="75">
        <f t="shared" si="14"/>
        <v>56.868063253644351</v>
      </c>
      <c r="P36" s="76">
        <f t="shared" si="15"/>
        <v>23.154078187157609</v>
      </c>
      <c r="Q36" s="37"/>
      <c r="R36" s="139"/>
      <c r="S36" s="145"/>
      <c r="T36" s="140">
        <f t="shared" ref="T36:T45" si="16">IFERROR((LN(M36)/(N36/M36))^2, " ")</f>
        <v>76.675080725450087</v>
      </c>
      <c r="U36" s="22">
        <f t="shared" ref="U36:U45" si="17">IFERROR(LN(M36)/((N36/M36)^2), " ")</f>
        <v>20.783907458705613</v>
      </c>
      <c r="V36" s="148">
        <f t="shared" ref="V36:V45" si="18">IFERROR(1/((N36/M36)^2), " ")</f>
        <v>5.6337835599912003</v>
      </c>
      <c r="W36" s="109">
        <f t="shared" si="6"/>
        <v>8.8799200000000001E-9</v>
      </c>
      <c r="X36" s="2"/>
    </row>
    <row r="37" spans="1:33">
      <c r="A37" s="21" t="s">
        <v>57</v>
      </c>
      <c r="C37"/>
      <c r="D37">
        <v>3</v>
      </c>
      <c r="E37" s="19"/>
      <c r="F37" s="59">
        <v>2E-3</v>
      </c>
      <c r="G37" s="42">
        <f t="shared" si="11"/>
        <v>1.256E-5</v>
      </c>
      <c r="H37" s="20">
        <f t="shared" si="7"/>
        <v>238853.50318471337</v>
      </c>
      <c r="I37" s="82">
        <v>7.4100000000000001E-4</v>
      </c>
      <c r="J37" s="70">
        <v>3.1000000000000001E-5</v>
      </c>
      <c r="K37" s="21">
        <v>0.1188</v>
      </c>
      <c r="L37" s="21">
        <v>1.1900000000000001E-2</v>
      </c>
      <c r="M37" s="157">
        <f t="shared" si="10"/>
        <v>19.118582276464167</v>
      </c>
      <c r="N37" s="67">
        <f t="shared" si="9"/>
        <v>11.231532151225831</v>
      </c>
      <c r="O37" s="75">
        <f t="shared" si="14"/>
        <v>30.350114427689999</v>
      </c>
      <c r="P37" s="76">
        <f t="shared" si="15"/>
        <v>7.8870501252383356</v>
      </c>
      <c r="Q37" s="37"/>
      <c r="R37" s="139"/>
      <c r="S37" s="145"/>
      <c r="T37" s="140">
        <f t="shared" si="16"/>
        <v>25.227366732039165</v>
      </c>
      <c r="U37" s="22">
        <f t="shared" si="17"/>
        <v>8.5497347261719039</v>
      </c>
      <c r="V37" s="148">
        <f t="shared" si="18"/>
        <v>2.8975661496637368</v>
      </c>
      <c r="W37" s="109">
        <f t="shared" si="6"/>
        <v>9.3069600000000007E-9</v>
      </c>
      <c r="X37" s="1"/>
      <c r="Y37" s="1"/>
      <c r="Z37" s="1"/>
    </row>
    <row r="38" spans="1:33">
      <c r="A38" s="21" t="s">
        <v>58</v>
      </c>
      <c r="C38"/>
      <c r="D38">
        <v>3</v>
      </c>
      <c r="E38" s="19"/>
      <c r="F38" s="59">
        <v>2E-3</v>
      </c>
      <c r="G38" s="42">
        <f t="shared" si="11"/>
        <v>1.256E-5</v>
      </c>
      <c r="H38" s="20">
        <f t="shared" si="7"/>
        <v>238853.50318471337</v>
      </c>
      <c r="I38" s="82">
        <v>8.3699999999999996E-4</v>
      </c>
      <c r="J38" s="70">
        <v>2.6999999999999999E-5</v>
      </c>
      <c r="K38" s="21">
        <v>0.1188</v>
      </c>
      <c r="L38" s="21">
        <v>1.1900000000000001E-2</v>
      </c>
      <c r="M38" s="157">
        <f t="shared" si="10"/>
        <v>16.928646515140127</v>
      </c>
      <c r="N38" s="67">
        <f t="shared" si="9"/>
        <v>9.9347881115793459</v>
      </c>
      <c r="O38" s="75">
        <f t="shared" si="14"/>
        <v>26.863434626719474</v>
      </c>
      <c r="P38" s="76">
        <f t="shared" si="15"/>
        <v>6.9938584035607807</v>
      </c>
      <c r="Q38" s="37"/>
      <c r="R38" s="139"/>
      <c r="S38" s="145" t="s">
        <v>89</v>
      </c>
      <c r="T38" s="140">
        <f t="shared" si="16"/>
        <v>23.237819572384918</v>
      </c>
      <c r="U38" s="22">
        <f t="shared" si="17"/>
        <v>8.2141251483177236</v>
      </c>
      <c r="V38" s="148">
        <f t="shared" si="18"/>
        <v>2.9035362694874811</v>
      </c>
      <c r="W38" s="109">
        <f t="shared" si="6"/>
        <v>1.051272E-8</v>
      </c>
      <c r="X38" s="1"/>
      <c r="Y38" s="1"/>
      <c r="Z38" s="1"/>
      <c r="AA38" s="1"/>
      <c r="AB38" s="1"/>
    </row>
    <row r="39" spans="1:33">
      <c r="A39" s="21" t="s">
        <v>59</v>
      </c>
      <c r="C39"/>
      <c r="D39">
        <v>6</v>
      </c>
      <c r="E39" s="19"/>
      <c r="F39" s="59">
        <v>2E-3</v>
      </c>
      <c r="G39" s="42">
        <f t="shared" si="11"/>
        <v>1.256E-5</v>
      </c>
      <c r="H39" s="20">
        <f t="shared" si="7"/>
        <v>477707.00636942673</v>
      </c>
      <c r="I39" s="82">
        <v>8.5300000000000003E-4</v>
      </c>
      <c r="J39" s="70">
        <v>1.5999999999999999E-5</v>
      </c>
      <c r="K39" s="21">
        <v>0.1188</v>
      </c>
      <c r="L39" s="21">
        <v>1.1900000000000001E-2</v>
      </c>
      <c r="M39" s="157">
        <f t="shared" si="10"/>
        <v>33.180342654867729</v>
      </c>
      <c r="N39" s="67">
        <f t="shared" si="9"/>
        <v>13.96148240563415</v>
      </c>
      <c r="O39" s="75">
        <f t="shared" si="14"/>
        <v>47.14182506050188</v>
      </c>
      <c r="P39" s="76">
        <f t="shared" si="15"/>
        <v>19.218860249233579</v>
      </c>
      <c r="Q39" s="37"/>
      <c r="R39" s="139"/>
      <c r="S39" s="145"/>
      <c r="T39" s="140">
        <f t="shared" si="16"/>
        <v>69.266052337689757</v>
      </c>
      <c r="U39" s="22">
        <f t="shared" si="17"/>
        <v>19.779237790631722</v>
      </c>
      <c r="V39" s="148">
        <f t="shared" si="18"/>
        <v>5.6480517421588408</v>
      </c>
      <c r="W39" s="109">
        <f t="shared" si="6"/>
        <v>1.071368E-8</v>
      </c>
      <c r="X39" s="1"/>
      <c r="Y39" s="1"/>
      <c r="Z39" s="1"/>
    </row>
    <row r="40" spans="1:33" ht="17.25">
      <c r="A40" s="21" t="s">
        <v>60</v>
      </c>
      <c r="C40"/>
      <c r="D40">
        <v>3</v>
      </c>
      <c r="E40" s="19"/>
      <c r="F40" s="59">
        <v>2E-3</v>
      </c>
      <c r="G40" s="42">
        <f>(3.14*(F40)^2)</f>
        <v>1.256E-5</v>
      </c>
      <c r="H40" s="20">
        <f t="shared" si="7"/>
        <v>238853.50318471337</v>
      </c>
      <c r="I40" s="82">
        <v>7.5000000000000002E-4</v>
      </c>
      <c r="J40" s="70">
        <v>1.9000000000000001E-5</v>
      </c>
      <c r="K40" s="21">
        <v>0.1188</v>
      </c>
      <c r="L40" s="21">
        <v>1.1900000000000001E-2</v>
      </c>
      <c r="M40" s="157">
        <f t="shared" si="10"/>
        <v>18.889495090479002</v>
      </c>
      <c r="N40" s="67">
        <f t="shared" si="9"/>
        <v>11.079116565030693</v>
      </c>
      <c r="O40" s="75">
        <f t="shared" si="14"/>
        <v>29.968611655509697</v>
      </c>
      <c r="P40" s="76">
        <f t="shared" si="15"/>
        <v>7.8103785254483089</v>
      </c>
      <c r="Q40" s="37"/>
      <c r="R40" s="139"/>
      <c r="S40" s="145"/>
      <c r="T40" s="140">
        <f t="shared" si="16"/>
        <v>25.102278500766779</v>
      </c>
      <c r="U40" s="22">
        <f t="shared" si="17"/>
        <v>8.5422404054429801</v>
      </c>
      <c r="V40" s="148">
        <f t="shared" si="18"/>
        <v>2.9069023014047786</v>
      </c>
      <c r="W40" s="109">
        <f t="shared" si="6"/>
        <v>9.420000000000001E-9</v>
      </c>
      <c r="X40" s="1"/>
      <c r="Y40" s="118" t="s">
        <v>24</v>
      </c>
      <c r="Z40" s="119"/>
      <c r="AA40" s="26"/>
      <c r="AB40" s="26"/>
      <c r="AC40" s="26"/>
      <c r="AD40" s="26"/>
      <c r="AE40" s="26"/>
      <c r="AF40" s="26"/>
      <c r="AG40" s="26"/>
    </row>
    <row r="41" spans="1:33" ht="17.25">
      <c r="A41" s="21" t="s">
        <v>61</v>
      </c>
      <c r="C41"/>
      <c r="D41">
        <v>4</v>
      </c>
      <c r="E41" s="19"/>
      <c r="F41" s="59">
        <v>2E-3</v>
      </c>
      <c r="G41" s="42">
        <f t="shared" si="11"/>
        <v>1.256E-5</v>
      </c>
      <c r="H41" s="20">
        <f t="shared" si="7"/>
        <v>318471.33757961786</v>
      </c>
      <c r="I41" s="82">
        <v>5.9199999999999997E-4</v>
      </c>
      <c r="J41" s="70">
        <v>3.3000000000000003E-5</v>
      </c>
      <c r="K41" s="21">
        <v>0.1188</v>
      </c>
      <c r="L41" s="21">
        <v>1.1900000000000001E-2</v>
      </c>
      <c r="M41" s="157">
        <f t="shared" si="10"/>
        <v>31.875786767318715</v>
      </c>
      <c r="N41" s="67">
        <f t="shared" si="9"/>
        <v>16.351408918332588</v>
      </c>
      <c r="O41" s="75">
        <f t="shared" si="14"/>
        <v>48.227195685651303</v>
      </c>
      <c r="P41" s="76">
        <f t="shared" si="15"/>
        <v>15.524377848986127</v>
      </c>
      <c r="Q41" s="37"/>
      <c r="R41" s="139"/>
      <c r="S41" s="145"/>
      <c r="T41" s="140">
        <f t="shared" si="16"/>
        <v>45.543576008044717</v>
      </c>
      <c r="U41" s="22">
        <f t="shared" si="17"/>
        <v>13.15586163630603</v>
      </c>
      <c r="V41" s="148">
        <f t="shared" si="18"/>
        <v>3.8002438667323117</v>
      </c>
      <c r="W41" s="109">
        <f t="shared" si="6"/>
        <v>7.4355199999999996E-9</v>
      </c>
      <c r="X41" s="1"/>
      <c r="Y41" s="120" t="s">
        <v>25</v>
      </c>
      <c r="Z41" s="119"/>
      <c r="AA41" s="26"/>
      <c r="AB41" s="26"/>
      <c r="AC41" s="26"/>
      <c r="AD41" s="26"/>
      <c r="AE41" s="26"/>
      <c r="AF41" s="26"/>
      <c r="AG41" s="26"/>
    </row>
    <row r="42" spans="1:33" ht="17.25">
      <c r="A42" s="21" t="s">
        <v>62</v>
      </c>
      <c r="C42"/>
      <c r="D42">
        <v>2</v>
      </c>
      <c r="E42" s="19"/>
      <c r="F42" s="59">
        <v>2E-3</v>
      </c>
      <c r="G42" s="42">
        <f t="shared" si="11"/>
        <v>1.256E-5</v>
      </c>
      <c r="H42" s="20">
        <f t="shared" si="7"/>
        <v>159235.66878980893</v>
      </c>
      <c r="I42" s="82">
        <v>1.1659999999999999E-3</v>
      </c>
      <c r="J42" s="70">
        <v>3.1000000000000001E-5</v>
      </c>
      <c r="K42" s="21">
        <v>0.1188</v>
      </c>
      <c r="L42" s="21">
        <v>1.1900000000000001E-2</v>
      </c>
      <c r="M42" s="157">
        <f t="shared" si="10"/>
        <v>8.1069060741037191</v>
      </c>
      <c r="N42" s="67">
        <f t="shared" si="9"/>
        <v>5.7936907467835681</v>
      </c>
      <c r="O42" s="75">
        <f t="shared" si="14"/>
        <v>13.900596820887287</v>
      </c>
      <c r="P42" s="76">
        <f t="shared" si="15"/>
        <v>2.313215327320151</v>
      </c>
      <c r="Q42" s="37"/>
      <c r="R42" s="139"/>
      <c r="S42" s="145" t="s">
        <v>89</v>
      </c>
      <c r="T42" s="140">
        <f t="shared" si="16"/>
        <v>8.5747284810354838</v>
      </c>
      <c r="U42" s="22">
        <f t="shared" si="17"/>
        <v>4.0974156317198958</v>
      </c>
      <c r="V42" s="148">
        <f t="shared" si="18"/>
        <v>1.957941280145949</v>
      </c>
      <c r="W42" s="109">
        <f t="shared" si="6"/>
        <v>1.4644959999999999E-8</v>
      </c>
      <c r="X42" s="1"/>
      <c r="Y42" s="120" t="s">
        <v>26</v>
      </c>
      <c r="Z42" s="119"/>
      <c r="AA42" s="26"/>
      <c r="AB42" s="26"/>
      <c r="AC42" s="26"/>
      <c r="AD42" s="26"/>
      <c r="AE42" s="26"/>
      <c r="AF42" s="26"/>
      <c r="AG42" s="26"/>
    </row>
    <row r="43" spans="1:33" ht="17.25">
      <c r="A43" s="21" t="s">
        <v>63</v>
      </c>
      <c r="C43"/>
      <c r="D43">
        <v>8</v>
      </c>
      <c r="E43" s="19"/>
      <c r="F43" s="59">
        <v>2E-3</v>
      </c>
      <c r="G43" s="42">
        <f t="shared" si="11"/>
        <v>1.256E-5</v>
      </c>
      <c r="H43" s="20">
        <f t="shared" si="7"/>
        <v>636942.67515923572</v>
      </c>
      <c r="I43" s="82">
        <v>1.119E-3</v>
      </c>
      <c r="J43" s="70">
        <v>3.1999999999999999E-5</v>
      </c>
      <c r="K43" s="21">
        <v>0.1188</v>
      </c>
      <c r="L43" s="21">
        <v>1.1900000000000001E-2</v>
      </c>
      <c r="M43" s="157">
        <f t="shared" si="10"/>
        <v>33.72253920711001</v>
      </c>
      <c r="N43" s="67">
        <f t="shared" si="9"/>
        <v>12.429465769568937</v>
      </c>
      <c r="O43" s="75">
        <f t="shared" si="14"/>
        <v>46.152004976678946</v>
      </c>
      <c r="P43" s="76">
        <f t="shared" si="15"/>
        <v>21.293073437541075</v>
      </c>
      <c r="Q43" s="37"/>
      <c r="R43" s="139"/>
      <c r="S43" s="145"/>
      <c r="T43" s="140">
        <f t="shared" si="16"/>
        <v>91.110487956405279</v>
      </c>
      <c r="U43" s="22">
        <f t="shared" si="17"/>
        <v>25.89715116993505</v>
      </c>
      <c r="V43" s="148">
        <f t="shared" si="18"/>
        <v>7.3609795508873601</v>
      </c>
      <c r="W43" s="109">
        <f t="shared" si="6"/>
        <v>1.405464E-8</v>
      </c>
      <c r="X43" s="1"/>
      <c r="Y43" s="118" t="s">
        <v>27</v>
      </c>
      <c r="Z43" s="119"/>
      <c r="AA43" s="26"/>
      <c r="AB43" s="26"/>
      <c r="AC43" s="26"/>
      <c r="AD43" s="26"/>
      <c r="AE43" s="26"/>
      <c r="AF43" s="26"/>
      <c r="AG43" s="26"/>
    </row>
    <row r="44" spans="1:33" ht="17.25">
      <c r="A44" s="21" t="s">
        <v>64</v>
      </c>
      <c r="C44"/>
      <c r="D44">
        <v>3</v>
      </c>
      <c r="E44" s="19"/>
      <c r="F44" s="59">
        <v>2E-3</v>
      </c>
      <c r="G44" s="42">
        <f t="shared" si="11"/>
        <v>1.256E-5</v>
      </c>
      <c r="H44" s="20">
        <f t="shared" si="7"/>
        <v>238853.50318471337</v>
      </c>
      <c r="I44" s="82">
        <v>6.7000000000000002E-4</v>
      </c>
      <c r="J44" s="70">
        <v>2.0000000000000002E-5</v>
      </c>
      <c r="K44" s="21">
        <v>0.1188</v>
      </c>
      <c r="L44" s="21">
        <v>1.1900000000000001E-2</v>
      </c>
      <c r="M44" s="157">
        <f t="shared" si="10"/>
        <v>21.141262578381095</v>
      </c>
      <c r="N44" s="67">
        <f>M44*SQRT((1/D44)+(L44/K44)^2+(J44/I44)^2)</f>
        <v>12.404321194804368</v>
      </c>
      <c r="O44" s="75">
        <f t="shared" si="14"/>
        <v>33.545583773185463</v>
      </c>
      <c r="P44" s="76">
        <f t="shared" si="15"/>
        <v>8.7369413835767276</v>
      </c>
      <c r="Q44" s="37"/>
      <c r="R44" s="139"/>
      <c r="S44" s="145" t="s">
        <v>93</v>
      </c>
      <c r="T44" s="140">
        <f t="shared" si="16"/>
        <v>27.043617646955436</v>
      </c>
      <c r="U44" s="22">
        <f t="shared" si="17"/>
        <v>8.8631951267115205</v>
      </c>
      <c r="V44" s="148">
        <f t="shared" si="18"/>
        <v>2.9047973122414965</v>
      </c>
      <c r="W44" s="109">
        <f t="shared" si="6"/>
        <v>8.4152000000000005E-9</v>
      </c>
      <c r="X44" s="1"/>
      <c r="Y44" s="118" t="s">
        <v>28</v>
      </c>
      <c r="Z44" s="119"/>
      <c r="AA44" s="26"/>
      <c r="AB44" s="26"/>
      <c r="AC44" s="26"/>
      <c r="AD44" s="26"/>
      <c r="AE44" s="26"/>
      <c r="AF44" s="26"/>
      <c r="AG44" s="26"/>
    </row>
    <row r="45" spans="1:33" ht="17.25">
      <c r="A45" s="21" t="s">
        <v>65</v>
      </c>
      <c r="C45"/>
      <c r="D45">
        <v>2</v>
      </c>
      <c r="E45" s="19"/>
      <c r="F45" s="59">
        <v>2E-3</v>
      </c>
      <c r="G45" s="42">
        <f t="shared" si="11"/>
        <v>1.256E-5</v>
      </c>
      <c r="H45" s="20">
        <f t="shared" si="7"/>
        <v>159235.66878980893</v>
      </c>
      <c r="I45" s="82">
        <v>7.0399999999999998E-4</v>
      </c>
      <c r="J45" s="70">
        <v>1.2999999999999999E-5</v>
      </c>
      <c r="K45" s="21">
        <v>0.1188</v>
      </c>
      <c r="L45" s="21">
        <v>1.1900000000000001E-2</v>
      </c>
      <c r="M45" s="157">
        <f t="shared" si="10"/>
        <v>13.421527944472292</v>
      </c>
      <c r="N45" s="67">
        <f>M45*SQRT((1/D45)+(L45/K45)^2+(J45/I45)^2)</f>
        <v>9.5884084009743855</v>
      </c>
      <c r="O45" s="75">
        <f t="shared" si="14"/>
        <v>23.009936345446675</v>
      </c>
      <c r="P45" s="76">
        <f t="shared" si="15"/>
        <v>3.8331195434979062</v>
      </c>
      <c r="Q45" s="37"/>
      <c r="R45" s="139"/>
      <c r="S45" s="145" t="s">
        <v>85</v>
      </c>
      <c r="T45" s="140">
        <f t="shared" si="16"/>
        <v>13.213197904056473</v>
      </c>
      <c r="U45" s="22">
        <f t="shared" si="17"/>
        <v>5.0881441439157058</v>
      </c>
      <c r="V45" s="148">
        <f t="shared" si="18"/>
        <v>1.9593448169966226</v>
      </c>
      <c r="W45" s="109">
        <f t="shared" si="6"/>
        <v>8.8422399999999994E-9</v>
      </c>
      <c r="X45" s="1"/>
      <c r="Y45" s="118" t="s">
        <v>33</v>
      </c>
      <c r="Z45" s="119"/>
      <c r="AA45" s="26"/>
      <c r="AB45" s="26"/>
      <c r="AC45" s="26"/>
      <c r="AD45" s="26"/>
      <c r="AE45" s="26"/>
      <c r="AF45" s="26"/>
      <c r="AG45" s="26"/>
    </row>
    <row r="46" spans="1:33" ht="17.25">
      <c r="A46" s="35" t="s">
        <v>66</v>
      </c>
      <c r="C46"/>
      <c r="D46">
        <v>2</v>
      </c>
      <c r="E46" s="19"/>
      <c r="F46" s="59">
        <v>2E-3</v>
      </c>
      <c r="G46" s="42">
        <f t="shared" si="11"/>
        <v>1.256E-5</v>
      </c>
      <c r="H46" s="20">
        <f t="shared" si="7"/>
        <v>159235.66878980893</v>
      </c>
      <c r="I46" s="82">
        <v>4.55E-4</v>
      </c>
      <c r="J46" s="70">
        <v>2.0999999999999999E-5</v>
      </c>
      <c r="K46" s="21">
        <v>0.1188</v>
      </c>
      <c r="L46" s="21">
        <v>1.1900000000000001E-2</v>
      </c>
      <c r="M46" s="157">
        <f t="shared" si="10"/>
        <v>20.754682605423344</v>
      </c>
      <c r="N46" s="67">
        <f t="shared" ref="N46:N69" si="19">M46*SQRT((1/D46)+(L46/K46)^2+(J46/I46)^2)</f>
        <v>14.853218435370621</v>
      </c>
      <c r="O46" s="75">
        <f t="shared" si="14"/>
        <v>35.607901040793962</v>
      </c>
      <c r="P46" s="76">
        <f t="shared" si="15"/>
        <v>5.9014641700527228</v>
      </c>
      <c r="Q46" s="37"/>
      <c r="R46" s="139"/>
      <c r="S46" s="145" t="s">
        <v>89</v>
      </c>
      <c r="T46" s="140">
        <f t="shared" ref="T46:T69" si="20">IFERROR((LN(M46)/(N46/M46))^2, " ")</f>
        <v>17.958520238099116</v>
      </c>
      <c r="U46" s="22">
        <f t="shared" ref="U46:U69" si="21">IFERROR(LN(M46)/((N46/M46)^2), " ")</f>
        <v>5.9214873045805172</v>
      </c>
      <c r="V46" s="148">
        <f t="shared" ref="V46:V69" si="22">IFERROR(1/((N46/M46)^2), " ")</f>
        <v>1.9525000631132021</v>
      </c>
      <c r="W46" s="109">
        <f t="shared" si="6"/>
        <v>5.7148000000000002E-9</v>
      </c>
      <c r="X46" s="1"/>
      <c r="Y46" s="120" t="s">
        <v>29</v>
      </c>
      <c r="Z46" s="120"/>
      <c r="AA46" s="26"/>
      <c r="AB46" s="26"/>
      <c r="AC46" s="26"/>
      <c r="AD46" s="26"/>
      <c r="AE46" s="26"/>
      <c r="AF46" s="26"/>
      <c r="AG46" s="26"/>
    </row>
    <row r="47" spans="1:33" ht="17.25">
      <c r="A47" s="35" t="s">
        <v>67</v>
      </c>
      <c r="C47"/>
      <c r="D47">
        <v>5</v>
      </c>
      <c r="E47" s="19"/>
      <c r="F47" s="59">
        <v>2E-3</v>
      </c>
      <c r="G47" s="42">
        <f t="shared" si="11"/>
        <v>1.256E-5</v>
      </c>
      <c r="H47" s="20">
        <f t="shared" si="7"/>
        <v>398089.17197452229</v>
      </c>
      <c r="I47" s="82">
        <v>9.5200000000000005E-4</v>
      </c>
      <c r="J47" s="70">
        <v>1.2999999999999999E-5</v>
      </c>
      <c r="K47" s="21">
        <v>0.1188</v>
      </c>
      <c r="L47" s="21">
        <v>1.1900000000000001E-2</v>
      </c>
      <c r="M47" s="157">
        <f t="shared" si="10"/>
        <v>24.791026468257357</v>
      </c>
      <c r="N47" s="67">
        <f t="shared" si="19"/>
        <v>11.366629403532311</v>
      </c>
      <c r="O47" s="75">
        <f t="shared" si="14"/>
        <v>36.157655871789672</v>
      </c>
      <c r="P47" s="76">
        <f t="shared" si="15"/>
        <v>13.424397064725046</v>
      </c>
      <c r="Q47" s="37"/>
      <c r="R47" s="139"/>
      <c r="S47" s="145" t="s">
        <v>94</v>
      </c>
      <c r="T47" s="140">
        <f t="shared" si="20"/>
        <v>49.030466853394806</v>
      </c>
      <c r="U47" s="22">
        <f t="shared" si="21"/>
        <v>15.271996742200965</v>
      </c>
      <c r="V47" s="148">
        <f t="shared" si="22"/>
        <v>4.7569174731944877</v>
      </c>
      <c r="W47" s="109">
        <f t="shared" si="6"/>
        <v>1.1957120000000001E-8</v>
      </c>
      <c r="X47" s="1"/>
      <c r="Y47" s="118" t="s">
        <v>30</v>
      </c>
      <c r="Z47" s="119"/>
      <c r="AA47" s="26"/>
      <c r="AB47" s="26"/>
      <c r="AC47" s="26"/>
      <c r="AD47" s="26"/>
      <c r="AE47" s="26"/>
      <c r="AF47" s="26"/>
      <c r="AG47" s="26"/>
    </row>
    <row r="48" spans="1:33" ht="17.25">
      <c r="A48" s="35" t="s">
        <v>68</v>
      </c>
      <c r="C48"/>
      <c r="D48">
        <v>3</v>
      </c>
      <c r="E48" s="19"/>
      <c r="F48" s="59">
        <v>2E-3</v>
      </c>
      <c r="G48" s="42">
        <f t="shared" si="11"/>
        <v>1.256E-5</v>
      </c>
      <c r="H48" s="20">
        <f t="shared" si="7"/>
        <v>238853.50318471337</v>
      </c>
      <c r="I48" s="82">
        <v>5.5500000000000005E-4</v>
      </c>
      <c r="J48" s="70">
        <v>1.5E-5</v>
      </c>
      <c r="K48" s="21">
        <v>0.1188</v>
      </c>
      <c r="L48" s="21">
        <v>1.1900000000000001E-2</v>
      </c>
      <c r="M48" s="157">
        <f t="shared" si="10"/>
        <v>25.513226321256965</v>
      </c>
      <c r="N48" s="67">
        <f t="shared" si="19"/>
        <v>14.966013585607</v>
      </c>
      <c r="O48" s="75">
        <f t="shared" si="14"/>
        <v>40.479239906863967</v>
      </c>
      <c r="P48" s="76">
        <f t="shared" si="15"/>
        <v>10.547212735649966</v>
      </c>
      <c r="Q48" s="37"/>
      <c r="R48" s="139"/>
      <c r="S48" s="145" t="s">
        <v>95</v>
      </c>
      <c r="T48" s="140">
        <f t="shared" si="20"/>
        <v>30.492512826030534</v>
      </c>
      <c r="U48" s="22">
        <f t="shared" si="21"/>
        <v>9.4136024621630838</v>
      </c>
      <c r="V48" s="148">
        <f t="shared" si="22"/>
        <v>2.9061531209718527</v>
      </c>
      <c r="W48" s="109">
        <f t="shared" si="6"/>
        <v>6.9708000000000008E-9</v>
      </c>
      <c r="X48" s="1"/>
      <c r="Y48" s="121" t="s">
        <v>31</v>
      </c>
      <c r="Z48" s="119"/>
      <c r="AA48" s="26"/>
      <c r="AB48" s="26"/>
      <c r="AC48" s="26"/>
      <c r="AD48" s="26"/>
      <c r="AE48" s="26"/>
      <c r="AF48" s="26"/>
      <c r="AG48" s="26"/>
    </row>
    <row r="49" spans="1:33">
      <c r="A49" s="35" t="s">
        <v>69</v>
      </c>
      <c r="C49"/>
      <c r="D49">
        <v>5</v>
      </c>
      <c r="E49" s="19"/>
      <c r="F49" s="59">
        <v>2E-3</v>
      </c>
      <c r="G49" s="42">
        <f t="shared" si="11"/>
        <v>1.256E-5</v>
      </c>
      <c r="H49" s="20">
        <f t="shared" si="7"/>
        <v>398089.17197452229</v>
      </c>
      <c r="I49" s="82">
        <v>1.036E-3</v>
      </c>
      <c r="J49" s="70">
        <v>2.5999999999999998E-5</v>
      </c>
      <c r="K49" s="21">
        <v>0.1188</v>
      </c>
      <c r="L49" s="21">
        <v>1.1900000000000001E-2</v>
      </c>
      <c r="M49" s="157">
        <f t="shared" si="10"/>
        <v>22.78449113923719</v>
      </c>
      <c r="N49" s="67">
        <f t="shared" si="19"/>
        <v>10.457647921613971</v>
      </c>
      <c r="O49" s="75">
        <f t="shared" si="14"/>
        <v>33.242139060851159</v>
      </c>
      <c r="P49" s="76">
        <f t="shared" si="15"/>
        <v>12.326843217623219</v>
      </c>
      <c r="Q49" s="37"/>
      <c r="R49" s="139"/>
      <c r="S49" s="145" t="s">
        <v>93</v>
      </c>
      <c r="T49" s="140">
        <f t="shared" si="20"/>
        <v>46.388554080664953</v>
      </c>
      <c r="U49" s="22">
        <f t="shared" si="21"/>
        <v>14.839208441742365</v>
      </c>
      <c r="V49" s="148">
        <f t="shared" si="22"/>
        <v>4.7469060319183232</v>
      </c>
      <c r="W49" s="109">
        <f t="shared" si="6"/>
        <v>1.3012160000000001E-8</v>
      </c>
      <c r="X49" s="1"/>
      <c r="Y49" s="119" t="s">
        <v>21</v>
      </c>
      <c r="Z49" s="119"/>
      <c r="AA49" s="26"/>
      <c r="AB49" s="26"/>
      <c r="AC49" s="26"/>
      <c r="AD49" s="26"/>
      <c r="AE49" s="26"/>
      <c r="AF49" s="26"/>
      <c r="AG49" s="26"/>
    </row>
    <row r="50" spans="1:33">
      <c r="A50" s="35" t="s">
        <v>70</v>
      </c>
      <c r="C50"/>
      <c r="D50">
        <v>3</v>
      </c>
      <c r="E50" s="19"/>
      <c r="F50" s="59">
        <v>2E-3</v>
      </c>
      <c r="G50" s="42">
        <f t="shared" si="11"/>
        <v>1.256E-5</v>
      </c>
      <c r="H50" s="20">
        <f t="shared" si="7"/>
        <v>238853.50318471337</v>
      </c>
      <c r="I50" s="82">
        <v>7.6400000000000003E-4</v>
      </c>
      <c r="J50" s="70">
        <v>1.5999999999999999E-5</v>
      </c>
      <c r="K50" s="21">
        <v>0.1188</v>
      </c>
      <c r="L50" s="21">
        <v>1.1900000000000001E-2</v>
      </c>
      <c r="M50" s="157">
        <f t="shared" si="10"/>
        <v>18.543849888224248</v>
      </c>
      <c r="N50" s="67">
        <f t="shared" si="19"/>
        <v>10.87317521290869</v>
      </c>
      <c r="O50" s="75">
        <f t="shared" si="14"/>
        <v>29.417025101132936</v>
      </c>
      <c r="P50" s="76">
        <f t="shared" si="15"/>
        <v>7.6706746753155581</v>
      </c>
      <c r="Q50" s="37"/>
      <c r="R50" s="139"/>
      <c r="S50" s="145" t="s">
        <v>89</v>
      </c>
      <c r="T50" s="140">
        <f t="shared" si="20"/>
        <v>24.802407689680933</v>
      </c>
      <c r="U50" s="22">
        <f t="shared" si="21"/>
        <v>8.4935732700785049</v>
      </c>
      <c r="V50" s="148">
        <f t="shared" si="22"/>
        <v>2.9086203160915836</v>
      </c>
      <c r="W50" s="109">
        <f t="shared" si="6"/>
        <v>9.5958400000000006E-9</v>
      </c>
      <c r="X50" s="1"/>
      <c r="Y50" s="119" t="s">
        <v>22</v>
      </c>
      <c r="Z50" s="119"/>
      <c r="AA50" s="26"/>
      <c r="AB50" s="26"/>
      <c r="AC50" s="26"/>
      <c r="AD50" s="26"/>
      <c r="AE50" s="26"/>
      <c r="AF50" s="26"/>
      <c r="AG50" s="26"/>
    </row>
    <row r="51" spans="1:33">
      <c r="A51" s="35" t="s">
        <v>71</v>
      </c>
      <c r="C51"/>
      <c r="D51">
        <v>6</v>
      </c>
      <c r="E51" s="19"/>
      <c r="F51" s="59">
        <v>2E-3</v>
      </c>
      <c r="G51" s="42">
        <f t="shared" si="11"/>
        <v>1.256E-5</v>
      </c>
      <c r="H51" s="20">
        <f t="shared" si="7"/>
        <v>477707.00636942673</v>
      </c>
      <c r="I51" s="82">
        <v>1.163E-3</v>
      </c>
      <c r="J51" s="70">
        <v>2.1999999999999999E-5</v>
      </c>
      <c r="K51" s="21">
        <v>0.1188</v>
      </c>
      <c r="L51" s="21">
        <v>1.1900000000000001E-2</v>
      </c>
      <c r="M51" s="157">
        <f t="shared" si="10"/>
        <v>24.352736065381759</v>
      </c>
      <c r="N51" s="67">
        <f t="shared" si="19"/>
        <v>10.247213564046188</v>
      </c>
      <c r="O51" s="75">
        <f t="shared" si="14"/>
        <v>34.599949629427947</v>
      </c>
      <c r="P51" s="76">
        <f t="shared" si="15"/>
        <v>14.105522501335571</v>
      </c>
      <c r="Q51" s="37"/>
      <c r="R51" s="139"/>
      <c r="S51" s="145"/>
      <c r="T51" s="140">
        <f t="shared" si="20"/>
        <v>57.568510716786307</v>
      </c>
      <c r="U51" s="22">
        <f t="shared" si="21"/>
        <v>18.031608591147918</v>
      </c>
      <c r="V51" s="148">
        <f t="shared" si="22"/>
        <v>5.6478603378140324</v>
      </c>
      <c r="W51" s="109">
        <f t="shared" si="6"/>
        <v>1.460728E-8</v>
      </c>
      <c r="X51" s="2"/>
      <c r="Y51" s="119" t="s">
        <v>23</v>
      </c>
      <c r="Z51" s="119"/>
      <c r="AA51" s="26"/>
      <c r="AB51" s="26"/>
      <c r="AC51" s="26"/>
      <c r="AD51" s="26"/>
      <c r="AE51" s="26"/>
      <c r="AF51" s="26"/>
      <c r="AG51" s="26"/>
    </row>
    <row r="52" spans="1:33">
      <c r="A52" s="35" t="s">
        <v>72</v>
      </c>
      <c r="C52"/>
      <c r="D52">
        <v>2</v>
      </c>
      <c r="E52" s="19"/>
      <c r="F52" s="59">
        <v>2E-3</v>
      </c>
      <c r="G52" s="42">
        <f t="shared" si="11"/>
        <v>1.256E-5</v>
      </c>
      <c r="H52" s="20">
        <f t="shared" si="7"/>
        <v>159235.66878980893</v>
      </c>
      <c r="I52" s="82">
        <v>6.0099999999999997E-4</v>
      </c>
      <c r="J52" s="70">
        <v>1.7E-5</v>
      </c>
      <c r="K52" s="21">
        <v>0.1188</v>
      </c>
      <c r="L52" s="21">
        <v>1.1900000000000001E-2</v>
      </c>
      <c r="M52" s="157">
        <f t="shared" si="10"/>
        <v>15.718920965710184</v>
      </c>
      <c r="N52" s="67">
        <f t="shared" si="19"/>
        <v>11.234727574275722</v>
      </c>
      <c r="O52" s="75">
        <f t="shared" si="14"/>
        <v>26.953648539985906</v>
      </c>
      <c r="P52" s="76">
        <f t="shared" si="15"/>
        <v>4.4841933914344629</v>
      </c>
      <c r="Q52" s="37"/>
      <c r="R52" s="139"/>
      <c r="S52" s="145" t="s">
        <v>85</v>
      </c>
      <c r="T52" s="140">
        <f t="shared" si="20"/>
        <v>14.856655643984354</v>
      </c>
      <c r="U52" s="22">
        <f t="shared" si="21"/>
        <v>5.3928794581796886</v>
      </c>
      <c r="V52" s="148">
        <f t="shared" si="22"/>
        <v>1.957583829590382</v>
      </c>
      <c r="W52" s="109">
        <f t="shared" si="6"/>
        <v>7.548559999999999E-9</v>
      </c>
      <c r="X52" s="1"/>
      <c r="Y52" s="1"/>
      <c r="Z52" s="1"/>
    </row>
    <row r="53" spans="1:33">
      <c r="A53" s="35" t="s">
        <v>73</v>
      </c>
      <c r="C53"/>
      <c r="D53">
        <v>1</v>
      </c>
      <c r="E53" s="19"/>
      <c r="F53" s="59">
        <v>2E-3</v>
      </c>
      <c r="G53" s="42">
        <f t="shared" si="11"/>
        <v>1.256E-5</v>
      </c>
      <c r="H53" s="20">
        <f t="shared" si="7"/>
        <v>79617.834394904465</v>
      </c>
      <c r="I53" s="82">
        <v>7.7700000000000002E-4</v>
      </c>
      <c r="J53" s="70">
        <v>1.8E-5</v>
      </c>
      <c r="K53" s="21">
        <v>0.1188</v>
      </c>
      <c r="L53" s="21">
        <v>1.1900000000000001E-2</v>
      </c>
      <c r="M53" s="157">
        <f t="shared" si="10"/>
        <v>6.0837427261025594</v>
      </c>
      <c r="N53" s="67">
        <f t="shared" si="19"/>
        <v>6.115811887726224</v>
      </c>
      <c r="O53" s="75">
        <f t="shared" si="14"/>
        <v>12.199554613828784</v>
      </c>
      <c r="P53" s="76">
        <f t="shared" si="15"/>
        <v>-3.2069161623664577E-2</v>
      </c>
      <c r="Q53" s="37"/>
      <c r="R53" s="139"/>
      <c r="S53" s="145"/>
      <c r="T53" s="140">
        <f t="shared" si="20"/>
        <v>3.2261621914320933</v>
      </c>
      <c r="U53" s="22">
        <f t="shared" si="21"/>
        <v>1.786733663125444</v>
      </c>
      <c r="V53" s="148">
        <f t="shared" si="22"/>
        <v>0.98954020086899408</v>
      </c>
      <c r="W53" s="109">
        <f t="shared" si="6"/>
        <v>9.7591200000000001E-9</v>
      </c>
      <c r="X53" s="2"/>
    </row>
    <row r="54" spans="1:33">
      <c r="A54" s="35" t="s">
        <v>74</v>
      </c>
      <c r="C54"/>
      <c r="D54">
        <v>2</v>
      </c>
      <c r="E54" s="19"/>
      <c r="F54" s="59">
        <v>2E-3</v>
      </c>
      <c r="G54" s="42">
        <f t="shared" si="11"/>
        <v>1.256E-5</v>
      </c>
      <c r="H54" s="20">
        <f t="shared" si="7"/>
        <v>159235.66878980893</v>
      </c>
      <c r="I54" s="82">
        <v>9.3099999999999997E-4</v>
      </c>
      <c r="J54" s="70">
        <v>2.0000000000000002E-5</v>
      </c>
      <c r="K54" s="21">
        <v>0.1188</v>
      </c>
      <c r="L54" s="21">
        <v>1.1900000000000001E-2</v>
      </c>
      <c r="M54" s="157">
        <f t="shared" si="10"/>
        <v>10.151614528269384</v>
      </c>
      <c r="N54" s="67">
        <f t="shared" si="19"/>
        <v>7.2532215693219815</v>
      </c>
      <c r="O54" s="75">
        <f t="shared" si="14"/>
        <v>17.404836097591364</v>
      </c>
      <c r="P54" s="76">
        <f t="shared" si="15"/>
        <v>2.8983929589474027</v>
      </c>
      <c r="Q54" s="37"/>
      <c r="R54" s="139"/>
      <c r="S54" s="145" t="s">
        <v>93</v>
      </c>
      <c r="T54" s="140">
        <f t="shared" si="20"/>
        <v>10.521982869956581</v>
      </c>
      <c r="U54" s="22">
        <f t="shared" si="21"/>
        <v>4.5399698576440803</v>
      </c>
      <c r="V54" s="148">
        <f t="shared" si="22"/>
        <v>1.9588823288401593</v>
      </c>
      <c r="W54" s="109">
        <f t="shared" si="6"/>
        <v>1.169336E-8</v>
      </c>
      <c r="X54" s="2"/>
    </row>
    <row r="55" spans="1:33">
      <c r="A55" s="35" t="s">
        <v>75</v>
      </c>
      <c r="C55"/>
      <c r="D55">
        <v>4</v>
      </c>
      <c r="E55" s="19"/>
      <c r="F55" s="59">
        <v>2E-3</v>
      </c>
      <c r="G55" s="42">
        <f t="shared" si="11"/>
        <v>1.256E-5</v>
      </c>
      <c r="H55" s="20">
        <f t="shared" si="7"/>
        <v>318471.33757961786</v>
      </c>
      <c r="I55" s="82">
        <v>8.0500000000000005E-4</v>
      </c>
      <c r="J55" s="70">
        <v>3.8999999999999999E-5</v>
      </c>
      <c r="K55" s="21">
        <v>0.1188</v>
      </c>
      <c r="L55" s="21">
        <v>1.1900000000000001E-2</v>
      </c>
      <c r="M55" s="157">
        <f t="shared" si="10"/>
        <v>23.456895453793365</v>
      </c>
      <c r="N55" s="67">
        <f t="shared" si="19"/>
        <v>12.015354342902805</v>
      </c>
      <c r="O55" s="75">
        <f t="shared" si="14"/>
        <v>35.472249796696168</v>
      </c>
      <c r="P55" s="76">
        <f t="shared" si="15"/>
        <v>11.44154111089056</v>
      </c>
      <c r="Q55" s="37"/>
      <c r="R55" s="139"/>
      <c r="S55" s="145" t="s">
        <v>95</v>
      </c>
      <c r="T55" s="140">
        <f t="shared" si="20"/>
        <v>37.941274238121302</v>
      </c>
      <c r="U55" s="22">
        <f t="shared" si="21"/>
        <v>12.025133468525198</v>
      </c>
      <c r="V55" s="148">
        <f t="shared" si="22"/>
        <v>3.8112540456154451</v>
      </c>
      <c r="W55" s="109">
        <f t="shared" si="6"/>
        <v>1.0110800000000001E-8</v>
      </c>
      <c r="X55" s="2"/>
    </row>
    <row r="56" spans="1:33">
      <c r="A56" s="35" t="s">
        <v>76</v>
      </c>
      <c r="C56"/>
      <c r="D56">
        <v>8</v>
      </c>
      <c r="E56" s="19"/>
      <c r="F56" s="59">
        <v>2E-3</v>
      </c>
      <c r="G56" s="42">
        <f t="shared" si="11"/>
        <v>1.256E-5</v>
      </c>
      <c r="H56" s="20">
        <f t="shared" si="7"/>
        <v>636942.67515923572</v>
      </c>
      <c r="I56" s="82">
        <v>7.67E-4</v>
      </c>
      <c r="J56" s="70">
        <v>6.3999999999999997E-5</v>
      </c>
      <c r="K56" s="21">
        <v>0.1188</v>
      </c>
      <c r="L56" s="21">
        <v>1.1900000000000001E-2</v>
      </c>
      <c r="M56" s="157">
        <f t="shared" si="10"/>
        <v>49.139993887025078</v>
      </c>
      <c r="N56" s="67">
        <f t="shared" si="19"/>
        <v>18.517124865070684</v>
      </c>
      <c r="O56" s="75">
        <f t="shared" si="14"/>
        <v>67.657118752095755</v>
      </c>
      <c r="P56" s="76">
        <f t="shared" si="15"/>
        <v>30.622869021954394</v>
      </c>
      <c r="Q56" s="37"/>
      <c r="R56" s="139"/>
      <c r="S56" s="145"/>
      <c r="T56" s="140">
        <f t="shared" si="20"/>
        <v>106.82309083102615</v>
      </c>
      <c r="U56" s="22">
        <f t="shared" si="21"/>
        <v>27.427998236159837</v>
      </c>
      <c r="V56" s="148">
        <f t="shared" si="22"/>
        <v>7.0424388715055555</v>
      </c>
      <c r="W56" s="109">
        <f t="shared" si="6"/>
        <v>9.6335199999999996E-9</v>
      </c>
      <c r="X56" s="2"/>
    </row>
    <row r="57" spans="1:33">
      <c r="A57" s="35" t="s">
        <v>77</v>
      </c>
      <c r="C57"/>
      <c r="D57">
        <v>3</v>
      </c>
      <c r="E57" s="19"/>
      <c r="F57" s="59">
        <v>2E-3</v>
      </c>
      <c r="G57" s="42">
        <f t="shared" si="11"/>
        <v>1.256E-5</v>
      </c>
      <c r="H57" s="20">
        <f t="shared" si="7"/>
        <v>238853.50318471337</v>
      </c>
      <c r="I57" s="82">
        <v>7.2099999999999996E-4</v>
      </c>
      <c r="J57" s="70">
        <v>2.5000000000000001E-5</v>
      </c>
      <c r="K57" s="21">
        <v>0.1188</v>
      </c>
      <c r="L57" s="21">
        <v>1.1900000000000001E-2</v>
      </c>
      <c r="M57" s="157">
        <f t="shared" si="10"/>
        <v>19.64811003148365</v>
      </c>
      <c r="N57" s="67">
        <f t="shared" si="19"/>
        <v>11.53344598433279</v>
      </c>
      <c r="O57" s="75">
        <f t="shared" si="14"/>
        <v>31.18155601581644</v>
      </c>
      <c r="P57" s="76">
        <f t="shared" si="15"/>
        <v>8.1146640471508604</v>
      </c>
      <c r="Q57" s="37"/>
      <c r="R57" s="139"/>
      <c r="S57" s="145" t="s">
        <v>94</v>
      </c>
      <c r="T57" s="140">
        <f t="shared" si="20"/>
        <v>25.737554580222564</v>
      </c>
      <c r="U57" s="22">
        <f t="shared" si="21"/>
        <v>8.6426183598231283</v>
      </c>
      <c r="V57" s="148">
        <f t="shared" si="22"/>
        <v>2.9021736265087661</v>
      </c>
      <c r="W57" s="109">
        <f t="shared" si="6"/>
        <v>9.0557599999999998E-9</v>
      </c>
      <c r="X57" s="2"/>
    </row>
    <row r="58" spans="1:33">
      <c r="A58" s="35" t="s">
        <v>78</v>
      </c>
      <c r="C58"/>
      <c r="D58">
        <v>2</v>
      </c>
      <c r="E58" s="19"/>
      <c r="F58" s="59">
        <v>2E-3</v>
      </c>
      <c r="G58" s="42">
        <f>(3.14*(F58)^2)</f>
        <v>1.256E-5</v>
      </c>
      <c r="H58" s="20">
        <f t="shared" si="7"/>
        <v>159235.66878980893</v>
      </c>
      <c r="I58" s="82">
        <v>5.8E-4</v>
      </c>
      <c r="J58" s="70">
        <v>1.8E-5</v>
      </c>
      <c r="K58" s="21">
        <v>0.1188</v>
      </c>
      <c r="L58" s="21">
        <v>1.1900000000000001E-2</v>
      </c>
      <c r="M58" s="157">
        <f t="shared" si="10"/>
        <v>16.287335927135619</v>
      </c>
      <c r="N58" s="67">
        <f>M58*SQRT((1/D58)+(L58/K58)^2+(J58/I58)^2)</f>
        <v>11.642846185045922</v>
      </c>
      <c r="O58" s="75">
        <f t="shared" si="14"/>
        <v>27.930182112181541</v>
      </c>
      <c r="P58" s="76">
        <f t="shared" si="15"/>
        <v>4.6444897420896964</v>
      </c>
      <c r="Q58" s="37"/>
      <c r="R58" s="139"/>
      <c r="S58" s="145" t="s">
        <v>94</v>
      </c>
      <c r="T58" s="140">
        <f t="shared" si="20"/>
        <v>15.237402440327685</v>
      </c>
      <c r="U58" s="22">
        <f t="shared" si="21"/>
        <v>5.4606754173494156</v>
      </c>
      <c r="V58" s="148">
        <f t="shared" si="22"/>
        <v>1.9569592737620798</v>
      </c>
      <c r="W58" s="109">
        <f t="shared" si="6"/>
        <v>7.2848000000000003E-9</v>
      </c>
      <c r="X58" s="2"/>
    </row>
    <row r="59" spans="1:33">
      <c r="A59" s="21" t="s">
        <v>79</v>
      </c>
      <c r="C59"/>
      <c r="D59">
        <v>2</v>
      </c>
      <c r="E59" s="19"/>
      <c r="F59" s="59">
        <v>2E-3</v>
      </c>
      <c r="G59" s="42">
        <f t="shared" si="11"/>
        <v>1.256E-5</v>
      </c>
      <c r="H59" s="20">
        <f t="shared" si="7"/>
        <v>159235.66878980893</v>
      </c>
      <c r="I59" s="82">
        <v>3.4600000000000001E-4</v>
      </c>
      <c r="J59" s="70">
        <v>1.7E-5</v>
      </c>
      <c r="K59" s="21">
        <v>0.1188</v>
      </c>
      <c r="L59" s="21">
        <v>1.1900000000000001E-2</v>
      </c>
      <c r="M59" s="157">
        <f t="shared" si="10"/>
        <v>27.27919057314913</v>
      </c>
      <c r="N59" s="67">
        <f t="shared" si="19"/>
        <v>19.527932848281388</v>
      </c>
      <c r="O59" s="75">
        <f t="shared" si="14"/>
        <v>46.807123421430518</v>
      </c>
      <c r="P59" s="76">
        <f t="shared" si="15"/>
        <v>7.7512577248677417</v>
      </c>
      <c r="Q59" s="37"/>
      <c r="R59" s="139"/>
      <c r="S59" s="145"/>
      <c r="T59" s="140">
        <f t="shared" si="20"/>
        <v>21.329895738002808</v>
      </c>
      <c r="U59" s="22">
        <f t="shared" si="21"/>
        <v>6.4516317888573287</v>
      </c>
      <c r="V59" s="148">
        <f t="shared" si="22"/>
        <v>1.9514184809087005</v>
      </c>
      <c r="W59" s="109">
        <f t="shared" si="6"/>
        <v>4.3457600000000001E-9</v>
      </c>
      <c r="X59" s="2"/>
    </row>
    <row r="60" spans="1:33">
      <c r="A60" s="38" t="s">
        <v>97</v>
      </c>
      <c r="B60"/>
      <c r="C60" s="24"/>
      <c r="D60" s="40"/>
      <c r="E60" s="40"/>
      <c r="F60" s="59">
        <v>2E-3</v>
      </c>
      <c r="G60" s="42">
        <f t="shared" si="11"/>
        <v>1.256E-5</v>
      </c>
      <c r="H60" s="20">
        <f t="shared" si="7"/>
        <v>0</v>
      </c>
      <c r="I60" s="83"/>
      <c r="J60" s="41"/>
      <c r="K60" s="21">
        <v>0.1188</v>
      </c>
      <c r="L60" s="21">
        <v>1.1900000000000001E-2</v>
      </c>
      <c r="M60" s="157" t="e">
        <f t="shared" si="10"/>
        <v>#DIV/0!</v>
      </c>
      <c r="N60" s="67"/>
      <c r="O60" s="75"/>
      <c r="P60" s="76"/>
      <c r="Q60" s="37"/>
      <c r="R60" s="139"/>
      <c r="S60" s="145"/>
      <c r="T60" s="140" t="str">
        <f t="shared" si="20"/>
        <v xml:space="preserve"> </v>
      </c>
      <c r="U60" s="22" t="str">
        <f t="shared" si="21"/>
        <v xml:space="preserve"> </v>
      </c>
      <c r="V60" s="148" t="str">
        <f t="shared" si="22"/>
        <v xml:space="preserve"> </v>
      </c>
      <c r="W60" s="109">
        <f t="shared" si="6"/>
        <v>0</v>
      </c>
      <c r="X60" s="2"/>
    </row>
    <row r="61" spans="1:33">
      <c r="A61" s="35" t="s">
        <v>39</v>
      </c>
      <c r="D61" s="26">
        <v>1</v>
      </c>
      <c r="E61" s="25"/>
      <c r="F61" s="59">
        <v>2E-3</v>
      </c>
      <c r="G61" s="42">
        <f t="shared" si="11"/>
        <v>1.256E-5</v>
      </c>
      <c r="H61" s="20">
        <f t="shared" si="7"/>
        <v>79617.834394904465</v>
      </c>
      <c r="I61" s="82">
        <v>7.2400000000000003E-4</v>
      </c>
      <c r="J61" s="71">
        <v>1.9000000000000001E-5</v>
      </c>
      <c r="K61" s="21">
        <v>0.1188</v>
      </c>
      <c r="L61" s="21">
        <v>1.1900000000000001E-2</v>
      </c>
      <c r="M61" s="157">
        <f t="shared" si="10"/>
        <v>6.5288741298064163</v>
      </c>
      <c r="N61" s="67">
        <f t="shared" si="19"/>
        <v>6.5637833961617487</v>
      </c>
      <c r="O61" s="75">
        <f t="shared" ref="O61:O69" si="23">M61+N61</f>
        <v>13.092657525968164</v>
      </c>
      <c r="P61" s="76">
        <f t="shared" ref="P61:P69" si="24">M61-N61</f>
        <v>-3.4909266355332313E-2</v>
      </c>
      <c r="Q61" s="37"/>
      <c r="R61" s="139"/>
      <c r="S61" s="145" t="s">
        <v>98</v>
      </c>
      <c r="T61" s="140">
        <f>IFERROR((LN(M61)/(N61/M61))^2, " ")</f>
        <v>3.4829107922737688</v>
      </c>
      <c r="U61" s="22">
        <f>IFERROR(LN(M61)/((N61/M61)^2), " ")</f>
        <v>1.8563302014887797</v>
      </c>
      <c r="V61" s="148">
        <f>IFERROR(1/((N61/M61)^2), " ")</f>
        <v>0.98939135179793858</v>
      </c>
      <c r="W61" s="109">
        <f t="shared" si="6"/>
        <v>9.0934400000000004E-9</v>
      </c>
      <c r="X61" s="2"/>
    </row>
    <row r="62" spans="1:33">
      <c r="A62" s="35" t="s">
        <v>44</v>
      </c>
      <c r="D62" s="26">
        <v>1</v>
      </c>
      <c r="E62" s="25"/>
      <c r="F62" s="59">
        <v>2E-3</v>
      </c>
      <c r="G62" s="42">
        <f t="shared" si="11"/>
        <v>1.256E-5</v>
      </c>
      <c r="H62" s="20">
        <f t="shared" si="7"/>
        <v>79617.834394904465</v>
      </c>
      <c r="I62" s="82">
        <v>5.8500000000000002E-4</v>
      </c>
      <c r="J62" s="71">
        <v>3.8999999999999999E-5</v>
      </c>
      <c r="K62" s="21">
        <v>0.1188</v>
      </c>
      <c r="L62" s="21">
        <v>1.1900000000000001E-2</v>
      </c>
      <c r="M62" s="157">
        <f t="shared" si="10"/>
        <v>8.0792075166377693</v>
      </c>
      <c r="N62" s="67">
        <f t="shared" si="19"/>
        <v>8.1374833034912513</v>
      </c>
      <c r="O62" s="75">
        <f t="shared" si="23"/>
        <v>16.216690820129021</v>
      </c>
      <c r="P62" s="76">
        <f t="shared" si="24"/>
        <v>-5.8275786853482003E-2</v>
      </c>
      <c r="Q62" s="37"/>
      <c r="R62" s="139"/>
      <c r="S62" s="145" t="s">
        <v>98</v>
      </c>
      <c r="T62" s="140">
        <f>IFERROR((LN(M62)/(N62/M62))^2, " ")</f>
        <v>4.3028512382285902</v>
      </c>
      <c r="U62" s="22">
        <f>IFERROR(LN(M62)/((N62/M62)^2), " ")</f>
        <v>2.0594763947218615</v>
      </c>
      <c r="V62" s="148">
        <f>IFERROR(1/((N62/M62)^2), " ")</f>
        <v>0.9857284822523138</v>
      </c>
      <c r="W62" s="109">
        <f t="shared" si="6"/>
        <v>7.3476000000000006E-9</v>
      </c>
      <c r="X62" s="2"/>
    </row>
    <row r="63" spans="1:33">
      <c r="A63" s="35" t="s">
        <v>45</v>
      </c>
      <c r="D63" s="26">
        <v>8</v>
      </c>
      <c r="E63" s="25"/>
      <c r="F63" s="59">
        <v>2E-3</v>
      </c>
      <c r="G63" s="42">
        <f t="shared" si="11"/>
        <v>1.256E-5</v>
      </c>
      <c r="H63" s="20">
        <f t="shared" si="7"/>
        <v>636942.67515923572</v>
      </c>
      <c r="I63" s="82">
        <v>8.1899999999999996E-4</v>
      </c>
      <c r="J63" s="71">
        <v>2.0000000000000002E-5</v>
      </c>
      <c r="K63" s="21">
        <v>0.1188</v>
      </c>
      <c r="L63" s="21">
        <v>1.1900000000000001E-2</v>
      </c>
      <c r="M63" s="157">
        <f t="shared" si="10"/>
        <v>46.031106212753279</v>
      </c>
      <c r="N63" s="67">
        <f t="shared" si="19"/>
        <v>16.952328144686017</v>
      </c>
      <c r="O63" s="75">
        <f t="shared" si="23"/>
        <v>62.983434357439293</v>
      </c>
      <c r="P63" s="76">
        <f t="shared" si="24"/>
        <v>29.078778068067262</v>
      </c>
      <c r="Q63" s="37"/>
      <c r="R63" s="139"/>
      <c r="S63" s="145" t="s">
        <v>98</v>
      </c>
      <c r="T63" s="140">
        <f t="shared" si="20"/>
        <v>108.11522365573877</v>
      </c>
      <c r="U63" s="22">
        <f t="shared" si="21"/>
        <v>28.233549911248005</v>
      </c>
      <c r="V63" s="148">
        <f t="shared" si="22"/>
        <v>7.3729981184626645</v>
      </c>
      <c r="W63" s="109">
        <f t="shared" si="6"/>
        <v>1.0286639999999999E-8</v>
      </c>
      <c r="X63" s="2"/>
    </row>
    <row r="64" spans="1:33">
      <c r="A64" s="35" t="s">
        <v>50</v>
      </c>
      <c r="D64" s="26">
        <v>4</v>
      </c>
      <c r="E64" s="25"/>
      <c r="F64" s="59">
        <v>2E-3</v>
      </c>
      <c r="G64" s="42">
        <f t="shared" si="11"/>
        <v>1.256E-5</v>
      </c>
      <c r="H64" s="20">
        <f t="shared" si="7"/>
        <v>318471.33757961786</v>
      </c>
      <c r="I64" s="82">
        <v>7.5699999999999997E-4</v>
      </c>
      <c r="J64" s="71">
        <v>1.9000000000000001E-5</v>
      </c>
      <c r="K64" s="21">
        <v>0.1188</v>
      </c>
      <c r="L64" s="21">
        <v>1.1900000000000001E-2</v>
      </c>
      <c r="M64" s="157">
        <f t="shared" si="10"/>
        <v>24.941381019673617</v>
      </c>
      <c r="N64" s="67">
        <f t="shared" si="19"/>
        <v>12.733879711524185</v>
      </c>
      <c r="O64" s="75">
        <f t="shared" si="23"/>
        <v>37.675260731197802</v>
      </c>
      <c r="P64" s="76">
        <f t="shared" si="24"/>
        <v>12.207501308149432</v>
      </c>
      <c r="Q64" s="37"/>
      <c r="R64" s="139"/>
      <c r="S64" s="145" t="s">
        <v>99</v>
      </c>
      <c r="T64" s="140">
        <f t="shared" si="20"/>
        <v>39.691203241919709</v>
      </c>
      <c r="U64" s="22">
        <f t="shared" si="21"/>
        <v>12.339764922595091</v>
      </c>
      <c r="V64" s="148">
        <f t="shared" si="22"/>
        <v>3.8363613573722315</v>
      </c>
      <c r="W64" s="109">
        <f t="shared" si="6"/>
        <v>9.5079199999999992E-9</v>
      </c>
      <c r="X64" s="2"/>
    </row>
    <row r="65" spans="1:24">
      <c r="A65" s="35" t="s">
        <v>52</v>
      </c>
      <c r="D65" s="26">
        <v>6</v>
      </c>
      <c r="E65" s="25"/>
      <c r="F65" s="59">
        <v>2E-3</v>
      </c>
      <c r="G65" s="42">
        <f t="shared" si="11"/>
        <v>1.256E-5</v>
      </c>
      <c r="H65" s="20">
        <f t="shared" si="7"/>
        <v>477707.00636942673</v>
      </c>
      <c r="I65" s="82">
        <v>8.1099999999999998E-4</v>
      </c>
      <c r="J65" s="71">
        <v>1.5999999999999999E-5</v>
      </c>
      <c r="K65" s="21">
        <v>0.1188</v>
      </c>
      <c r="L65" s="21">
        <v>1.1900000000000001E-2</v>
      </c>
      <c r="M65" s="157">
        <f t="shared" si="10"/>
        <v>34.894040996356836</v>
      </c>
      <c r="N65" s="67">
        <f t="shared" si="19"/>
        <v>14.684115117685385</v>
      </c>
      <c r="O65" s="75">
        <f t="shared" si="23"/>
        <v>49.578156114042223</v>
      </c>
      <c r="P65" s="76">
        <f t="shared" si="24"/>
        <v>20.209925878671449</v>
      </c>
      <c r="Q65" s="37"/>
      <c r="R65" s="139"/>
      <c r="S65" s="145" t="s">
        <v>99</v>
      </c>
      <c r="T65" s="140">
        <f t="shared" si="20"/>
        <v>71.257433103076892</v>
      </c>
      <c r="U65" s="22">
        <f t="shared" si="21"/>
        <v>20.059429315452189</v>
      </c>
      <c r="V65" s="148">
        <f t="shared" si="22"/>
        <v>5.6468593792813442</v>
      </c>
      <c r="W65" s="109">
        <f t="shared" si="6"/>
        <v>1.0186159999999999E-8</v>
      </c>
      <c r="X65" s="2"/>
    </row>
    <row r="66" spans="1:24">
      <c r="A66" s="35" t="s">
        <v>57</v>
      </c>
      <c r="D66" s="26">
        <v>5</v>
      </c>
      <c r="E66" s="25"/>
      <c r="F66" s="59">
        <v>2E-3</v>
      </c>
      <c r="G66" s="42">
        <f t="shared" si="11"/>
        <v>1.256E-5</v>
      </c>
      <c r="H66" s="20">
        <f t="shared" si="7"/>
        <v>398089.17197452229</v>
      </c>
      <c r="I66" s="82">
        <v>7.4100000000000001E-4</v>
      </c>
      <c r="J66" s="71">
        <v>3.1000000000000001E-5</v>
      </c>
      <c r="K66" s="21">
        <v>0.1188</v>
      </c>
      <c r="L66" s="21">
        <v>1.1900000000000001E-2</v>
      </c>
      <c r="M66" s="157">
        <f t="shared" si="10"/>
        <v>31.832875547709133</v>
      </c>
      <c r="N66" s="67">
        <f t="shared" si="19"/>
        <v>14.649484330187363</v>
      </c>
      <c r="O66" s="75">
        <f t="shared" si="23"/>
        <v>46.482359877896499</v>
      </c>
      <c r="P66" s="76">
        <f t="shared" si="24"/>
        <v>17.18339121752177</v>
      </c>
      <c r="Q66" s="37"/>
      <c r="R66" s="139"/>
      <c r="S66" s="145" t="s">
        <v>99</v>
      </c>
      <c r="T66" s="140">
        <f t="shared" si="20"/>
        <v>56.543757965479443</v>
      </c>
      <c r="U66" s="22">
        <f t="shared" si="21"/>
        <v>16.339767334378624</v>
      </c>
      <c r="V66" s="148">
        <f t="shared" si="22"/>
        <v>4.7217943438535812</v>
      </c>
      <c r="W66" s="109">
        <f t="shared" si="6"/>
        <v>9.3069600000000007E-9</v>
      </c>
      <c r="X66" s="2"/>
    </row>
    <row r="67" spans="1:24">
      <c r="A67" s="35" t="s">
        <v>65</v>
      </c>
      <c r="D67" s="26">
        <v>3</v>
      </c>
      <c r="E67" s="25"/>
      <c r="F67" s="59">
        <v>2E-3</v>
      </c>
      <c r="G67" s="42">
        <f t="shared" si="11"/>
        <v>1.256E-5</v>
      </c>
      <c r="H67" s="20">
        <f t="shared" si="7"/>
        <v>238853.50318471337</v>
      </c>
      <c r="I67" s="82">
        <v>7.0399999999999998E-4</v>
      </c>
      <c r="J67" s="71">
        <v>1.2999999999999999E-5</v>
      </c>
      <c r="K67" s="21">
        <v>0.1188</v>
      </c>
      <c r="L67" s="21">
        <v>1.1900000000000001E-2</v>
      </c>
      <c r="M67" s="157">
        <f t="shared" si="10"/>
        <v>20.121827509744186</v>
      </c>
      <c r="N67" s="67">
        <f t="shared" si="19"/>
        <v>11.796746737599866</v>
      </c>
      <c r="O67" s="75">
        <f t="shared" si="23"/>
        <v>31.918574247344054</v>
      </c>
      <c r="P67" s="76">
        <f t="shared" si="24"/>
        <v>8.3250807721443199</v>
      </c>
      <c r="Q67" s="37"/>
      <c r="R67" s="139"/>
      <c r="S67" s="145" t="s">
        <v>99</v>
      </c>
      <c r="T67" s="140">
        <f t="shared" si="20"/>
        <v>26.21653765539919</v>
      </c>
      <c r="U67" s="22">
        <f t="shared" si="21"/>
        <v>8.7335906751504471</v>
      </c>
      <c r="V67" s="148">
        <f t="shared" si="22"/>
        <v>2.9094462084838351</v>
      </c>
      <c r="W67" s="109">
        <f t="shared" si="6"/>
        <v>8.8422399999999994E-9</v>
      </c>
      <c r="X67" s="2"/>
    </row>
    <row r="68" spans="1:24">
      <c r="A68" s="35" t="s">
        <v>71</v>
      </c>
      <c r="C68" s="24"/>
      <c r="D68" s="26">
        <v>7</v>
      </c>
      <c r="E68" s="25"/>
      <c r="F68" s="59">
        <v>2E-3</v>
      </c>
      <c r="G68" s="42">
        <f t="shared" si="11"/>
        <v>1.256E-5</v>
      </c>
      <c r="H68" s="20">
        <f t="shared" si="7"/>
        <v>557324.84076433117</v>
      </c>
      <c r="I68" s="82">
        <v>1.163E-3</v>
      </c>
      <c r="J68" s="71">
        <v>2.1999999999999999E-5</v>
      </c>
      <c r="K68" s="21">
        <v>0.1188</v>
      </c>
      <c r="L68" s="21">
        <v>1.1900000000000001E-2</v>
      </c>
      <c r="M68" s="157">
        <f t="shared" si="10"/>
        <v>28.402596175823668</v>
      </c>
      <c r="N68" s="67">
        <f t="shared" si="19"/>
        <v>11.118761346600907</v>
      </c>
      <c r="O68" s="75">
        <f t="shared" si="23"/>
        <v>39.521357522424573</v>
      </c>
      <c r="P68" s="76">
        <f t="shared" si="24"/>
        <v>17.283834829222762</v>
      </c>
      <c r="Q68" s="37"/>
      <c r="R68" s="139"/>
      <c r="S68" s="145" t="s">
        <v>99</v>
      </c>
      <c r="T68" s="140">
        <f t="shared" si="20"/>
        <v>73.076859108643063</v>
      </c>
      <c r="U68" s="22">
        <f t="shared" si="21"/>
        <v>21.836929243674891</v>
      </c>
      <c r="V68" s="148">
        <f t="shared" si="22"/>
        <v>6.525341737585225</v>
      </c>
      <c r="W68" s="109">
        <f t="shared" si="6"/>
        <v>1.460728E-8</v>
      </c>
      <c r="X68" s="2"/>
    </row>
    <row r="69" spans="1:24">
      <c r="A69" s="35" t="s">
        <v>78</v>
      </c>
      <c r="C69" s="24"/>
      <c r="D69" s="26">
        <v>3</v>
      </c>
      <c r="E69" s="25"/>
      <c r="F69" s="59">
        <v>2E-3</v>
      </c>
      <c r="G69" s="42">
        <f t="shared" si="11"/>
        <v>1.256E-5</v>
      </c>
      <c r="H69" s="20">
        <f t="shared" si="7"/>
        <v>238853.50318471337</v>
      </c>
      <c r="I69" s="82">
        <v>5.8E-4</v>
      </c>
      <c r="J69" s="71">
        <v>1.8E-5</v>
      </c>
      <c r="K69" s="21">
        <v>0.1188</v>
      </c>
      <c r="L69" s="21">
        <v>1.1900000000000001E-2</v>
      </c>
      <c r="M69" s="157">
        <f t="shared" si="10"/>
        <v>24.415598159866782</v>
      </c>
      <c r="N69" s="67">
        <f t="shared" si="19"/>
        <v>14.326988344841311</v>
      </c>
      <c r="O69" s="75">
        <f t="shared" si="23"/>
        <v>38.742586504708093</v>
      </c>
      <c r="P69" s="76">
        <f t="shared" si="24"/>
        <v>10.088609815025471</v>
      </c>
      <c r="Q69" s="37"/>
      <c r="R69" s="139"/>
      <c r="S69" s="145" t="s">
        <v>99</v>
      </c>
      <c r="T69" s="140">
        <f t="shared" si="20"/>
        <v>29.650160666989034</v>
      </c>
      <c r="U69" s="22">
        <f t="shared" si="21"/>
        <v>9.2795301358846132</v>
      </c>
      <c r="V69" s="148">
        <f t="shared" si="22"/>
        <v>2.9041893064229098</v>
      </c>
      <c r="W69" s="109">
        <f t="shared" si="6"/>
        <v>7.2848000000000003E-9</v>
      </c>
      <c r="X69" s="2"/>
    </row>
    <row r="70" spans="1:24">
      <c r="A70" s="17" t="s">
        <v>139</v>
      </c>
      <c r="B70" s="18"/>
      <c r="C70" s="127"/>
      <c r="D70" s="34">
        <v>0</v>
      </c>
      <c r="E70" s="19"/>
      <c r="F70" s="59">
        <v>2E-3</v>
      </c>
      <c r="G70" s="42">
        <f t="shared" si="11"/>
        <v>1.256E-5</v>
      </c>
      <c r="H70" s="20">
        <f t="shared" si="7"/>
        <v>0</v>
      </c>
      <c r="I70" s="82"/>
      <c r="J70" s="71"/>
      <c r="K70" s="21">
        <v>0.1188</v>
      </c>
      <c r="L70" s="21">
        <v>1.1900000000000001E-2</v>
      </c>
      <c r="M70" s="157" t="e">
        <f t="shared" si="10"/>
        <v>#DIV/0!</v>
      </c>
      <c r="N70" s="67" t="e">
        <f t="shared" ref="N70:N76" si="25">M70*SQRT((1/D70)+(L70/K70)^2+(J70/I70)^2)</f>
        <v>#DIV/0!</v>
      </c>
      <c r="O70" s="75" t="e">
        <f t="shared" ref="O70:O90" si="26">M70+N70</f>
        <v>#DIV/0!</v>
      </c>
      <c r="P70" s="76" t="e">
        <f t="shared" ref="P70:P90" si="27">M70-N70</f>
        <v>#DIV/0!</v>
      </c>
      <c r="Q70" s="37"/>
      <c r="R70" s="139"/>
      <c r="S70" s="145"/>
      <c r="T70" s="140"/>
      <c r="U70" s="22"/>
      <c r="V70" s="148"/>
      <c r="W70" s="109">
        <f t="shared" si="6"/>
        <v>0</v>
      </c>
      <c r="X70" s="2"/>
    </row>
    <row r="71" spans="1:24">
      <c r="A71" s="17" t="s">
        <v>140</v>
      </c>
      <c r="B71" s="18"/>
      <c r="C71" s="127"/>
      <c r="D71" s="34">
        <v>0</v>
      </c>
      <c r="E71" s="19"/>
      <c r="F71" s="59">
        <v>2E-3</v>
      </c>
      <c r="G71" s="42">
        <f t="shared" si="11"/>
        <v>1.256E-5</v>
      </c>
      <c r="H71" s="20">
        <f t="shared" si="7"/>
        <v>0</v>
      </c>
      <c r="I71" s="82"/>
      <c r="J71" s="71"/>
      <c r="K71" s="21">
        <v>0.1188</v>
      </c>
      <c r="L71" s="21">
        <v>1.1900000000000001E-2</v>
      </c>
      <c r="M71" s="157" t="e">
        <f t="shared" si="10"/>
        <v>#DIV/0!</v>
      </c>
      <c r="N71" s="67" t="e">
        <f t="shared" si="25"/>
        <v>#DIV/0!</v>
      </c>
      <c r="O71" s="75" t="e">
        <f t="shared" si="26"/>
        <v>#DIV/0!</v>
      </c>
      <c r="P71" s="76" t="e">
        <f t="shared" si="27"/>
        <v>#DIV/0!</v>
      </c>
      <c r="Q71" s="37"/>
      <c r="R71" s="139"/>
      <c r="S71" s="145"/>
      <c r="T71" s="140"/>
      <c r="U71" s="22"/>
      <c r="V71" s="148"/>
      <c r="W71" s="109">
        <f t="shared" si="6"/>
        <v>0</v>
      </c>
      <c r="X71" s="2"/>
    </row>
    <row r="72" spans="1:24">
      <c r="A72" s="17" t="s">
        <v>141</v>
      </c>
      <c r="B72" s="18"/>
      <c r="C72" s="127"/>
      <c r="D72" s="34">
        <v>0</v>
      </c>
      <c r="E72" s="19"/>
      <c r="F72" s="59">
        <v>2E-3</v>
      </c>
      <c r="G72" s="42">
        <f t="shared" si="11"/>
        <v>1.256E-5</v>
      </c>
      <c r="H72" s="20">
        <f t="shared" si="7"/>
        <v>0</v>
      </c>
      <c r="I72" s="82"/>
      <c r="J72" s="71"/>
      <c r="K72" s="21">
        <v>0.1188</v>
      </c>
      <c r="L72" s="21">
        <v>1.1900000000000001E-2</v>
      </c>
      <c r="M72" s="157" t="e">
        <f t="shared" si="10"/>
        <v>#DIV/0!</v>
      </c>
      <c r="N72" s="67" t="e">
        <f t="shared" si="25"/>
        <v>#DIV/0!</v>
      </c>
      <c r="O72" s="75" t="e">
        <f t="shared" si="26"/>
        <v>#DIV/0!</v>
      </c>
      <c r="P72" s="76" t="e">
        <f t="shared" si="27"/>
        <v>#DIV/0!</v>
      </c>
      <c r="Q72" s="37"/>
      <c r="R72" s="139"/>
      <c r="S72" s="145"/>
      <c r="T72" s="140"/>
      <c r="U72" s="22"/>
      <c r="V72" s="148"/>
      <c r="W72" s="109">
        <f t="shared" si="6"/>
        <v>0</v>
      </c>
      <c r="X72" s="2"/>
    </row>
    <row r="73" spans="1:24">
      <c r="A73" s="17" t="s">
        <v>142</v>
      </c>
      <c r="B73" s="18"/>
      <c r="C73" s="127"/>
      <c r="D73" s="34">
        <v>0</v>
      </c>
      <c r="E73" s="19"/>
      <c r="F73" s="59">
        <v>2E-3</v>
      </c>
      <c r="G73" s="42">
        <f t="shared" si="11"/>
        <v>1.256E-5</v>
      </c>
      <c r="H73" s="20">
        <f t="shared" si="7"/>
        <v>0</v>
      </c>
      <c r="I73" s="82"/>
      <c r="J73" s="71"/>
      <c r="K73" s="21">
        <v>0.1188</v>
      </c>
      <c r="L73" s="21">
        <v>1.1900000000000001E-2</v>
      </c>
      <c r="M73" s="157" t="e">
        <f t="shared" si="10"/>
        <v>#DIV/0!</v>
      </c>
      <c r="N73" s="67" t="e">
        <f t="shared" si="25"/>
        <v>#DIV/0!</v>
      </c>
      <c r="O73" s="75" t="e">
        <f t="shared" si="26"/>
        <v>#DIV/0!</v>
      </c>
      <c r="P73" s="76" t="e">
        <f t="shared" si="27"/>
        <v>#DIV/0!</v>
      </c>
      <c r="Q73" s="37"/>
      <c r="R73" s="139"/>
      <c r="S73" s="145"/>
      <c r="T73" s="140"/>
      <c r="U73" s="22"/>
      <c r="V73" s="148"/>
      <c r="W73" s="109">
        <f t="shared" si="6"/>
        <v>0</v>
      </c>
      <c r="X73" s="2"/>
    </row>
    <row r="74" spans="1:24">
      <c r="A74" s="17" t="s">
        <v>143</v>
      </c>
      <c r="B74" s="18"/>
      <c r="C74" s="127"/>
      <c r="D74" s="34">
        <v>0</v>
      </c>
      <c r="E74" s="19"/>
      <c r="F74" s="59">
        <v>2E-3</v>
      </c>
      <c r="G74" s="42">
        <f t="shared" si="11"/>
        <v>1.256E-5</v>
      </c>
      <c r="H74" s="20">
        <f t="shared" si="7"/>
        <v>0</v>
      </c>
      <c r="I74" s="82"/>
      <c r="J74" s="71"/>
      <c r="K74" s="21">
        <v>0.1188</v>
      </c>
      <c r="L74" s="21">
        <v>1.1900000000000001E-2</v>
      </c>
      <c r="M74" s="157" t="e">
        <f t="shared" si="10"/>
        <v>#DIV/0!</v>
      </c>
      <c r="N74" s="67" t="e">
        <f t="shared" si="25"/>
        <v>#DIV/0!</v>
      </c>
      <c r="O74" s="75" t="e">
        <f t="shared" si="26"/>
        <v>#DIV/0!</v>
      </c>
      <c r="P74" s="76" t="e">
        <f t="shared" si="27"/>
        <v>#DIV/0!</v>
      </c>
      <c r="Q74" s="37"/>
      <c r="R74" s="139"/>
      <c r="S74" s="145"/>
      <c r="T74" s="140"/>
      <c r="U74" s="22"/>
      <c r="V74" s="148"/>
      <c r="W74" s="109">
        <f t="shared" si="6"/>
        <v>0</v>
      </c>
      <c r="X74" s="2"/>
    </row>
    <row r="75" spans="1:24">
      <c r="A75" s="17" t="s">
        <v>144</v>
      </c>
      <c r="B75" s="18"/>
      <c r="C75" s="127"/>
      <c r="D75" s="34">
        <v>0</v>
      </c>
      <c r="E75" s="19"/>
      <c r="F75" s="59">
        <v>2E-3</v>
      </c>
      <c r="G75" s="42">
        <f t="shared" si="11"/>
        <v>1.256E-5</v>
      </c>
      <c r="H75" s="20">
        <f t="shared" si="7"/>
        <v>0</v>
      </c>
      <c r="I75" s="82"/>
      <c r="J75" s="71"/>
      <c r="K75" s="21">
        <v>0.1188</v>
      </c>
      <c r="L75" s="21">
        <v>1.1900000000000001E-2</v>
      </c>
      <c r="M75" s="157" t="e">
        <f t="shared" si="10"/>
        <v>#DIV/0!</v>
      </c>
      <c r="N75" s="67" t="e">
        <f t="shared" si="25"/>
        <v>#DIV/0!</v>
      </c>
      <c r="O75" s="75" t="e">
        <f t="shared" si="26"/>
        <v>#DIV/0!</v>
      </c>
      <c r="P75" s="76" t="e">
        <f t="shared" si="27"/>
        <v>#DIV/0!</v>
      </c>
      <c r="Q75" s="37"/>
      <c r="R75" s="139"/>
      <c r="S75" s="145"/>
      <c r="T75" s="140"/>
      <c r="U75" s="22"/>
      <c r="V75" s="148"/>
      <c r="W75" s="109">
        <f t="shared" si="6"/>
        <v>0</v>
      </c>
      <c r="X75" s="2"/>
    </row>
    <row r="76" spans="1:24">
      <c r="A76" s="17" t="s">
        <v>145</v>
      </c>
      <c r="B76" s="18"/>
      <c r="C76" s="127"/>
      <c r="D76" s="34">
        <v>0</v>
      </c>
      <c r="E76" s="19"/>
      <c r="F76" s="59">
        <v>2E-3</v>
      </c>
      <c r="G76" s="42">
        <f t="shared" si="11"/>
        <v>1.256E-5</v>
      </c>
      <c r="H76" s="20">
        <f t="shared" si="7"/>
        <v>0</v>
      </c>
      <c r="I76" s="82"/>
      <c r="J76" s="71"/>
      <c r="K76" s="21">
        <v>0.1188</v>
      </c>
      <c r="L76" s="21">
        <v>1.1900000000000001E-2</v>
      </c>
      <c r="M76" s="157" t="e">
        <f t="shared" si="10"/>
        <v>#DIV/0!</v>
      </c>
      <c r="N76" s="67" t="e">
        <f t="shared" si="25"/>
        <v>#DIV/0!</v>
      </c>
      <c r="O76" s="75" t="e">
        <f t="shared" si="26"/>
        <v>#DIV/0!</v>
      </c>
      <c r="P76" s="76" t="e">
        <f t="shared" si="27"/>
        <v>#DIV/0!</v>
      </c>
      <c r="Q76" s="37"/>
      <c r="R76" s="139"/>
      <c r="S76" s="145"/>
      <c r="T76" s="140"/>
      <c r="U76" s="22"/>
      <c r="V76" s="148"/>
      <c r="W76" s="109">
        <f t="shared" si="6"/>
        <v>0</v>
      </c>
      <c r="X76" s="2"/>
    </row>
    <row r="77" spans="1:24">
      <c r="A77" s="17" t="s">
        <v>146</v>
      </c>
      <c r="B77" s="18"/>
      <c r="C77" s="127"/>
      <c r="D77" s="34">
        <v>0</v>
      </c>
      <c r="E77" s="19"/>
      <c r="F77" s="59">
        <v>2E-3</v>
      </c>
      <c r="G77" s="42">
        <f t="shared" si="11"/>
        <v>1.256E-5</v>
      </c>
      <c r="H77" s="20">
        <f t="shared" si="7"/>
        <v>0</v>
      </c>
      <c r="I77" s="82"/>
      <c r="J77" s="71"/>
      <c r="K77" s="21">
        <v>0.1188</v>
      </c>
      <c r="L77" s="21">
        <v>1.1900000000000001E-2</v>
      </c>
      <c r="M77" s="157" t="e">
        <f t="shared" si="10"/>
        <v>#DIV/0!</v>
      </c>
      <c r="N77" s="67" t="e">
        <f t="shared" ref="N77:N111" si="28">M77*SQRT((1/D77)+(L77/K77)^2+(J77/I77)^2)</f>
        <v>#DIV/0!</v>
      </c>
      <c r="O77" s="75" t="e">
        <f t="shared" si="26"/>
        <v>#DIV/0!</v>
      </c>
      <c r="P77" s="76" t="e">
        <f t="shared" si="27"/>
        <v>#DIV/0!</v>
      </c>
      <c r="Q77" s="37"/>
      <c r="R77" s="139"/>
      <c r="S77" s="145"/>
      <c r="T77" s="140"/>
      <c r="U77" s="22"/>
      <c r="V77" s="148"/>
      <c r="W77" s="109">
        <f t="shared" ref="W77:W111" si="29">G77*I77</f>
        <v>0</v>
      </c>
      <c r="X77" s="2"/>
    </row>
    <row r="78" spans="1:24">
      <c r="A78" s="17" t="s">
        <v>147</v>
      </c>
      <c r="B78" s="18"/>
      <c r="C78" s="127"/>
      <c r="D78" s="34">
        <v>0</v>
      </c>
      <c r="E78" s="19"/>
      <c r="F78" s="59">
        <v>2E-3</v>
      </c>
      <c r="G78" s="42">
        <f t="shared" si="11"/>
        <v>1.256E-5</v>
      </c>
      <c r="H78" s="20">
        <f t="shared" ref="H78:H111" si="30">(D78/G78)</f>
        <v>0</v>
      </c>
      <c r="I78" s="82"/>
      <c r="J78" s="71"/>
      <c r="K78" s="21">
        <v>0.1188</v>
      </c>
      <c r="L78" s="21">
        <v>1.1900000000000001E-2</v>
      </c>
      <c r="M78" s="157" t="e">
        <f t="shared" si="10"/>
        <v>#DIV/0!</v>
      </c>
      <c r="N78" s="67" t="e">
        <f t="shared" si="28"/>
        <v>#DIV/0!</v>
      </c>
      <c r="O78" s="75" t="e">
        <f t="shared" si="26"/>
        <v>#DIV/0!</v>
      </c>
      <c r="P78" s="76" t="e">
        <f t="shared" si="27"/>
        <v>#DIV/0!</v>
      </c>
      <c r="Q78" s="37"/>
      <c r="R78" s="139"/>
      <c r="S78" s="145"/>
      <c r="T78" s="140"/>
      <c r="U78" s="22"/>
      <c r="V78" s="148"/>
      <c r="W78" s="109">
        <f t="shared" si="29"/>
        <v>0</v>
      </c>
      <c r="X78" s="2"/>
    </row>
    <row r="79" spans="1:24">
      <c r="A79" s="17" t="s">
        <v>148</v>
      </c>
      <c r="B79" s="18"/>
      <c r="C79" s="127"/>
      <c r="D79" s="34">
        <v>0</v>
      </c>
      <c r="E79" s="19"/>
      <c r="F79" s="59">
        <v>2E-3</v>
      </c>
      <c r="G79" s="42">
        <f t="shared" si="11"/>
        <v>1.256E-5</v>
      </c>
      <c r="H79" s="20">
        <f t="shared" si="30"/>
        <v>0</v>
      </c>
      <c r="I79" s="82"/>
      <c r="J79" s="71"/>
      <c r="K79" s="21">
        <v>0.1188</v>
      </c>
      <c r="L79" s="21">
        <v>1.1900000000000001E-2</v>
      </c>
      <c r="M79" s="157" t="e">
        <f t="shared" si="10"/>
        <v>#DIV/0!</v>
      </c>
      <c r="N79" s="67" t="e">
        <f t="shared" si="28"/>
        <v>#DIV/0!</v>
      </c>
      <c r="O79" s="75" t="e">
        <f t="shared" si="26"/>
        <v>#DIV/0!</v>
      </c>
      <c r="P79" s="76" t="e">
        <f t="shared" si="27"/>
        <v>#DIV/0!</v>
      </c>
      <c r="Q79" s="37"/>
      <c r="R79" s="139"/>
      <c r="S79" s="145"/>
      <c r="T79" s="140"/>
      <c r="U79" s="22"/>
      <c r="V79" s="148"/>
      <c r="W79" s="109">
        <f t="shared" si="29"/>
        <v>0</v>
      </c>
      <c r="X79" s="2"/>
    </row>
    <row r="80" spans="1:24">
      <c r="A80" s="17" t="s">
        <v>149</v>
      </c>
      <c r="B80" s="18"/>
      <c r="C80" s="127"/>
      <c r="D80" s="34">
        <v>0</v>
      </c>
      <c r="E80" s="19"/>
      <c r="F80" s="59">
        <v>2E-3</v>
      </c>
      <c r="G80" s="42">
        <f t="shared" si="11"/>
        <v>1.256E-5</v>
      </c>
      <c r="H80" s="20">
        <f t="shared" si="30"/>
        <v>0</v>
      </c>
      <c r="I80" s="82"/>
      <c r="J80" s="71"/>
      <c r="K80" s="21">
        <v>0.1188</v>
      </c>
      <c r="L80" s="21">
        <v>1.1900000000000001E-2</v>
      </c>
      <c r="M80" s="157" t="e">
        <f t="shared" si="10"/>
        <v>#DIV/0!</v>
      </c>
      <c r="N80" s="67" t="e">
        <f t="shared" si="28"/>
        <v>#DIV/0!</v>
      </c>
      <c r="O80" s="75" t="e">
        <f t="shared" si="26"/>
        <v>#DIV/0!</v>
      </c>
      <c r="P80" s="76" t="e">
        <f t="shared" si="27"/>
        <v>#DIV/0!</v>
      </c>
      <c r="Q80" s="37"/>
      <c r="R80" s="139"/>
      <c r="S80" s="145"/>
      <c r="T80" s="140"/>
      <c r="U80" s="22"/>
      <c r="V80" s="148"/>
      <c r="W80" s="109">
        <f t="shared" si="29"/>
        <v>0</v>
      </c>
      <c r="X80" s="2"/>
    </row>
    <row r="81" spans="1:24">
      <c r="A81" s="17" t="s">
        <v>150</v>
      </c>
      <c r="B81" s="18"/>
      <c r="C81" s="127"/>
      <c r="D81" s="34">
        <v>0</v>
      </c>
      <c r="E81" s="19"/>
      <c r="F81" s="59">
        <v>2E-3</v>
      </c>
      <c r="G81" s="42">
        <f t="shared" si="11"/>
        <v>1.256E-5</v>
      </c>
      <c r="H81" s="20">
        <f t="shared" si="30"/>
        <v>0</v>
      </c>
      <c r="I81" s="82"/>
      <c r="J81" s="71"/>
      <c r="K81" s="21">
        <v>0.1188</v>
      </c>
      <c r="L81" s="21">
        <v>1.1900000000000001E-2</v>
      </c>
      <c r="M81" s="157" t="e">
        <f t="shared" si="10"/>
        <v>#DIV/0!</v>
      </c>
      <c r="N81" s="67" t="e">
        <f t="shared" si="28"/>
        <v>#DIV/0!</v>
      </c>
      <c r="O81" s="75" t="e">
        <f t="shared" si="26"/>
        <v>#DIV/0!</v>
      </c>
      <c r="P81" s="76" t="e">
        <f t="shared" si="27"/>
        <v>#DIV/0!</v>
      </c>
      <c r="Q81" s="37"/>
      <c r="R81" s="139"/>
      <c r="S81" s="145"/>
      <c r="T81" s="140"/>
      <c r="U81" s="22"/>
      <c r="V81" s="148"/>
      <c r="W81" s="109">
        <f t="shared" si="29"/>
        <v>0</v>
      </c>
      <c r="X81" s="2"/>
    </row>
    <row r="82" spans="1:24">
      <c r="A82" s="17" t="s">
        <v>151</v>
      </c>
      <c r="B82" s="18"/>
      <c r="C82" s="127"/>
      <c r="D82" s="34">
        <v>0</v>
      </c>
      <c r="E82" s="19"/>
      <c r="F82" s="59">
        <v>2E-3</v>
      </c>
      <c r="G82" s="42">
        <f t="shared" si="11"/>
        <v>1.256E-5</v>
      </c>
      <c r="H82" s="20">
        <f t="shared" si="30"/>
        <v>0</v>
      </c>
      <c r="I82" s="82"/>
      <c r="J82" s="71"/>
      <c r="K82" s="21">
        <v>0.1188</v>
      </c>
      <c r="L82" s="21">
        <v>1.1900000000000001E-2</v>
      </c>
      <c r="M82" s="157" t="e">
        <f t="shared" si="10"/>
        <v>#DIV/0!</v>
      </c>
      <c r="N82" s="67" t="e">
        <f t="shared" si="28"/>
        <v>#DIV/0!</v>
      </c>
      <c r="O82" s="75" t="e">
        <f t="shared" si="26"/>
        <v>#DIV/0!</v>
      </c>
      <c r="P82" s="76" t="e">
        <f t="shared" si="27"/>
        <v>#DIV/0!</v>
      </c>
      <c r="Q82" s="37"/>
      <c r="R82" s="139"/>
      <c r="S82" s="145"/>
      <c r="T82" s="140"/>
      <c r="U82" s="22"/>
      <c r="V82" s="148"/>
      <c r="W82" s="109">
        <f t="shared" si="29"/>
        <v>0</v>
      </c>
      <c r="X82" s="2"/>
    </row>
    <row r="83" spans="1:24">
      <c r="A83" s="17" t="s">
        <v>152</v>
      </c>
      <c r="B83" s="18"/>
      <c r="C83" s="127"/>
      <c r="D83" s="34">
        <v>0</v>
      </c>
      <c r="E83" s="19"/>
      <c r="F83" s="59">
        <v>2E-3</v>
      </c>
      <c r="G83" s="42">
        <f t="shared" si="11"/>
        <v>1.256E-5</v>
      </c>
      <c r="H83" s="20">
        <f t="shared" si="30"/>
        <v>0</v>
      </c>
      <c r="I83" s="82"/>
      <c r="J83" s="71"/>
      <c r="K83" s="21">
        <v>0.1188</v>
      </c>
      <c r="L83" s="21">
        <v>1.1900000000000001E-2</v>
      </c>
      <c r="M83" s="157" t="e">
        <f t="shared" ref="M83:M111" si="31">((1/0.000000000155125)*LN(1+(0.5*0.000000000155125*K83*(H83/I83))))/1000000</f>
        <v>#DIV/0!</v>
      </c>
      <c r="N83" s="67" t="e">
        <f t="shared" si="28"/>
        <v>#DIV/0!</v>
      </c>
      <c r="O83" s="75" t="e">
        <f t="shared" si="26"/>
        <v>#DIV/0!</v>
      </c>
      <c r="P83" s="76" t="e">
        <f t="shared" si="27"/>
        <v>#DIV/0!</v>
      </c>
      <c r="Q83" s="37"/>
      <c r="R83" s="139"/>
      <c r="S83" s="145"/>
      <c r="T83" s="140"/>
      <c r="U83" s="22"/>
      <c r="V83" s="148"/>
      <c r="W83" s="109">
        <f t="shared" si="29"/>
        <v>0</v>
      </c>
      <c r="X83" s="2"/>
    </row>
    <row r="84" spans="1:24">
      <c r="A84" s="17" t="s">
        <v>153</v>
      </c>
      <c r="B84" s="18"/>
      <c r="C84" s="127"/>
      <c r="D84" s="34">
        <v>0</v>
      </c>
      <c r="E84" s="19"/>
      <c r="F84" s="59">
        <v>2E-3</v>
      </c>
      <c r="G84" s="42">
        <f t="shared" si="11"/>
        <v>1.256E-5</v>
      </c>
      <c r="H84" s="20">
        <f t="shared" si="30"/>
        <v>0</v>
      </c>
      <c r="I84" s="82"/>
      <c r="J84" s="71"/>
      <c r="K84" s="21">
        <v>0.1188</v>
      </c>
      <c r="L84" s="21">
        <v>1.1900000000000001E-2</v>
      </c>
      <c r="M84" s="157" t="e">
        <f t="shared" si="31"/>
        <v>#DIV/0!</v>
      </c>
      <c r="N84" s="67" t="e">
        <f t="shared" si="28"/>
        <v>#DIV/0!</v>
      </c>
      <c r="O84" s="75" t="e">
        <f t="shared" si="26"/>
        <v>#DIV/0!</v>
      </c>
      <c r="P84" s="76" t="e">
        <f t="shared" si="27"/>
        <v>#DIV/0!</v>
      </c>
      <c r="Q84" s="37"/>
      <c r="R84" s="139"/>
      <c r="S84" s="145"/>
      <c r="T84" s="140"/>
      <c r="U84" s="22"/>
      <c r="V84" s="148"/>
      <c r="W84" s="109">
        <f t="shared" si="29"/>
        <v>0</v>
      </c>
      <c r="X84" s="2"/>
    </row>
    <row r="85" spans="1:24">
      <c r="A85" s="17" t="s">
        <v>154</v>
      </c>
      <c r="B85" s="18"/>
      <c r="C85" s="127"/>
      <c r="D85" s="34">
        <v>0</v>
      </c>
      <c r="E85" s="19"/>
      <c r="F85" s="59">
        <v>2E-3</v>
      </c>
      <c r="G85" s="42">
        <f t="shared" si="11"/>
        <v>1.256E-5</v>
      </c>
      <c r="H85" s="20">
        <f t="shared" si="30"/>
        <v>0</v>
      </c>
      <c r="I85" s="82"/>
      <c r="J85" s="71"/>
      <c r="K85" s="21">
        <v>0.1188</v>
      </c>
      <c r="L85" s="21">
        <v>1.1900000000000001E-2</v>
      </c>
      <c r="M85" s="157" t="e">
        <f t="shared" si="31"/>
        <v>#DIV/0!</v>
      </c>
      <c r="N85" s="67" t="e">
        <f t="shared" si="28"/>
        <v>#DIV/0!</v>
      </c>
      <c r="O85" s="75" t="e">
        <f t="shared" si="26"/>
        <v>#DIV/0!</v>
      </c>
      <c r="P85" s="76" t="e">
        <f t="shared" si="27"/>
        <v>#DIV/0!</v>
      </c>
      <c r="Q85" s="37"/>
      <c r="R85" s="139"/>
      <c r="S85" s="145"/>
      <c r="T85" s="140"/>
      <c r="U85" s="22"/>
      <c r="V85" s="148"/>
      <c r="W85" s="109">
        <f t="shared" si="29"/>
        <v>0</v>
      </c>
      <c r="X85" s="2"/>
    </row>
    <row r="86" spans="1:24">
      <c r="A86" s="17" t="s">
        <v>155</v>
      </c>
      <c r="B86" s="18"/>
      <c r="C86" s="127"/>
      <c r="D86" s="34">
        <v>0</v>
      </c>
      <c r="E86" s="19"/>
      <c r="F86" s="59">
        <v>2E-3</v>
      </c>
      <c r="G86" s="42">
        <f t="shared" ref="G86:G111" si="32">(3.14*(F86)^2)</f>
        <v>1.256E-5</v>
      </c>
      <c r="H86" s="20">
        <f t="shared" si="30"/>
        <v>0</v>
      </c>
      <c r="I86" s="82"/>
      <c r="J86" s="71"/>
      <c r="K86" s="21">
        <v>0.1188</v>
      </c>
      <c r="L86" s="21">
        <v>1.1900000000000001E-2</v>
      </c>
      <c r="M86" s="157" t="e">
        <f t="shared" si="31"/>
        <v>#DIV/0!</v>
      </c>
      <c r="N86" s="67" t="e">
        <f t="shared" si="28"/>
        <v>#DIV/0!</v>
      </c>
      <c r="O86" s="75" t="e">
        <f t="shared" si="26"/>
        <v>#DIV/0!</v>
      </c>
      <c r="P86" s="76" t="e">
        <f t="shared" si="27"/>
        <v>#DIV/0!</v>
      </c>
      <c r="Q86" s="37"/>
      <c r="R86" s="139"/>
      <c r="S86" s="145"/>
      <c r="T86" s="140"/>
      <c r="U86" s="22"/>
      <c r="V86" s="148"/>
      <c r="W86" s="109">
        <f t="shared" si="29"/>
        <v>0</v>
      </c>
      <c r="X86" s="2"/>
    </row>
    <row r="87" spans="1:24">
      <c r="A87" s="17" t="s">
        <v>156</v>
      </c>
      <c r="B87" s="18"/>
      <c r="C87" s="127"/>
      <c r="D87" s="34">
        <v>0</v>
      </c>
      <c r="E87" s="19"/>
      <c r="F87" s="59">
        <v>2E-3</v>
      </c>
      <c r="G87" s="42">
        <f t="shared" si="32"/>
        <v>1.256E-5</v>
      </c>
      <c r="H87" s="20">
        <f t="shared" si="30"/>
        <v>0</v>
      </c>
      <c r="I87" s="82"/>
      <c r="J87" s="71"/>
      <c r="K87" s="21">
        <v>0.1188</v>
      </c>
      <c r="L87" s="21">
        <v>1.1900000000000001E-2</v>
      </c>
      <c r="M87" s="157" t="e">
        <f t="shared" si="31"/>
        <v>#DIV/0!</v>
      </c>
      <c r="N87" s="67" t="e">
        <f t="shared" si="28"/>
        <v>#DIV/0!</v>
      </c>
      <c r="O87" s="75" t="e">
        <f t="shared" si="26"/>
        <v>#DIV/0!</v>
      </c>
      <c r="P87" s="76" t="e">
        <f t="shared" si="27"/>
        <v>#DIV/0!</v>
      </c>
      <c r="Q87" s="37"/>
      <c r="R87" s="139"/>
      <c r="S87" s="145"/>
      <c r="T87" s="140"/>
      <c r="U87" s="22"/>
      <c r="V87" s="148"/>
      <c r="W87" s="109">
        <f t="shared" si="29"/>
        <v>0</v>
      </c>
      <c r="X87" s="2"/>
    </row>
    <row r="88" spans="1:24">
      <c r="A88" s="17" t="s">
        <v>157</v>
      </c>
      <c r="B88" s="18"/>
      <c r="C88" s="127"/>
      <c r="D88" s="34">
        <v>0</v>
      </c>
      <c r="E88" s="19"/>
      <c r="F88" s="59">
        <v>2E-3</v>
      </c>
      <c r="G88" s="42">
        <f t="shared" si="32"/>
        <v>1.256E-5</v>
      </c>
      <c r="H88" s="20">
        <f t="shared" si="30"/>
        <v>0</v>
      </c>
      <c r="I88" s="82"/>
      <c r="J88" s="71"/>
      <c r="K88" s="21">
        <v>0.1188</v>
      </c>
      <c r="L88" s="21">
        <v>1.1900000000000001E-2</v>
      </c>
      <c r="M88" s="157" t="e">
        <f t="shared" si="31"/>
        <v>#DIV/0!</v>
      </c>
      <c r="N88" s="67" t="e">
        <f t="shared" si="28"/>
        <v>#DIV/0!</v>
      </c>
      <c r="O88" s="75" t="e">
        <f t="shared" si="26"/>
        <v>#DIV/0!</v>
      </c>
      <c r="P88" s="76" t="e">
        <f t="shared" si="27"/>
        <v>#DIV/0!</v>
      </c>
      <c r="Q88" s="37"/>
      <c r="R88" s="139"/>
      <c r="S88" s="145"/>
      <c r="T88" s="140"/>
      <c r="U88" s="22"/>
      <c r="V88" s="148"/>
      <c r="W88" s="109">
        <f t="shared" si="29"/>
        <v>0</v>
      </c>
      <c r="X88" s="2"/>
    </row>
    <row r="89" spans="1:24">
      <c r="A89" s="17" t="s">
        <v>158</v>
      </c>
      <c r="B89" s="18"/>
      <c r="C89" s="127"/>
      <c r="D89" s="34">
        <v>0</v>
      </c>
      <c r="E89" s="19"/>
      <c r="F89" s="59">
        <v>2E-3</v>
      </c>
      <c r="G89" s="42">
        <f t="shared" si="32"/>
        <v>1.256E-5</v>
      </c>
      <c r="H89" s="20">
        <f t="shared" si="30"/>
        <v>0</v>
      </c>
      <c r="I89" s="82"/>
      <c r="J89" s="71"/>
      <c r="K89" s="21">
        <v>0.1188</v>
      </c>
      <c r="L89" s="21">
        <v>1.1900000000000001E-2</v>
      </c>
      <c r="M89" s="157" t="e">
        <f t="shared" si="31"/>
        <v>#DIV/0!</v>
      </c>
      <c r="N89" s="67" t="e">
        <f t="shared" si="28"/>
        <v>#DIV/0!</v>
      </c>
      <c r="O89" s="75" t="e">
        <f t="shared" si="26"/>
        <v>#DIV/0!</v>
      </c>
      <c r="P89" s="76" t="e">
        <f t="shared" si="27"/>
        <v>#DIV/0!</v>
      </c>
      <c r="Q89" s="37"/>
      <c r="R89" s="139"/>
      <c r="S89" s="145"/>
      <c r="T89" s="140"/>
      <c r="U89" s="22"/>
      <c r="V89" s="148"/>
      <c r="W89" s="109">
        <f t="shared" si="29"/>
        <v>0</v>
      </c>
      <c r="X89" s="2"/>
    </row>
    <row r="90" spans="1:24">
      <c r="A90" s="17" t="s">
        <v>159</v>
      </c>
      <c r="B90" s="18"/>
      <c r="C90" s="127"/>
      <c r="D90" s="34">
        <v>0</v>
      </c>
      <c r="E90" s="19"/>
      <c r="F90" s="59">
        <v>2E-3</v>
      </c>
      <c r="G90" s="42">
        <f t="shared" si="32"/>
        <v>1.256E-5</v>
      </c>
      <c r="H90" s="20">
        <f t="shared" si="30"/>
        <v>0</v>
      </c>
      <c r="I90" s="82"/>
      <c r="J90" s="71"/>
      <c r="K90" s="21">
        <v>0.1188</v>
      </c>
      <c r="L90" s="21">
        <v>1.1900000000000001E-2</v>
      </c>
      <c r="M90" s="157" t="e">
        <f t="shared" si="31"/>
        <v>#DIV/0!</v>
      </c>
      <c r="N90" s="67" t="e">
        <f t="shared" si="28"/>
        <v>#DIV/0!</v>
      </c>
      <c r="O90" s="75" t="e">
        <f t="shared" si="26"/>
        <v>#DIV/0!</v>
      </c>
      <c r="P90" s="76" t="e">
        <f t="shared" si="27"/>
        <v>#DIV/0!</v>
      </c>
      <c r="Q90" s="37"/>
      <c r="R90" s="139"/>
      <c r="S90" s="145"/>
      <c r="T90" s="140"/>
      <c r="U90" s="22"/>
      <c r="V90" s="148"/>
      <c r="W90" s="109">
        <f t="shared" si="29"/>
        <v>0</v>
      </c>
      <c r="X90" s="2"/>
    </row>
    <row r="91" spans="1:24">
      <c r="A91" s="17" t="s">
        <v>160</v>
      </c>
      <c r="B91" s="18"/>
      <c r="C91" s="127"/>
      <c r="D91" s="34">
        <v>0</v>
      </c>
      <c r="E91" s="19"/>
      <c r="F91" s="59">
        <v>2E-3</v>
      </c>
      <c r="G91" s="42">
        <f t="shared" si="32"/>
        <v>1.256E-5</v>
      </c>
      <c r="H91" s="20">
        <f t="shared" si="30"/>
        <v>0</v>
      </c>
      <c r="I91" s="82"/>
      <c r="J91" s="71"/>
      <c r="K91" s="21">
        <v>0.1188</v>
      </c>
      <c r="L91" s="21">
        <v>1.1900000000000001E-2</v>
      </c>
      <c r="M91" s="157" t="e">
        <f t="shared" si="31"/>
        <v>#DIV/0!</v>
      </c>
      <c r="N91" s="67" t="e">
        <f t="shared" si="28"/>
        <v>#DIV/0!</v>
      </c>
      <c r="O91" s="75" t="e">
        <f>M91+N91</f>
        <v>#DIV/0!</v>
      </c>
      <c r="P91" s="76" t="e">
        <f>M91-N91</f>
        <v>#DIV/0!</v>
      </c>
      <c r="Q91" s="37"/>
      <c r="R91" s="139"/>
      <c r="S91" s="145"/>
      <c r="T91" s="140"/>
      <c r="U91" s="22"/>
      <c r="V91" s="148"/>
      <c r="W91" s="109">
        <f t="shared" si="29"/>
        <v>0</v>
      </c>
      <c r="X91" s="2"/>
    </row>
    <row r="92" spans="1:24">
      <c r="A92" s="17" t="s">
        <v>161</v>
      </c>
      <c r="B92" s="18"/>
      <c r="C92" s="127"/>
      <c r="D92" s="34">
        <v>0</v>
      </c>
      <c r="E92" s="19"/>
      <c r="F92" s="59">
        <v>2E-3</v>
      </c>
      <c r="G92" s="42">
        <f t="shared" si="32"/>
        <v>1.256E-5</v>
      </c>
      <c r="H92" s="20">
        <f t="shared" si="30"/>
        <v>0</v>
      </c>
      <c r="I92" s="82"/>
      <c r="J92" s="71"/>
      <c r="K92" s="21">
        <v>0.1188</v>
      </c>
      <c r="L92" s="21">
        <v>1.1900000000000001E-2</v>
      </c>
      <c r="M92" s="157" t="e">
        <f t="shared" si="31"/>
        <v>#DIV/0!</v>
      </c>
      <c r="N92" s="67" t="e">
        <f t="shared" si="28"/>
        <v>#DIV/0!</v>
      </c>
      <c r="O92" s="75" t="e">
        <f t="shared" ref="O92:O111" si="33">M92+N92</f>
        <v>#DIV/0!</v>
      </c>
      <c r="P92" s="76" t="e">
        <f t="shared" ref="P92:P111" si="34">M92-N92</f>
        <v>#DIV/0!</v>
      </c>
      <c r="Q92" s="37"/>
      <c r="R92" s="139"/>
      <c r="S92" s="145"/>
      <c r="T92" s="140"/>
      <c r="U92" s="22"/>
      <c r="V92" s="148"/>
      <c r="W92" s="109">
        <f t="shared" si="29"/>
        <v>0</v>
      </c>
      <c r="X92" s="2"/>
    </row>
    <row r="93" spans="1:24">
      <c r="A93" s="17" t="s">
        <v>162</v>
      </c>
      <c r="B93" s="18"/>
      <c r="C93" s="127"/>
      <c r="D93" s="34">
        <v>0</v>
      </c>
      <c r="E93" s="19"/>
      <c r="F93" s="59">
        <v>2E-3</v>
      </c>
      <c r="G93" s="42">
        <f t="shared" si="32"/>
        <v>1.256E-5</v>
      </c>
      <c r="H93" s="20">
        <f t="shared" si="30"/>
        <v>0</v>
      </c>
      <c r="I93" s="82"/>
      <c r="J93" s="71"/>
      <c r="K93" s="21">
        <v>0.1188</v>
      </c>
      <c r="L93" s="21">
        <v>1.1900000000000001E-2</v>
      </c>
      <c r="M93" s="157" t="e">
        <f t="shared" si="31"/>
        <v>#DIV/0!</v>
      </c>
      <c r="N93" s="67" t="e">
        <f t="shared" si="28"/>
        <v>#DIV/0!</v>
      </c>
      <c r="O93" s="75" t="e">
        <f t="shared" si="33"/>
        <v>#DIV/0!</v>
      </c>
      <c r="P93" s="76" t="e">
        <f t="shared" si="34"/>
        <v>#DIV/0!</v>
      </c>
      <c r="Q93" s="37"/>
      <c r="R93" s="139"/>
      <c r="S93" s="145"/>
      <c r="T93" s="140"/>
      <c r="U93" s="22"/>
      <c r="V93" s="148"/>
      <c r="W93" s="109">
        <f t="shared" si="29"/>
        <v>0</v>
      </c>
      <c r="X93" s="2"/>
    </row>
    <row r="94" spans="1:24">
      <c r="A94" s="17" t="s">
        <v>163</v>
      </c>
      <c r="B94" s="18"/>
      <c r="C94" s="127"/>
      <c r="D94" s="34">
        <v>0</v>
      </c>
      <c r="E94" s="19"/>
      <c r="F94" s="59">
        <v>2E-3</v>
      </c>
      <c r="G94" s="42">
        <f t="shared" si="32"/>
        <v>1.256E-5</v>
      </c>
      <c r="H94" s="20">
        <f t="shared" si="30"/>
        <v>0</v>
      </c>
      <c r="I94" s="82"/>
      <c r="J94" s="71"/>
      <c r="K94" s="21">
        <v>0.1188</v>
      </c>
      <c r="L94" s="21">
        <v>1.1900000000000001E-2</v>
      </c>
      <c r="M94" s="157" t="e">
        <f t="shared" si="31"/>
        <v>#DIV/0!</v>
      </c>
      <c r="N94" s="67" t="e">
        <f t="shared" si="28"/>
        <v>#DIV/0!</v>
      </c>
      <c r="O94" s="75" t="e">
        <f t="shared" si="33"/>
        <v>#DIV/0!</v>
      </c>
      <c r="P94" s="76" t="e">
        <f t="shared" si="34"/>
        <v>#DIV/0!</v>
      </c>
      <c r="Q94" s="37"/>
      <c r="R94" s="139"/>
      <c r="S94" s="145"/>
      <c r="T94" s="140"/>
      <c r="U94" s="22"/>
      <c r="V94" s="148"/>
      <c r="W94" s="109">
        <f t="shared" si="29"/>
        <v>0</v>
      </c>
      <c r="X94" s="2"/>
    </row>
    <row r="95" spans="1:24">
      <c r="A95" s="17" t="s">
        <v>164</v>
      </c>
      <c r="B95" s="18"/>
      <c r="C95" s="127"/>
      <c r="D95" s="34">
        <v>0</v>
      </c>
      <c r="E95" s="19"/>
      <c r="F95" s="59">
        <v>2E-3</v>
      </c>
      <c r="G95" s="42">
        <f t="shared" si="32"/>
        <v>1.256E-5</v>
      </c>
      <c r="H95" s="20">
        <f t="shared" si="30"/>
        <v>0</v>
      </c>
      <c r="I95" s="82"/>
      <c r="J95" s="71"/>
      <c r="K95" s="21">
        <v>0.1188</v>
      </c>
      <c r="L95" s="21">
        <v>1.1900000000000001E-2</v>
      </c>
      <c r="M95" s="157" t="e">
        <f t="shared" si="31"/>
        <v>#DIV/0!</v>
      </c>
      <c r="N95" s="67" t="e">
        <f t="shared" si="28"/>
        <v>#DIV/0!</v>
      </c>
      <c r="O95" s="75" t="e">
        <f t="shared" si="33"/>
        <v>#DIV/0!</v>
      </c>
      <c r="P95" s="76" t="e">
        <f t="shared" si="34"/>
        <v>#DIV/0!</v>
      </c>
      <c r="Q95" s="37"/>
      <c r="R95" s="139"/>
      <c r="S95" s="145"/>
      <c r="T95" s="140"/>
      <c r="U95" s="22"/>
      <c r="V95" s="148"/>
      <c r="W95" s="109">
        <f t="shared" si="29"/>
        <v>0</v>
      </c>
      <c r="X95" s="2"/>
    </row>
    <row r="96" spans="1:24">
      <c r="A96" s="17" t="s">
        <v>165</v>
      </c>
      <c r="B96" s="18"/>
      <c r="C96" s="127"/>
      <c r="D96" s="34">
        <v>0</v>
      </c>
      <c r="E96" s="19"/>
      <c r="F96" s="59">
        <v>2E-3</v>
      </c>
      <c r="G96" s="42">
        <f t="shared" si="32"/>
        <v>1.256E-5</v>
      </c>
      <c r="H96" s="20">
        <f t="shared" si="30"/>
        <v>0</v>
      </c>
      <c r="I96" s="82"/>
      <c r="J96" s="71"/>
      <c r="K96" s="21">
        <v>0.1188</v>
      </c>
      <c r="L96" s="21">
        <v>1.1900000000000001E-2</v>
      </c>
      <c r="M96" s="157" t="e">
        <f t="shared" si="31"/>
        <v>#DIV/0!</v>
      </c>
      <c r="N96" s="67" t="e">
        <f t="shared" si="28"/>
        <v>#DIV/0!</v>
      </c>
      <c r="O96" s="75" t="e">
        <f t="shared" si="33"/>
        <v>#DIV/0!</v>
      </c>
      <c r="P96" s="76" t="e">
        <f t="shared" si="34"/>
        <v>#DIV/0!</v>
      </c>
      <c r="Q96" s="37"/>
      <c r="R96" s="139"/>
      <c r="S96" s="145"/>
      <c r="T96" s="140"/>
      <c r="U96" s="22"/>
      <c r="V96" s="148"/>
      <c r="W96" s="109">
        <f t="shared" si="29"/>
        <v>0</v>
      </c>
      <c r="X96" s="2"/>
    </row>
    <row r="97" spans="1:24">
      <c r="A97" s="17" t="s">
        <v>166</v>
      </c>
      <c r="B97" s="18"/>
      <c r="C97" s="127"/>
      <c r="D97" s="34">
        <v>0</v>
      </c>
      <c r="E97" s="19"/>
      <c r="F97" s="59">
        <v>2E-3</v>
      </c>
      <c r="G97" s="42">
        <f t="shared" si="32"/>
        <v>1.256E-5</v>
      </c>
      <c r="H97" s="20">
        <f t="shared" si="30"/>
        <v>0</v>
      </c>
      <c r="I97" s="82"/>
      <c r="J97" s="71"/>
      <c r="K97" s="21">
        <v>0.1188</v>
      </c>
      <c r="L97" s="21">
        <v>1.1900000000000001E-2</v>
      </c>
      <c r="M97" s="157" t="e">
        <f t="shared" si="31"/>
        <v>#DIV/0!</v>
      </c>
      <c r="N97" s="67" t="e">
        <f t="shared" si="28"/>
        <v>#DIV/0!</v>
      </c>
      <c r="O97" s="75" t="e">
        <f t="shared" si="33"/>
        <v>#DIV/0!</v>
      </c>
      <c r="P97" s="76" t="e">
        <f t="shared" si="34"/>
        <v>#DIV/0!</v>
      </c>
      <c r="Q97" s="37"/>
      <c r="R97" s="139"/>
      <c r="S97" s="145"/>
      <c r="T97" s="140"/>
      <c r="U97" s="22"/>
      <c r="V97" s="148"/>
      <c r="W97" s="109">
        <f t="shared" si="29"/>
        <v>0</v>
      </c>
      <c r="X97" s="2"/>
    </row>
    <row r="98" spans="1:24">
      <c r="A98" s="17" t="s">
        <v>167</v>
      </c>
      <c r="B98" s="18"/>
      <c r="C98" s="127"/>
      <c r="D98" s="34">
        <v>0</v>
      </c>
      <c r="E98" s="19"/>
      <c r="F98" s="59">
        <v>2E-3</v>
      </c>
      <c r="G98" s="42">
        <f t="shared" si="32"/>
        <v>1.256E-5</v>
      </c>
      <c r="H98" s="20">
        <f t="shared" si="30"/>
        <v>0</v>
      </c>
      <c r="I98" s="82"/>
      <c r="J98" s="71"/>
      <c r="K98" s="21">
        <v>0.1188</v>
      </c>
      <c r="L98" s="21">
        <v>1.1900000000000001E-2</v>
      </c>
      <c r="M98" s="157" t="e">
        <f t="shared" si="31"/>
        <v>#DIV/0!</v>
      </c>
      <c r="N98" s="67" t="e">
        <f t="shared" si="28"/>
        <v>#DIV/0!</v>
      </c>
      <c r="O98" s="75" t="e">
        <f t="shared" si="33"/>
        <v>#DIV/0!</v>
      </c>
      <c r="P98" s="76" t="e">
        <f t="shared" si="34"/>
        <v>#DIV/0!</v>
      </c>
      <c r="Q98" s="37"/>
      <c r="R98" s="139"/>
      <c r="S98" s="145"/>
      <c r="T98" s="140"/>
      <c r="U98" s="22"/>
      <c r="V98" s="148"/>
      <c r="W98" s="109">
        <f t="shared" si="29"/>
        <v>0</v>
      </c>
      <c r="X98" s="2"/>
    </row>
    <row r="99" spans="1:24">
      <c r="A99" s="17" t="s">
        <v>168</v>
      </c>
      <c r="B99" s="18"/>
      <c r="C99" s="127"/>
      <c r="D99" s="34">
        <v>0</v>
      </c>
      <c r="E99" s="19"/>
      <c r="F99" s="59">
        <v>2E-3</v>
      </c>
      <c r="G99" s="42">
        <f t="shared" si="32"/>
        <v>1.256E-5</v>
      </c>
      <c r="H99" s="20">
        <f t="shared" si="30"/>
        <v>0</v>
      </c>
      <c r="I99" s="82"/>
      <c r="J99" s="71"/>
      <c r="K99" s="21">
        <v>0.1188</v>
      </c>
      <c r="L99" s="21">
        <v>1.1900000000000001E-2</v>
      </c>
      <c r="M99" s="157" t="e">
        <f t="shared" si="31"/>
        <v>#DIV/0!</v>
      </c>
      <c r="N99" s="67" t="e">
        <f t="shared" si="28"/>
        <v>#DIV/0!</v>
      </c>
      <c r="O99" s="75" t="e">
        <f t="shared" si="33"/>
        <v>#DIV/0!</v>
      </c>
      <c r="P99" s="76" t="e">
        <f t="shared" si="34"/>
        <v>#DIV/0!</v>
      </c>
      <c r="Q99" s="37"/>
      <c r="R99" s="139"/>
      <c r="S99" s="145"/>
      <c r="T99" s="140"/>
      <c r="U99" s="22"/>
      <c r="V99" s="148"/>
      <c r="W99" s="109">
        <f t="shared" si="29"/>
        <v>0</v>
      </c>
      <c r="X99" s="2"/>
    </row>
    <row r="100" spans="1:24">
      <c r="A100" s="17" t="s">
        <v>169</v>
      </c>
      <c r="B100" s="18"/>
      <c r="C100" s="127"/>
      <c r="D100" s="34">
        <v>0</v>
      </c>
      <c r="E100" s="19"/>
      <c r="F100" s="59">
        <v>2E-3</v>
      </c>
      <c r="G100" s="42">
        <f t="shared" si="32"/>
        <v>1.256E-5</v>
      </c>
      <c r="H100" s="20">
        <f t="shared" si="30"/>
        <v>0</v>
      </c>
      <c r="I100" s="82"/>
      <c r="J100" s="71"/>
      <c r="K100" s="21">
        <v>0.1188</v>
      </c>
      <c r="L100" s="21">
        <v>1.1900000000000001E-2</v>
      </c>
      <c r="M100" s="157" t="e">
        <f t="shared" si="31"/>
        <v>#DIV/0!</v>
      </c>
      <c r="N100" s="67" t="e">
        <f t="shared" si="28"/>
        <v>#DIV/0!</v>
      </c>
      <c r="O100" s="75" t="e">
        <f t="shared" si="33"/>
        <v>#DIV/0!</v>
      </c>
      <c r="P100" s="76" t="e">
        <f t="shared" si="34"/>
        <v>#DIV/0!</v>
      </c>
      <c r="Q100" s="37"/>
      <c r="R100" s="139"/>
      <c r="S100" s="145"/>
      <c r="T100" s="140"/>
      <c r="U100" s="22"/>
      <c r="V100" s="148"/>
      <c r="W100" s="109">
        <f t="shared" si="29"/>
        <v>0</v>
      </c>
      <c r="X100" s="2"/>
    </row>
    <row r="101" spans="1:24">
      <c r="A101" s="17" t="s">
        <v>170</v>
      </c>
      <c r="B101" s="18"/>
      <c r="C101" s="127"/>
      <c r="D101" s="34">
        <v>0</v>
      </c>
      <c r="E101" s="19"/>
      <c r="F101" s="59">
        <v>2E-3</v>
      </c>
      <c r="G101" s="42">
        <f t="shared" si="32"/>
        <v>1.256E-5</v>
      </c>
      <c r="H101" s="20">
        <f t="shared" si="30"/>
        <v>0</v>
      </c>
      <c r="I101" s="82"/>
      <c r="J101" s="71"/>
      <c r="K101" s="21">
        <v>0.1188</v>
      </c>
      <c r="L101" s="21">
        <v>1.1900000000000001E-2</v>
      </c>
      <c r="M101" s="157" t="e">
        <f t="shared" si="31"/>
        <v>#DIV/0!</v>
      </c>
      <c r="N101" s="67" t="e">
        <f t="shared" si="28"/>
        <v>#DIV/0!</v>
      </c>
      <c r="O101" s="75" t="e">
        <f t="shared" si="33"/>
        <v>#DIV/0!</v>
      </c>
      <c r="P101" s="76" t="e">
        <f t="shared" si="34"/>
        <v>#DIV/0!</v>
      </c>
      <c r="Q101" s="37"/>
      <c r="R101" s="139"/>
      <c r="S101" s="145"/>
      <c r="T101" s="140"/>
      <c r="U101" s="22"/>
      <c r="V101" s="148"/>
      <c r="W101" s="109">
        <f t="shared" si="29"/>
        <v>0</v>
      </c>
      <c r="X101" s="2"/>
    </row>
    <row r="102" spans="1:24">
      <c r="A102" s="17" t="s">
        <v>171</v>
      </c>
      <c r="B102" s="18"/>
      <c r="C102" s="127"/>
      <c r="D102" s="34">
        <v>0</v>
      </c>
      <c r="E102" s="19"/>
      <c r="F102" s="59">
        <v>2E-3</v>
      </c>
      <c r="G102" s="42">
        <f t="shared" si="32"/>
        <v>1.256E-5</v>
      </c>
      <c r="H102" s="20">
        <f t="shared" si="30"/>
        <v>0</v>
      </c>
      <c r="I102" s="82"/>
      <c r="J102" s="71"/>
      <c r="K102" s="21">
        <v>0.1188</v>
      </c>
      <c r="L102" s="21">
        <v>1.1900000000000001E-2</v>
      </c>
      <c r="M102" s="157" t="e">
        <f t="shared" si="31"/>
        <v>#DIV/0!</v>
      </c>
      <c r="N102" s="67" t="e">
        <f t="shared" si="28"/>
        <v>#DIV/0!</v>
      </c>
      <c r="O102" s="75" t="e">
        <f t="shared" si="33"/>
        <v>#DIV/0!</v>
      </c>
      <c r="P102" s="76" t="e">
        <f t="shared" si="34"/>
        <v>#DIV/0!</v>
      </c>
      <c r="Q102" s="37"/>
      <c r="R102" s="139"/>
      <c r="S102" s="145"/>
      <c r="T102" s="140"/>
      <c r="U102" s="22"/>
      <c r="V102" s="148"/>
      <c r="W102" s="109">
        <f t="shared" si="29"/>
        <v>0</v>
      </c>
      <c r="X102" s="2"/>
    </row>
    <row r="103" spans="1:24">
      <c r="A103" s="17" t="s">
        <v>172</v>
      </c>
      <c r="B103" s="18"/>
      <c r="C103" s="127"/>
      <c r="D103" s="34">
        <v>0</v>
      </c>
      <c r="E103" s="19"/>
      <c r="F103" s="59">
        <v>2E-3</v>
      </c>
      <c r="G103" s="42">
        <f t="shared" si="32"/>
        <v>1.256E-5</v>
      </c>
      <c r="H103" s="20">
        <f t="shared" si="30"/>
        <v>0</v>
      </c>
      <c r="I103" s="82"/>
      <c r="J103" s="71"/>
      <c r="K103" s="21">
        <v>0.1188</v>
      </c>
      <c r="L103" s="21">
        <v>1.1900000000000001E-2</v>
      </c>
      <c r="M103" s="157" t="e">
        <f t="shared" si="31"/>
        <v>#DIV/0!</v>
      </c>
      <c r="N103" s="67" t="e">
        <f t="shared" si="28"/>
        <v>#DIV/0!</v>
      </c>
      <c r="O103" s="75" t="e">
        <f t="shared" si="33"/>
        <v>#DIV/0!</v>
      </c>
      <c r="P103" s="76" t="e">
        <f t="shared" si="34"/>
        <v>#DIV/0!</v>
      </c>
      <c r="Q103" s="37"/>
      <c r="R103" s="139"/>
      <c r="S103" s="145"/>
      <c r="T103" s="140"/>
      <c r="U103" s="22"/>
      <c r="V103" s="148"/>
      <c r="W103" s="109">
        <f t="shared" si="29"/>
        <v>0</v>
      </c>
      <c r="X103" s="2"/>
    </row>
    <row r="104" spans="1:24">
      <c r="A104" s="17" t="s">
        <v>173</v>
      </c>
      <c r="B104" s="25"/>
      <c r="C104" s="40"/>
      <c r="D104" s="34">
        <v>0</v>
      </c>
      <c r="E104" s="25"/>
      <c r="F104" s="59">
        <v>2E-3</v>
      </c>
      <c r="G104" s="42">
        <f t="shared" si="32"/>
        <v>1.256E-5</v>
      </c>
      <c r="H104" s="20">
        <f t="shared" si="30"/>
        <v>0</v>
      </c>
      <c r="I104" s="82"/>
      <c r="J104" s="71"/>
      <c r="K104" s="21">
        <v>0.1188</v>
      </c>
      <c r="L104" s="21">
        <v>1.1900000000000001E-2</v>
      </c>
      <c r="M104" s="157" t="e">
        <f t="shared" si="31"/>
        <v>#DIV/0!</v>
      </c>
      <c r="N104" s="67" t="e">
        <f t="shared" si="28"/>
        <v>#DIV/0!</v>
      </c>
      <c r="O104" s="75" t="e">
        <f t="shared" si="33"/>
        <v>#DIV/0!</v>
      </c>
      <c r="P104" s="76" t="e">
        <f t="shared" si="34"/>
        <v>#DIV/0!</v>
      </c>
      <c r="Q104" s="79"/>
      <c r="R104" s="68"/>
      <c r="S104" s="145"/>
      <c r="T104" s="26"/>
      <c r="V104" s="68"/>
      <c r="W104" s="109">
        <f t="shared" si="29"/>
        <v>0</v>
      </c>
      <c r="X104" s="2"/>
    </row>
    <row r="105" spans="1:24">
      <c r="A105" s="17" t="s">
        <v>174</v>
      </c>
      <c r="B105" s="25"/>
      <c r="C105" s="40"/>
      <c r="D105" s="34">
        <v>0</v>
      </c>
      <c r="E105" s="25"/>
      <c r="F105" s="59">
        <v>2E-3</v>
      </c>
      <c r="G105" s="42">
        <f t="shared" si="32"/>
        <v>1.256E-5</v>
      </c>
      <c r="H105" s="20">
        <f t="shared" si="30"/>
        <v>0</v>
      </c>
      <c r="I105" s="82"/>
      <c r="J105" s="71"/>
      <c r="K105" s="21">
        <v>0.1188</v>
      </c>
      <c r="L105" s="21">
        <v>1.1900000000000001E-2</v>
      </c>
      <c r="M105" s="157" t="e">
        <f t="shared" si="31"/>
        <v>#DIV/0!</v>
      </c>
      <c r="N105" s="67" t="e">
        <f t="shared" si="28"/>
        <v>#DIV/0!</v>
      </c>
      <c r="O105" s="75" t="e">
        <f t="shared" si="33"/>
        <v>#DIV/0!</v>
      </c>
      <c r="P105" s="76" t="e">
        <f t="shared" si="34"/>
        <v>#DIV/0!</v>
      </c>
      <c r="Q105" s="79"/>
      <c r="R105" s="68"/>
      <c r="S105" s="145"/>
      <c r="T105" s="26"/>
      <c r="V105" s="68"/>
      <c r="W105" s="109">
        <f t="shared" si="29"/>
        <v>0</v>
      </c>
      <c r="X105" s="2"/>
    </row>
    <row r="106" spans="1:24">
      <c r="A106" s="17" t="s">
        <v>175</v>
      </c>
      <c r="B106" s="25"/>
      <c r="C106" s="40"/>
      <c r="D106" s="34">
        <v>0</v>
      </c>
      <c r="E106" s="25"/>
      <c r="F106" s="59">
        <v>2E-3</v>
      </c>
      <c r="G106" s="42">
        <f t="shared" si="32"/>
        <v>1.256E-5</v>
      </c>
      <c r="H106" s="20">
        <f t="shared" si="30"/>
        <v>0</v>
      </c>
      <c r="I106" s="82"/>
      <c r="J106" s="71"/>
      <c r="K106" s="21">
        <v>0.1188</v>
      </c>
      <c r="L106" s="21">
        <v>1.1900000000000001E-2</v>
      </c>
      <c r="M106" s="157" t="e">
        <f t="shared" si="31"/>
        <v>#DIV/0!</v>
      </c>
      <c r="N106" s="67" t="e">
        <f t="shared" si="28"/>
        <v>#DIV/0!</v>
      </c>
      <c r="O106" s="75" t="e">
        <f t="shared" si="33"/>
        <v>#DIV/0!</v>
      </c>
      <c r="P106" s="76" t="e">
        <f t="shared" si="34"/>
        <v>#DIV/0!</v>
      </c>
      <c r="Q106" s="79"/>
      <c r="R106" s="68"/>
      <c r="S106" s="145"/>
      <c r="T106" s="26"/>
      <c r="V106" s="68"/>
      <c r="W106" s="109">
        <f t="shared" si="29"/>
        <v>0</v>
      </c>
      <c r="X106" s="2"/>
    </row>
    <row r="107" spans="1:24">
      <c r="A107" s="17" t="s">
        <v>176</v>
      </c>
      <c r="B107" s="25"/>
      <c r="C107" s="40"/>
      <c r="D107" s="34">
        <v>0</v>
      </c>
      <c r="E107" s="25"/>
      <c r="F107" s="59">
        <v>2E-3</v>
      </c>
      <c r="G107" s="42">
        <f t="shared" si="32"/>
        <v>1.256E-5</v>
      </c>
      <c r="H107" s="20">
        <f t="shared" si="30"/>
        <v>0</v>
      </c>
      <c r="I107" s="82"/>
      <c r="J107" s="71"/>
      <c r="K107" s="21">
        <v>0.1188</v>
      </c>
      <c r="L107" s="21">
        <v>1.1900000000000001E-2</v>
      </c>
      <c r="M107" s="157" t="e">
        <f t="shared" si="31"/>
        <v>#DIV/0!</v>
      </c>
      <c r="N107" s="67" t="e">
        <f t="shared" si="28"/>
        <v>#DIV/0!</v>
      </c>
      <c r="O107" s="75" t="e">
        <f t="shared" si="33"/>
        <v>#DIV/0!</v>
      </c>
      <c r="P107" s="76" t="e">
        <f t="shared" si="34"/>
        <v>#DIV/0!</v>
      </c>
      <c r="Q107" s="79"/>
      <c r="R107" s="68"/>
      <c r="S107" s="145"/>
      <c r="T107" s="26"/>
      <c r="V107" s="68"/>
      <c r="W107" s="109">
        <f t="shared" si="29"/>
        <v>0</v>
      </c>
      <c r="X107" s="2"/>
    </row>
    <row r="108" spans="1:24">
      <c r="A108" s="17" t="s">
        <v>177</v>
      </c>
      <c r="B108" s="25"/>
      <c r="C108" s="40"/>
      <c r="D108" s="34">
        <v>0</v>
      </c>
      <c r="E108" s="25"/>
      <c r="F108" s="59">
        <v>2E-3</v>
      </c>
      <c r="G108" s="42">
        <f t="shared" si="32"/>
        <v>1.256E-5</v>
      </c>
      <c r="H108" s="20">
        <f t="shared" si="30"/>
        <v>0</v>
      </c>
      <c r="I108" s="82"/>
      <c r="J108" s="71"/>
      <c r="K108" s="21">
        <v>0.1188</v>
      </c>
      <c r="L108" s="21">
        <v>1.1900000000000001E-2</v>
      </c>
      <c r="M108" s="157" t="e">
        <f t="shared" si="31"/>
        <v>#DIV/0!</v>
      </c>
      <c r="N108" s="67" t="e">
        <f t="shared" si="28"/>
        <v>#DIV/0!</v>
      </c>
      <c r="O108" s="75" t="e">
        <f t="shared" si="33"/>
        <v>#DIV/0!</v>
      </c>
      <c r="P108" s="76" t="e">
        <f t="shared" si="34"/>
        <v>#DIV/0!</v>
      </c>
      <c r="Q108" s="79"/>
      <c r="R108" s="68"/>
      <c r="S108" s="145"/>
      <c r="T108" s="26"/>
      <c r="V108" s="68"/>
      <c r="W108" s="109">
        <f t="shared" si="29"/>
        <v>0</v>
      </c>
      <c r="X108" s="2"/>
    </row>
    <row r="109" spans="1:24">
      <c r="A109" s="17" t="s">
        <v>178</v>
      </c>
      <c r="B109" s="25"/>
      <c r="C109" s="40"/>
      <c r="D109" s="34">
        <v>0</v>
      </c>
      <c r="E109" s="25"/>
      <c r="F109" s="59">
        <v>2E-3</v>
      </c>
      <c r="G109" s="42">
        <f t="shared" si="32"/>
        <v>1.256E-5</v>
      </c>
      <c r="H109" s="20">
        <f t="shared" si="30"/>
        <v>0</v>
      </c>
      <c r="I109" s="82"/>
      <c r="J109" s="71"/>
      <c r="K109" s="21">
        <v>0.1188</v>
      </c>
      <c r="L109" s="21">
        <v>1.1900000000000001E-2</v>
      </c>
      <c r="M109" s="157" t="e">
        <f t="shared" si="31"/>
        <v>#DIV/0!</v>
      </c>
      <c r="N109" s="67" t="e">
        <f t="shared" si="28"/>
        <v>#DIV/0!</v>
      </c>
      <c r="O109" s="75" t="e">
        <f t="shared" si="33"/>
        <v>#DIV/0!</v>
      </c>
      <c r="P109" s="76" t="e">
        <f t="shared" si="34"/>
        <v>#DIV/0!</v>
      </c>
      <c r="Q109" s="79"/>
      <c r="R109" s="68"/>
      <c r="S109" s="145"/>
      <c r="T109" s="26"/>
      <c r="V109" s="68"/>
      <c r="W109" s="109">
        <f t="shared" si="29"/>
        <v>0</v>
      </c>
      <c r="X109" s="2"/>
    </row>
    <row r="110" spans="1:24">
      <c r="A110" s="17" t="s">
        <v>179</v>
      </c>
      <c r="B110" s="25"/>
      <c r="C110" s="40"/>
      <c r="D110" s="34">
        <v>0</v>
      </c>
      <c r="E110" s="25"/>
      <c r="F110" s="59">
        <v>2E-3</v>
      </c>
      <c r="G110" s="42">
        <f t="shared" si="32"/>
        <v>1.256E-5</v>
      </c>
      <c r="H110" s="20">
        <f t="shared" si="30"/>
        <v>0</v>
      </c>
      <c r="I110" s="82"/>
      <c r="J110" s="71"/>
      <c r="K110" s="21">
        <v>0.1188</v>
      </c>
      <c r="L110" s="21">
        <v>1.1900000000000001E-2</v>
      </c>
      <c r="M110" s="157" t="e">
        <f t="shared" si="31"/>
        <v>#DIV/0!</v>
      </c>
      <c r="N110" s="67" t="e">
        <f t="shared" si="28"/>
        <v>#DIV/0!</v>
      </c>
      <c r="O110" s="75" t="e">
        <f t="shared" si="33"/>
        <v>#DIV/0!</v>
      </c>
      <c r="P110" s="76" t="e">
        <f t="shared" si="34"/>
        <v>#DIV/0!</v>
      </c>
      <c r="Q110" s="79"/>
      <c r="R110" s="68"/>
      <c r="S110" s="145"/>
      <c r="T110" s="26"/>
      <c r="V110" s="68"/>
      <c r="W110" s="109">
        <f t="shared" si="29"/>
        <v>0</v>
      </c>
      <c r="X110" s="2"/>
    </row>
    <row r="111" spans="1:24">
      <c r="A111" s="17" t="s">
        <v>180</v>
      </c>
      <c r="B111" s="25"/>
      <c r="C111" s="40"/>
      <c r="D111" s="34">
        <v>0</v>
      </c>
      <c r="E111" s="25"/>
      <c r="F111" s="59">
        <v>2E-3</v>
      </c>
      <c r="G111" s="42">
        <f t="shared" si="32"/>
        <v>1.256E-5</v>
      </c>
      <c r="H111" s="20">
        <f t="shared" si="30"/>
        <v>0</v>
      </c>
      <c r="I111" s="82"/>
      <c r="J111" s="71"/>
      <c r="K111" s="21">
        <v>0.1188</v>
      </c>
      <c r="L111" s="21">
        <v>1.1900000000000001E-2</v>
      </c>
      <c r="M111" s="157" t="e">
        <f t="shared" si="31"/>
        <v>#DIV/0!</v>
      </c>
      <c r="N111" s="67" t="e">
        <f t="shared" si="28"/>
        <v>#DIV/0!</v>
      </c>
      <c r="O111" s="75" t="e">
        <f t="shared" si="33"/>
        <v>#DIV/0!</v>
      </c>
      <c r="P111" s="76" t="e">
        <f t="shared" si="34"/>
        <v>#DIV/0!</v>
      </c>
      <c r="Q111" s="79"/>
      <c r="R111" s="68"/>
      <c r="S111" s="145"/>
      <c r="T111" s="26"/>
      <c r="V111" s="68"/>
      <c r="W111" s="109">
        <f t="shared" si="29"/>
        <v>0</v>
      </c>
      <c r="X111" s="2"/>
    </row>
    <row r="112" spans="1:24" s="23" customFormat="1">
      <c r="A112" s="127"/>
      <c r="B112" s="40"/>
      <c r="C112" s="40"/>
      <c r="D112" s="40"/>
      <c r="E112" s="40"/>
      <c r="F112" s="40"/>
      <c r="G112" s="133"/>
      <c r="H112" s="29"/>
      <c r="I112" s="134"/>
      <c r="J112" s="24"/>
      <c r="K112" s="24"/>
      <c r="L112" s="24"/>
      <c r="M112" s="24"/>
      <c r="N112" s="24"/>
      <c r="O112" s="135"/>
      <c r="P112" s="135"/>
      <c r="Q112" s="135"/>
      <c r="R112" s="24"/>
      <c r="S112" s="24"/>
      <c r="T112" s="24"/>
      <c r="U112" s="24"/>
      <c r="V112" s="24"/>
      <c r="W112" s="109"/>
    </row>
    <row r="113" spans="1:23" s="23" customFormat="1">
      <c r="A113" s="127"/>
      <c r="B113" s="40"/>
      <c r="C113" s="40"/>
      <c r="D113" s="40"/>
      <c r="E113" s="40"/>
      <c r="F113" s="40"/>
      <c r="G113" s="133"/>
      <c r="H113" s="29"/>
      <c r="I113" s="134"/>
      <c r="J113" s="24"/>
      <c r="K113" s="24"/>
      <c r="L113" s="24"/>
      <c r="M113" s="24"/>
      <c r="N113" s="24"/>
      <c r="O113" s="135"/>
      <c r="P113" s="135"/>
      <c r="Q113" s="135"/>
      <c r="R113" s="24"/>
      <c r="S113" s="24"/>
      <c r="T113" s="24"/>
      <c r="U113" s="24"/>
      <c r="V113" s="24"/>
      <c r="W113" s="109"/>
    </row>
    <row r="114" spans="1:23" s="23" customFormat="1">
      <c r="A114" s="127"/>
      <c r="B114" s="40"/>
      <c r="C114" s="40"/>
      <c r="D114" s="40"/>
      <c r="E114" s="40"/>
      <c r="F114" s="40"/>
      <c r="G114" s="133"/>
      <c r="H114" s="29"/>
      <c r="I114" s="134"/>
      <c r="J114" s="24"/>
      <c r="K114" s="24"/>
      <c r="L114" s="24"/>
      <c r="M114" s="24"/>
      <c r="N114" s="24"/>
      <c r="O114" s="135"/>
      <c r="P114" s="135"/>
      <c r="Q114" s="135"/>
      <c r="R114" s="24"/>
      <c r="S114" s="24"/>
      <c r="T114" s="24"/>
      <c r="U114" s="24"/>
      <c r="V114" s="24"/>
      <c r="W114" s="109"/>
    </row>
    <row r="115" spans="1:23" s="23" customFormat="1">
      <c r="A115" s="127"/>
      <c r="B115" s="40"/>
      <c r="C115" s="40"/>
      <c r="D115" s="40"/>
      <c r="E115" s="40"/>
      <c r="F115" s="40"/>
      <c r="G115" s="133"/>
      <c r="H115" s="29"/>
      <c r="I115" s="134"/>
      <c r="J115" s="24"/>
      <c r="K115" s="24"/>
      <c r="L115" s="24"/>
      <c r="M115" s="24"/>
      <c r="N115" s="24"/>
      <c r="O115" s="135"/>
      <c r="P115" s="135"/>
      <c r="Q115" s="135"/>
      <c r="R115" s="24"/>
      <c r="S115" s="24"/>
      <c r="T115" s="24"/>
      <c r="U115" s="24"/>
      <c r="V115" s="24"/>
      <c r="W115" s="109"/>
    </row>
    <row r="116" spans="1:23" s="23" customFormat="1">
      <c r="A116" s="127"/>
      <c r="B116" s="40"/>
      <c r="C116" s="40"/>
      <c r="D116" s="40"/>
      <c r="E116" s="40"/>
      <c r="F116" s="40"/>
      <c r="G116" s="133"/>
      <c r="H116" s="29"/>
      <c r="I116" s="134"/>
      <c r="J116" s="24"/>
      <c r="K116" s="24"/>
      <c r="L116" s="24"/>
      <c r="M116" s="24"/>
      <c r="N116" s="24"/>
      <c r="O116" s="135"/>
      <c r="P116" s="135"/>
      <c r="Q116" s="135"/>
      <c r="R116" s="24"/>
      <c r="S116" s="24"/>
      <c r="T116" s="24"/>
      <c r="U116" s="24"/>
      <c r="V116" s="24"/>
      <c r="W116" s="109"/>
    </row>
    <row r="117" spans="1:23" s="23" customFormat="1">
      <c r="A117" s="127"/>
      <c r="B117" s="40"/>
      <c r="C117" s="40"/>
      <c r="D117" s="40"/>
      <c r="E117" s="40"/>
      <c r="F117" s="40"/>
      <c r="G117" s="133"/>
      <c r="H117" s="29"/>
      <c r="I117" s="134"/>
      <c r="J117" s="24"/>
      <c r="K117" s="24"/>
      <c r="L117" s="24"/>
      <c r="M117" s="24"/>
      <c r="N117" s="24"/>
      <c r="O117" s="135"/>
      <c r="P117" s="135"/>
      <c r="Q117" s="135"/>
      <c r="R117" s="24"/>
      <c r="S117" s="24"/>
      <c r="T117" s="24"/>
      <c r="U117" s="24"/>
      <c r="V117" s="24"/>
      <c r="W117" s="109"/>
    </row>
    <row r="118" spans="1:23" s="23" customFormat="1">
      <c r="A118" s="127"/>
      <c r="B118" s="40"/>
      <c r="C118" s="40"/>
      <c r="D118" s="40"/>
      <c r="E118" s="40"/>
      <c r="F118" s="40"/>
      <c r="G118" s="133"/>
      <c r="H118" s="29"/>
      <c r="I118" s="134"/>
      <c r="J118" s="24"/>
      <c r="K118" s="24"/>
      <c r="L118" s="24"/>
      <c r="M118" s="24"/>
      <c r="N118" s="24"/>
      <c r="O118" s="135"/>
      <c r="P118" s="135"/>
      <c r="Q118" s="135"/>
      <c r="R118" s="24"/>
      <c r="S118" s="24"/>
      <c r="T118" s="24"/>
      <c r="U118" s="24"/>
      <c r="V118" s="24"/>
      <c r="W118" s="109"/>
    </row>
    <row r="119" spans="1:23" s="23" customFormat="1">
      <c r="A119" s="127"/>
      <c r="B119" s="40"/>
      <c r="C119" s="40"/>
      <c r="D119" s="40"/>
      <c r="E119" s="40"/>
      <c r="F119" s="40"/>
      <c r="G119" s="133"/>
      <c r="H119" s="29"/>
      <c r="I119" s="134"/>
      <c r="J119" s="24"/>
      <c r="K119" s="24"/>
      <c r="L119" s="24"/>
      <c r="M119" s="24"/>
      <c r="N119" s="24"/>
      <c r="O119" s="135"/>
      <c r="P119" s="135"/>
      <c r="Q119" s="135"/>
      <c r="R119" s="24"/>
      <c r="S119" s="24"/>
      <c r="T119" s="24"/>
      <c r="U119" s="24"/>
      <c r="V119" s="24"/>
      <c r="W119" s="109"/>
    </row>
    <row r="120" spans="1:23" s="23" customFormat="1">
      <c r="A120" s="127"/>
      <c r="B120" s="40"/>
      <c r="C120" s="40"/>
      <c r="D120" s="40"/>
      <c r="E120" s="40"/>
      <c r="F120" s="40"/>
      <c r="G120" s="133"/>
      <c r="H120" s="29"/>
      <c r="I120" s="134"/>
      <c r="J120" s="24"/>
      <c r="K120" s="24"/>
      <c r="L120" s="24"/>
      <c r="M120" s="24"/>
      <c r="N120" s="24"/>
      <c r="O120" s="135"/>
      <c r="P120" s="135"/>
      <c r="Q120" s="135"/>
      <c r="R120" s="24"/>
      <c r="S120" s="24"/>
      <c r="T120" s="24"/>
      <c r="U120" s="24"/>
      <c r="V120" s="24"/>
      <c r="W120" s="109"/>
    </row>
    <row r="121" spans="1:23" s="23" customFormat="1">
      <c r="A121" s="127"/>
      <c r="B121" s="40"/>
      <c r="C121" s="40"/>
      <c r="D121" s="40"/>
      <c r="E121" s="40"/>
      <c r="F121" s="40"/>
      <c r="G121" s="133"/>
      <c r="H121" s="29"/>
      <c r="I121" s="134"/>
      <c r="J121" s="24"/>
      <c r="K121" s="24"/>
      <c r="L121" s="24"/>
      <c r="M121" s="24"/>
      <c r="N121" s="24"/>
      <c r="O121" s="135"/>
      <c r="P121" s="135"/>
      <c r="Q121" s="135"/>
      <c r="R121" s="24"/>
      <c r="S121" s="24"/>
      <c r="T121" s="24"/>
      <c r="U121" s="24"/>
      <c r="V121" s="24"/>
      <c r="W121" s="109"/>
    </row>
    <row r="122" spans="1:23" s="23" customFormat="1">
      <c r="A122" s="127"/>
      <c r="B122" s="40"/>
      <c r="C122" s="40"/>
      <c r="D122" s="40"/>
      <c r="E122" s="40"/>
      <c r="F122" s="40"/>
      <c r="G122" s="133"/>
      <c r="H122" s="29"/>
      <c r="I122" s="134"/>
      <c r="J122" s="24"/>
      <c r="K122" s="24"/>
      <c r="L122" s="24"/>
      <c r="M122" s="24"/>
      <c r="N122" s="24"/>
      <c r="O122" s="135"/>
      <c r="P122" s="135"/>
      <c r="Q122" s="135"/>
      <c r="R122" s="24"/>
      <c r="S122" s="24"/>
      <c r="T122" s="24"/>
      <c r="U122" s="24"/>
      <c r="V122" s="24"/>
      <c r="W122" s="109"/>
    </row>
    <row r="123" spans="1:23" s="23" customFormat="1">
      <c r="A123" s="127"/>
      <c r="B123" s="40"/>
      <c r="C123" s="40"/>
      <c r="D123" s="40"/>
      <c r="E123" s="40"/>
      <c r="F123" s="40"/>
      <c r="G123" s="133"/>
      <c r="H123" s="29"/>
      <c r="I123" s="134"/>
      <c r="J123" s="24"/>
      <c r="K123" s="24"/>
      <c r="L123" s="24"/>
      <c r="M123" s="24"/>
      <c r="N123" s="24"/>
      <c r="O123" s="135"/>
      <c r="P123" s="135"/>
      <c r="Q123" s="135"/>
      <c r="R123" s="24"/>
      <c r="S123" s="24"/>
      <c r="T123" s="24"/>
      <c r="U123" s="24"/>
      <c r="V123" s="24"/>
      <c r="W123" s="109"/>
    </row>
    <row r="124" spans="1:23" s="23" customFormat="1">
      <c r="A124" s="127"/>
      <c r="B124" s="40"/>
      <c r="C124" s="40"/>
      <c r="D124" s="40"/>
      <c r="E124" s="40"/>
      <c r="F124" s="40"/>
      <c r="G124" s="133"/>
      <c r="H124" s="29"/>
      <c r="I124" s="134"/>
      <c r="J124" s="24"/>
      <c r="K124" s="24"/>
      <c r="L124" s="24"/>
      <c r="M124" s="24"/>
      <c r="N124" s="24"/>
      <c r="O124" s="135"/>
      <c r="P124" s="135"/>
      <c r="Q124" s="135"/>
      <c r="R124" s="24"/>
      <c r="S124" s="24"/>
      <c r="T124" s="24"/>
      <c r="U124" s="24"/>
      <c r="V124" s="24"/>
      <c r="W124" s="109"/>
    </row>
    <row r="125" spans="1:23" s="23" customFormat="1">
      <c r="A125" s="127"/>
      <c r="B125" s="40"/>
      <c r="C125" s="40"/>
      <c r="D125" s="40"/>
      <c r="E125" s="40"/>
      <c r="F125" s="40"/>
      <c r="G125" s="133"/>
      <c r="H125" s="29"/>
      <c r="I125" s="134"/>
      <c r="J125" s="24"/>
      <c r="K125" s="24"/>
      <c r="L125" s="24"/>
      <c r="M125" s="24"/>
      <c r="N125" s="24"/>
      <c r="O125" s="135"/>
      <c r="P125" s="135"/>
      <c r="Q125" s="135"/>
      <c r="R125" s="24"/>
      <c r="S125" s="24"/>
      <c r="T125" s="24"/>
      <c r="U125" s="24"/>
      <c r="V125" s="24"/>
      <c r="W125" s="109"/>
    </row>
    <row r="126" spans="1:23" s="23" customFormat="1">
      <c r="A126" s="127"/>
      <c r="B126" s="40"/>
      <c r="C126" s="40"/>
      <c r="D126" s="40"/>
      <c r="E126" s="40"/>
      <c r="F126" s="40"/>
      <c r="G126" s="133"/>
      <c r="H126" s="29"/>
      <c r="I126" s="134"/>
      <c r="J126" s="24"/>
      <c r="K126" s="24"/>
      <c r="L126" s="24"/>
      <c r="M126" s="24"/>
      <c r="N126" s="24"/>
      <c r="O126" s="135"/>
      <c r="P126" s="135"/>
      <c r="Q126" s="135"/>
      <c r="R126" s="24"/>
      <c r="S126" s="24"/>
      <c r="T126" s="24"/>
      <c r="U126" s="24"/>
      <c r="V126" s="24"/>
      <c r="W126" s="109"/>
    </row>
    <row r="127" spans="1:23" s="23" customFormat="1">
      <c r="A127" s="127"/>
      <c r="B127" s="40"/>
      <c r="C127" s="40"/>
      <c r="D127" s="40"/>
      <c r="E127" s="40"/>
      <c r="F127" s="40"/>
      <c r="G127" s="133"/>
      <c r="H127" s="29"/>
      <c r="I127" s="134"/>
      <c r="J127" s="24"/>
      <c r="K127" s="24"/>
      <c r="L127" s="24"/>
      <c r="M127" s="24"/>
      <c r="N127" s="24"/>
      <c r="O127" s="135"/>
      <c r="P127" s="135"/>
      <c r="Q127" s="135"/>
      <c r="R127" s="24"/>
      <c r="S127" s="24"/>
      <c r="T127" s="24"/>
      <c r="U127" s="24"/>
      <c r="V127" s="24"/>
      <c r="W127" s="109"/>
    </row>
    <row r="128" spans="1:23" s="23" customFormat="1">
      <c r="A128" s="127"/>
      <c r="B128" s="40"/>
      <c r="C128" s="40"/>
      <c r="D128" s="40"/>
      <c r="E128" s="40"/>
      <c r="F128" s="40"/>
      <c r="G128" s="133"/>
      <c r="H128" s="29"/>
      <c r="I128" s="134"/>
      <c r="J128" s="24"/>
      <c r="K128" s="24"/>
      <c r="L128" s="24"/>
      <c r="M128" s="24"/>
      <c r="N128" s="24"/>
      <c r="O128" s="135"/>
      <c r="P128" s="135"/>
      <c r="Q128" s="135"/>
      <c r="R128" s="24"/>
      <c r="S128" s="24"/>
      <c r="T128" s="24"/>
      <c r="U128" s="24"/>
      <c r="V128" s="24"/>
      <c r="W128" s="109"/>
    </row>
    <row r="129" spans="1:23" s="23" customFormat="1">
      <c r="A129" s="127"/>
      <c r="B129" s="40"/>
      <c r="C129" s="40"/>
      <c r="D129" s="40"/>
      <c r="E129" s="40"/>
      <c r="F129" s="40"/>
      <c r="G129" s="133"/>
      <c r="H129" s="29"/>
      <c r="I129" s="134"/>
      <c r="J129" s="24"/>
      <c r="K129" s="24"/>
      <c r="L129" s="24"/>
      <c r="M129" s="24"/>
      <c r="N129" s="24"/>
      <c r="O129" s="135"/>
      <c r="P129" s="135"/>
      <c r="Q129" s="135"/>
      <c r="R129" s="24"/>
      <c r="S129" s="24"/>
      <c r="T129" s="24"/>
      <c r="U129" s="24"/>
      <c r="V129" s="24"/>
      <c r="W129" s="109"/>
    </row>
    <row r="130" spans="1:23" s="23" customFormat="1">
      <c r="A130" s="40"/>
      <c r="B130" s="40"/>
      <c r="C130" s="40"/>
      <c r="D130" s="40"/>
      <c r="E130" s="40"/>
      <c r="F130" s="40"/>
      <c r="G130" s="133"/>
      <c r="H130" s="29"/>
      <c r="I130" s="134"/>
      <c r="J130" s="24"/>
      <c r="K130" s="24"/>
      <c r="L130" s="24"/>
      <c r="M130" s="24"/>
      <c r="N130" s="24"/>
      <c r="O130" s="135"/>
      <c r="P130" s="135"/>
      <c r="Q130" s="135"/>
      <c r="R130" s="24"/>
      <c r="S130" s="24"/>
      <c r="T130" s="24"/>
      <c r="U130" s="24"/>
      <c r="V130" s="24"/>
      <c r="W130" s="109"/>
    </row>
    <row r="131" spans="1:23" s="23" customFormat="1">
      <c r="A131" s="40"/>
      <c r="B131" s="40"/>
      <c r="C131" s="40"/>
      <c r="D131" s="40"/>
      <c r="E131" s="40"/>
      <c r="F131" s="40"/>
      <c r="G131" s="133"/>
      <c r="H131" s="29"/>
      <c r="I131" s="134"/>
      <c r="J131" s="24"/>
      <c r="K131" s="24"/>
      <c r="L131" s="24"/>
      <c r="M131" s="24"/>
      <c r="N131" s="24"/>
      <c r="O131" s="135"/>
      <c r="P131" s="135"/>
      <c r="Q131" s="135"/>
      <c r="R131" s="24"/>
      <c r="S131" s="24"/>
      <c r="T131" s="24"/>
      <c r="U131" s="24"/>
      <c r="V131" s="24"/>
      <c r="W131" s="109"/>
    </row>
    <row r="132" spans="1:23" s="23" customFormat="1">
      <c r="A132" s="40"/>
      <c r="B132" s="40"/>
      <c r="C132" s="40"/>
      <c r="D132" s="40"/>
      <c r="E132" s="40"/>
      <c r="F132" s="40"/>
      <c r="G132" s="133"/>
      <c r="H132" s="29"/>
      <c r="I132" s="134"/>
      <c r="J132" s="24"/>
      <c r="K132" s="24"/>
      <c r="L132" s="24"/>
      <c r="M132" s="24"/>
      <c r="N132" s="24"/>
      <c r="O132" s="135"/>
      <c r="P132" s="135"/>
      <c r="Q132" s="135"/>
      <c r="R132" s="24"/>
      <c r="S132" s="24"/>
      <c r="T132" s="24"/>
      <c r="U132" s="24"/>
      <c r="V132" s="24"/>
      <c r="W132" s="109"/>
    </row>
    <row r="133" spans="1:23" s="23" customFormat="1">
      <c r="A133" s="40"/>
      <c r="B133" s="40"/>
      <c r="C133" s="40"/>
      <c r="D133" s="40"/>
      <c r="E133" s="40"/>
      <c r="F133" s="40"/>
      <c r="G133" s="133"/>
      <c r="H133" s="29"/>
      <c r="I133" s="134"/>
      <c r="J133" s="24"/>
      <c r="K133" s="24"/>
      <c r="L133" s="24"/>
      <c r="M133" s="24"/>
      <c r="N133" s="24"/>
      <c r="O133" s="135"/>
      <c r="P133" s="135"/>
      <c r="Q133" s="135"/>
      <c r="R133" s="24"/>
      <c r="S133" s="24"/>
      <c r="T133" s="24"/>
      <c r="U133" s="24"/>
      <c r="V133" s="24"/>
      <c r="W133" s="109"/>
    </row>
    <row r="134" spans="1:23" s="23" customFormat="1">
      <c r="A134" s="40"/>
      <c r="B134" s="40"/>
      <c r="C134" s="40"/>
      <c r="D134" s="40"/>
      <c r="E134" s="40"/>
      <c r="F134" s="40"/>
      <c r="G134" s="133"/>
      <c r="H134" s="29"/>
      <c r="I134" s="134"/>
      <c r="J134" s="24"/>
      <c r="K134" s="24"/>
      <c r="L134" s="24"/>
      <c r="M134" s="24"/>
      <c r="N134" s="24"/>
      <c r="O134" s="135"/>
      <c r="P134" s="135"/>
      <c r="Q134" s="135"/>
      <c r="R134" s="24"/>
      <c r="S134" s="24"/>
      <c r="T134" s="24"/>
      <c r="U134" s="24"/>
      <c r="V134" s="24"/>
      <c r="W134" s="109"/>
    </row>
    <row r="135" spans="1:23" s="23" customFormat="1">
      <c r="A135" s="40"/>
      <c r="B135" s="40"/>
      <c r="C135" s="40"/>
      <c r="D135" s="40"/>
      <c r="E135" s="40"/>
      <c r="F135" s="40"/>
      <c r="G135" s="133"/>
      <c r="H135" s="29"/>
      <c r="I135" s="134"/>
      <c r="J135" s="24"/>
      <c r="K135" s="24"/>
      <c r="L135" s="24"/>
      <c r="M135" s="24"/>
      <c r="N135" s="24"/>
      <c r="O135" s="135"/>
      <c r="P135" s="135"/>
      <c r="Q135" s="135"/>
      <c r="R135" s="24"/>
      <c r="S135" s="24"/>
      <c r="T135" s="24"/>
      <c r="U135" s="24"/>
      <c r="V135" s="24"/>
      <c r="W135" s="109"/>
    </row>
    <row r="136" spans="1:23" s="23" customFormat="1">
      <c r="A136" s="40"/>
      <c r="B136" s="40"/>
      <c r="C136" s="40"/>
      <c r="D136" s="40"/>
      <c r="E136" s="40"/>
      <c r="F136" s="40"/>
      <c r="G136" s="133"/>
      <c r="H136" s="29"/>
      <c r="I136" s="134"/>
      <c r="J136" s="24"/>
      <c r="K136" s="24"/>
      <c r="L136" s="24"/>
      <c r="M136" s="24"/>
      <c r="N136" s="24"/>
      <c r="O136" s="135"/>
      <c r="P136" s="135"/>
      <c r="Q136" s="135"/>
      <c r="R136" s="24"/>
      <c r="S136" s="24"/>
      <c r="T136" s="24"/>
      <c r="U136" s="24"/>
      <c r="V136" s="24"/>
      <c r="W136" s="109"/>
    </row>
    <row r="137" spans="1:23" s="23" customFormat="1">
      <c r="A137" s="40"/>
      <c r="B137" s="40"/>
      <c r="C137" s="40"/>
      <c r="D137" s="40"/>
      <c r="E137" s="40"/>
      <c r="F137" s="40"/>
      <c r="G137" s="133"/>
      <c r="H137" s="29"/>
      <c r="I137" s="134"/>
      <c r="J137" s="24"/>
      <c r="K137" s="24"/>
      <c r="L137" s="24"/>
      <c r="M137" s="24"/>
      <c r="N137" s="24"/>
      <c r="O137" s="135"/>
      <c r="P137" s="135"/>
      <c r="Q137" s="135"/>
      <c r="R137" s="24"/>
      <c r="S137" s="24"/>
      <c r="T137" s="24"/>
      <c r="U137" s="24"/>
      <c r="V137" s="24"/>
      <c r="W137" s="109"/>
    </row>
    <row r="138" spans="1:23" s="23" customFormat="1">
      <c r="A138" s="40"/>
      <c r="B138" s="40"/>
      <c r="C138" s="40"/>
      <c r="D138" s="40"/>
      <c r="E138" s="40"/>
      <c r="F138" s="40"/>
      <c r="G138" s="133"/>
      <c r="H138" s="29"/>
      <c r="I138" s="134"/>
      <c r="J138" s="24"/>
      <c r="K138" s="24"/>
      <c r="L138" s="24"/>
      <c r="M138" s="24"/>
      <c r="N138" s="24"/>
      <c r="O138" s="135"/>
      <c r="P138" s="135"/>
      <c r="Q138" s="135"/>
      <c r="R138" s="24"/>
      <c r="S138" s="24"/>
      <c r="T138" s="24"/>
      <c r="U138" s="24"/>
      <c r="V138" s="24"/>
      <c r="W138" s="109"/>
    </row>
    <row r="139" spans="1:23" s="23" customFormat="1">
      <c r="A139" s="40"/>
      <c r="B139" s="40"/>
      <c r="C139" s="40"/>
      <c r="D139" s="40"/>
      <c r="E139" s="40"/>
      <c r="F139" s="40"/>
      <c r="G139" s="133"/>
      <c r="H139" s="29"/>
      <c r="I139" s="134"/>
      <c r="J139" s="24"/>
      <c r="K139" s="24"/>
      <c r="L139" s="24"/>
      <c r="M139" s="24"/>
      <c r="N139" s="24"/>
      <c r="O139" s="135"/>
      <c r="P139" s="135"/>
      <c r="Q139" s="135"/>
      <c r="R139" s="24"/>
      <c r="S139" s="24"/>
      <c r="T139" s="24"/>
      <c r="U139" s="24"/>
      <c r="V139" s="24"/>
      <c r="W139" s="109"/>
    </row>
    <row r="140" spans="1:23" s="23" customFormat="1">
      <c r="A140" s="40"/>
      <c r="B140" s="40"/>
      <c r="C140" s="40"/>
      <c r="D140" s="40"/>
      <c r="E140" s="40"/>
      <c r="F140" s="40"/>
      <c r="G140" s="133"/>
      <c r="H140" s="29"/>
      <c r="I140" s="134"/>
      <c r="J140" s="24"/>
      <c r="K140" s="24"/>
      <c r="L140" s="24"/>
      <c r="M140" s="24"/>
      <c r="N140" s="24"/>
      <c r="O140" s="135"/>
      <c r="P140" s="135"/>
      <c r="Q140" s="135"/>
      <c r="R140" s="24"/>
      <c r="S140" s="24"/>
      <c r="T140" s="24"/>
      <c r="U140" s="24"/>
      <c r="V140" s="24"/>
      <c r="W140" s="109"/>
    </row>
    <row r="141" spans="1:23" s="23" customFormat="1">
      <c r="A141" s="40"/>
      <c r="B141" s="40"/>
      <c r="C141" s="40"/>
      <c r="D141" s="40"/>
      <c r="E141" s="40"/>
      <c r="F141" s="40"/>
      <c r="G141" s="133"/>
      <c r="H141" s="29"/>
      <c r="I141" s="134"/>
      <c r="J141" s="24"/>
      <c r="K141" s="24"/>
      <c r="L141" s="24"/>
      <c r="M141" s="24"/>
      <c r="N141" s="24"/>
      <c r="O141" s="135"/>
      <c r="P141" s="135"/>
      <c r="Q141" s="135"/>
      <c r="R141" s="24"/>
      <c r="S141" s="24"/>
      <c r="T141" s="24"/>
      <c r="U141" s="24"/>
      <c r="V141" s="24"/>
      <c r="W141" s="109"/>
    </row>
    <row r="142" spans="1:23" s="23" customFormat="1">
      <c r="A142" s="40"/>
      <c r="B142" s="40"/>
      <c r="C142" s="40"/>
      <c r="D142" s="40"/>
      <c r="E142" s="40"/>
      <c r="F142" s="40"/>
      <c r="G142" s="133"/>
      <c r="H142" s="29"/>
      <c r="I142" s="134"/>
      <c r="J142" s="24"/>
      <c r="K142" s="24"/>
      <c r="L142" s="24"/>
      <c r="M142" s="24"/>
      <c r="N142" s="24"/>
      <c r="O142" s="135"/>
      <c r="P142" s="135"/>
      <c r="Q142" s="135"/>
      <c r="R142" s="24"/>
      <c r="S142" s="24"/>
      <c r="T142" s="24"/>
      <c r="U142" s="24"/>
      <c r="V142" s="24"/>
      <c r="W142" s="109"/>
    </row>
    <row r="143" spans="1:23" s="23" customFormat="1">
      <c r="A143" s="40"/>
      <c r="B143" s="40"/>
      <c r="C143" s="40"/>
      <c r="D143" s="40"/>
      <c r="E143" s="40"/>
      <c r="F143" s="40"/>
      <c r="G143" s="133"/>
      <c r="H143" s="29"/>
      <c r="I143" s="134"/>
      <c r="J143" s="24"/>
      <c r="K143" s="24"/>
      <c r="L143" s="24"/>
      <c r="M143" s="24"/>
      <c r="N143" s="24"/>
      <c r="O143" s="135"/>
      <c r="P143" s="135"/>
      <c r="Q143" s="135"/>
      <c r="R143" s="24"/>
      <c r="S143" s="24"/>
      <c r="T143" s="24"/>
      <c r="U143" s="24"/>
      <c r="V143" s="24"/>
      <c r="W143" s="109"/>
    </row>
    <row r="144" spans="1:23" s="23" customFormat="1">
      <c r="A144" s="40"/>
      <c r="B144" s="40"/>
      <c r="C144" s="40"/>
      <c r="D144" s="40"/>
      <c r="E144" s="40"/>
      <c r="F144" s="40"/>
      <c r="G144" s="133"/>
      <c r="H144" s="29"/>
      <c r="I144" s="134"/>
      <c r="J144" s="24"/>
      <c r="K144" s="24"/>
      <c r="L144" s="24"/>
      <c r="M144" s="24"/>
      <c r="N144" s="24"/>
      <c r="O144" s="135"/>
      <c r="P144" s="135"/>
      <c r="Q144" s="135"/>
      <c r="R144" s="24"/>
      <c r="S144" s="24"/>
      <c r="T144" s="24"/>
      <c r="U144" s="24"/>
      <c r="V144" s="24"/>
      <c r="W144" s="109"/>
    </row>
    <row r="145" spans="1:23" s="23" customFormat="1">
      <c r="A145" s="40"/>
      <c r="B145" s="40"/>
      <c r="C145" s="40"/>
      <c r="D145" s="40"/>
      <c r="E145" s="40"/>
      <c r="F145" s="40"/>
      <c r="G145" s="133"/>
      <c r="H145" s="29"/>
      <c r="I145" s="134"/>
      <c r="J145" s="24"/>
      <c r="K145" s="24"/>
      <c r="L145" s="24"/>
      <c r="M145" s="24"/>
      <c r="N145" s="24"/>
      <c r="O145" s="135"/>
      <c r="P145" s="135"/>
      <c r="Q145" s="135"/>
      <c r="R145" s="24"/>
      <c r="S145" s="24"/>
      <c r="T145" s="24"/>
      <c r="U145" s="24"/>
      <c r="V145" s="24"/>
      <c r="W145" s="109"/>
    </row>
    <row r="146" spans="1:23" s="23" customFormat="1">
      <c r="A146" s="40"/>
      <c r="B146" s="40"/>
      <c r="C146" s="40"/>
      <c r="D146" s="40"/>
      <c r="E146" s="40"/>
      <c r="F146" s="40"/>
      <c r="G146" s="133"/>
      <c r="H146" s="29"/>
      <c r="I146" s="134"/>
      <c r="J146" s="24"/>
      <c r="K146" s="24"/>
      <c r="L146" s="24"/>
      <c r="M146" s="24"/>
      <c r="N146" s="24"/>
      <c r="O146" s="135"/>
      <c r="P146" s="135"/>
      <c r="Q146" s="135"/>
      <c r="R146" s="24"/>
      <c r="S146" s="24"/>
      <c r="T146" s="24"/>
      <c r="U146" s="24"/>
      <c r="V146" s="24"/>
      <c r="W146" s="109"/>
    </row>
    <row r="147" spans="1:23" s="23" customFormat="1">
      <c r="A147" s="40"/>
      <c r="B147" s="40"/>
      <c r="C147" s="40"/>
      <c r="D147" s="40"/>
      <c r="E147" s="40"/>
      <c r="F147" s="40"/>
      <c r="G147" s="133"/>
      <c r="H147" s="29"/>
      <c r="I147" s="134"/>
      <c r="J147" s="24"/>
      <c r="K147" s="24"/>
      <c r="L147" s="24"/>
      <c r="M147" s="24"/>
      <c r="N147" s="24"/>
      <c r="O147" s="135"/>
      <c r="P147" s="135"/>
      <c r="Q147" s="135"/>
      <c r="R147" s="24"/>
      <c r="S147" s="24"/>
      <c r="T147" s="24"/>
      <c r="U147" s="24"/>
      <c r="V147" s="24"/>
      <c r="W147" s="109"/>
    </row>
    <row r="148" spans="1:23" s="23" customFormat="1">
      <c r="A148" s="40"/>
      <c r="B148" s="40"/>
      <c r="C148" s="40"/>
      <c r="D148" s="40"/>
      <c r="E148" s="40"/>
      <c r="F148" s="40"/>
      <c r="G148" s="133"/>
      <c r="H148" s="29"/>
      <c r="I148" s="134"/>
      <c r="J148" s="24"/>
      <c r="K148" s="24"/>
      <c r="L148" s="24"/>
      <c r="M148" s="24"/>
      <c r="N148" s="24"/>
      <c r="O148" s="135"/>
      <c r="P148" s="135"/>
      <c r="Q148" s="135"/>
      <c r="R148" s="24"/>
      <c r="S148" s="24"/>
      <c r="T148" s="24"/>
      <c r="U148" s="24"/>
      <c r="V148" s="24"/>
      <c r="W148" s="109"/>
    </row>
    <row r="149" spans="1:23" s="23" customFormat="1">
      <c r="A149" s="40"/>
      <c r="B149" s="40"/>
      <c r="C149" s="40"/>
      <c r="D149" s="40"/>
      <c r="E149" s="40"/>
      <c r="F149" s="40"/>
      <c r="G149" s="133"/>
      <c r="H149" s="29"/>
      <c r="I149" s="134"/>
      <c r="J149" s="24"/>
      <c r="K149" s="24"/>
      <c r="L149" s="24"/>
      <c r="M149" s="24"/>
      <c r="N149" s="24"/>
      <c r="O149" s="135"/>
      <c r="P149" s="135"/>
      <c r="Q149" s="135"/>
      <c r="R149" s="24"/>
      <c r="S149" s="24"/>
      <c r="T149" s="24"/>
      <c r="U149" s="24"/>
      <c r="V149" s="24"/>
      <c r="W149" s="109"/>
    </row>
    <row r="150" spans="1:23" s="23" customFormat="1">
      <c r="A150" s="40"/>
      <c r="B150" s="40"/>
      <c r="C150" s="40"/>
      <c r="D150" s="40"/>
      <c r="E150" s="40"/>
      <c r="F150" s="40"/>
      <c r="G150" s="133"/>
      <c r="H150" s="29"/>
      <c r="I150" s="134"/>
      <c r="J150" s="24"/>
      <c r="K150" s="24"/>
      <c r="L150" s="24"/>
      <c r="M150" s="24"/>
      <c r="N150" s="24"/>
      <c r="O150" s="135"/>
      <c r="P150" s="135"/>
      <c r="Q150" s="135"/>
      <c r="R150" s="24"/>
      <c r="S150" s="24"/>
      <c r="T150" s="24"/>
      <c r="U150" s="24"/>
      <c r="V150" s="24"/>
      <c r="W150" s="109"/>
    </row>
    <row r="151" spans="1:23" s="23" customFormat="1">
      <c r="A151" s="40"/>
      <c r="B151" s="40"/>
      <c r="C151" s="40"/>
      <c r="D151" s="40"/>
      <c r="E151" s="40"/>
      <c r="F151" s="40"/>
      <c r="G151" s="133"/>
      <c r="H151" s="29"/>
      <c r="I151" s="134"/>
      <c r="J151" s="24"/>
      <c r="K151" s="24"/>
      <c r="L151" s="24"/>
      <c r="M151" s="24"/>
      <c r="N151" s="24"/>
      <c r="O151" s="135"/>
      <c r="P151" s="135"/>
      <c r="Q151" s="135"/>
      <c r="R151" s="24"/>
      <c r="S151" s="24"/>
      <c r="T151" s="24"/>
      <c r="U151" s="24"/>
      <c r="V151" s="24"/>
      <c r="W151" s="109"/>
    </row>
    <row r="152" spans="1:23" s="23" customFormat="1">
      <c r="A152" s="40"/>
      <c r="B152" s="40"/>
      <c r="C152" s="40"/>
      <c r="D152" s="40"/>
      <c r="E152" s="40"/>
      <c r="F152" s="40"/>
      <c r="G152" s="133"/>
      <c r="H152" s="29"/>
      <c r="I152" s="134"/>
      <c r="J152" s="24"/>
      <c r="K152" s="24"/>
      <c r="L152" s="24"/>
      <c r="M152" s="24"/>
      <c r="N152" s="24"/>
      <c r="O152" s="135"/>
      <c r="P152" s="135"/>
      <c r="Q152" s="135"/>
      <c r="R152" s="24"/>
      <c r="S152" s="24"/>
      <c r="T152" s="24"/>
      <c r="U152" s="24"/>
      <c r="V152" s="24"/>
      <c r="W152" s="109"/>
    </row>
    <row r="153" spans="1:23" s="23" customFormat="1">
      <c r="A153" s="40"/>
      <c r="B153" s="40"/>
      <c r="C153" s="40"/>
      <c r="D153" s="40"/>
      <c r="E153" s="40"/>
      <c r="F153" s="40"/>
      <c r="G153" s="133"/>
      <c r="H153" s="29"/>
      <c r="I153" s="134"/>
      <c r="J153" s="24"/>
      <c r="K153" s="24"/>
      <c r="L153" s="24"/>
      <c r="M153" s="24"/>
      <c r="N153" s="24"/>
      <c r="O153" s="135"/>
      <c r="P153" s="135"/>
      <c r="Q153" s="135"/>
      <c r="R153" s="24"/>
      <c r="S153" s="24"/>
      <c r="T153" s="24"/>
      <c r="U153" s="24"/>
      <c r="V153" s="24"/>
      <c r="W153" s="109"/>
    </row>
    <row r="154" spans="1:23" s="23" customFormat="1">
      <c r="A154" s="40"/>
      <c r="B154" s="40"/>
      <c r="C154" s="40"/>
      <c r="D154" s="40"/>
      <c r="E154" s="40"/>
      <c r="F154" s="40"/>
      <c r="G154" s="133"/>
      <c r="H154" s="29"/>
      <c r="I154" s="134"/>
      <c r="J154" s="24"/>
      <c r="K154" s="24"/>
      <c r="L154" s="24"/>
      <c r="M154" s="24"/>
      <c r="N154" s="24"/>
      <c r="O154" s="135"/>
      <c r="P154" s="135"/>
      <c r="Q154" s="135"/>
      <c r="R154" s="24"/>
      <c r="S154" s="24"/>
      <c r="T154" s="24"/>
      <c r="U154" s="24"/>
      <c r="V154" s="24"/>
      <c r="W154" s="109"/>
    </row>
    <row r="155" spans="1:23" s="23" customFormat="1">
      <c r="A155" s="40"/>
      <c r="B155" s="40"/>
      <c r="C155" s="40"/>
      <c r="D155" s="40"/>
      <c r="E155" s="40"/>
      <c r="F155" s="40"/>
      <c r="G155" s="133"/>
      <c r="H155" s="29"/>
      <c r="I155" s="134"/>
      <c r="J155" s="24"/>
      <c r="K155" s="24"/>
      <c r="L155" s="24"/>
      <c r="M155" s="24"/>
      <c r="N155" s="24"/>
      <c r="O155" s="135"/>
      <c r="P155" s="135"/>
      <c r="Q155" s="135"/>
      <c r="R155" s="24"/>
      <c r="S155" s="24"/>
      <c r="T155" s="24"/>
      <c r="U155" s="24"/>
      <c r="V155" s="24"/>
      <c r="W155" s="109"/>
    </row>
    <row r="156" spans="1:23" s="23" customFormat="1">
      <c r="A156" s="40"/>
      <c r="B156" s="40"/>
      <c r="C156" s="40"/>
      <c r="D156" s="40"/>
      <c r="E156" s="40"/>
      <c r="F156" s="40"/>
      <c r="G156" s="133"/>
      <c r="H156" s="29"/>
      <c r="I156" s="134"/>
      <c r="J156" s="24"/>
      <c r="K156" s="24"/>
      <c r="L156" s="24"/>
      <c r="M156" s="24"/>
      <c r="N156" s="24"/>
      <c r="O156" s="135"/>
      <c r="P156" s="135"/>
      <c r="Q156" s="135"/>
      <c r="R156" s="24"/>
      <c r="S156" s="24"/>
      <c r="T156" s="24"/>
      <c r="U156" s="24"/>
      <c r="V156" s="24"/>
      <c r="W156" s="109"/>
    </row>
    <row r="157" spans="1:23" s="23" customFormat="1">
      <c r="A157" s="40"/>
      <c r="B157" s="40"/>
      <c r="C157" s="40"/>
      <c r="D157" s="40"/>
      <c r="E157" s="40"/>
      <c r="F157" s="40"/>
      <c r="G157" s="133"/>
      <c r="H157" s="29"/>
      <c r="I157" s="134"/>
      <c r="J157" s="24"/>
      <c r="K157" s="24"/>
      <c r="L157" s="24"/>
      <c r="M157" s="24"/>
      <c r="N157" s="24"/>
      <c r="O157" s="135"/>
      <c r="P157" s="135"/>
      <c r="Q157" s="135"/>
      <c r="R157" s="24"/>
      <c r="S157" s="24"/>
      <c r="T157" s="24"/>
      <c r="U157" s="24"/>
      <c r="V157" s="24"/>
      <c r="W157" s="109"/>
    </row>
    <row r="158" spans="1:23" s="23" customFormat="1">
      <c r="A158" s="40"/>
      <c r="B158" s="40"/>
      <c r="C158" s="40"/>
      <c r="D158" s="40"/>
      <c r="E158" s="40"/>
      <c r="F158" s="40"/>
      <c r="G158" s="133"/>
      <c r="H158" s="29"/>
      <c r="I158" s="134"/>
      <c r="J158" s="24"/>
      <c r="K158" s="24"/>
      <c r="L158" s="24"/>
      <c r="M158" s="24"/>
      <c r="N158" s="24"/>
      <c r="O158" s="135"/>
      <c r="P158" s="135"/>
      <c r="Q158" s="135"/>
      <c r="R158" s="24"/>
      <c r="S158" s="24"/>
      <c r="T158" s="24"/>
      <c r="U158" s="24"/>
      <c r="V158" s="24"/>
      <c r="W158" s="109"/>
    </row>
    <row r="159" spans="1:23" s="23" customFormat="1">
      <c r="A159" s="40"/>
      <c r="B159" s="40"/>
      <c r="C159" s="40"/>
      <c r="D159" s="40"/>
      <c r="E159" s="40"/>
      <c r="F159" s="40"/>
      <c r="G159" s="133"/>
      <c r="H159" s="29"/>
      <c r="I159" s="134"/>
      <c r="J159" s="24"/>
      <c r="K159" s="24"/>
      <c r="L159" s="24"/>
      <c r="M159" s="24"/>
      <c r="N159" s="24"/>
      <c r="O159" s="135"/>
      <c r="P159" s="135"/>
      <c r="Q159" s="135"/>
      <c r="R159" s="24"/>
      <c r="S159" s="24"/>
      <c r="T159" s="24"/>
      <c r="U159" s="24"/>
      <c r="V159" s="24"/>
      <c r="W159" s="109"/>
    </row>
    <row r="160" spans="1:23" s="23" customFormat="1">
      <c r="A160" s="40"/>
      <c r="B160" s="40"/>
      <c r="C160" s="40"/>
      <c r="D160" s="40"/>
      <c r="E160" s="40"/>
      <c r="F160" s="40"/>
      <c r="G160" s="133"/>
      <c r="H160" s="29"/>
      <c r="I160" s="134"/>
      <c r="J160" s="24"/>
      <c r="K160" s="24"/>
      <c r="L160" s="24"/>
      <c r="M160" s="24"/>
      <c r="N160" s="24"/>
      <c r="O160" s="135"/>
      <c r="P160" s="135"/>
      <c r="Q160" s="135"/>
      <c r="R160" s="24"/>
      <c r="S160" s="24"/>
      <c r="T160" s="24"/>
      <c r="U160" s="24"/>
      <c r="V160" s="24"/>
      <c r="W160" s="109"/>
    </row>
    <row r="161" spans="1:23" s="23" customFormat="1">
      <c r="A161" s="40"/>
      <c r="B161" s="40"/>
      <c r="C161" s="40"/>
      <c r="D161" s="40"/>
      <c r="E161" s="40"/>
      <c r="F161" s="40"/>
      <c r="G161" s="133"/>
      <c r="H161" s="29"/>
      <c r="I161" s="134"/>
      <c r="J161" s="24"/>
      <c r="K161" s="24"/>
      <c r="L161" s="24"/>
      <c r="M161" s="24"/>
      <c r="N161" s="24"/>
      <c r="O161" s="135"/>
      <c r="P161" s="135"/>
      <c r="Q161" s="135"/>
      <c r="R161" s="24"/>
      <c r="S161" s="24"/>
      <c r="T161" s="24"/>
      <c r="U161" s="24"/>
      <c r="V161" s="24"/>
      <c r="W161" s="109"/>
    </row>
    <row r="162" spans="1:23" s="23" customFormat="1">
      <c r="A162" s="40"/>
      <c r="B162" s="40"/>
      <c r="C162" s="40"/>
      <c r="D162" s="40"/>
      <c r="E162" s="40"/>
      <c r="F162" s="40"/>
      <c r="G162" s="133"/>
      <c r="H162" s="29"/>
      <c r="I162" s="134"/>
      <c r="J162" s="24"/>
      <c r="K162" s="24"/>
      <c r="L162" s="24"/>
      <c r="M162" s="24"/>
      <c r="N162" s="24"/>
      <c r="O162" s="135"/>
      <c r="P162" s="135"/>
      <c r="Q162" s="135"/>
      <c r="R162" s="24"/>
      <c r="S162" s="24"/>
      <c r="T162" s="24"/>
      <c r="U162" s="24"/>
      <c r="V162" s="24"/>
      <c r="W162" s="109"/>
    </row>
    <row r="163" spans="1:23" s="23" customFormat="1">
      <c r="A163" s="40"/>
      <c r="B163" s="40"/>
      <c r="C163" s="40"/>
      <c r="D163" s="40"/>
      <c r="E163" s="40"/>
      <c r="F163" s="40"/>
      <c r="G163" s="133"/>
      <c r="H163" s="29"/>
      <c r="I163" s="134"/>
      <c r="J163" s="24"/>
      <c r="K163" s="24"/>
      <c r="L163" s="24"/>
      <c r="M163" s="24"/>
      <c r="N163" s="24"/>
      <c r="O163" s="135"/>
      <c r="P163" s="135"/>
      <c r="Q163" s="135"/>
      <c r="R163" s="24"/>
      <c r="S163" s="24"/>
      <c r="T163" s="24"/>
      <c r="U163" s="24"/>
      <c r="V163" s="24"/>
      <c r="W163" s="109"/>
    </row>
    <row r="164" spans="1:23" s="23" customFormat="1">
      <c r="A164" s="40"/>
      <c r="B164" s="40"/>
      <c r="C164" s="40"/>
      <c r="D164" s="40"/>
      <c r="E164" s="40"/>
      <c r="F164" s="40"/>
      <c r="G164" s="133"/>
      <c r="H164" s="29"/>
      <c r="I164" s="134"/>
      <c r="J164" s="24"/>
      <c r="K164" s="24"/>
      <c r="L164" s="24"/>
      <c r="M164" s="24"/>
      <c r="N164" s="24"/>
      <c r="O164" s="135"/>
      <c r="P164" s="135"/>
      <c r="Q164" s="135"/>
      <c r="R164" s="24"/>
      <c r="S164" s="24"/>
      <c r="T164" s="24"/>
      <c r="U164" s="24"/>
      <c r="V164" s="24"/>
      <c r="W164" s="109"/>
    </row>
    <row r="165" spans="1:23" s="23" customFormat="1">
      <c r="A165" s="40"/>
      <c r="B165" s="40"/>
      <c r="C165" s="40"/>
      <c r="D165" s="40"/>
      <c r="E165" s="40"/>
      <c r="F165" s="40"/>
      <c r="G165" s="133"/>
      <c r="H165" s="29"/>
      <c r="I165" s="134"/>
      <c r="J165" s="24"/>
      <c r="K165" s="24"/>
      <c r="L165" s="24"/>
      <c r="M165" s="24"/>
      <c r="N165" s="24"/>
      <c r="O165" s="135"/>
      <c r="P165" s="135"/>
      <c r="Q165" s="135"/>
      <c r="R165" s="24"/>
      <c r="S165" s="24"/>
      <c r="T165" s="24"/>
      <c r="U165" s="24"/>
      <c r="V165" s="24"/>
      <c r="W165" s="109"/>
    </row>
    <row r="166" spans="1:23" s="23" customFormat="1">
      <c r="A166" s="40"/>
      <c r="B166" s="40"/>
      <c r="C166" s="40"/>
      <c r="D166" s="40"/>
      <c r="E166" s="40"/>
      <c r="F166" s="40"/>
      <c r="G166" s="133"/>
      <c r="H166" s="29"/>
      <c r="I166" s="134"/>
      <c r="J166" s="24"/>
      <c r="K166" s="24"/>
      <c r="L166" s="24"/>
      <c r="M166" s="24"/>
      <c r="N166" s="24"/>
      <c r="O166" s="135"/>
      <c r="P166" s="135"/>
      <c r="Q166" s="135"/>
      <c r="R166" s="24"/>
      <c r="S166" s="24"/>
      <c r="T166" s="24"/>
      <c r="U166" s="24"/>
      <c r="V166" s="24"/>
      <c r="W166" s="109"/>
    </row>
    <row r="167" spans="1:23" s="23" customFormat="1">
      <c r="A167" s="40"/>
      <c r="B167" s="40"/>
      <c r="C167" s="40"/>
      <c r="D167" s="40"/>
      <c r="E167" s="40"/>
      <c r="F167" s="40"/>
      <c r="G167" s="133"/>
      <c r="H167" s="29"/>
      <c r="I167" s="134"/>
      <c r="J167" s="24"/>
      <c r="K167" s="24"/>
      <c r="L167" s="24"/>
      <c r="M167" s="24"/>
      <c r="N167" s="24"/>
      <c r="O167" s="135"/>
      <c r="P167" s="135"/>
      <c r="Q167" s="135"/>
      <c r="R167" s="24"/>
      <c r="S167" s="24"/>
      <c r="T167" s="24"/>
      <c r="U167" s="24"/>
      <c r="V167" s="24"/>
      <c r="W167" s="109"/>
    </row>
    <row r="168" spans="1:23" s="23" customFormat="1">
      <c r="A168" s="40"/>
      <c r="B168" s="40"/>
      <c r="C168" s="40"/>
      <c r="D168" s="40"/>
      <c r="E168" s="40"/>
      <c r="F168" s="40"/>
      <c r="G168" s="133"/>
      <c r="H168" s="29"/>
      <c r="I168" s="134"/>
      <c r="J168" s="24"/>
      <c r="K168" s="24"/>
      <c r="L168" s="24"/>
      <c r="M168" s="24"/>
      <c r="N168" s="24"/>
      <c r="O168" s="135"/>
      <c r="P168" s="135"/>
      <c r="Q168" s="135"/>
      <c r="R168" s="24"/>
      <c r="S168" s="24"/>
      <c r="T168" s="24"/>
      <c r="U168" s="24"/>
      <c r="V168" s="24"/>
      <c r="W168" s="109"/>
    </row>
    <row r="169" spans="1:23" s="23" customFormat="1">
      <c r="A169" s="40"/>
      <c r="B169" s="40"/>
      <c r="C169" s="40"/>
      <c r="D169" s="40"/>
      <c r="E169" s="40"/>
      <c r="F169" s="40"/>
      <c r="G169" s="133"/>
      <c r="H169" s="29"/>
      <c r="I169" s="134"/>
      <c r="J169" s="24"/>
      <c r="K169" s="24"/>
      <c r="L169" s="24"/>
      <c r="M169" s="24"/>
      <c r="N169" s="24"/>
      <c r="O169" s="135"/>
      <c r="P169" s="135"/>
      <c r="Q169" s="135"/>
      <c r="R169" s="24"/>
      <c r="S169" s="24"/>
      <c r="T169" s="24"/>
      <c r="U169" s="24"/>
      <c r="V169" s="24"/>
      <c r="W169" s="109"/>
    </row>
    <row r="170" spans="1:23" s="23" customFormat="1">
      <c r="A170" s="40"/>
      <c r="B170" s="40"/>
      <c r="C170" s="40"/>
      <c r="D170" s="40"/>
      <c r="E170" s="40"/>
      <c r="F170" s="40"/>
      <c r="G170" s="133"/>
      <c r="H170" s="29"/>
      <c r="I170" s="134"/>
      <c r="J170" s="24"/>
      <c r="K170" s="24"/>
      <c r="L170" s="24"/>
      <c r="M170" s="24"/>
      <c r="N170" s="24"/>
      <c r="O170" s="135"/>
      <c r="P170" s="135"/>
      <c r="Q170" s="135"/>
      <c r="R170" s="24"/>
      <c r="S170" s="24"/>
      <c r="T170" s="24"/>
      <c r="U170" s="24"/>
      <c r="V170" s="24"/>
      <c r="W170" s="109"/>
    </row>
    <row r="171" spans="1:23" s="23" customFormat="1">
      <c r="A171" s="40"/>
      <c r="B171" s="40"/>
      <c r="C171" s="40"/>
      <c r="D171" s="40"/>
      <c r="E171" s="40"/>
      <c r="F171" s="40"/>
      <c r="G171" s="133"/>
      <c r="H171" s="29"/>
      <c r="I171" s="134"/>
      <c r="J171" s="24"/>
      <c r="K171" s="24"/>
      <c r="L171" s="24"/>
      <c r="M171" s="24"/>
      <c r="N171" s="24"/>
      <c r="O171" s="135"/>
      <c r="P171" s="135"/>
      <c r="Q171" s="135"/>
      <c r="R171" s="24"/>
      <c r="S171" s="24"/>
      <c r="T171" s="24"/>
      <c r="U171" s="24"/>
      <c r="V171" s="24"/>
      <c r="W171" s="109"/>
    </row>
    <row r="172" spans="1:23" s="23" customFormat="1">
      <c r="A172" s="40"/>
      <c r="B172" s="40"/>
      <c r="C172" s="40"/>
      <c r="D172" s="40"/>
      <c r="E172" s="40"/>
      <c r="F172" s="40"/>
      <c r="G172" s="133"/>
      <c r="H172" s="29"/>
      <c r="I172" s="134"/>
      <c r="J172" s="24"/>
      <c r="K172" s="24"/>
      <c r="L172" s="24"/>
      <c r="M172" s="24"/>
      <c r="N172" s="24"/>
      <c r="O172" s="135"/>
      <c r="P172" s="135"/>
      <c r="Q172" s="135"/>
      <c r="R172" s="24"/>
      <c r="S172" s="24"/>
      <c r="T172" s="24"/>
      <c r="U172" s="24"/>
      <c r="V172" s="24"/>
      <c r="W172" s="109"/>
    </row>
    <row r="173" spans="1:23" s="23" customFormat="1">
      <c r="A173" s="40"/>
      <c r="B173" s="40"/>
      <c r="C173" s="40"/>
      <c r="D173" s="40"/>
      <c r="E173" s="40"/>
      <c r="F173" s="40"/>
      <c r="G173" s="133"/>
      <c r="H173" s="29"/>
      <c r="I173" s="134"/>
      <c r="J173" s="24"/>
      <c r="K173" s="24"/>
      <c r="L173" s="24"/>
      <c r="M173" s="24"/>
      <c r="N173" s="24"/>
      <c r="O173" s="135"/>
      <c r="P173" s="135"/>
      <c r="Q173" s="135"/>
      <c r="R173" s="24"/>
      <c r="S173" s="24"/>
      <c r="T173" s="24"/>
      <c r="U173" s="24"/>
      <c r="V173" s="24"/>
      <c r="W173" s="109"/>
    </row>
    <row r="174" spans="1:23" s="23" customFormat="1">
      <c r="A174" s="40"/>
      <c r="B174" s="40"/>
      <c r="C174" s="40"/>
      <c r="D174" s="40"/>
      <c r="E174" s="40"/>
      <c r="F174" s="40"/>
      <c r="G174" s="133"/>
      <c r="H174" s="29"/>
      <c r="I174" s="134"/>
      <c r="J174" s="24"/>
      <c r="K174" s="24"/>
      <c r="L174" s="24"/>
      <c r="M174" s="24"/>
      <c r="N174" s="24"/>
      <c r="O174" s="135"/>
      <c r="P174" s="135"/>
      <c r="Q174" s="135"/>
      <c r="R174" s="24"/>
      <c r="S174" s="24"/>
      <c r="T174" s="24"/>
      <c r="U174" s="24"/>
      <c r="V174" s="24"/>
      <c r="W174" s="109"/>
    </row>
    <row r="175" spans="1:23" s="23" customFormat="1">
      <c r="A175" s="40"/>
      <c r="B175" s="40"/>
      <c r="C175" s="40"/>
      <c r="D175" s="40"/>
      <c r="E175" s="40"/>
      <c r="F175" s="40"/>
      <c r="G175" s="133"/>
      <c r="H175" s="29"/>
      <c r="I175" s="134"/>
      <c r="J175" s="24"/>
      <c r="K175" s="24"/>
      <c r="L175" s="24"/>
      <c r="M175" s="24"/>
      <c r="N175" s="24"/>
      <c r="O175" s="135"/>
      <c r="P175" s="135"/>
      <c r="Q175" s="135"/>
      <c r="R175" s="24"/>
      <c r="S175" s="24"/>
      <c r="T175" s="24"/>
      <c r="U175" s="24"/>
      <c r="V175" s="24"/>
      <c r="W175" s="109"/>
    </row>
    <row r="176" spans="1:23" s="23" customFormat="1">
      <c r="A176" s="40"/>
      <c r="B176" s="40"/>
      <c r="C176" s="40"/>
      <c r="D176" s="40"/>
      <c r="E176" s="40"/>
      <c r="F176" s="40"/>
      <c r="G176" s="133"/>
      <c r="H176" s="29"/>
      <c r="I176" s="134"/>
      <c r="J176" s="24"/>
      <c r="K176" s="24"/>
      <c r="L176" s="24"/>
      <c r="M176" s="24"/>
      <c r="N176" s="24"/>
      <c r="O176" s="135"/>
      <c r="P176" s="135"/>
      <c r="Q176" s="135"/>
      <c r="R176" s="24"/>
      <c r="S176" s="24"/>
      <c r="T176" s="24"/>
      <c r="U176" s="24"/>
      <c r="V176" s="24"/>
      <c r="W176" s="109"/>
    </row>
    <row r="177" spans="1:23" s="23" customFormat="1">
      <c r="A177" s="40"/>
      <c r="B177" s="40"/>
      <c r="C177" s="40"/>
      <c r="D177" s="40"/>
      <c r="E177" s="40"/>
      <c r="F177" s="40"/>
      <c r="G177" s="133"/>
      <c r="H177" s="29"/>
      <c r="I177" s="134"/>
      <c r="J177" s="24"/>
      <c r="K177" s="24"/>
      <c r="L177" s="24"/>
      <c r="M177" s="24"/>
      <c r="N177" s="24"/>
      <c r="O177" s="135"/>
      <c r="P177" s="135"/>
      <c r="Q177" s="135"/>
      <c r="R177" s="24"/>
      <c r="S177" s="24"/>
      <c r="T177" s="24"/>
      <c r="U177" s="24"/>
      <c r="V177" s="24"/>
      <c r="W177" s="109"/>
    </row>
    <row r="178" spans="1:23" s="23" customFormat="1">
      <c r="A178" s="40"/>
      <c r="B178" s="40"/>
      <c r="C178" s="40"/>
      <c r="D178" s="40"/>
      <c r="E178" s="40"/>
      <c r="F178" s="40"/>
      <c r="G178" s="133"/>
      <c r="H178" s="29"/>
      <c r="I178" s="134"/>
      <c r="J178" s="24"/>
      <c r="K178" s="24"/>
      <c r="L178" s="24"/>
      <c r="M178" s="24"/>
      <c r="N178" s="24"/>
      <c r="O178" s="135"/>
      <c r="P178" s="135"/>
      <c r="Q178" s="135"/>
      <c r="R178" s="24"/>
      <c r="S178" s="24"/>
      <c r="T178" s="24"/>
      <c r="U178" s="24"/>
      <c r="V178" s="24"/>
      <c r="W178" s="109"/>
    </row>
    <row r="179" spans="1:23" s="23" customFormat="1">
      <c r="A179" s="40"/>
      <c r="B179" s="40"/>
      <c r="C179" s="40"/>
      <c r="D179" s="40"/>
      <c r="E179" s="40"/>
      <c r="F179" s="40"/>
      <c r="G179" s="133"/>
      <c r="H179" s="29"/>
      <c r="I179" s="134"/>
      <c r="J179" s="24"/>
      <c r="K179" s="24"/>
      <c r="L179" s="24"/>
      <c r="M179" s="24"/>
      <c r="N179" s="24"/>
      <c r="O179" s="135"/>
      <c r="P179" s="135"/>
      <c r="Q179" s="135"/>
      <c r="R179" s="24"/>
      <c r="S179" s="24"/>
      <c r="T179" s="24"/>
      <c r="U179" s="24"/>
      <c r="V179" s="24"/>
      <c r="W179" s="109"/>
    </row>
    <row r="180" spans="1:23" s="23" customFormat="1">
      <c r="A180" s="40"/>
      <c r="B180" s="40"/>
      <c r="C180" s="40"/>
      <c r="D180" s="40"/>
      <c r="E180" s="40"/>
      <c r="F180" s="40"/>
      <c r="G180" s="133"/>
      <c r="H180" s="29"/>
      <c r="I180" s="134"/>
      <c r="J180" s="24"/>
      <c r="K180" s="24"/>
      <c r="L180" s="24"/>
      <c r="M180" s="24"/>
      <c r="N180" s="24"/>
      <c r="O180" s="135"/>
      <c r="P180" s="135"/>
      <c r="Q180" s="135"/>
      <c r="R180" s="24"/>
      <c r="S180" s="24"/>
      <c r="T180" s="24"/>
      <c r="U180" s="24"/>
      <c r="V180" s="24"/>
      <c r="W180" s="109"/>
    </row>
    <row r="181" spans="1:23" s="23" customFormat="1">
      <c r="A181" s="40"/>
      <c r="B181" s="40"/>
      <c r="C181" s="40"/>
      <c r="D181" s="40"/>
      <c r="E181" s="40"/>
      <c r="F181" s="40"/>
      <c r="G181" s="133"/>
      <c r="H181" s="29"/>
      <c r="I181" s="134"/>
      <c r="J181" s="24"/>
      <c r="K181" s="24"/>
      <c r="L181" s="24"/>
      <c r="M181" s="24"/>
      <c r="N181" s="24"/>
      <c r="O181" s="135"/>
      <c r="P181" s="135"/>
      <c r="Q181" s="135"/>
      <c r="R181" s="24"/>
      <c r="S181" s="24"/>
      <c r="T181" s="24"/>
      <c r="U181" s="24"/>
      <c r="V181" s="24"/>
      <c r="W181" s="109"/>
    </row>
    <row r="182" spans="1:23" s="23" customFormat="1">
      <c r="A182" s="40"/>
      <c r="B182" s="40"/>
      <c r="C182" s="40"/>
      <c r="D182" s="40"/>
      <c r="E182" s="40"/>
      <c r="F182" s="40"/>
      <c r="G182" s="133"/>
      <c r="H182" s="29"/>
      <c r="I182" s="134"/>
      <c r="J182" s="24"/>
      <c r="K182" s="24"/>
      <c r="L182" s="24"/>
      <c r="M182" s="24"/>
      <c r="N182" s="24"/>
      <c r="O182" s="135"/>
      <c r="P182" s="135"/>
      <c r="Q182" s="135"/>
      <c r="R182" s="24"/>
      <c r="S182" s="24"/>
      <c r="T182" s="24"/>
      <c r="U182" s="24"/>
      <c r="V182" s="24"/>
      <c r="W182" s="109"/>
    </row>
    <row r="183" spans="1:23" s="23" customFormat="1">
      <c r="A183" s="40"/>
      <c r="B183" s="40"/>
      <c r="C183" s="40"/>
      <c r="D183" s="40"/>
      <c r="E183" s="40"/>
      <c r="F183" s="40"/>
      <c r="G183" s="133"/>
      <c r="H183" s="29"/>
      <c r="I183" s="134"/>
      <c r="J183" s="24"/>
      <c r="K183" s="24"/>
      <c r="L183" s="24"/>
      <c r="M183" s="24"/>
      <c r="N183" s="24"/>
      <c r="O183" s="135"/>
      <c r="P183" s="135"/>
      <c r="Q183" s="135"/>
      <c r="R183" s="24"/>
      <c r="S183" s="24"/>
      <c r="T183" s="24"/>
      <c r="U183" s="24"/>
      <c r="V183" s="24"/>
      <c r="W183" s="109"/>
    </row>
    <row r="184" spans="1:23" s="23" customFormat="1">
      <c r="A184" s="40"/>
      <c r="B184" s="40"/>
      <c r="C184" s="40"/>
      <c r="D184" s="40"/>
      <c r="E184" s="40"/>
      <c r="F184" s="40"/>
      <c r="G184" s="133"/>
      <c r="H184" s="29"/>
      <c r="I184" s="134"/>
      <c r="J184" s="24"/>
      <c r="K184" s="24"/>
      <c r="L184" s="24"/>
      <c r="M184" s="24"/>
      <c r="N184" s="24"/>
      <c r="O184" s="135"/>
      <c r="P184" s="135"/>
      <c r="Q184" s="135"/>
      <c r="R184" s="24"/>
      <c r="S184" s="24"/>
      <c r="T184" s="24"/>
      <c r="U184" s="24"/>
      <c r="V184" s="24"/>
      <c r="W184" s="109"/>
    </row>
    <row r="185" spans="1:23" s="23" customFormat="1">
      <c r="A185" s="40"/>
      <c r="B185" s="40"/>
      <c r="C185" s="40"/>
      <c r="D185" s="40"/>
      <c r="E185" s="40"/>
      <c r="F185" s="40"/>
      <c r="G185" s="133"/>
      <c r="H185" s="29"/>
      <c r="I185" s="134"/>
      <c r="J185" s="24"/>
      <c r="K185" s="24"/>
      <c r="L185" s="24"/>
      <c r="M185" s="24"/>
      <c r="N185" s="24"/>
      <c r="O185" s="135"/>
      <c r="P185" s="135"/>
      <c r="Q185" s="135"/>
      <c r="R185" s="24"/>
      <c r="S185" s="24"/>
      <c r="T185" s="24"/>
      <c r="U185" s="24"/>
      <c r="V185" s="24"/>
      <c r="W185" s="109"/>
    </row>
    <row r="186" spans="1:23" s="23" customFormat="1">
      <c r="A186" s="40"/>
      <c r="B186" s="40"/>
      <c r="C186" s="40"/>
      <c r="D186" s="40"/>
      <c r="E186" s="40"/>
      <c r="F186" s="40"/>
      <c r="G186" s="133"/>
      <c r="H186" s="29"/>
      <c r="I186" s="134"/>
      <c r="J186" s="24"/>
      <c r="K186" s="24"/>
      <c r="L186" s="24"/>
      <c r="M186" s="24"/>
      <c r="N186" s="24"/>
      <c r="O186" s="135"/>
      <c r="P186" s="135"/>
      <c r="Q186" s="135"/>
      <c r="R186" s="24"/>
      <c r="S186" s="24"/>
      <c r="T186" s="24"/>
      <c r="U186" s="24"/>
      <c r="V186" s="24"/>
      <c r="W186" s="109"/>
    </row>
    <row r="187" spans="1:23" s="23" customFormat="1">
      <c r="A187" s="40"/>
      <c r="B187" s="40"/>
      <c r="C187" s="40"/>
      <c r="D187" s="40"/>
      <c r="E187" s="40"/>
      <c r="F187" s="40"/>
      <c r="G187" s="133"/>
      <c r="H187" s="29"/>
      <c r="I187" s="134"/>
      <c r="J187" s="24"/>
      <c r="K187" s="24"/>
      <c r="L187" s="24"/>
      <c r="M187" s="24"/>
      <c r="N187" s="24"/>
      <c r="O187" s="135"/>
      <c r="P187" s="135"/>
      <c r="Q187" s="135"/>
      <c r="R187" s="24"/>
      <c r="S187" s="24"/>
      <c r="T187" s="24"/>
      <c r="U187" s="24"/>
      <c r="V187" s="24"/>
      <c r="W187" s="109"/>
    </row>
    <row r="188" spans="1:23" s="23" customFormat="1">
      <c r="A188" s="40"/>
      <c r="B188" s="40"/>
      <c r="C188" s="40"/>
      <c r="D188" s="40"/>
      <c r="E188" s="40"/>
      <c r="F188" s="40"/>
      <c r="G188" s="133"/>
      <c r="H188" s="29"/>
      <c r="I188" s="134"/>
      <c r="J188" s="24"/>
      <c r="K188" s="24"/>
      <c r="L188" s="24"/>
      <c r="M188" s="24"/>
      <c r="N188" s="24"/>
      <c r="O188" s="135"/>
      <c r="P188" s="135"/>
      <c r="Q188" s="135"/>
      <c r="R188" s="24"/>
      <c r="S188" s="24"/>
      <c r="T188" s="24"/>
      <c r="U188" s="24"/>
      <c r="V188" s="24"/>
      <c r="W188" s="109"/>
    </row>
    <row r="189" spans="1:23" s="23" customFormat="1">
      <c r="A189" s="40"/>
      <c r="B189" s="40"/>
      <c r="C189" s="40"/>
      <c r="D189" s="40"/>
      <c r="E189" s="40"/>
      <c r="F189" s="40"/>
      <c r="G189" s="133"/>
      <c r="H189" s="29"/>
      <c r="I189" s="134"/>
      <c r="J189" s="24"/>
      <c r="K189" s="24"/>
      <c r="L189" s="24"/>
      <c r="M189" s="24"/>
      <c r="N189" s="24"/>
      <c r="O189" s="135"/>
      <c r="P189" s="135"/>
      <c r="Q189" s="135"/>
      <c r="R189" s="24"/>
      <c r="S189" s="24"/>
      <c r="T189" s="24"/>
      <c r="U189" s="24"/>
      <c r="V189" s="24"/>
      <c r="W189" s="109"/>
    </row>
    <row r="190" spans="1:23" s="23" customFormat="1">
      <c r="A190" s="40"/>
      <c r="B190" s="40"/>
      <c r="C190" s="40"/>
      <c r="D190" s="40"/>
      <c r="E190" s="40"/>
      <c r="F190" s="40"/>
      <c r="G190" s="133"/>
      <c r="H190" s="29"/>
      <c r="I190" s="134"/>
      <c r="J190" s="24"/>
      <c r="K190" s="24"/>
      <c r="L190" s="24"/>
      <c r="M190" s="24"/>
      <c r="N190" s="24"/>
      <c r="O190" s="135"/>
      <c r="P190" s="135"/>
      <c r="Q190" s="135"/>
      <c r="R190" s="24"/>
      <c r="S190" s="24"/>
      <c r="T190" s="24"/>
      <c r="U190" s="24"/>
      <c r="V190" s="24"/>
      <c r="W190" s="109"/>
    </row>
    <row r="191" spans="1:23" s="23" customFormat="1">
      <c r="A191" s="40"/>
      <c r="B191" s="40"/>
      <c r="C191" s="40"/>
      <c r="D191" s="40"/>
      <c r="E191" s="40"/>
      <c r="F191" s="40"/>
      <c r="G191" s="133"/>
      <c r="H191" s="29"/>
      <c r="I191" s="134"/>
      <c r="J191" s="24"/>
      <c r="K191" s="24"/>
      <c r="L191" s="24"/>
      <c r="M191" s="24"/>
      <c r="N191" s="24"/>
      <c r="O191" s="135"/>
      <c r="P191" s="135"/>
      <c r="Q191" s="135"/>
      <c r="R191" s="24"/>
      <c r="S191" s="24"/>
      <c r="T191" s="24"/>
      <c r="U191" s="24"/>
      <c r="V191" s="24"/>
      <c r="W191" s="109"/>
    </row>
    <row r="192" spans="1:23" s="23" customFormat="1">
      <c r="A192" s="40"/>
      <c r="B192" s="40"/>
      <c r="C192" s="40"/>
      <c r="D192" s="40"/>
      <c r="E192" s="40"/>
      <c r="F192" s="40"/>
      <c r="G192" s="133"/>
      <c r="H192" s="29"/>
      <c r="I192" s="134"/>
      <c r="J192" s="24"/>
      <c r="K192" s="24"/>
      <c r="L192" s="24"/>
      <c r="M192" s="24"/>
      <c r="N192" s="24"/>
      <c r="O192" s="135"/>
      <c r="P192" s="135"/>
      <c r="Q192" s="135"/>
      <c r="R192" s="24"/>
      <c r="S192" s="24"/>
      <c r="T192" s="24"/>
      <c r="U192" s="24"/>
      <c r="V192" s="24"/>
      <c r="W192" s="109"/>
    </row>
    <row r="193" spans="1:23" s="23" customFormat="1">
      <c r="A193" s="40"/>
      <c r="B193" s="40"/>
      <c r="C193" s="40"/>
      <c r="D193" s="40"/>
      <c r="E193" s="40"/>
      <c r="F193" s="40"/>
      <c r="G193" s="133"/>
      <c r="H193" s="29"/>
      <c r="I193" s="134"/>
      <c r="J193" s="24"/>
      <c r="K193" s="24"/>
      <c r="L193" s="24"/>
      <c r="M193" s="24"/>
      <c r="N193" s="24"/>
      <c r="O193" s="135"/>
      <c r="P193" s="135"/>
      <c r="Q193" s="135"/>
      <c r="R193" s="24"/>
      <c r="S193" s="24"/>
      <c r="T193" s="24"/>
      <c r="U193" s="24"/>
      <c r="V193" s="24"/>
      <c r="W193" s="109"/>
    </row>
    <row r="194" spans="1:23" s="23" customFormat="1">
      <c r="A194" s="40"/>
      <c r="B194" s="40"/>
      <c r="C194" s="40"/>
      <c r="D194" s="40"/>
      <c r="E194" s="40"/>
      <c r="F194" s="40"/>
      <c r="G194" s="133"/>
      <c r="H194" s="29"/>
      <c r="I194" s="134"/>
      <c r="J194" s="24"/>
      <c r="K194" s="24"/>
      <c r="L194" s="24"/>
      <c r="M194" s="24"/>
      <c r="N194" s="24"/>
      <c r="O194" s="135"/>
      <c r="P194" s="135"/>
      <c r="Q194" s="135"/>
      <c r="R194" s="24"/>
      <c r="S194" s="24"/>
      <c r="T194" s="24"/>
      <c r="U194" s="24"/>
      <c r="V194" s="24"/>
      <c r="W194" s="109"/>
    </row>
    <row r="195" spans="1:23" s="23" customFormat="1">
      <c r="A195" s="40"/>
      <c r="B195" s="40"/>
      <c r="C195" s="40"/>
      <c r="D195" s="40"/>
      <c r="E195" s="40"/>
      <c r="F195" s="40"/>
      <c r="G195" s="133"/>
      <c r="H195" s="29"/>
      <c r="I195" s="134"/>
      <c r="J195" s="24"/>
      <c r="K195" s="24"/>
      <c r="L195" s="24"/>
      <c r="M195" s="24"/>
      <c r="N195" s="24"/>
      <c r="O195" s="135"/>
      <c r="P195" s="135"/>
      <c r="Q195" s="135"/>
      <c r="R195" s="24"/>
      <c r="S195" s="24"/>
      <c r="T195" s="24"/>
      <c r="U195" s="24"/>
      <c r="V195" s="24"/>
      <c r="W195" s="109"/>
    </row>
    <row r="196" spans="1:23" s="23" customFormat="1">
      <c r="A196" s="40"/>
      <c r="B196" s="40"/>
      <c r="C196" s="40"/>
      <c r="D196" s="40"/>
      <c r="E196" s="40"/>
      <c r="F196" s="40"/>
      <c r="G196" s="133"/>
      <c r="H196" s="29"/>
      <c r="I196" s="134"/>
      <c r="J196" s="24"/>
      <c r="K196" s="24"/>
      <c r="L196" s="24"/>
      <c r="M196" s="24"/>
      <c r="N196" s="24"/>
      <c r="O196" s="135"/>
      <c r="P196" s="135"/>
      <c r="Q196" s="135"/>
      <c r="R196" s="24"/>
      <c r="S196" s="24"/>
      <c r="T196" s="24"/>
      <c r="U196" s="24"/>
      <c r="V196" s="24"/>
      <c r="W196" s="109"/>
    </row>
    <row r="197" spans="1:23" s="23" customFormat="1">
      <c r="A197" s="40"/>
      <c r="B197" s="40"/>
      <c r="C197" s="40"/>
      <c r="D197" s="40"/>
      <c r="E197" s="40"/>
      <c r="F197" s="40"/>
      <c r="G197" s="133"/>
      <c r="H197" s="29"/>
      <c r="I197" s="134"/>
      <c r="J197" s="24"/>
      <c r="K197" s="24"/>
      <c r="L197" s="24"/>
      <c r="M197" s="24"/>
      <c r="N197" s="24"/>
      <c r="O197" s="135"/>
      <c r="P197" s="135"/>
      <c r="Q197" s="135"/>
      <c r="R197" s="24"/>
      <c r="S197" s="24"/>
      <c r="T197" s="24"/>
      <c r="U197" s="24"/>
      <c r="V197" s="24"/>
      <c r="W197" s="109"/>
    </row>
    <row r="198" spans="1:23" s="23" customFormat="1">
      <c r="A198" s="40"/>
      <c r="B198" s="40"/>
      <c r="C198" s="40"/>
      <c r="D198" s="40"/>
      <c r="E198" s="40"/>
      <c r="F198" s="40"/>
      <c r="G198" s="133"/>
      <c r="H198" s="29"/>
      <c r="I198" s="134"/>
      <c r="J198" s="24"/>
      <c r="K198" s="24"/>
      <c r="L198" s="24"/>
      <c r="M198" s="24"/>
      <c r="N198" s="24"/>
      <c r="O198" s="135"/>
      <c r="P198" s="135"/>
      <c r="Q198" s="135"/>
      <c r="R198" s="24"/>
      <c r="S198" s="24"/>
      <c r="T198" s="24"/>
      <c r="U198" s="24"/>
      <c r="V198" s="24"/>
      <c r="W198" s="109"/>
    </row>
    <row r="199" spans="1:23" s="23" customFormat="1">
      <c r="A199" s="40"/>
      <c r="B199" s="40"/>
      <c r="C199" s="40"/>
      <c r="D199" s="40"/>
      <c r="E199" s="40"/>
      <c r="F199" s="40"/>
      <c r="G199" s="133"/>
      <c r="H199" s="29"/>
      <c r="I199" s="134"/>
      <c r="J199" s="24"/>
      <c r="K199" s="24"/>
      <c r="L199" s="24"/>
      <c r="M199" s="24"/>
      <c r="N199" s="24"/>
      <c r="O199" s="135"/>
      <c r="P199" s="135"/>
      <c r="Q199" s="135"/>
      <c r="R199" s="24"/>
      <c r="S199" s="24"/>
      <c r="T199" s="24"/>
      <c r="U199" s="24"/>
      <c r="V199" s="24"/>
      <c r="W199" s="109"/>
    </row>
    <row r="200" spans="1:23" s="23" customFormat="1">
      <c r="A200" s="40"/>
      <c r="B200" s="40"/>
      <c r="C200" s="40"/>
      <c r="D200" s="40"/>
      <c r="E200" s="40"/>
      <c r="F200" s="40"/>
      <c r="G200" s="133"/>
      <c r="H200" s="29"/>
      <c r="I200" s="134"/>
      <c r="J200" s="24"/>
      <c r="K200" s="24"/>
      <c r="L200" s="24"/>
      <c r="M200" s="24"/>
      <c r="N200" s="24"/>
      <c r="O200" s="135"/>
      <c r="P200" s="135"/>
      <c r="Q200" s="135"/>
      <c r="R200" s="24"/>
      <c r="S200" s="24"/>
      <c r="T200" s="24"/>
      <c r="U200" s="24"/>
      <c r="V200" s="24"/>
      <c r="W200" s="109"/>
    </row>
    <row r="201" spans="1:23" s="23" customFormat="1">
      <c r="A201" s="40"/>
      <c r="B201" s="40"/>
      <c r="C201" s="40"/>
      <c r="D201" s="40"/>
      <c r="E201" s="40"/>
      <c r="F201" s="40"/>
      <c r="G201" s="133"/>
      <c r="H201" s="29"/>
      <c r="I201" s="134"/>
      <c r="J201" s="24"/>
      <c r="K201" s="24"/>
      <c r="L201" s="24"/>
      <c r="M201" s="24"/>
      <c r="N201" s="24"/>
      <c r="O201" s="135"/>
      <c r="P201" s="135"/>
      <c r="Q201" s="135"/>
      <c r="R201" s="24"/>
      <c r="S201" s="24"/>
      <c r="T201" s="24"/>
      <c r="U201" s="24"/>
      <c r="V201" s="24"/>
      <c r="W201" s="109"/>
    </row>
    <row r="202" spans="1:23" s="23" customFormat="1">
      <c r="A202" s="40"/>
      <c r="B202" s="40"/>
      <c r="C202" s="40"/>
      <c r="D202" s="40"/>
      <c r="E202" s="40"/>
      <c r="F202" s="40"/>
      <c r="G202" s="133"/>
      <c r="H202" s="29"/>
      <c r="I202" s="134"/>
      <c r="J202" s="24"/>
      <c r="K202" s="24"/>
      <c r="L202" s="24"/>
      <c r="M202" s="24"/>
      <c r="N202" s="24"/>
      <c r="O202" s="135"/>
      <c r="P202" s="135"/>
      <c r="Q202" s="135"/>
      <c r="R202" s="24"/>
      <c r="S202" s="24"/>
      <c r="T202" s="24"/>
      <c r="U202" s="24"/>
      <c r="V202" s="24"/>
      <c r="W202" s="109"/>
    </row>
    <row r="203" spans="1:23" s="23" customFormat="1">
      <c r="A203" s="40"/>
      <c r="B203" s="40"/>
      <c r="C203" s="40"/>
      <c r="D203" s="40"/>
      <c r="E203" s="40"/>
      <c r="F203" s="40"/>
      <c r="G203" s="133"/>
      <c r="H203" s="29"/>
      <c r="I203" s="134"/>
      <c r="J203" s="24"/>
      <c r="K203" s="24"/>
      <c r="L203" s="24"/>
      <c r="M203" s="24"/>
      <c r="N203" s="24"/>
      <c r="O203" s="135"/>
      <c r="P203" s="135"/>
      <c r="Q203" s="135"/>
      <c r="R203" s="24"/>
      <c r="S203" s="24"/>
      <c r="T203" s="24"/>
      <c r="U203" s="24"/>
      <c r="V203" s="24"/>
      <c r="W203" s="109"/>
    </row>
    <row r="204" spans="1:23" s="23" customFormat="1">
      <c r="A204" s="40"/>
      <c r="B204" s="40"/>
      <c r="C204" s="40"/>
      <c r="D204" s="40"/>
      <c r="E204" s="40"/>
      <c r="F204" s="40"/>
      <c r="G204" s="133"/>
      <c r="H204" s="29"/>
      <c r="I204" s="134"/>
      <c r="J204" s="24"/>
      <c r="K204" s="24"/>
      <c r="L204" s="24"/>
      <c r="M204" s="24"/>
      <c r="N204" s="24"/>
      <c r="O204" s="135"/>
      <c r="P204" s="135"/>
      <c r="Q204" s="135"/>
      <c r="R204" s="24"/>
      <c r="S204" s="24"/>
      <c r="T204" s="24"/>
      <c r="U204" s="24"/>
      <c r="V204" s="24"/>
      <c r="W204" s="109"/>
    </row>
    <row r="205" spans="1:23" s="23" customFormat="1">
      <c r="A205" s="40"/>
      <c r="B205" s="40"/>
      <c r="C205" s="40"/>
      <c r="D205" s="40"/>
      <c r="E205" s="40"/>
      <c r="F205" s="40"/>
      <c r="G205" s="133"/>
      <c r="H205" s="29"/>
      <c r="I205" s="134"/>
      <c r="J205" s="24"/>
      <c r="K205" s="24"/>
      <c r="L205" s="24"/>
      <c r="M205" s="24"/>
      <c r="N205" s="24"/>
      <c r="O205" s="135"/>
      <c r="P205" s="135"/>
      <c r="Q205" s="135"/>
      <c r="R205" s="24"/>
      <c r="S205" s="24"/>
      <c r="T205" s="24"/>
      <c r="U205" s="24"/>
      <c r="V205" s="24"/>
      <c r="W205" s="109"/>
    </row>
    <row r="206" spans="1:23" s="23" customFormat="1">
      <c r="A206" s="40"/>
      <c r="B206" s="40"/>
      <c r="C206" s="40"/>
      <c r="D206" s="40"/>
      <c r="E206" s="40"/>
      <c r="F206" s="40"/>
      <c r="G206" s="133"/>
      <c r="H206" s="29"/>
      <c r="I206" s="134"/>
      <c r="J206" s="24"/>
      <c r="K206" s="24"/>
      <c r="L206" s="24"/>
      <c r="M206" s="24"/>
      <c r="N206" s="24"/>
      <c r="O206" s="135"/>
      <c r="P206" s="135"/>
      <c r="Q206" s="135"/>
      <c r="R206" s="24"/>
      <c r="S206" s="24"/>
      <c r="T206" s="24"/>
      <c r="U206" s="24"/>
      <c r="V206" s="24"/>
      <c r="W206" s="109"/>
    </row>
    <row r="207" spans="1:23" s="23" customFormat="1">
      <c r="A207" s="40"/>
      <c r="B207" s="40"/>
      <c r="C207" s="40"/>
      <c r="D207" s="40"/>
      <c r="E207" s="40"/>
      <c r="F207" s="40"/>
      <c r="G207" s="133"/>
      <c r="H207" s="29"/>
      <c r="I207" s="134"/>
      <c r="J207" s="24"/>
      <c r="K207" s="24"/>
      <c r="L207" s="24"/>
      <c r="M207" s="24"/>
      <c r="N207" s="24"/>
      <c r="O207" s="135"/>
      <c r="P207" s="135"/>
      <c r="Q207" s="135"/>
      <c r="R207" s="24"/>
      <c r="S207" s="24"/>
      <c r="T207" s="24"/>
      <c r="U207" s="24"/>
      <c r="V207" s="24"/>
      <c r="W207" s="109"/>
    </row>
    <row r="208" spans="1:23" s="23" customFormat="1">
      <c r="A208" s="40"/>
      <c r="B208" s="40"/>
      <c r="C208" s="40"/>
      <c r="D208" s="40"/>
      <c r="E208" s="40"/>
      <c r="F208" s="40"/>
      <c r="G208" s="133"/>
      <c r="H208" s="29"/>
      <c r="I208" s="134"/>
      <c r="J208" s="24"/>
      <c r="K208" s="24"/>
      <c r="L208" s="24"/>
      <c r="M208" s="24"/>
      <c r="N208" s="24"/>
      <c r="O208" s="135"/>
      <c r="P208" s="135"/>
      <c r="Q208" s="135"/>
      <c r="R208" s="24"/>
      <c r="S208" s="24"/>
      <c r="T208" s="24"/>
      <c r="U208" s="24"/>
      <c r="V208" s="24"/>
      <c r="W208" s="109"/>
    </row>
    <row r="209" spans="1:23" s="23" customFormat="1">
      <c r="A209" s="40"/>
      <c r="B209" s="40"/>
      <c r="C209" s="40"/>
      <c r="D209" s="40"/>
      <c r="E209" s="40"/>
      <c r="F209" s="40"/>
      <c r="G209" s="133"/>
      <c r="H209" s="29"/>
      <c r="I209" s="134"/>
      <c r="J209" s="24"/>
      <c r="K209" s="24"/>
      <c r="L209" s="24"/>
      <c r="M209" s="24"/>
      <c r="N209" s="24"/>
      <c r="O209" s="135"/>
      <c r="P209" s="135"/>
      <c r="Q209" s="135"/>
      <c r="R209" s="24"/>
      <c r="S209" s="24"/>
      <c r="T209" s="24"/>
      <c r="U209" s="24"/>
      <c r="V209" s="24"/>
      <c r="W209" s="109"/>
    </row>
    <row r="210" spans="1:23" s="23" customFormat="1">
      <c r="A210" s="40"/>
      <c r="B210" s="40"/>
      <c r="C210" s="40"/>
      <c r="D210" s="40"/>
      <c r="E210" s="40"/>
      <c r="F210" s="40"/>
      <c r="G210" s="133"/>
      <c r="H210" s="29"/>
      <c r="I210" s="134"/>
      <c r="J210" s="24"/>
      <c r="K210" s="24"/>
      <c r="L210" s="24"/>
      <c r="M210" s="24"/>
      <c r="N210" s="24"/>
      <c r="O210" s="135"/>
      <c r="P210" s="135"/>
      <c r="Q210" s="135"/>
      <c r="R210" s="24"/>
      <c r="S210" s="24"/>
      <c r="T210" s="24"/>
      <c r="U210" s="24"/>
      <c r="V210" s="24"/>
      <c r="W210" s="109"/>
    </row>
    <row r="211" spans="1:23" s="23" customFormat="1">
      <c r="A211" s="40"/>
      <c r="B211" s="40"/>
      <c r="C211" s="40"/>
      <c r="D211" s="40"/>
      <c r="E211" s="40"/>
      <c r="F211" s="40"/>
      <c r="G211" s="133"/>
      <c r="H211" s="29"/>
      <c r="I211" s="134"/>
      <c r="J211" s="24"/>
      <c r="K211" s="24"/>
      <c r="L211" s="24"/>
      <c r="M211" s="24"/>
      <c r="N211" s="24"/>
      <c r="O211" s="135"/>
      <c r="P211" s="135"/>
      <c r="Q211" s="135"/>
      <c r="R211" s="24"/>
      <c r="S211" s="24"/>
      <c r="T211" s="24"/>
      <c r="U211" s="24"/>
      <c r="V211" s="24"/>
      <c r="W211" s="109"/>
    </row>
    <row r="212" spans="1:23" s="23" customFormat="1">
      <c r="A212" s="40"/>
      <c r="B212" s="40"/>
      <c r="C212" s="40"/>
      <c r="D212" s="40"/>
      <c r="E212" s="40"/>
      <c r="F212" s="40"/>
      <c r="G212" s="133"/>
      <c r="H212" s="29"/>
      <c r="I212" s="134"/>
      <c r="J212" s="24"/>
      <c r="K212" s="24"/>
      <c r="L212" s="24"/>
      <c r="M212" s="24"/>
      <c r="N212" s="24"/>
      <c r="O212" s="135"/>
      <c r="P212" s="135"/>
      <c r="Q212" s="135"/>
      <c r="R212" s="24"/>
      <c r="S212" s="24"/>
      <c r="T212" s="24"/>
      <c r="U212" s="24"/>
      <c r="V212" s="24"/>
      <c r="W212" s="109"/>
    </row>
    <row r="213" spans="1:23" s="23" customFormat="1">
      <c r="A213" s="40"/>
      <c r="B213" s="40"/>
      <c r="C213" s="40"/>
      <c r="D213" s="40"/>
      <c r="E213" s="40"/>
      <c r="F213" s="40"/>
      <c r="G213" s="133"/>
      <c r="H213" s="29"/>
      <c r="I213" s="134"/>
      <c r="J213" s="24"/>
      <c r="K213" s="24"/>
      <c r="L213" s="24"/>
      <c r="M213" s="24"/>
      <c r="N213" s="24"/>
      <c r="O213" s="135"/>
      <c r="P213" s="135"/>
      <c r="Q213" s="135"/>
      <c r="R213" s="24"/>
      <c r="S213" s="24"/>
      <c r="T213" s="24"/>
      <c r="U213" s="24"/>
      <c r="V213" s="24"/>
      <c r="W213" s="109"/>
    </row>
    <row r="214" spans="1:23" s="23" customFormat="1">
      <c r="A214" s="40"/>
      <c r="B214" s="40"/>
      <c r="C214" s="40"/>
      <c r="D214" s="40"/>
      <c r="E214" s="40"/>
      <c r="F214" s="40"/>
      <c r="G214" s="133"/>
      <c r="H214" s="29"/>
      <c r="I214" s="134"/>
      <c r="J214" s="24"/>
      <c r="K214" s="24"/>
      <c r="L214" s="24"/>
      <c r="M214" s="24"/>
      <c r="N214" s="24"/>
      <c r="O214" s="135"/>
      <c r="P214" s="135"/>
      <c r="Q214" s="135"/>
      <c r="R214" s="24"/>
      <c r="S214" s="24"/>
      <c r="T214" s="24"/>
      <c r="U214" s="24"/>
      <c r="V214" s="24"/>
      <c r="W214" s="109"/>
    </row>
    <row r="215" spans="1:23" s="23" customFormat="1">
      <c r="A215" s="40"/>
      <c r="B215" s="40"/>
      <c r="C215" s="40"/>
      <c r="D215" s="40"/>
      <c r="E215" s="40"/>
      <c r="F215" s="40"/>
      <c r="G215" s="133"/>
      <c r="H215" s="29"/>
      <c r="I215" s="134"/>
      <c r="J215" s="24"/>
      <c r="K215" s="24"/>
      <c r="L215" s="24"/>
      <c r="M215" s="24"/>
      <c r="N215" s="24"/>
      <c r="O215" s="135"/>
      <c r="P215" s="135"/>
      <c r="Q215" s="135"/>
      <c r="R215" s="24"/>
      <c r="S215" s="24"/>
      <c r="T215" s="24"/>
      <c r="U215" s="24"/>
      <c r="V215" s="24"/>
      <c r="W215" s="109"/>
    </row>
    <row r="216" spans="1:23" s="23" customFormat="1">
      <c r="A216" s="40"/>
      <c r="B216" s="40"/>
      <c r="C216" s="40"/>
      <c r="D216" s="40"/>
      <c r="E216" s="40"/>
      <c r="F216" s="40"/>
      <c r="G216" s="133"/>
      <c r="H216" s="29"/>
      <c r="I216" s="134"/>
      <c r="J216" s="24"/>
      <c r="K216" s="24"/>
      <c r="L216" s="24"/>
      <c r="M216" s="24"/>
      <c r="N216" s="24"/>
      <c r="O216" s="135"/>
      <c r="P216" s="135"/>
      <c r="Q216" s="135"/>
      <c r="R216" s="24"/>
      <c r="S216" s="24"/>
      <c r="T216" s="24"/>
      <c r="U216" s="24"/>
      <c r="V216" s="24"/>
      <c r="W216" s="109"/>
    </row>
    <row r="217" spans="1:23" s="23" customFormat="1">
      <c r="A217" s="40"/>
      <c r="B217" s="40"/>
      <c r="C217" s="40"/>
      <c r="D217" s="40"/>
      <c r="E217" s="40"/>
      <c r="F217" s="40"/>
      <c r="G217" s="133"/>
      <c r="H217" s="29"/>
      <c r="I217" s="134"/>
      <c r="J217" s="24"/>
      <c r="K217" s="24"/>
      <c r="L217" s="24"/>
      <c r="M217" s="24"/>
      <c r="N217" s="24"/>
      <c r="O217" s="135"/>
      <c r="P217" s="135"/>
      <c r="Q217" s="135"/>
      <c r="R217" s="24"/>
      <c r="S217" s="24"/>
      <c r="T217" s="24"/>
      <c r="U217" s="24"/>
      <c r="V217" s="24"/>
      <c r="W217" s="109"/>
    </row>
    <row r="218" spans="1:23" s="23" customFormat="1">
      <c r="A218" s="40"/>
      <c r="B218" s="40"/>
      <c r="C218" s="40"/>
      <c r="D218" s="40"/>
      <c r="E218" s="40"/>
      <c r="F218" s="40"/>
      <c r="G218" s="133"/>
      <c r="H218" s="29"/>
      <c r="I218" s="134"/>
      <c r="J218" s="24"/>
      <c r="K218" s="24"/>
      <c r="L218" s="24"/>
      <c r="M218" s="24"/>
      <c r="N218" s="24"/>
      <c r="O218" s="135"/>
      <c r="P218" s="135"/>
      <c r="Q218" s="135"/>
      <c r="R218" s="24"/>
      <c r="S218" s="24"/>
      <c r="T218" s="24"/>
      <c r="U218" s="24"/>
      <c r="V218" s="24"/>
      <c r="W218" s="109"/>
    </row>
    <row r="219" spans="1:23" s="23" customFormat="1">
      <c r="A219" s="40"/>
      <c r="B219" s="40"/>
      <c r="C219" s="40"/>
      <c r="D219" s="40"/>
      <c r="E219" s="40"/>
      <c r="F219" s="40"/>
      <c r="G219" s="133"/>
      <c r="H219" s="29"/>
      <c r="I219" s="134"/>
      <c r="J219" s="24"/>
      <c r="K219" s="24"/>
      <c r="L219" s="24"/>
      <c r="M219" s="24"/>
      <c r="N219" s="24"/>
      <c r="O219" s="135"/>
      <c r="P219" s="135"/>
      <c r="Q219" s="135"/>
      <c r="R219" s="24"/>
      <c r="S219" s="24"/>
      <c r="T219" s="24"/>
      <c r="U219" s="24"/>
      <c r="V219" s="24"/>
      <c r="W219" s="109"/>
    </row>
    <row r="220" spans="1:23" s="23" customFormat="1">
      <c r="A220" s="40"/>
      <c r="B220" s="40"/>
      <c r="C220" s="40"/>
      <c r="D220" s="40"/>
      <c r="E220" s="40"/>
      <c r="F220" s="40"/>
      <c r="G220" s="133"/>
      <c r="H220" s="29"/>
      <c r="I220" s="134"/>
      <c r="J220" s="24"/>
      <c r="K220" s="24"/>
      <c r="L220" s="24"/>
      <c r="M220" s="24"/>
      <c r="N220" s="24"/>
      <c r="O220" s="135"/>
      <c r="P220" s="135"/>
      <c r="Q220" s="135"/>
      <c r="R220" s="24"/>
      <c r="S220" s="24"/>
      <c r="T220" s="24"/>
      <c r="U220" s="24"/>
      <c r="V220" s="24"/>
      <c r="W220" s="109"/>
    </row>
    <row r="221" spans="1:23" s="23" customFormat="1">
      <c r="A221" s="40"/>
      <c r="B221" s="40"/>
      <c r="C221" s="40"/>
      <c r="D221" s="40"/>
      <c r="E221" s="40"/>
      <c r="F221" s="40"/>
      <c r="G221" s="133"/>
      <c r="H221" s="29"/>
      <c r="I221" s="134"/>
      <c r="J221" s="24"/>
      <c r="K221" s="24"/>
      <c r="L221" s="24"/>
      <c r="M221" s="24"/>
      <c r="N221" s="24"/>
      <c r="O221" s="135"/>
      <c r="P221" s="135"/>
      <c r="Q221" s="135"/>
      <c r="R221" s="24"/>
      <c r="S221" s="24"/>
      <c r="T221" s="24"/>
      <c r="U221" s="24"/>
      <c r="V221" s="24"/>
      <c r="W221" s="109"/>
    </row>
    <row r="222" spans="1:23" s="23" customFormat="1">
      <c r="A222" s="40"/>
      <c r="B222" s="40"/>
      <c r="C222" s="40"/>
      <c r="D222" s="40"/>
      <c r="E222" s="40"/>
      <c r="F222" s="40"/>
      <c r="G222" s="133"/>
      <c r="H222" s="29"/>
      <c r="I222" s="134"/>
      <c r="J222" s="24"/>
      <c r="K222" s="24"/>
      <c r="L222" s="24"/>
      <c r="M222" s="24"/>
      <c r="N222" s="24"/>
      <c r="O222" s="135"/>
      <c r="P222" s="135"/>
      <c r="Q222" s="135"/>
      <c r="R222" s="24"/>
      <c r="S222" s="24"/>
      <c r="T222" s="24"/>
      <c r="U222" s="24"/>
      <c r="V222" s="24"/>
      <c r="W222" s="109"/>
    </row>
    <row r="223" spans="1:23" s="23" customFormat="1">
      <c r="A223" s="40"/>
      <c r="B223" s="40"/>
      <c r="C223" s="40"/>
      <c r="D223" s="40"/>
      <c r="E223" s="40"/>
      <c r="F223" s="40"/>
      <c r="G223" s="133"/>
      <c r="H223" s="29"/>
      <c r="I223" s="134"/>
      <c r="J223" s="24"/>
      <c r="K223" s="24"/>
      <c r="L223" s="24"/>
      <c r="M223" s="24"/>
      <c r="N223" s="24"/>
      <c r="O223" s="135"/>
      <c r="P223" s="135"/>
      <c r="Q223" s="135"/>
      <c r="R223" s="24"/>
      <c r="S223" s="24"/>
      <c r="T223" s="24"/>
      <c r="U223" s="24"/>
      <c r="V223" s="24"/>
      <c r="W223" s="109"/>
    </row>
    <row r="224" spans="1:23" s="23" customFormat="1">
      <c r="A224" s="40"/>
      <c r="B224" s="40"/>
      <c r="C224" s="40"/>
      <c r="D224" s="40"/>
      <c r="E224" s="40"/>
      <c r="F224" s="40"/>
      <c r="G224" s="133"/>
      <c r="H224" s="29"/>
      <c r="I224" s="134"/>
      <c r="J224" s="24"/>
      <c r="K224" s="24"/>
      <c r="L224" s="24"/>
      <c r="M224" s="24"/>
      <c r="N224" s="24"/>
      <c r="O224" s="135"/>
      <c r="P224" s="135"/>
      <c r="Q224" s="135"/>
      <c r="R224" s="24"/>
      <c r="S224" s="24"/>
      <c r="T224" s="24"/>
      <c r="U224" s="24"/>
      <c r="V224" s="24"/>
      <c r="W224" s="109"/>
    </row>
    <row r="225" spans="1:23" s="23" customFormat="1">
      <c r="A225" s="40"/>
      <c r="B225" s="40"/>
      <c r="C225" s="40"/>
      <c r="D225" s="40"/>
      <c r="E225" s="40"/>
      <c r="F225" s="40"/>
      <c r="G225" s="133"/>
      <c r="H225" s="29"/>
      <c r="I225" s="134"/>
      <c r="J225" s="24"/>
      <c r="K225" s="24"/>
      <c r="L225" s="24"/>
      <c r="M225" s="24"/>
      <c r="N225" s="24"/>
      <c r="O225" s="135"/>
      <c r="P225" s="135"/>
      <c r="Q225" s="135"/>
      <c r="R225" s="24"/>
      <c r="S225" s="24"/>
      <c r="T225" s="24"/>
      <c r="U225" s="24"/>
      <c r="V225" s="24"/>
      <c r="W225" s="109"/>
    </row>
    <row r="226" spans="1:23" s="23" customFormat="1">
      <c r="A226" s="40"/>
      <c r="B226" s="40"/>
      <c r="C226" s="40"/>
      <c r="D226" s="40"/>
      <c r="E226" s="40"/>
      <c r="F226" s="40"/>
      <c r="G226" s="133"/>
      <c r="H226" s="29"/>
      <c r="I226" s="134"/>
      <c r="J226" s="24"/>
      <c r="K226" s="24"/>
      <c r="L226" s="24"/>
      <c r="M226" s="24"/>
      <c r="N226" s="24"/>
      <c r="O226" s="135"/>
      <c r="P226" s="135"/>
      <c r="Q226" s="135"/>
      <c r="R226" s="24"/>
      <c r="S226" s="24"/>
      <c r="T226" s="24"/>
      <c r="U226" s="24"/>
      <c r="V226" s="24"/>
      <c r="W226" s="109"/>
    </row>
    <row r="227" spans="1:23" s="23" customFormat="1">
      <c r="A227" s="40"/>
      <c r="B227" s="40"/>
      <c r="C227" s="40"/>
      <c r="D227" s="40"/>
      <c r="E227" s="40"/>
      <c r="F227" s="40"/>
      <c r="G227" s="133"/>
      <c r="H227" s="29"/>
      <c r="I227" s="134"/>
      <c r="J227" s="24"/>
      <c r="K227" s="24"/>
      <c r="L227" s="24"/>
      <c r="M227" s="24"/>
      <c r="N227" s="24"/>
      <c r="O227" s="135"/>
      <c r="P227" s="135"/>
      <c r="Q227" s="135"/>
      <c r="R227" s="24"/>
      <c r="S227" s="24"/>
      <c r="T227" s="24"/>
      <c r="U227" s="24"/>
      <c r="V227" s="24"/>
      <c r="W227" s="109"/>
    </row>
    <row r="228" spans="1:23" s="23" customFormat="1">
      <c r="A228" s="40"/>
      <c r="B228" s="40"/>
      <c r="C228" s="40"/>
      <c r="D228" s="40"/>
      <c r="E228" s="40"/>
      <c r="F228" s="40"/>
      <c r="G228" s="133"/>
      <c r="H228" s="29"/>
      <c r="I228" s="134"/>
      <c r="J228" s="24"/>
      <c r="K228" s="24"/>
      <c r="L228" s="24"/>
      <c r="M228" s="24"/>
      <c r="N228" s="24"/>
      <c r="O228" s="135"/>
      <c r="P228" s="135"/>
      <c r="Q228" s="135"/>
      <c r="R228" s="24"/>
      <c r="S228" s="24"/>
      <c r="T228" s="24"/>
      <c r="U228" s="24"/>
      <c r="V228" s="24"/>
      <c r="W228" s="109"/>
    </row>
    <row r="229" spans="1:23" s="23" customFormat="1">
      <c r="A229" s="40"/>
      <c r="B229" s="40"/>
      <c r="C229" s="40"/>
      <c r="D229" s="40"/>
      <c r="E229" s="40"/>
      <c r="F229" s="40"/>
      <c r="G229" s="133"/>
      <c r="H229" s="29"/>
      <c r="I229" s="134"/>
      <c r="J229" s="24"/>
      <c r="K229" s="24"/>
      <c r="L229" s="24"/>
      <c r="M229" s="24"/>
      <c r="N229" s="24"/>
      <c r="O229" s="135"/>
      <c r="P229" s="135"/>
      <c r="Q229" s="135"/>
      <c r="R229" s="24"/>
      <c r="S229" s="24"/>
      <c r="T229" s="24"/>
      <c r="U229" s="24"/>
      <c r="V229" s="24"/>
      <c r="W229" s="109"/>
    </row>
    <row r="230" spans="1:23" s="23" customFormat="1">
      <c r="A230" s="40"/>
      <c r="B230" s="40"/>
      <c r="C230" s="40"/>
      <c r="D230" s="40"/>
      <c r="E230" s="40"/>
      <c r="F230" s="40"/>
      <c r="G230" s="133"/>
      <c r="H230" s="29"/>
      <c r="I230" s="134"/>
      <c r="J230" s="24"/>
      <c r="K230" s="24"/>
      <c r="L230" s="24"/>
      <c r="M230" s="24"/>
      <c r="N230" s="24"/>
      <c r="O230" s="135"/>
      <c r="P230" s="135"/>
      <c r="Q230" s="135"/>
      <c r="R230" s="24"/>
      <c r="S230" s="24"/>
      <c r="T230" s="24"/>
      <c r="U230" s="24"/>
      <c r="V230" s="24"/>
      <c r="W230" s="109"/>
    </row>
    <row r="231" spans="1:23" s="23" customFormat="1">
      <c r="A231" s="40"/>
      <c r="B231" s="40"/>
      <c r="C231" s="40"/>
      <c r="D231" s="40"/>
      <c r="E231" s="40"/>
      <c r="F231" s="40"/>
      <c r="G231" s="133"/>
      <c r="H231" s="29"/>
      <c r="I231" s="134"/>
      <c r="J231" s="24"/>
      <c r="K231" s="24"/>
      <c r="L231" s="24"/>
      <c r="M231" s="24"/>
      <c r="N231" s="24"/>
      <c r="O231" s="135"/>
      <c r="P231" s="135"/>
      <c r="Q231" s="135"/>
      <c r="R231" s="24"/>
      <c r="S231" s="24"/>
      <c r="T231" s="24"/>
      <c r="U231" s="24"/>
      <c r="V231" s="24"/>
      <c r="W231" s="109"/>
    </row>
    <row r="232" spans="1:23" s="23" customFormat="1">
      <c r="A232" s="40"/>
      <c r="B232" s="40"/>
      <c r="C232" s="40"/>
      <c r="D232" s="40"/>
      <c r="E232" s="40"/>
      <c r="F232" s="40"/>
      <c r="G232" s="133"/>
      <c r="H232" s="29"/>
      <c r="I232" s="134"/>
      <c r="J232" s="24"/>
      <c r="K232" s="24"/>
      <c r="L232" s="24"/>
      <c r="M232" s="24"/>
      <c r="N232" s="24"/>
      <c r="O232" s="135"/>
      <c r="P232" s="135"/>
      <c r="Q232" s="135"/>
      <c r="R232" s="24"/>
      <c r="S232" s="24"/>
      <c r="T232" s="24"/>
      <c r="U232" s="24"/>
      <c r="V232" s="24"/>
      <c r="W232" s="109"/>
    </row>
    <row r="233" spans="1:23" s="23" customFormat="1">
      <c r="A233" s="40"/>
      <c r="B233" s="40"/>
      <c r="C233" s="40"/>
      <c r="D233" s="40"/>
      <c r="E233" s="40"/>
      <c r="F233" s="40"/>
      <c r="G233" s="133"/>
      <c r="H233" s="29"/>
      <c r="I233" s="134"/>
      <c r="J233" s="24"/>
      <c r="K233" s="24"/>
      <c r="L233" s="24"/>
      <c r="M233" s="24"/>
      <c r="N233" s="24"/>
      <c r="O233" s="135"/>
      <c r="P233" s="135"/>
      <c r="Q233" s="135"/>
      <c r="R233" s="24"/>
      <c r="S233" s="24"/>
      <c r="T233" s="24"/>
      <c r="U233" s="24"/>
      <c r="V233" s="24"/>
      <c r="W233" s="109"/>
    </row>
    <row r="234" spans="1:23" s="23" customFormat="1">
      <c r="A234" s="40"/>
      <c r="B234" s="40"/>
      <c r="C234" s="40"/>
      <c r="D234" s="40"/>
      <c r="E234" s="40"/>
      <c r="F234" s="40"/>
      <c r="G234" s="133"/>
      <c r="H234" s="29"/>
      <c r="I234" s="134"/>
      <c r="J234" s="24"/>
      <c r="K234" s="24"/>
      <c r="L234" s="24"/>
      <c r="M234" s="24"/>
      <c r="N234" s="24"/>
      <c r="O234" s="135"/>
      <c r="P234" s="135"/>
      <c r="Q234" s="135"/>
      <c r="R234" s="24"/>
      <c r="S234" s="24"/>
      <c r="T234" s="24"/>
      <c r="U234" s="24"/>
      <c r="V234" s="24"/>
      <c r="W234" s="109"/>
    </row>
    <row r="235" spans="1:23" s="23" customFormat="1">
      <c r="A235" s="40"/>
      <c r="B235" s="40"/>
      <c r="C235" s="40"/>
      <c r="D235" s="40"/>
      <c r="E235" s="40"/>
      <c r="F235" s="40"/>
      <c r="G235" s="133"/>
      <c r="H235" s="29"/>
      <c r="I235" s="134"/>
      <c r="J235" s="24"/>
      <c r="K235" s="24"/>
      <c r="L235" s="24"/>
      <c r="M235" s="24"/>
      <c r="N235" s="24"/>
      <c r="O235" s="135"/>
      <c r="P235" s="135"/>
      <c r="Q235" s="135"/>
      <c r="R235" s="24"/>
      <c r="S235" s="24"/>
      <c r="T235" s="24"/>
      <c r="U235" s="24"/>
      <c r="V235" s="24"/>
      <c r="W235" s="109"/>
    </row>
    <row r="236" spans="1:23" s="23" customFormat="1">
      <c r="A236" s="40"/>
      <c r="B236" s="40"/>
      <c r="C236" s="40"/>
      <c r="D236" s="40"/>
      <c r="E236" s="40"/>
      <c r="F236" s="40"/>
      <c r="G236" s="133"/>
      <c r="H236" s="29"/>
      <c r="I236" s="134"/>
      <c r="J236" s="24"/>
      <c r="K236" s="24"/>
      <c r="L236" s="24"/>
      <c r="M236" s="24"/>
      <c r="N236" s="24"/>
      <c r="O236" s="135"/>
      <c r="P236" s="135"/>
      <c r="Q236" s="135"/>
      <c r="R236" s="24"/>
      <c r="S236" s="24"/>
      <c r="T236" s="24"/>
      <c r="U236" s="24"/>
      <c r="V236" s="24"/>
      <c r="W236" s="109"/>
    </row>
    <row r="237" spans="1:23" s="23" customFormat="1">
      <c r="A237" s="40"/>
      <c r="B237" s="40"/>
      <c r="C237" s="40"/>
      <c r="D237" s="40"/>
      <c r="E237" s="40"/>
      <c r="F237" s="40"/>
      <c r="G237" s="133"/>
      <c r="H237" s="29"/>
      <c r="I237" s="134"/>
      <c r="J237" s="24"/>
      <c r="K237" s="24"/>
      <c r="L237" s="24"/>
      <c r="M237" s="24"/>
      <c r="N237" s="24"/>
      <c r="O237" s="135"/>
      <c r="P237" s="135"/>
      <c r="Q237" s="135"/>
      <c r="R237" s="24"/>
      <c r="S237" s="24"/>
      <c r="T237" s="24"/>
      <c r="U237" s="24"/>
      <c r="V237" s="24"/>
      <c r="W237" s="109"/>
    </row>
    <row r="238" spans="1:23" s="23" customFormat="1">
      <c r="A238" s="40"/>
      <c r="B238" s="40"/>
      <c r="C238" s="40"/>
      <c r="D238" s="40"/>
      <c r="E238" s="40"/>
      <c r="F238" s="40"/>
      <c r="G238" s="133"/>
      <c r="H238" s="29"/>
      <c r="I238" s="134"/>
      <c r="J238" s="24"/>
      <c r="K238" s="24"/>
      <c r="L238" s="24"/>
      <c r="M238" s="24"/>
      <c r="N238" s="24"/>
      <c r="O238" s="135"/>
      <c r="P238" s="135"/>
      <c r="Q238" s="135"/>
      <c r="R238" s="24"/>
      <c r="S238" s="24"/>
      <c r="T238" s="24"/>
      <c r="U238" s="24"/>
      <c r="V238" s="24"/>
      <c r="W238" s="109"/>
    </row>
    <row r="239" spans="1:23" s="23" customFormat="1">
      <c r="A239" s="40"/>
      <c r="B239" s="40"/>
      <c r="C239" s="40"/>
      <c r="D239" s="40"/>
      <c r="E239" s="40"/>
      <c r="F239" s="40"/>
      <c r="G239" s="133"/>
      <c r="H239" s="29"/>
      <c r="I239" s="134"/>
      <c r="J239" s="24"/>
      <c r="K239" s="24"/>
      <c r="L239" s="24"/>
      <c r="M239" s="24"/>
      <c r="N239" s="24"/>
      <c r="O239" s="135"/>
      <c r="P239" s="135"/>
      <c r="Q239" s="135"/>
      <c r="R239" s="24"/>
      <c r="S239" s="24"/>
      <c r="T239" s="24"/>
      <c r="U239" s="24"/>
      <c r="V239" s="24"/>
      <c r="W239" s="109"/>
    </row>
    <row r="240" spans="1:23" s="23" customFormat="1">
      <c r="A240" s="40"/>
      <c r="B240" s="40"/>
      <c r="C240" s="40"/>
      <c r="D240" s="40"/>
      <c r="E240" s="40"/>
      <c r="F240" s="40"/>
      <c r="G240" s="133"/>
      <c r="H240" s="29"/>
      <c r="I240" s="134"/>
      <c r="J240" s="24"/>
      <c r="K240" s="24"/>
      <c r="L240" s="24"/>
      <c r="M240" s="24"/>
      <c r="N240" s="24"/>
      <c r="O240" s="135"/>
      <c r="P240" s="135"/>
      <c r="Q240" s="135"/>
      <c r="R240" s="24"/>
      <c r="S240" s="24"/>
      <c r="T240" s="24"/>
      <c r="U240" s="24"/>
      <c r="V240" s="24"/>
      <c r="W240" s="109"/>
    </row>
    <row r="241" spans="1:23" s="23" customFormat="1">
      <c r="A241" s="40"/>
      <c r="B241" s="40"/>
      <c r="C241" s="40"/>
      <c r="D241" s="40"/>
      <c r="E241" s="40"/>
      <c r="F241" s="40"/>
      <c r="G241" s="133"/>
      <c r="H241" s="29"/>
      <c r="I241" s="134"/>
      <c r="J241" s="24"/>
      <c r="K241" s="24"/>
      <c r="L241" s="24"/>
      <c r="M241" s="24"/>
      <c r="N241" s="24"/>
      <c r="O241" s="135"/>
      <c r="P241" s="135"/>
      <c r="Q241" s="135"/>
      <c r="R241" s="24"/>
      <c r="S241" s="24"/>
      <c r="T241" s="24"/>
      <c r="U241" s="24"/>
      <c r="V241" s="24"/>
      <c r="W241" s="109"/>
    </row>
    <row r="242" spans="1:23" s="23" customFormat="1">
      <c r="A242" s="40"/>
      <c r="B242" s="40"/>
      <c r="C242" s="40"/>
      <c r="D242" s="40"/>
      <c r="E242" s="40"/>
      <c r="F242" s="40"/>
      <c r="G242" s="133"/>
      <c r="H242" s="29"/>
      <c r="I242" s="134"/>
      <c r="J242" s="24"/>
      <c r="K242" s="24"/>
      <c r="L242" s="24"/>
      <c r="M242" s="24"/>
      <c r="N242" s="24"/>
      <c r="O242" s="135"/>
      <c r="P242" s="135"/>
      <c r="Q242" s="135"/>
      <c r="R242" s="24"/>
      <c r="S242" s="24"/>
      <c r="T242" s="24"/>
      <c r="U242" s="24"/>
      <c r="V242" s="24"/>
      <c r="W242" s="109"/>
    </row>
    <row r="243" spans="1:23" s="23" customFormat="1">
      <c r="A243" s="40"/>
      <c r="B243" s="40"/>
      <c r="C243" s="40"/>
      <c r="D243" s="40"/>
      <c r="E243" s="40"/>
      <c r="F243" s="40"/>
      <c r="G243" s="133"/>
      <c r="H243" s="29"/>
      <c r="I243" s="134"/>
      <c r="J243" s="24"/>
      <c r="K243" s="24"/>
      <c r="L243" s="24"/>
      <c r="M243" s="24"/>
      <c r="N243" s="24"/>
      <c r="O243" s="135"/>
      <c r="P243" s="135"/>
      <c r="Q243" s="135"/>
      <c r="R243" s="24"/>
      <c r="S243" s="24"/>
      <c r="T243" s="24"/>
      <c r="U243" s="24"/>
      <c r="V243" s="24"/>
      <c r="W243" s="109"/>
    </row>
    <row r="244" spans="1:23" s="23" customFormat="1">
      <c r="A244" s="40"/>
      <c r="B244" s="40"/>
      <c r="C244" s="40"/>
      <c r="D244" s="40"/>
      <c r="E244" s="40"/>
      <c r="F244" s="40"/>
      <c r="G244" s="133"/>
      <c r="H244" s="29"/>
      <c r="I244" s="134"/>
      <c r="J244" s="24"/>
      <c r="K244" s="24"/>
      <c r="L244" s="24"/>
      <c r="M244" s="24"/>
      <c r="N244" s="24"/>
      <c r="O244" s="135"/>
      <c r="P244" s="135"/>
      <c r="Q244" s="135"/>
      <c r="R244" s="24"/>
      <c r="S244" s="24"/>
      <c r="T244" s="24"/>
      <c r="U244" s="24"/>
      <c r="V244" s="24"/>
      <c r="W244" s="109"/>
    </row>
    <row r="245" spans="1:23" s="23" customFormat="1">
      <c r="A245" s="40"/>
      <c r="B245" s="40"/>
      <c r="C245" s="40"/>
      <c r="D245" s="40"/>
      <c r="E245" s="40"/>
      <c r="F245" s="40"/>
      <c r="G245" s="133"/>
      <c r="H245" s="29"/>
      <c r="I245" s="134"/>
      <c r="J245" s="24"/>
      <c r="K245" s="24"/>
      <c r="L245" s="24"/>
      <c r="M245" s="24"/>
      <c r="N245" s="24"/>
      <c r="O245" s="135"/>
      <c r="P245" s="135"/>
      <c r="Q245" s="135"/>
      <c r="R245" s="24"/>
      <c r="S245" s="24"/>
      <c r="T245" s="24"/>
      <c r="U245" s="24"/>
      <c r="V245" s="24"/>
      <c r="W245" s="109"/>
    </row>
    <row r="246" spans="1:23" s="23" customFormat="1">
      <c r="A246" s="40"/>
      <c r="B246" s="40"/>
      <c r="C246" s="40"/>
      <c r="D246" s="40"/>
      <c r="E246" s="40"/>
      <c r="F246" s="40"/>
      <c r="G246" s="133"/>
      <c r="H246" s="29"/>
      <c r="I246" s="134"/>
      <c r="J246" s="24"/>
      <c r="K246" s="24"/>
      <c r="L246" s="24"/>
      <c r="M246" s="24"/>
      <c r="N246" s="24"/>
      <c r="O246" s="135"/>
      <c r="P246" s="135"/>
      <c r="Q246" s="135"/>
      <c r="R246" s="24"/>
      <c r="S246" s="24"/>
      <c r="T246" s="24"/>
      <c r="U246" s="24"/>
      <c r="V246" s="24"/>
      <c r="W246" s="109"/>
    </row>
    <row r="247" spans="1:23" s="23" customFormat="1">
      <c r="A247" s="40"/>
      <c r="B247" s="40"/>
      <c r="C247" s="40"/>
      <c r="D247" s="40"/>
      <c r="E247" s="40"/>
      <c r="F247" s="40"/>
      <c r="G247" s="133"/>
      <c r="H247" s="29"/>
      <c r="I247" s="134"/>
      <c r="J247" s="24"/>
      <c r="K247" s="24"/>
      <c r="L247" s="24"/>
      <c r="M247" s="24"/>
      <c r="N247" s="24"/>
      <c r="O247" s="135"/>
      <c r="P247" s="135"/>
      <c r="Q247" s="135"/>
      <c r="R247" s="24"/>
      <c r="S247" s="24"/>
      <c r="T247" s="24"/>
      <c r="U247" s="24"/>
      <c r="V247" s="24"/>
      <c r="W247" s="109"/>
    </row>
    <row r="248" spans="1:23" s="23" customFormat="1">
      <c r="A248" s="40"/>
      <c r="B248" s="40"/>
      <c r="C248" s="40"/>
      <c r="D248" s="40"/>
      <c r="E248" s="40"/>
      <c r="F248" s="40"/>
      <c r="G248" s="133"/>
      <c r="H248" s="29"/>
      <c r="I248" s="134"/>
      <c r="J248" s="24"/>
      <c r="K248" s="24"/>
      <c r="L248" s="24"/>
      <c r="M248" s="24"/>
      <c r="N248" s="24"/>
      <c r="O248" s="135"/>
      <c r="P248" s="135"/>
      <c r="Q248" s="135"/>
      <c r="R248" s="24"/>
      <c r="S248" s="24"/>
      <c r="T248" s="24"/>
      <c r="U248" s="24"/>
      <c r="V248" s="24"/>
      <c r="W248" s="109"/>
    </row>
    <row r="249" spans="1:23" s="23" customFormat="1">
      <c r="A249" s="40"/>
      <c r="B249" s="40"/>
      <c r="C249" s="40"/>
      <c r="D249" s="40"/>
      <c r="E249" s="40"/>
      <c r="F249" s="40"/>
      <c r="G249" s="133"/>
      <c r="H249" s="29"/>
      <c r="I249" s="134"/>
      <c r="J249" s="24"/>
      <c r="K249" s="24"/>
      <c r="L249" s="24"/>
      <c r="M249" s="24"/>
      <c r="N249" s="24"/>
      <c r="O249" s="135"/>
      <c r="P249" s="135"/>
      <c r="Q249" s="135"/>
      <c r="R249" s="24"/>
      <c r="S249" s="24"/>
      <c r="T249" s="24"/>
      <c r="U249" s="24"/>
      <c r="V249" s="24"/>
      <c r="W249" s="109"/>
    </row>
    <row r="250" spans="1:23" s="23" customFormat="1">
      <c r="A250" s="40"/>
      <c r="B250" s="40"/>
      <c r="C250" s="40"/>
      <c r="D250" s="40"/>
      <c r="E250" s="40"/>
      <c r="F250" s="40"/>
      <c r="G250" s="133"/>
      <c r="H250" s="29"/>
      <c r="I250" s="134"/>
      <c r="J250" s="24"/>
      <c r="K250" s="24"/>
      <c r="L250" s="24"/>
      <c r="M250" s="24"/>
      <c r="N250" s="24"/>
      <c r="O250" s="135"/>
      <c r="P250" s="135"/>
      <c r="Q250" s="135"/>
      <c r="R250" s="24"/>
      <c r="S250" s="24"/>
      <c r="T250" s="24"/>
      <c r="U250" s="24"/>
      <c r="V250" s="24"/>
      <c r="W250" s="109"/>
    </row>
    <row r="251" spans="1:23" s="23" customFormat="1">
      <c r="A251" s="40"/>
      <c r="B251" s="40"/>
      <c r="C251" s="40"/>
      <c r="D251" s="40"/>
      <c r="E251" s="40"/>
      <c r="F251" s="40"/>
      <c r="G251" s="133"/>
      <c r="H251" s="29"/>
      <c r="I251" s="134"/>
      <c r="J251" s="24"/>
      <c r="K251" s="24"/>
      <c r="L251" s="24"/>
      <c r="M251" s="24"/>
      <c r="N251" s="24"/>
      <c r="O251" s="135"/>
      <c r="P251" s="135"/>
      <c r="Q251" s="135"/>
      <c r="R251" s="24"/>
      <c r="S251" s="24"/>
      <c r="T251" s="24"/>
      <c r="U251" s="24"/>
      <c r="V251" s="24"/>
      <c r="W251" s="109"/>
    </row>
    <row r="252" spans="1:23" s="23" customFormat="1">
      <c r="A252" s="40"/>
      <c r="B252" s="40"/>
      <c r="C252" s="40"/>
      <c r="D252" s="40"/>
      <c r="E252" s="40"/>
      <c r="F252" s="40"/>
      <c r="G252" s="133"/>
      <c r="H252" s="29"/>
      <c r="I252" s="134"/>
      <c r="J252" s="24"/>
      <c r="K252" s="24"/>
      <c r="L252" s="24"/>
      <c r="M252" s="24"/>
      <c r="N252" s="24"/>
      <c r="O252" s="135"/>
      <c r="P252" s="135"/>
      <c r="Q252" s="135"/>
      <c r="R252" s="24"/>
      <c r="S252" s="24"/>
      <c r="T252" s="24"/>
      <c r="U252" s="24"/>
      <c r="V252" s="24"/>
      <c r="W252" s="109"/>
    </row>
    <row r="253" spans="1:23" s="23" customFormat="1">
      <c r="A253" s="40"/>
      <c r="B253" s="40"/>
      <c r="C253" s="40"/>
      <c r="D253" s="40"/>
      <c r="E253" s="40"/>
      <c r="F253" s="40"/>
      <c r="G253" s="133"/>
      <c r="H253" s="29"/>
      <c r="I253" s="134"/>
      <c r="J253" s="24"/>
      <c r="K253" s="24"/>
      <c r="L253" s="24"/>
      <c r="M253" s="24"/>
      <c r="N253" s="24"/>
      <c r="O253" s="135"/>
      <c r="P253" s="135"/>
      <c r="Q253" s="135"/>
      <c r="R253" s="24"/>
      <c r="S253" s="24"/>
      <c r="T253" s="24"/>
      <c r="U253" s="24"/>
      <c r="V253" s="24"/>
      <c r="W253" s="109"/>
    </row>
    <row r="254" spans="1:23" s="23" customFormat="1">
      <c r="A254" s="40"/>
      <c r="B254" s="40"/>
      <c r="C254" s="40"/>
      <c r="D254" s="40"/>
      <c r="E254" s="40"/>
      <c r="F254" s="40"/>
      <c r="G254" s="133"/>
      <c r="H254" s="29"/>
      <c r="I254" s="134"/>
      <c r="J254" s="24"/>
      <c r="K254" s="24"/>
      <c r="L254" s="24"/>
      <c r="M254" s="24"/>
      <c r="N254" s="24"/>
      <c r="O254" s="135"/>
      <c r="P254" s="135"/>
      <c r="Q254" s="135"/>
      <c r="R254" s="24"/>
      <c r="S254" s="24"/>
      <c r="T254" s="24"/>
      <c r="U254" s="24"/>
      <c r="V254" s="24"/>
      <c r="W254" s="109"/>
    </row>
    <row r="255" spans="1:23" s="23" customFormat="1">
      <c r="A255" s="40"/>
      <c r="B255" s="40"/>
      <c r="C255" s="40"/>
      <c r="D255" s="40"/>
      <c r="E255" s="40"/>
      <c r="F255" s="40"/>
      <c r="G255" s="133"/>
      <c r="H255" s="29"/>
      <c r="I255" s="134"/>
      <c r="J255" s="24"/>
      <c r="K255" s="24"/>
      <c r="L255" s="24"/>
      <c r="M255" s="24"/>
      <c r="N255" s="24"/>
      <c r="O255" s="135"/>
      <c r="P255" s="135"/>
      <c r="Q255" s="135"/>
      <c r="R255" s="24"/>
      <c r="S255" s="24"/>
      <c r="T255" s="24"/>
      <c r="U255" s="24"/>
      <c r="V255" s="24"/>
      <c r="W255" s="109"/>
    </row>
    <row r="256" spans="1:23" s="23" customFormat="1">
      <c r="A256" s="40"/>
      <c r="B256" s="40"/>
      <c r="C256" s="40"/>
      <c r="D256" s="40"/>
      <c r="E256" s="40"/>
      <c r="F256" s="40"/>
      <c r="G256" s="133"/>
      <c r="H256" s="29"/>
      <c r="I256" s="134"/>
      <c r="J256" s="24"/>
      <c r="K256" s="24"/>
      <c r="L256" s="24"/>
      <c r="M256" s="24"/>
      <c r="N256" s="24"/>
      <c r="O256" s="135"/>
      <c r="P256" s="135"/>
      <c r="Q256" s="135"/>
      <c r="R256" s="24"/>
      <c r="S256" s="24"/>
      <c r="T256" s="24"/>
      <c r="U256" s="24"/>
      <c r="V256" s="24"/>
      <c r="W256" s="109"/>
    </row>
    <row r="257" spans="1:23" s="23" customFormat="1">
      <c r="A257" s="40"/>
      <c r="B257" s="40"/>
      <c r="C257" s="40"/>
      <c r="D257" s="40"/>
      <c r="E257" s="40"/>
      <c r="F257" s="40"/>
      <c r="G257" s="133"/>
      <c r="H257" s="29"/>
      <c r="I257" s="134"/>
      <c r="J257" s="24"/>
      <c r="K257" s="24"/>
      <c r="L257" s="24"/>
      <c r="M257" s="24"/>
      <c r="N257" s="24"/>
      <c r="O257" s="135"/>
      <c r="P257" s="135"/>
      <c r="Q257" s="135"/>
      <c r="R257" s="24"/>
      <c r="S257" s="24"/>
      <c r="T257" s="24"/>
      <c r="U257" s="24"/>
      <c r="V257" s="24"/>
      <c r="W257" s="109"/>
    </row>
    <row r="258" spans="1:23" s="23" customFormat="1">
      <c r="A258" s="40"/>
      <c r="B258" s="40"/>
      <c r="C258" s="40"/>
      <c r="D258" s="40"/>
      <c r="E258" s="40"/>
      <c r="F258" s="40"/>
      <c r="G258" s="133"/>
      <c r="H258" s="29"/>
      <c r="I258" s="134"/>
      <c r="J258" s="24"/>
      <c r="K258" s="24"/>
      <c r="L258" s="24"/>
      <c r="M258" s="24"/>
      <c r="N258" s="24"/>
      <c r="O258" s="135"/>
      <c r="P258" s="135"/>
      <c r="Q258" s="135"/>
      <c r="R258" s="24"/>
      <c r="S258" s="24"/>
      <c r="T258" s="24"/>
      <c r="U258" s="24"/>
      <c r="V258" s="24"/>
      <c r="W258" s="109"/>
    </row>
    <row r="259" spans="1:23" s="23" customFormat="1">
      <c r="A259" s="40"/>
      <c r="B259" s="40"/>
      <c r="C259" s="40"/>
      <c r="D259" s="40"/>
      <c r="E259" s="40"/>
      <c r="F259" s="40"/>
      <c r="G259" s="133"/>
      <c r="H259" s="29"/>
      <c r="I259" s="134"/>
      <c r="J259" s="24"/>
      <c r="K259" s="24"/>
      <c r="L259" s="24"/>
      <c r="M259" s="24"/>
      <c r="N259" s="24"/>
      <c r="O259" s="135"/>
      <c r="P259" s="135"/>
      <c r="Q259" s="135"/>
      <c r="R259" s="24"/>
      <c r="S259" s="24"/>
      <c r="T259" s="24"/>
      <c r="U259" s="24"/>
      <c r="V259" s="24"/>
      <c r="W259" s="109"/>
    </row>
    <row r="260" spans="1:23" s="23" customFormat="1">
      <c r="A260" s="40"/>
      <c r="B260" s="40"/>
      <c r="C260" s="40"/>
      <c r="D260" s="40"/>
      <c r="E260" s="40"/>
      <c r="F260" s="40"/>
      <c r="G260" s="133"/>
      <c r="H260" s="29"/>
      <c r="I260" s="134"/>
      <c r="J260" s="24"/>
      <c r="K260" s="24"/>
      <c r="L260" s="24"/>
      <c r="M260" s="24"/>
      <c r="N260" s="24"/>
      <c r="O260" s="135"/>
      <c r="P260" s="135"/>
      <c r="Q260" s="135"/>
      <c r="R260" s="24"/>
      <c r="S260" s="24"/>
      <c r="T260" s="24"/>
      <c r="U260" s="24"/>
      <c r="V260" s="24"/>
      <c r="W260" s="109"/>
    </row>
    <row r="261" spans="1:23" s="23" customFormat="1">
      <c r="A261" s="40"/>
      <c r="B261" s="40"/>
      <c r="C261" s="40"/>
      <c r="D261" s="40"/>
      <c r="E261" s="40"/>
      <c r="F261" s="40"/>
      <c r="G261" s="133"/>
      <c r="H261" s="29"/>
      <c r="I261" s="134"/>
      <c r="J261" s="24"/>
      <c r="K261" s="24"/>
      <c r="L261" s="24"/>
      <c r="M261" s="24"/>
      <c r="N261" s="24"/>
      <c r="O261" s="135"/>
      <c r="P261" s="135"/>
      <c r="Q261" s="135"/>
      <c r="R261" s="24"/>
      <c r="S261" s="24"/>
      <c r="T261" s="24"/>
      <c r="U261" s="24"/>
      <c r="V261" s="24"/>
      <c r="W261" s="109"/>
    </row>
    <row r="262" spans="1:23" s="23" customFormat="1">
      <c r="A262" s="40"/>
      <c r="B262" s="40"/>
      <c r="C262" s="40"/>
      <c r="D262" s="40"/>
      <c r="E262" s="40"/>
      <c r="F262" s="40"/>
      <c r="G262" s="133"/>
      <c r="H262" s="29"/>
      <c r="I262" s="134"/>
      <c r="J262" s="24"/>
      <c r="K262" s="24"/>
      <c r="L262" s="24"/>
      <c r="M262" s="24"/>
      <c r="N262" s="24"/>
      <c r="O262" s="135"/>
      <c r="P262" s="135"/>
      <c r="Q262" s="135"/>
      <c r="R262" s="24"/>
      <c r="S262" s="24"/>
      <c r="T262" s="24"/>
      <c r="U262" s="24"/>
      <c r="V262" s="24"/>
      <c r="W262" s="109"/>
    </row>
    <row r="263" spans="1:23" s="23" customFormat="1">
      <c r="A263" s="40"/>
      <c r="B263" s="40"/>
      <c r="C263" s="40"/>
      <c r="D263" s="40"/>
      <c r="E263" s="40"/>
      <c r="F263" s="40"/>
      <c r="G263" s="133"/>
      <c r="H263" s="29"/>
      <c r="I263" s="134"/>
      <c r="J263" s="24"/>
      <c r="K263" s="24"/>
      <c r="L263" s="24"/>
      <c r="M263" s="24"/>
      <c r="N263" s="24"/>
      <c r="O263" s="135"/>
      <c r="P263" s="135"/>
      <c r="Q263" s="135"/>
      <c r="R263" s="24"/>
      <c r="S263" s="24"/>
      <c r="T263" s="24"/>
      <c r="U263" s="24"/>
      <c r="V263" s="24"/>
      <c r="W263" s="109"/>
    </row>
    <row r="264" spans="1:23" s="23" customFormat="1">
      <c r="A264" s="40"/>
      <c r="B264" s="40"/>
      <c r="C264" s="40"/>
      <c r="D264" s="40"/>
      <c r="E264" s="40"/>
      <c r="F264" s="40"/>
      <c r="G264" s="133"/>
      <c r="H264" s="29"/>
      <c r="I264" s="134"/>
      <c r="J264" s="24"/>
      <c r="K264" s="24"/>
      <c r="L264" s="24"/>
      <c r="M264" s="24"/>
      <c r="N264" s="24"/>
      <c r="O264" s="135"/>
      <c r="P264" s="135"/>
      <c r="Q264" s="135"/>
      <c r="R264" s="24"/>
      <c r="S264" s="24"/>
      <c r="T264" s="24"/>
      <c r="U264" s="24"/>
      <c r="V264" s="24"/>
      <c r="W264" s="109"/>
    </row>
    <row r="265" spans="1:23" s="23" customFormat="1">
      <c r="A265" s="40"/>
      <c r="B265" s="40"/>
      <c r="C265" s="40"/>
      <c r="D265" s="40"/>
      <c r="E265" s="40"/>
      <c r="F265" s="40"/>
      <c r="G265" s="133"/>
      <c r="H265" s="29"/>
      <c r="I265" s="134"/>
      <c r="J265" s="24"/>
      <c r="K265" s="24"/>
      <c r="L265" s="24"/>
      <c r="M265" s="24"/>
      <c r="N265" s="24"/>
      <c r="O265" s="135"/>
      <c r="P265" s="135"/>
      <c r="Q265" s="135"/>
      <c r="R265" s="24"/>
      <c r="S265" s="24"/>
      <c r="T265" s="24"/>
      <c r="U265" s="24"/>
      <c r="V265" s="24"/>
      <c r="W265" s="109"/>
    </row>
    <row r="266" spans="1:23" s="23" customFormat="1">
      <c r="A266" s="40"/>
      <c r="B266" s="40"/>
      <c r="C266" s="40"/>
      <c r="D266" s="40"/>
      <c r="E266" s="40"/>
      <c r="F266" s="40"/>
      <c r="G266" s="133"/>
      <c r="H266" s="29"/>
      <c r="I266" s="134"/>
      <c r="J266" s="24"/>
      <c r="K266" s="24"/>
      <c r="L266" s="24"/>
      <c r="M266" s="24"/>
      <c r="N266" s="24"/>
      <c r="O266" s="135"/>
      <c r="P266" s="135"/>
      <c r="Q266" s="135"/>
      <c r="R266" s="24"/>
      <c r="S266" s="24"/>
      <c r="T266" s="24"/>
      <c r="U266" s="24"/>
      <c r="V266" s="24"/>
      <c r="W266" s="109"/>
    </row>
    <row r="267" spans="1:23" s="23" customFormat="1">
      <c r="A267" s="40"/>
      <c r="B267" s="40"/>
      <c r="C267" s="40"/>
      <c r="D267" s="40"/>
      <c r="E267" s="40"/>
      <c r="F267" s="40"/>
      <c r="G267" s="133"/>
      <c r="H267" s="29"/>
      <c r="I267" s="134"/>
      <c r="J267" s="24"/>
      <c r="K267" s="24"/>
      <c r="L267" s="24"/>
      <c r="M267" s="24"/>
      <c r="N267" s="24"/>
      <c r="O267" s="135"/>
      <c r="P267" s="135"/>
      <c r="Q267" s="135"/>
      <c r="R267" s="24"/>
      <c r="S267" s="24"/>
      <c r="T267" s="24"/>
      <c r="U267" s="24"/>
      <c r="V267" s="24"/>
      <c r="W267" s="109"/>
    </row>
    <row r="268" spans="1:23" s="23" customFormat="1">
      <c r="A268" s="40"/>
      <c r="B268" s="40"/>
      <c r="C268" s="40"/>
      <c r="D268" s="40"/>
      <c r="E268" s="40"/>
      <c r="F268" s="40"/>
      <c r="G268" s="133"/>
      <c r="H268" s="29"/>
      <c r="I268" s="134"/>
      <c r="J268" s="24"/>
      <c r="K268" s="24"/>
      <c r="L268" s="24"/>
      <c r="M268" s="24"/>
      <c r="N268" s="24"/>
      <c r="O268" s="135"/>
      <c r="P268" s="135"/>
      <c r="Q268" s="135"/>
      <c r="R268" s="24"/>
      <c r="S268" s="24"/>
      <c r="T268" s="24"/>
      <c r="U268" s="24"/>
      <c r="V268" s="24"/>
      <c r="W268" s="109"/>
    </row>
    <row r="269" spans="1:23" s="23" customFormat="1">
      <c r="A269" s="40"/>
      <c r="B269" s="40"/>
      <c r="C269" s="40"/>
      <c r="D269" s="40"/>
      <c r="E269" s="40"/>
      <c r="F269" s="40"/>
      <c r="G269" s="133"/>
      <c r="H269" s="29"/>
      <c r="I269" s="134"/>
      <c r="J269" s="24"/>
      <c r="K269" s="24"/>
      <c r="L269" s="24"/>
      <c r="M269" s="24"/>
      <c r="N269" s="24"/>
      <c r="O269" s="135"/>
      <c r="P269" s="135"/>
      <c r="Q269" s="135"/>
      <c r="R269" s="24"/>
      <c r="S269" s="24"/>
      <c r="T269" s="24"/>
      <c r="U269" s="24"/>
      <c r="V269" s="24"/>
      <c r="W269" s="109"/>
    </row>
    <row r="270" spans="1:23" s="23" customFormat="1">
      <c r="A270" s="40"/>
      <c r="B270" s="40"/>
      <c r="C270" s="40"/>
      <c r="D270" s="40"/>
      <c r="E270" s="40"/>
      <c r="F270" s="40"/>
      <c r="G270" s="133"/>
      <c r="H270" s="29"/>
      <c r="I270" s="134"/>
      <c r="J270" s="24"/>
      <c r="K270" s="24"/>
      <c r="L270" s="24"/>
      <c r="M270" s="24"/>
      <c r="N270" s="24"/>
      <c r="O270" s="135"/>
      <c r="P270" s="135"/>
      <c r="Q270" s="135"/>
      <c r="R270" s="24"/>
      <c r="S270" s="24"/>
      <c r="T270" s="24"/>
      <c r="U270" s="24"/>
      <c r="V270" s="24"/>
      <c r="W270" s="109"/>
    </row>
    <row r="271" spans="1:23" s="23" customFormat="1">
      <c r="A271" s="40"/>
      <c r="B271" s="40"/>
      <c r="C271" s="40"/>
      <c r="D271" s="40"/>
      <c r="E271" s="40"/>
      <c r="F271" s="40"/>
      <c r="G271" s="133"/>
      <c r="H271" s="29"/>
      <c r="I271" s="134"/>
      <c r="J271" s="24"/>
      <c r="K271" s="24"/>
      <c r="L271" s="24"/>
      <c r="M271" s="24"/>
      <c r="N271" s="24"/>
      <c r="O271" s="135"/>
      <c r="P271" s="135"/>
      <c r="Q271" s="135"/>
      <c r="R271" s="24"/>
      <c r="S271" s="24"/>
      <c r="T271" s="24"/>
      <c r="U271" s="24"/>
      <c r="V271" s="24"/>
      <c r="W271" s="109"/>
    </row>
    <row r="272" spans="1:23" s="23" customFormat="1">
      <c r="A272" s="40"/>
      <c r="B272" s="40"/>
      <c r="C272" s="40"/>
      <c r="D272" s="40"/>
      <c r="E272" s="40"/>
      <c r="F272" s="40"/>
      <c r="G272" s="133"/>
      <c r="H272" s="29"/>
      <c r="I272" s="134"/>
      <c r="J272" s="24"/>
      <c r="K272" s="24"/>
      <c r="L272" s="24"/>
      <c r="M272" s="24"/>
      <c r="N272" s="24"/>
      <c r="O272" s="135"/>
      <c r="P272" s="135"/>
      <c r="Q272" s="135"/>
      <c r="R272" s="24"/>
      <c r="S272" s="24"/>
      <c r="T272" s="24"/>
      <c r="U272" s="24"/>
      <c r="V272" s="24"/>
      <c r="W272" s="109"/>
    </row>
    <row r="273" spans="1:23" s="23" customFormat="1">
      <c r="A273" s="40"/>
      <c r="B273" s="40"/>
      <c r="C273" s="40"/>
      <c r="D273" s="40"/>
      <c r="E273" s="40"/>
      <c r="F273" s="40"/>
      <c r="G273" s="133"/>
      <c r="H273" s="29"/>
      <c r="I273" s="134"/>
      <c r="J273" s="24"/>
      <c r="K273" s="24"/>
      <c r="L273" s="24"/>
      <c r="M273" s="24"/>
      <c r="N273" s="24"/>
      <c r="O273" s="135"/>
      <c r="P273" s="135"/>
      <c r="Q273" s="135"/>
      <c r="R273" s="24"/>
      <c r="S273" s="24"/>
      <c r="T273" s="24"/>
      <c r="U273" s="24"/>
      <c r="V273" s="24"/>
      <c r="W273" s="109"/>
    </row>
    <row r="274" spans="1:23" s="23" customFormat="1">
      <c r="A274" s="40"/>
      <c r="B274" s="40"/>
      <c r="C274" s="40"/>
      <c r="D274" s="40"/>
      <c r="E274" s="40"/>
      <c r="F274" s="40"/>
      <c r="G274" s="133"/>
      <c r="H274" s="29"/>
      <c r="I274" s="134"/>
      <c r="J274" s="24"/>
      <c r="K274" s="24"/>
      <c r="L274" s="24"/>
      <c r="M274" s="24"/>
      <c r="N274" s="24"/>
      <c r="O274" s="135"/>
      <c r="P274" s="135"/>
      <c r="Q274" s="135"/>
      <c r="R274" s="24"/>
      <c r="S274" s="24"/>
      <c r="T274" s="24"/>
      <c r="U274" s="24"/>
      <c r="V274" s="24"/>
      <c r="W274" s="109"/>
    </row>
    <row r="275" spans="1:23" s="23" customFormat="1">
      <c r="A275" s="40"/>
      <c r="B275" s="40"/>
      <c r="C275" s="40"/>
      <c r="D275" s="40"/>
      <c r="E275" s="40"/>
      <c r="F275" s="40"/>
      <c r="G275" s="133"/>
      <c r="H275" s="29"/>
      <c r="I275" s="134"/>
      <c r="J275" s="24"/>
      <c r="K275" s="24"/>
      <c r="L275" s="24"/>
      <c r="M275" s="24"/>
      <c r="N275" s="24"/>
      <c r="O275" s="135"/>
      <c r="P275" s="135"/>
      <c r="Q275" s="135"/>
      <c r="R275" s="24"/>
      <c r="S275" s="24"/>
      <c r="T275" s="24"/>
      <c r="U275" s="24"/>
      <c r="V275" s="24"/>
      <c r="W275" s="109"/>
    </row>
    <row r="276" spans="1:23" s="23" customFormat="1">
      <c r="A276" s="40"/>
      <c r="B276" s="40"/>
      <c r="C276" s="40"/>
      <c r="D276" s="40"/>
      <c r="E276" s="40"/>
      <c r="F276" s="40"/>
      <c r="G276" s="133"/>
      <c r="H276" s="29"/>
      <c r="I276" s="134"/>
      <c r="J276" s="24"/>
      <c r="K276" s="24"/>
      <c r="L276" s="24"/>
      <c r="M276" s="24"/>
      <c r="N276" s="24"/>
      <c r="O276" s="135"/>
      <c r="P276" s="135"/>
      <c r="Q276" s="135"/>
      <c r="R276" s="24"/>
      <c r="S276" s="24"/>
      <c r="T276" s="24"/>
      <c r="U276" s="24"/>
      <c r="V276" s="24"/>
      <c r="W276" s="109"/>
    </row>
    <row r="277" spans="1:23" s="23" customFormat="1">
      <c r="A277" s="40"/>
      <c r="B277" s="40"/>
      <c r="C277" s="40"/>
      <c r="D277" s="40"/>
      <c r="E277" s="40"/>
      <c r="F277" s="40"/>
      <c r="G277" s="133"/>
      <c r="H277" s="29"/>
      <c r="I277" s="134"/>
      <c r="J277" s="24"/>
      <c r="K277" s="24"/>
      <c r="L277" s="24"/>
      <c r="M277" s="24"/>
      <c r="N277" s="24"/>
      <c r="O277" s="135"/>
      <c r="P277" s="135"/>
      <c r="Q277" s="135"/>
      <c r="R277" s="24"/>
      <c r="S277" s="24"/>
      <c r="T277" s="24"/>
      <c r="U277" s="24"/>
      <c r="V277" s="24"/>
      <c r="W277" s="109"/>
    </row>
    <row r="278" spans="1:23" s="23" customFormat="1">
      <c r="A278" s="40"/>
      <c r="B278" s="40"/>
      <c r="C278" s="40"/>
      <c r="D278" s="40"/>
      <c r="E278" s="40"/>
      <c r="F278" s="40"/>
      <c r="G278" s="133"/>
      <c r="H278" s="29"/>
      <c r="I278" s="134"/>
      <c r="J278" s="24"/>
      <c r="K278" s="24"/>
      <c r="L278" s="24"/>
      <c r="M278" s="24"/>
      <c r="N278" s="24"/>
      <c r="O278" s="135"/>
      <c r="P278" s="135"/>
      <c r="Q278" s="135"/>
      <c r="R278" s="24"/>
      <c r="S278" s="24"/>
      <c r="T278" s="24"/>
      <c r="U278" s="24"/>
      <c r="V278" s="24"/>
      <c r="W278" s="109"/>
    </row>
    <row r="279" spans="1:23" s="23" customFormat="1">
      <c r="A279" s="40"/>
      <c r="B279" s="40"/>
      <c r="C279" s="40"/>
      <c r="D279" s="40"/>
      <c r="E279" s="40"/>
      <c r="F279" s="40"/>
      <c r="G279" s="133"/>
      <c r="H279" s="29"/>
      <c r="I279" s="134"/>
      <c r="J279" s="24"/>
      <c r="K279" s="24"/>
      <c r="L279" s="24"/>
      <c r="M279" s="24"/>
      <c r="N279" s="24"/>
      <c r="O279" s="135"/>
      <c r="P279" s="135"/>
      <c r="Q279" s="135"/>
      <c r="R279" s="24"/>
      <c r="S279" s="24"/>
      <c r="T279" s="24"/>
      <c r="U279" s="24"/>
      <c r="V279" s="24"/>
      <c r="W279" s="109"/>
    </row>
    <row r="280" spans="1:23" s="23" customFormat="1">
      <c r="A280" s="40"/>
      <c r="B280" s="40"/>
      <c r="C280" s="40"/>
      <c r="D280" s="40"/>
      <c r="E280" s="40"/>
      <c r="F280" s="40"/>
      <c r="G280" s="133"/>
      <c r="H280" s="29"/>
      <c r="I280" s="134"/>
      <c r="J280" s="24"/>
      <c r="K280" s="24"/>
      <c r="L280" s="24"/>
      <c r="M280" s="24"/>
      <c r="N280" s="24"/>
      <c r="O280" s="135"/>
      <c r="P280" s="135"/>
      <c r="Q280" s="135"/>
      <c r="R280" s="24"/>
      <c r="S280" s="24"/>
      <c r="T280" s="24"/>
      <c r="U280" s="24"/>
      <c r="V280" s="24"/>
      <c r="W280" s="109"/>
    </row>
    <row r="281" spans="1:23" s="23" customFormat="1">
      <c r="A281" s="40"/>
      <c r="B281" s="40"/>
      <c r="C281" s="40"/>
      <c r="D281" s="40"/>
      <c r="E281" s="40"/>
      <c r="F281" s="40"/>
      <c r="G281" s="133"/>
      <c r="H281" s="29"/>
      <c r="I281" s="134"/>
      <c r="J281" s="24"/>
      <c r="K281" s="24"/>
      <c r="L281" s="24"/>
      <c r="M281" s="24"/>
      <c r="N281" s="24"/>
      <c r="O281" s="135"/>
      <c r="P281" s="135"/>
      <c r="Q281" s="135"/>
      <c r="R281" s="24"/>
      <c r="S281" s="24"/>
      <c r="T281" s="24"/>
      <c r="U281" s="24"/>
      <c r="V281" s="24"/>
      <c r="W281" s="109"/>
    </row>
    <row r="282" spans="1:23" s="23" customFormat="1">
      <c r="A282" s="40"/>
      <c r="B282" s="40"/>
      <c r="C282" s="40"/>
      <c r="D282" s="40"/>
      <c r="E282" s="40"/>
      <c r="F282" s="40"/>
      <c r="G282" s="133"/>
      <c r="H282" s="29"/>
      <c r="I282" s="134"/>
      <c r="J282" s="24"/>
      <c r="K282" s="24"/>
      <c r="L282" s="24"/>
      <c r="M282" s="24"/>
      <c r="N282" s="24"/>
      <c r="O282" s="135"/>
      <c r="P282" s="135"/>
      <c r="Q282" s="135"/>
      <c r="R282" s="24"/>
      <c r="S282" s="24"/>
      <c r="T282" s="24"/>
      <c r="U282" s="24"/>
      <c r="V282" s="24"/>
      <c r="W282" s="109"/>
    </row>
    <row r="283" spans="1:23" s="23" customFormat="1">
      <c r="A283" s="40"/>
      <c r="B283" s="40"/>
      <c r="C283" s="40"/>
      <c r="D283" s="40"/>
      <c r="E283" s="40"/>
      <c r="F283" s="40"/>
      <c r="G283" s="133"/>
      <c r="H283" s="29"/>
      <c r="I283" s="134"/>
      <c r="J283" s="24"/>
      <c r="K283" s="24"/>
      <c r="L283" s="24"/>
      <c r="M283" s="24"/>
      <c r="N283" s="24"/>
      <c r="O283" s="135"/>
      <c r="P283" s="135"/>
      <c r="Q283" s="135"/>
      <c r="R283" s="24"/>
      <c r="S283" s="24"/>
      <c r="T283" s="24"/>
      <c r="U283" s="24"/>
      <c r="V283" s="24"/>
      <c r="W283" s="109"/>
    </row>
    <row r="284" spans="1:23" s="23" customFormat="1">
      <c r="A284" s="40"/>
      <c r="B284" s="40"/>
      <c r="C284" s="40"/>
      <c r="D284" s="40"/>
      <c r="E284" s="40"/>
      <c r="F284" s="40"/>
      <c r="G284" s="133"/>
      <c r="H284" s="29"/>
      <c r="I284" s="134"/>
      <c r="J284" s="24"/>
      <c r="K284" s="24"/>
      <c r="L284" s="24"/>
      <c r="M284" s="24"/>
      <c r="N284" s="24"/>
      <c r="O284" s="135"/>
      <c r="P284" s="135"/>
      <c r="Q284" s="135"/>
      <c r="R284" s="24"/>
      <c r="S284" s="24"/>
      <c r="T284" s="24"/>
      <c r="U284" s="24"/>
      <c r="V284" s="24"/>
      <c r="W284" s="109"/>
    </row>
    <row r="285" spans="1:23" s="23" customFormat="1">
      <c r="A285" s="40"/>
      <c r="B285" s="40"/>
      <c r="C285" s="40"/>
      <c r="D285" s="40"/>
      <c r="E285" s="40"/>
      <c r="F285" s="40"/>
      <c r="G285" s="133"/>
      <c r="H285" s="29"/>
      <c r="I285" s="134"/>
      <c r="J285" s="24"/>
      <c r="K285" s="24"/>
      <c r="L285" s="24"/>
      <c r="M285" s="24"/>
      <c r="N285" s="24"/>
      <c r="O285" s="135"/>
      <c r="P285" s="135"/>
      <c r="Q285" s="135"/>
      <c r="R285" s="24"/>
      <c r="S285" s="24"/>
      <c r="T285" s="24"/>
      <c r="U285" s="24"/>
      <c r="V285" s="24"/>
      <c r="W285" s="109"/>
    </row>
    <row r="286" spans="1:23" s="23" customFormat="1">
      <c r="A286" s="40"/>
      <c r="B286" s="40"/>
      <c r="C286" s="40"/>
      <c r="D286" s="40"/>
      <c r="E286" s="40"/>
      <c r="F286" s="40"/>
      <c r="G286" s="133"/>
      <c r="H286" s="29"/>
      <c r="I286" s="134"/>
      <c r="J286" s="24"/>
      <c r="K286" s="24"/>
      <c r="L286" s="24"/>
      <c r="M286" s="24"/>
      <c r="N286" s="24"/>
      <c r="O286" s="135"/>
      <c r="P286" s="135"/>
      <c r="Q286" s="135"/>
      <c r="R286" s="24"/>
      <c r="S286" s="24"/>
      <c r="T286" s="24"/>
      <c r="U286" s="24"/>
      <c r="V286" s="24"/>
      <c r="W286" s="109"/>
    </row>
    <row r="287" spans="1:23" s="23" customFormat="1">
      <c r="A287" s="40"/>
      <c r="B287" s="40"/>
      <c r="C287" s="40"/>
      <c r="D287" s="40"/>
      <c r="E287" s="40"/>
      <c r="F287" s="40"/>
      <c r="G287" s="133"/>
      <c r="H287" s="29"/>
      <c r="I287" s="134"/>
      <c r="J287" s="24"/>
      <c r="K287" s="24"/>
      <c r="L287" s="24"/>
      <c r="M287" s="24"/>
      <c r="N287" s="24"/>
      <c r="O287" s="135"/>
      <c r="P287" s="135"/>
      <c r="Q287" s="135"/>
      <c r="R287" s="24"/>
      <c r="S287" s="24"/>
      <c r="T287" s="24"/>
      <c r="U287" s="24"/>
      <c r="V287" s="24"/>
      <c r="W287" s="109"/>
    </row>
    <row r="288" spans="1:23" s="23" customFormat="1">
      <c r="A288" s="40"/>
      <c r="B288" s="40"/>
      <c r="C288" s="40"/>
      <c r="D288" s="40"/>
      <c r="E288" s="40"/>
      <c r="F288" s="40"/>
      <c r="G288" s="133"/>
      <c r="H288" s="29"/>
      <c r="I288" s="134"/>
      <c r="J288" s="24"/>
      <c r="K288" s="24"/>
      <c r="L288" s="24"/>
      <c r="M288" s="24"/>
      <c r="N288" s="24"/>
      <c r="O288" s="135"/>
      <c r="P288" s="135"/>
      <c r="Q288" s="135"/>
      <c r="R288" s="24"/>
      <c r="S288" s="24"/>
      <c r="T288" s="24"/>
      <c r="U288" s="24"/>
      <c r="V288" s="24"/>
      <c r="W288" s="109"/>
    </row>
    <row r="289" spans="1:23" s="23" customFormat="1">
      <c r="A289" s="40"/>
      <c r="B289" s="40"/>
      <c r="C289" s="40"/>
      <c r="D289" s="40"/>
      <c r="E289" s="40"/>
      <c r="F289" s="40"/>
      <c r="G289" s="133"/>
      <c r="H289" s="29"/>
      <c r="I289" s="134"/>
      <c r="J289" s="24"/>
      <c r="K289" s="24"/>
      <c r="L289" s="24"/>
      <c r="M289" s="24"/>
      <c r="N289" s="24"/>
      <c r="O289" s="135"/>
      <c r="P289" s="135"/>
      <c r="Q289" s="135"/>
      <c r="R289" s="24"/>
      <c r="S289" s="24"/>
      <c r="T289" s="24"/>
      <c r="U289" s="24"/>
      <c r="V289" s="24"/>
      <c r="W289" s="109"/>
    </row>
    <row r="290" spans="1:23" s="23" customFormat="1">
      <c r="A290" s="40"/>
      <c r="B290" s="40"/>
      <c r="C290" s="40"/>
      <c r="D290" s="40"/>
      <c r="E290" s="40"/>
      <c r="F290" s="40"/>
      <c r="G290" s="133"/>
      <c r="H290" s="29"/>
      <c r="I290" s="134"/>
      <c r="J290" s="24"/>
      <c r="K290" s="24"/>
      <c r="L290" s="24"/>
      <c r="M290" s="24"/>
      <c r="N290" s="24"/>
      <c r="O290" s="135"/>
      <c r="P290" s="135"/>
      <c r="Q290" s="135"/>
      <c r="R290" s="24"/>
      <c r="S290" s="24"/>
      <c r="T290" s="24"/>
      <c r="U290" s="24"/>
      <c r="V290" s="24"/>
      <c r="W290" s="109"/>
    </row>
    <row r="291" spans="1:23" s="23" customFormat="1">
      <c r="A291" s="40"/>
      <c r="B291" s="40"/>
      <c r="C291" s="40"/>
      <c r="D291" s="40"/>
      <c r="E291" s="40"/>
      <c r="F291" s="40"/>
      <c r="G291" s="133"/>
      <c r="H291" s="29"/>
      <c r="I291" s="134"/>
      <c r="J291" s="24"/>
      <c r="K291" s="24"/>
      <c r="L291" s="24"/>
      <c r="M291" s="24"/>
      <c r="N291" s="24"/>
      <c r="O291" s="135"/>
      <c r="P291" s="135"/>
      <c r="Q291" s="135"/>
      <c r="R291" s="24"/>
      <c r="S291" s="24"/>
      <c r="T291" s="24"/>
      <c r="U291" s="24"/>
      <c r="V291" s="24"/>
      <c r="W291" s="109"/>
    </row>
    <row r="292" spans="1:23" s="23" customFormat="1">
      <c r="A292" s="40"/>
      <c r="B292" s="40"/>
      <c r="C292" s="40"/>
      <c r="D292" s="40"/>
      <c r="E292" s="40"/>
      <c r="F292" s="40"/>
      <c r="G292" s="133"/>
      <c r="H292" s="29"/>
      <c r="I292" s="134"/>
      <c r="J292" s="24"/>
      <c r="K292" s="24"/>
      <c r="L292" s="24"/>
      <c r="M292" s="24"/>
      <c r="N292" s="24"/>
      <c r="O292" s="135"/>
      <c r="P292" s="135"/>
      <c r="Q292" s="135"/>
      <c r="R292" s="24"/>
      <c r="S292" s="24"/>
      <c r="T292" s="24"/>
      <c r="U292" s="24"/>
      <c r="V292" s="24"/>
      <c r="W292" s="109"/>
    </row>
    <row r="293" spans="1:23" s="23" customFormat="1">
      <c r="A293" s="40"/>
      <c r="B293" s="40"/>
      <c r="C293" s="40"/>
      <c r="D293" s="40"/>
      <c r="E293" s="40"/>
      <c r="F293" s="40"/>
      <c r="G293" s="133"/>
      <c r="H293" s="29"/>
      <c r="I293" s="134"/>
      <c r="J293" s="24"/>
      <c r="K293" s="24"/>
      <c r="L293" s="24"/>
      <c r="M293" s="24"/>
      <c r="N293" s="24"/>
      <c r="O293" s="135"/>
      <c r="P293" s="135"/>
      <c r="Q293" s="135"/>
      <c r="R293" s="24"/>
      <c r="S293" s="24"/>
      <c r="T293" s="24"/>
      <c r="U293" s="24"/>
      <c r="V293" s="24"/>
      <c r="W293" s="109"/>
    </row>
    <row r="294" spans="1:23" s="23" customFormat="1">
      <c r="A294" s="40"/>
      <c r="B294" s="40"/>
      <c r="C294" s="40"/>
      <c r="D294" s="40"/>
      <c r="E294" s="40"/>
      <c r="F294" s="40"/>
      <c r="G294" s="133"/>
      <c r="H294" s="29"/>
      <c r="I294" s="134"/>
      <c r="J294" s="24"/>
      <c r="K294" s="24"/>
      <c r="L294" s="24"/>
      <c r="M294" s="24"/>
      <c r="N294" s="24"/>
      <c r="O294" s="135"/>
      <c r="P294" s="135"/>
      <c r="Q294" s="135"/>
      <c r="R294" s="24"/>
      <c r="S294" s="24"/>
      <c r="T294" s="24"/>
      <c r="U294" s="24"/>
      <c r="V294" s="24"/>
      <c r="W294" s="109"/>
    </row>
    <row r="295" spans="1:23" s="23" customFormat="1">
      <c r="A295" s="40"/>
      <c r="B295" s="40"/>
      <c r="C295" s="40"/>
      <c r="D295" s="40"/>
      <c r="E295" s="40"/>
      <c r="F295" s="40"/>
      <c r="G295" s="133"/>
      <c r="H295" s="29"/>
      <c r="I295" s="134"/>
      <c r="J295" s="24"/>
      <c r="K295" s="24"/>
      <c r="L295" s="24"/>
      <c r="M295" s="24"/>
      <c r="N295" s="24"/>
      <c r="O295" s="135"/>
      <c r="P295" s="135"/>
      <c r="Q295" s="135"/>
      <c r="R295" s="24"/>
      <c r="S295" s="24"/>
      <c r="T295" s="24"/>
      <c r="U295" s="24"/>
      <c r="V295" s="24"/>
      <c r="W295" s="109"/>
    </row>
    <row r="296" spans="1:23" s="23" customFormat="1">
      <c r="A296" s="40"/>
      <c r="B296" s="40"/>
      <c r="C296" s="40"/>
      <c r="D296" s="40"/>
      <c r="E296" s="40"/>
      <c r="F296" s="40"/>
      <c r="G296" s="133"/>
      <c r="H296" s="29"/>
      <c r="I296" s="134"/>
      <c r="J296" s="24"/>
      <c r="K296" s="24"/>
      <c r="L296" s="24"/>
      <c r="M296" s="24"/>
      <c r="N296" s="24"/>
      <c r="O296" s="135"/>
      <c r="P296" s="135"/>
      <c r="Q296" s="135"/>
      <c r="R296" s="24"/>
      <c r="S296" s="24"/>
      <c r="T296" s="24"/>
      <c r="U296" s="24"/>
      <c r="V296" s="24"/>
      <c r="W296" s="109"/>
    </row>
    <row r="297" spans="1:23" s="23" customFormat="1">
      <c r="A297" s="40"/>
      <c r="B297" s="40"/>
      <c r="C297" s="40"/>
      <c r="D297" s="40"/>
      <c r="E297" s="40"/>
      <c r="F297" s="40"/>
      <c r="G297" s="133"/>
      <c r="H297" s="29"/>
      <c r="I297" s="134"/>
      <c r="J297" s="24"/>
      <c r="K297" s="24"/>
      <c r="L297" s="24"/>
      <c r="M297" s="24"/>
      <c r="N297" s="24"/>
      <c r="O297" s="135"/>
      <c r="P297" s="135"/>
      <c r="Q297" s="135"/>
      <c r="R297" s="24"/>
      <c r="S297" s="24"/>
      <c r="T297" s="24"/>
      <c r="U297" s="24"/>
      <c r="V297" s="24"/>
      <c r="W297" s="109"/>
    </row>
    <row r="298" spans="1:23" s="23" customFormat="1">
      <c r="A298" s="40"/>
      <c r="B298" s="40"/>
      <c r="C298" s="40"/>
      <c r="D298" s="40"/>
      <c r="E298" s="40"/>
      <c r="F298" s="40"/>
      <c r="G298" s="133"/>
      <c r="H298" s="29"/>
      <c r="I298" s="134"/>
      <c r="J298" s="24"/>
      <c r="K298" s="24"/>
      <c r="L298" s="24"/>
      <c r="M298" s="24"/>
      <c r="N298" s="24"/>
      <c r="O298" s="135"/>
      <c r="P298" s="135"/>
      <c r="Q298" s="135"/>
      <c r="R298" s="24"/>
      <c r="S298" s="24"/>
      <c r="T298" s="24"/>
      <c r="U298" s="24"/>
      <c r="V298" s="24"/>
      <c r="W298" s="109"/>
    </row>
    <row r="299" spans="1:23" s="23" customFormat="1">
      <c r="A299" s="40"/>
      <c r="B299" s="40"/>
      <c r="C299" s="40"/>
      <c r="D299" s="40"/>
      <c r="E299" s="40"/>
      <c r="F299" s="40"/>
      <c r="G299" s="133"/>
      <c r="H299" s="29"/>
      <c r="I299" s="134"/>
      <c r="J299" s="24"/>
      <c r="K299" s="24"/>
      <c r="L299" s="24"/>
      <c r="M299" s="24"/>
      <c r="N299" s="24"/>
      <c r="O299" s="135"/>
      <c r="P299" s="135"/>
      <c r="Q299" s="135"/>
      <c r="R299" s="24"/>
      <c r="S299" s="24"/>
      <c r="T299" s="24"/>
      <c r="U299" s="24"/>
      <c r="V299" s="24"/>
      <c r="W299" s="109"/>
    </row>
    <row r="300" spans="1:23" s="23" customFormat="1">
      <c r="A300" s="40"/>
      <c r="B300" s="40"/>
      <c r="C300" s="40"/>
      <c r="D300" s="40"/>
      <c r="E300" s="40"/>
      <c r="F300" s="40"/>
      <c r="G300" s="133"/>
      <c r="H300" s="29"/>
      <c r="I300" s="134"/>
      <c r="J300" s="24"/>
      <c r="K300" s="24"/>
      <c r="L300" s="24"/>
      <c r="M300" s="24"/>
      <c r="N300" s="24"/>
      <c r="O300" s="135"/>
      <c r="P300" s="135"/>
      <c r="Q300" s="135"/>
      <c r="R300" s="24"/>
      <c r="S300" s="24"/>
      <c r="T300" s="24"/>
      <c r="U300" s="24"/>
      <c r="V300" s="24"/>
      <c r="W300" s="109"/>
    </row>
    <row r="301" spans="1:23" s="23" customFormat="1">
      <c r="A301" s="40"/>
      <c r="B301" s="40"/>
      <c r="C301" s="40"/>
      <c r="D301" s="40"/>
      <c r="E301" s="40"/>
      <c r="F301" s="40"/>
      <c r="G301" s="133"/>
      <c r="H301" s="29"/>
      <c r="I301" s="134"/>
      <c r="J301" s="24"/>
      <c r="K301" s="24"/>
      <c r="L301" s="24"/>
      <c r="M301" s="24"/>
      <c r="N301" s="24"/>
      <c r="O301" s="135"/>
      <c r="P301" s="135"/>
      <c r="Q301" s="135"/>
      <c r="R301" s="24"/>
      <c r="S301" s="24"/>
      <c r="T301" s="24"/>
      <c r="U301" s="24"/>
      <c r="V301" s="24"/>
      <c r="W301" s="109"/>
    </row>
    <row r="302" spans="1:23" s="23" customFormat="1">
      <c r="A302" s="40"/>
      <c r="B302" s="40"/>
      <c r="C302" s="40"/>
      <c r="D302" s="40"/>
      <c r="E302" s="40"/>
      <c r="F302" s="40"/>
      <c r="G302" s="133"/>
      <c r="H302" s="29"/>
      <c r="I302" s="134"/>
      <c r="J302" s="24"/>
      <c r="K302" s="24"/>
      <c r="L302" s="24"/>
      <c r="M302" s="24"/>
      <c r="N302" s="24"/>
      <c r="O302" s="135"/>
      <c r="P302" s="135"/>
      <c r="Q302" s="135"/>
      <c r="R302" s="24"/>
      <c r="S302" s="24"/>
      <c r="T302" s="24"/>
      <c r="U302" s="24"/>
      <c r="V302" s="24"/>
      <c r="W302" s="109"/>
    </row>
    <row r="303" spans="1:23" s="23" customFormat="1">
      <c r="A303" s="40"/>
      <c r="B303" s="40"/>
      <c r="C303" s="40"/>
      <c r="D303" s="40"/>
      <c r="E303" s="40"/>
      <c r="F303" s="40"/>
      <c r="G303" s="133"/>
      <c r="H303" s="29"/>
      <c r="I303" s="134"/>
      <c r="J303" s="24"/>
      <c r="K303" s="24"/>
      <c r="L303" s="24"/>
      <c r="M303" s="24"/>
      <c r="N303" s="24"/>
      <c r="O303" s="135"/>
      <c r="P303" s="135"/>
      <c r="Q303" s="135"/>
      <c r="R303" s="24"/>
      <c r="S303" s="24"/>
      <c r="T303" s="24"/>
      <c r="U303" s="24"/>
      <c r="V303" s="24"/>
      <c r="W303" s="109"/>
    </row>
    <row r="304" spans="1:23" s="23" customFormat="1">
      <c r="A304" s="40"/>
      <c r="B304" s="40"/>
      <c r="C304" s="40"/>
      <c r="D304" s="40"/>
      <c r="E304" s="40"/>
      <c r="F304" s="40"/>
      <c r="G304" s="133"/>
      <c r="H304" s="29"/>
      <c r="I304" s="134"/>
      <c r="J304" s="24"/>
      <c r="K304" s="24"/>
      <c r="L304" s="24"/>
      <c r="M304" s="24"/>
      <c r="N304" s="24"/>
      <c r="O304" s="135"/>
      <c r="P304" s="135"/>
      <c r="Q304" s="135"/>
      <c r="R304" s="24"/>
      <c r="S304" s="24"/>
      <c r="T304" s="24"/>
      <c r="U304" s="24"/>
      <c r="V304" s="24"/>
      <c r="W304" s="109"/>
    </row>
    <row r="305" spans="1:23" s="23" customFormat="1">
      <c r="A305" s="40"/>
      <c r="B305" s="40"/>
      <c r="C305" s="40"/>
      <c r="D305" s="40"/>
      <c r="E305" s="40"/>
      <c r="F305" s="40"/>
      <c r="G305" s="133"/>
      <c r="H305" s="29"/>
      <c r="I305" s="134"/>
      <c r="J305" s="24"/>
      <c r="K305" s="24"/>
      <c r="L305" s="24"/>
      <c r="M305" s="24"/>
      <c r="N305" s="24"/>
      <c r="O305" s="135"/>
      <c r="P305" s="135"/>
      <c r="Q305" s="135"/>
      <c r="R305" s="24"/>
      <c r="S305" s="24"/>
      <c r="T305" s="24"/>
      <c r="U305" s="24"/>
      <c r="V305" s="24"/>
      <c r="W305" s="109"/>
    </row>
    <row r="306" spans="1:23" s="23" customFormat="1">
      <c r="A306" s="40"/>
      <c r="B306" s="40"/>
      <c r="C306" s="40"/>
      <c r="D306" s="40"/>
      <c r="E306" s="40"/>
      <c r="F306" s="40"/>
      <c r="G306" s="133"/>
      <c r="H306" s="29"/>
      <c r="I306" s="134"/>
      <c r="J306" s="24"/>
      <c r="K306" s="24"/>
      <c r="L306" s="24"/>
      <c r="M306" s="24"/>
      <c r="N306" s="24"/>
      <c r="O306" s="135"/>
      <c r="P306" s="135"/>
      <c r="Q306" s="135"/>
      <c r="R306" s="24"/>
      <c r="S306" s="24"/>
      <c r="T306" s="24"/>
      <c r="U306" s="24"/>
      <c r="V306" s="24"/>
      <c r="W306" s="109"/>
    </row>
    <row r="307" spans="1:23" s="23" customFormat="1">
      <c r="A307" s="40"/>
      <c r="B307" s="40"/>
      <c r="C307" s="40"/>
      <c r="D307" s="40"/>
      <c r="E307" s="40"/>
      <c r="F307" s="40"/>
      <c r="G307" s="133"/>
      <c r="H307" s="29"/>
      <c r="I307" s="134"/>
      <c r="J307" s="24"/>
      <c r="K307" s="24"/>
      <c r="L307" s="24"/>
      <c r="M307" s="24"/>
      <c r="N307" s="24"/>
      <c r="O307" s="135"/>
      <c r="P307" s="135"/>
      <c r="Q307" s="135"/>
      <c r="R307" s="24"/>
      <c r="S307" s="24"/>
      <c r="T307" s="24"/>
      <c r="U307" s="24"/>
      <c r="V307" s="24"/>
      <c r="W307" s="109"/>
    </row>
    <row r="308" spans="1:23" s="23" customFormat="1">
      <c r="A308" s="40"/>
      <c r="B308" s="40"/>
      <c r="C308" s="40"/>
      <c r="D308" s="40"/>
      <c r="E308" s="40"/>
      <c r="F308" s="40"/>
      <c r="G308" s="133"/>
      <c r="H308" s="29"/>
      <c r="I308" s="134"/>
      <c r="J308" s="24"/>
      <c r="K308" s="24"/>
      <c r="L308" s="24"/>
      <c r="M308" s="24"/>
      <c r="N308" s="24"/>
      <c r="O308" s="135"/>
      <c r="P308" s="135"/>
      <c r="Q308" s="135"/>
      <c r="R308" s="24"/>
      <c r="S308" s="24"/>
      <c r="T308" s="24"/>
      <c r="U308" s="24"/>
      <c r="V308" s="24"/>
      <c r="W308" s="109"/>
    </row>
    <row r="309" spans="1:23" s="23" customFormat="1">
      <c r="A309" s="40"/>
      <c r="B309" s="40"/>
      <c r="C309" s="40"/>
      <c r="D309" s="40"/>
      <c r="E309" s="40"/>
      <c r="F309" s="40"/>
      <c r="G309" s="133"/>
      <c r="H309" s="29"/>
      <c r="I309" s="134"/>
      <c r="J309" s="24"/>
      <c r="K309" s="24"/>
      <c r="L309" s="24"/>
      <c r="M309" s="24"/>
      <c r="N309" s="24"/>
      <c r="O309" s="135"/>
      <c r="P309" s="135"/>
      <c r="Q309" s="135"/>
      <c r="R309" s="24"/>
      <c r="S309" s="24"/>
      <c r="T309" s="24"/>
      <c r="U309" s="24"/>
      <c r="V309" s="24"/>
      <c r="W309" s="109"/>
    </row>
    <row r="310" spans="1:23" s="23" customFormat="1">
      <c r="A310" s="40"/>
      <c r="B310" s="40"/>
      <c r="C310" s="40"/>
      <c r="D310" s="40"/>
      <c r="E310" s="40"/>
      <c r="F310" s="40"/>
      <c r="G310" s="133"/>
      <c r="H310" s="29"/>
      <c r="I310" s="134"/>
      <c r="J310" s="24"/>
      <c r="K310" s="24"/>
      <c r="L310" s="24"/>
      <c r="M310" s="24"/>
      <c r="N310" s="24"/>
      <c r="O310" s="135"/>
      <c r="P310" s="135"/>
      <c r="Q310" s="135"/>
      <c r="R310" s="24"/>
      <c r="S310" s="24"/>
      <c r="T310" s="24"/>
      <c r="U310" s="24"/>
      <c r="V310" s="24"/>
      <c r="W310" s="109"/>
    </row>
    <row r="311" spans="1:23" s="23" customFormat="1">
      <c r="A311" s="40"/>
      <c r="B311" s="40"/>
      <c r="C311" s="40"/>
      <c r="D311" s="40"/>
      <c r="E311" s="40"/>
      <c r="F311" s="40"/>
      <c r="G311" s="133"/>
      <c r="H311" s="29"/>
      <c r="I311" s="134"/>
      <c r="J311" s="24"/>
      <c r="K311" s="24"/>
      <c r="L311" s="24"/>
      <c r="M311" s="24"/>
      <c r="N311" s="24"/>
      <c r="O311" s="135"/>
      <c r="P311" s="135"/>
      <c r="Q311" s="135"/>
      <c r="R311" s="24"/>
      <c r="S311" s="24"/>
      <c r="T311" s="24"/>
      <c r="U311" s="24"/>
      <c r="V311" s="24"/>
      <c r="W311" s="109"/>
    </row>
    <row r="312" spans="1:23" s="23" customFormat="1">
      <c r="A312" s="40"/>
      <c r="B312" s="40"/>
      <c r="C312" s="40"/>
      <c r="D312" s="40"/>
      <c r="E312" s="40"/>
      <c r="F312" s="40"/>
      <c r="G312" s="133"/>
      <c r="H312" s="29"/>
      <c r="I312" s="134"/>
      <c r="J312" s="24"/>
      <c r="K312" s="24"/>
      <c r="L312" s="24"/>
      <c r="M312" s="24"/>
      <c r="N312" s="24"/>
      <c r="O312" s="135"/>
      <c r="P312" s="135"/>
      <c r="Q312" s="135"/>
      <c r="R312" s="24"/>
      <c r="S312" s="24"/>
      <c r="T312" s="24"/>
      <c r="U312" s="24"/>
      <c r="V312" s="24"/>
      <c r="W312" s="109"/>
    </row>
    <row r="313" spans="1:23" s="23" customFormat="1">
      <c r="A313" s="40"/>
      <c r="B313" s="40"/>
      <c r="C313" s="40"/>
      <c r="D313" s="40"/>
      <c r="E313" s="40"/>
      <c r="F313" s="40"/>
      <c r="G313" s="133"/>
      <c r="H313" s="29"/>
      <c r="I313" s="134"/>
      <c r="J313" s="24"/>
      <c r="K313" s="24"/>
      <c r="L313" s="24"/>
      <c r="M313" s="24"/>
      <c r="N313" s="24"/>
      <c r="O313" s="135"/>
      <c r="P313" s="135"/>
      <c r="Q313" s="135"/>
      <c r="R313" s="24"/>
      <c r="S313" s="24"/>
      <c r="T313" s="24"/>
      <c r="U313" s="24"/>
      <c r="V313" s="24"/>
      <c r="W313" s="109"/>
    </row>
    <row r="314" spans="1:23" s="23" customFormat="1">
      <c r="A314" s="40"/>
      <c r="B314" s="40"/>
      <c r="C314" s="40"/>
      <c r="D314" s="40"/>
      <c r="E314" s="40"/>
      <c r="F314" s="40"/>
      <c r="G314" s="133"/>
      <c r="H314" s="29"/>
      <c r="I314" s="134"/>
      <c r="J314" s="24"/>
      <c r="K314" s="24"/>
      <c r="L314" s="24"/>
      <c r="M314" s="24"/>
      <c r="N314" s="24"/>
      <c r="O314" s="135"/>
      <c r="P314" s="135"/>
      <c r="Q314" s="135"/>
      <c r="R314" s="24"/>
      <c r="S314" s="24"/>
      <c r="T314" s="24"/>
      <c r="U314" s="24"/>
      <c r="V314" s="24"/>
      <c r="W314" s="109"/>
    </row>
    <row r="315" spans="1:23" s="23" customFormat="1">
      <c r="A315" s="40"/>
      <c r="B315" s="40"/>
      <c r="C315" s="40"/>
      <c r="D315" s="40"/>
      <c r="E315" s="40"/>
      <c r="F315" s="40"/>
      <c r="G315" s="133"/>
      <c r="H315" s="29"/>
      <c r="I315" s="134"/>
      <c r="J315" s="24"/>
      <c r="K315" s="24"/>
      <c r="L315" s="24"/>
      <c r="M315" s="24"/>
      <c r="N315" s="24"/>
      <c r="O315" s="135"/>
      <c r="P315" s="135"/>
      <c r="Q315" s="135"/>
      <c r="R315" s="24"/>
      <c r="S315" s="24"/>
      <c r="T315" s="24"/>
      <c r="U315" s="24"/>
      <c r="V315" s="24"/>
      <c r="W315" s="109"/>
    </row>
    <row r="316" spans="1:23" s="23" customFormat="1">
      <c r="A316" s="40"/>
      <c r="B316" s="40"/>
      <c r="C316" s="40"/>
      <c r="D316" s="40"/>
      <c r="E316" s="40"/>
      <c r="F316" s="40"/>
      <c r="G316" s="133"/>
      <c r="H316" s="29"/>
      <c r="I316" s="134"/>
      <c r="J316" s="24"/>
      <c r="K316" s="24"/>
      <c r="L316" s="24"/>
      <c r="M316" s="24"/>
      <c r="N316" s="24"/>
      <c r="O316" s="135"/>
      <c r="P316" s="135"/>
      <c r="Q316" s="135"/>
      <c r="R316" s="24"/>
      <c r="S316" s="24"/>
      <c r="T316" s="24"/>
      <c r="U316" s="24"/>
      <c r="V316" s="24"/>
      <c r="W316" s="109"/>
    </row>
    <row r="317" spans="1:23" s="23" customFormat="1">
      <c r="A317" s="40"/>
      <c r="B317" s="40"/>
      <c r="C317" s="40"/>
      <c r="D317" s="40"/>
      <c r="E317" s="40"/>
      <c r="F317" s="40"/>
      <c r="G317" s="133"/>
      <c r="H317" s="29"/>
      <c r="I317" s="134"/>
      <c r="J317" s="24"/>
      <c r="K317" s="24"/>
      <c r="L317" s="24"/>
      <c r="M317" s="24"/>
      <c r="N317" s="24"/>
      <c r="O317" s="135"/>
      <c r="P317" s="135"/>
      <c r="Q317" s="135"/>
      <c r="R317" s="24"/>
      <c r="S317" s="24"/>
      <c r="T317" s="24"/>
      <c r="U317" s="24"/>
      <c r="V317" s="24"/>
      <c r="W317" s="109"/>
    </row>
    <row r="318" spans="1:23" s="23" customFormat="1">
      <c r="A318" s="40"/>
      <c r="B318" s="40"/>
      <c r="C318" s="40"/>
      <c r="D318" s="40"/>
      <c r="E318" s="40"/>
      <c r="F318" s="40"/>
      <c r="G318" s="133"/>
      <c r="H318" s="29"/>
      <c r="I318" s="134"/>
      <c r="J318" s="24"/>
      <c r="K318" s="24"/>
      <c r="L318" s="24"/>
      <c r="M318" s="24"/>
      <c r="N318" s="24"/>
      <c r="O318" s="135"/>
      <c r="P318" s="135"/>
      <c r="Q318" s="135"/>
      <c r="R318" s="24"/>
      <c r="S318" s="24"/>
      <c r="T318" s="24"/>
      <c r="U318" s="24"/>
      <c r="V318" s="24"/>
      <c r="W318" s="109"/>
    </row>
    <row r="319" spans="1:23" s="23" customFormat="1">
      <c r="A319" s="40"/>
      <c r="B319" s="40"/>
      <c r="C319" s="40"/>
      <c r="D319" s="40"/>
      <c r="E319" s="40"/>
      <c r="F319" s="40"/>
      <c r="G319" s="133"/>
      <c r="H319" s="29"/>
      <c r="I319" s="134"/>
      <c r="J319" s="24"/>
      <c r="K319" s="24"/>
      <c r="L319" s="24"/>
      <c r="M319" s="24"/>
      <c r="N319" s="24"/>
      <c r="O319" s="135"/>
      <c r="P319" s="135"/>
      <c r="Q319" s="135"/>
      <c r="R319" s="24"/>
      <c r="S319" s="24"/>
      <c r="T319" s="24"/>
      <c r="U319" s="24"/>
      <c r="V319" s="24"/>
      <c r="W319" s="109"/>
    </row>
    <row r="320" spans="1:23" s="23" customFormat="1">
      <c r="A320" s="40"/>
      <c r="B320" s="40"/>
      <c r="C320" s="40"/>
      <c r="D320" s="40"/>
      <c r="E320" s="40"/>
      <c r="F320" s="40"/>
      <c r="G320" s="133"/>
      <c r="H320" s="29"/>
      <c r="I320" s="134"/>
      <c r="J320" s="24"/>
      <c r="K320" s="24"/>
      <c r="L320" s="24"/>
      <c r="M320" s="24"/>
      <c r="N320" s="24"/>
      <c r="O320" s="135"/>
      <c r="P320" s="135"/>
      <c r="Q320" s="135"/>
      <c r="R320" s="24"/>
      <c r="S320" s="24"/>
      <c r="T320" s="24"/>
      <c r="U320" s="24"/>
      <c r="V320" s="24"/>
      <c r="W320" s="109"/>
    </row>
    <row r="321" spans="1:23" s="23" customFormat="1">
      <c r="A321" s="40"/>
      <c r="B321" s="40"/>
      <c r="C321" s="40"/>
      <c r="D321" s="40"/>
      <c r="E321" s="40"/>
      <c r="F321" s="40"/>
      <c r="G321" s="133"/>
      <c r="H321" s="29"/>
      <c r="I321" s="134"/>
      <c r="J321" s="24"/>
      <c r="K321" s="24"/>
      <c r="L321" s="24"/>
      <c r="M321" s="24"/>
      <c r="N321" s="24"/>
      <c r="O321" s="135"/>
      <c r="P321" s="135"/>
      <c r="Q321" s="135"/>
      <c r="R321" s="24"/>
      <c r="S321" s="24"/>
      <c r="T321" s="24"/>
      <c r="U321" s="24"/>
      <c r="V321" s="24"/>
      <c r="W321" s="109"/>
    </row>
    <row r="322" spans="1:23" s="23" customFormat="1">
      <c r="A322" s="40"/>
      <c r="B322" s="40"/>
      <c r="C322" s="40"/>
      <c r="D322" s="40"/>
      <c r="E322" s="40"/>
      <c r="F322" s="40"/>
      <c r="G322" s="133"/>
      <c r="H322" s="29"/>
      <c r="I322" s="134"/>
      <c r="J322" s="24"/>
      <c r="K322" s="24"/>
      <c r="L322" s="24"/>
      <c r="M322" s="24"/>
      <c r="N322" s="24"/>
      <c r="O322" s="135"/>
      <c r="P322" s="135"/>
      <c r="Q322" s="135"/>
      <c r="R322" s="24"/>
      <c r="S322" s="24"/>
      <c r="T322" s="24"/>
      <c r="U322" s="24"/>
      <c r="V322" s="24"/>
      <c r="W322" s="109"/>
    </row>
    <row r="323" spans="1:23" s="23" customFormat="1">
      <c r="A323" s="40"/>
      <c r="B323" s="40"/>
      <c r="C323" s="40"/>
      <c r="D323" s="40"/>
      <c r="E323" s="40"/>
      <c r="F323" s="40"/>
      <c r="G323" s="133"/>
      <c r="H323" s="29"/>
      <c r="I323" s="134"/>
      <c r="J323" s="24"/>
      <c r="K323" s="24"/>
      <c r="L323" s="24"/>
      <c r="M323" s="24"/>
      <c r="N323" s="24"/>
      <c r="O323" s="135"/>
      <c r="P323" s="135"/>
      <c r="Q323" s="135"/>
      <c r="R323" s="24"/>
      <c r="S323" s="24"/>
      <c r="T323" s="24"/>
      <c r="U323" s="24"/>
      <c r="V323" s="24"/>
      <c r="W323" s="109"/>
    </row>
    <row r="324" spans="1:23" s="23" customFormat="1">
      <c r="A324" s="40"/>
      <c r="B324" s="40"/>
      <c r="C324" s="40"/>
      <c r="D324" s="40"/>
      <c r="E324" s="40"/>
      <c r="F324" s="40"/>
      <c r="G324" s="133"/>
      <c r="H324" s="29"/>
      <c r="I324" s="134"/>
      <c r="J324" s="24"/>
      <c r="K324" s="24"/>
      <c r="L324" s="24"/>
      <c r="M324" s="24"/>
      <c r="N324" s="24"/>
      <c r="O324" s="135"/>
      <c r="P324" s="135"/>
      <c r="Q324" s="135"/>
      <c r="R324" s="24"/>
      <c r="S324" s="24"/>
      <c r="T324" s="24"/>
      <c r="U324" s="24"/>
      <c r="V324" s="24"/>
      <c r="W324" s="109"/>
    </row>
    <row r="325" spans="1:23" s="23" customFormat="1">
      <c r="A325" s="40"/>
      <c r="B325" s="40"/>
      <c r="C325" s="40"/>
      <c r="D325" s="40"/>
      <c r="E325" s="40"/>
      <c r="F325" s="40"/>
      <c r="G325" s="133"/>
      <c r="H325" s="29"/>
      <c r="I325" s="134"/>
      <c r="J325" s="24"/>
      <c r="K325" s="24"/>
      <c r="L325" s="24"/>
      <c r="M325" s="24"/>
      <c r="N325" s="24"/>
      <c r="O325" s="135"/>
      <c r="P325" s="135"/>
      <c r="Q325" s="135"/>
      <c r="R325" s="24"/>
      <c r="S325" s="24"/>
      <c r="T325" s="24"/>
      <c r="U325" s="24"/>
      <c r="V325" s="24"/>
      <c r="W325" s="109"/>
    </row>
    <row r="326" spans="1:23" s="23" customFormat="1">
      <c r="A326" s="40"/>
      <c r="B326" s="40"/>
      <c r="C326" s="40"/>
      <c r="D326" s="40"/>
      <c r="E326" s="40"/>
      <c r="F326" s="40"/>
      <c r="G326" s="133"/>
      <c r="H326" s="29"/>
      <c r="I326" s="134"/>
      <c r="J326" s="24"/>
      <c r="K326" s="24"/>
      <c r="L326" s="24"/>
      <c r="M326" s="24"/>
      <c r="N326" s="24"/>
      <c r="O326" s="135"/>
      <c r="P326" s="135"/>
      <c r="Q326" s="135"/>
      <c r="R326" s="24"/>
      <c r="S326" s="24"/>
      <c r="T326" s="24"/>
      <c r="U326" s="24"/>
      <c r="V326" s="24"/>
      <c r="W326" s="109"/>
    </row>
    <row r="327" spans="1:23" s="23" customFormat="1">
      <c r="A327" s="40"/>
      <c r="B327" s="40"/>
      <c r="C327" s="40"/>
      <c r="D327" s="40"/>
      <c r="E327" s="40"/>
      <c r="F327" s="40"/>
      <c r="G327" s="133"/>
      <c r="H327" s="29"/>
      <c r="I327" s="134"/>
      <c r="J327" s="24"/>
      <c r="K327" s="24"/>
      <c r="L327" s="24"/>
      <c r="M327" s="24"/>
      <c r="N327" s="24"/>
      <c r="O327" s="135"/>
      <c r="P327" s="135"/>
      <c r="Q327" s="135"/>
      <c r="R327" s="24"/>
      <c r="S327" s="24"/>
      <c r="T327" s="24"/>
      <c r="U327" s="24"/>
      <c r="V327" s="24"/>
      <c r="W327" s="109"/>
    </row>
    <row r="328" spans="1:23" s="23" customFormat="1">
      <c r="A328" s="40"/>
      <c r="B328" s="40"/>
      <c r="C328" s="40"/>
      <c r="D328" s="40"/>
      <c r="E328" s="40"/>
      <c r="F328" s="40"/>
      <c r="G328" s="133"/>
      <c r="H328" s="29"/>
      <c r="I328" s="134"/>
      <c r="J328" s="24"/>
      <c r="K328" s="24"/>
      <c r="L328" s="24"/>
      <c r="M328" s="24"/>
      <c r="N328" s="24"/>
      <c r="O328" s="135"/>
      <c r="P328" s="135"/>
      <c r="Q328" s="135"/>
      <c r="R328" s="24"/>
      <c r="S328" s="24"/>
      <c r="T328" s="24"/>
      <c r="U328" s="24"/>
      <c r="V328" s="24"/>
      <c r="W328" s="109"/>
    </row>
    <row r="329" spans="1:23" s="23" customFormat="1">
      <c r="A329" s="40"/>
      <c r="B329" s="40"/>
      <c r="C329" s="40"/>
      <c r="D329" s="40"/>
      <c r="E329" s="40"/>
      <c r="F329" s="40"/>
      <c r="G329" s="133"/>
      <c r="H329" s="29"/>
      <c r="I329" s="134"/>
      <c r="J329" s="24"/>
      <c r="K329" s="24"/>
      <c r="L329" s="24"/>
      <c r="M329" s="24"/>
      <c r="N329" s="24"/>
      <c r="O329" s="135"/>
      <c r="P329" s="135"/>
      <c r="Q329" s="135"/>
      <c r="R329" s="24"/>
      <c r="S329" s="24"/>
      <c r="T329" s="24"/>
      <c r="U329" s="24"/>
      <c r="V329" s="24"/>
      <c r="W329" s="109"/>
    </row>
    <row r="330" spans="1:23" s="23" customFormat="1">
      <c r="A330" s="40"/>
      <c r="B330" s="40"/>
      <c r="C330" s="40"/>
      <c r="D330" s="40"/>
      <c r="E330" s="40"/>
      <c r="F330" s="40"/>
      <c r="G330" s="133"/>
      <c r="H330" s="29"/>
      <c r="I330" s="134"/>
      <c r="J330" s="24"/>
      <c r="K330" s="24"/>
      <c r="L330" s="24"/>
      <c r="M330" s="24"/>
      <c r="N330" s="24"/>
      <c r="O330" s="135"/>
      <c r="P330" s="135"/>
      <c r="Q330" s="135"/>
      <c r="R330" s="24"/>
      <c r="S330" s="24"/>
      <c r="T330" s="24"/>
      <c r="U330" s="24"/>
      <c r="V330" s="24"/>
      <c r="W330" s="109"/>
    </row>
    <row r="331" spans="1:23" s="23" customFormat="1">
      <c r="A331" s="40"/>
      <c r="B331" s="40"/>
      <c r="C331" s="40"/>
      <c r="D331" s="40"/>
      <c r="E331" s="40"/>
      <c r="F331" s="40"/>
      <c r="G331" s="133"/>
      <c r="H331" s="29"/>
      <c r="I331" s="134"/>
      <c r="J331" s="24"/>
      <c r="K331" s="24"/>
      <c r="L331" s="24"/>
      <c r="M331" s="24"/>
      <c r="N331" s="24"/>
      <c r="O331" s="135"/>
      <c r="P331" s="135"/>
      <c r="Q331" s="135"/>
      <c r="R331" s="24"/>
      <c r="S331" s="24"/>
      <c r="T331" s="24"/>
      <c r="U331" s="24"/>
      <c r="V331" s="24"/>
      <c r="W331" s="109"/>
    </row>
    <row r="332" spans="1:23" s="23" customFormat="1">
      <c r="A332" s="40"/>
      <c r="B332" s="40"/>
      <c r="C332" s="40"/>
      <c r="D332" s="40"/>
      <c r="E332" s="40"/>
      <c r="F332" s="40"/>
      <c r="G332" s="133"/>
      <c r="H332" s="29"/>
      <c r="I332" s="134"/>
      <c r="J332" s="24"/>
      <c r="K332" s="24"/>
      <c r="L332" s="24"/>
      <c r="M332" s="24"/>
      <c r="N332" s="24"/>
      <c r="O332" s="135"/>
      <c r="P332" s="135"/>
      <c r="Q332" s="135"/>
      <c r="R332" s="24"/>
      <c r="S332" s="24"/>
      <c r="T332" s="24"/>
      <c r="U332" s="24"/>
      <c r="V332" s="24"/>
      <c r="W332" s="109"/>
    </row>
    <row r="333" spans="1:23" s="23" customFormat="1">
      <c r="A333" s="40"/>
      <c r="B333" s="40"/>
      <c r="C333" s="40"/>
      <c r="D333" s="40"/>
      <c r="E333" s="40"/>
      <c r="F333" s="40"/>
      <c r="G333" s="133"/>
      <c r="H333" s="29"/>
      <c r="I333" s="134"/>
      <c r="J333" s="24"/>
      <c r="K333" s="24"/>
      <c r="L333" s="24"/>
      <c r="M333" s="24"/>
      <c r="N333" s="24"/>
      <c r="O333" s="135"/>
      <c r="P333" s="135"/>
      <c r="Q333" s="135"/>
      <c r="R333" s="24"/>
      <c r="S333" s="24"/>
      <c r="T333" s="24"/>
      <c r="U333" s="24"/>
      <c r="V333" s="24"/>
      <c r="W333" s="109"/>
    </row>
    <row r="334" spans="1:23" s="23" customFormat="1">
      <c r="A334" s="40"/>
      <c r="B334" s="40"/>
      <c r="C334" s="40"/>
      <c r="D334" s="40"/>
      <c r="E334" s="40"/>
      <c r="F334" s="40"/>
      <c r="G334" s="133"/>
      <c r="H334" s="29"/>
      <c r="I334" s="134"/>
      <c r="J334" s="24"/>
      <c r="K334" s="24"/>
      <c r="L334" s="24"/>
      <c r="M334" s="24"/>
      <c r="N334" s="24"/>
      <c r="O334" s="135"/>
      <c r="P334" s="135"/>
      <c r="Q334" s="135"/>
      <c r="R334" s="24"/>
      <c r="S334" s="24"/>
      <c r="T334" s="24"/>
      <c r="U334" s="24"/>
      <c r="V334" s="24"/>
      <c r="W334" s="109"/>
    </row>
    <row r="335" spans="1:23" s="23" customFormat="1">
      <c r="A335" s="40"/>
      <c r="B335" s="40"/>
      <c r="C335" s="40"/>
      <c r="D335" s="40"/>
      <c r="E335" s="40"/>
      <c r="F335" s="40"/>
      <c r="G335" s="133"/>
      <c r="H335" s="29"/>
      <c r="I335" s="134"/>
      <c r="J335" s="24"/>
      <c r="K335" s="24"/>
      <c r="L335" s="24"/>
      <c r="M335" s="24"/>
      <c r="N335" s="24"/>
      <c r="O335" s="135"/>
      <c r="P335" s="135"/>
      <c r="Q335" s="135"/>
      <c r="R335" s="24"/>
      <c r="S335" s="24"/>
      <c r="T335" s="24"/>
      <c r="U335" s="24"/>
      <c r="V335" s="24"/>
      <c r="W335" s="109"/>
    </row>
    <row r="336" spans="1:23" s="23" customFormat="1">
      <c r="A336" s="40"/>
      <c r="B336" s="40"/>
      <c r="C336" s="40"/>
      <c r="D336" s="40"/>
      <c r="E336" s="40"/>
      <c r="F336" s="40"/>
      <c r="G336" s="133"/>
      <c r="H336" s="29"/>
      <c r="I336" s="134"/>
      <c r="J336" s="24"/>
      <c r="K336" s="24"/>
      <c r="L336" s="24"/>
      <c r="M336" s="24"/>
      <c r="N336" s="24"/>
      <c r="O336" s="135"/>
      <c r="P336" s="135"/>
      <c r="Q336" s="135"/>
      <c r="R336" s="24"/>
      <c r="S336" s="24"/>
      <c r="T336" s="24"/>
      <c r="U336" s="24"/>
      <c r="V336" s="24"/>
      <c r="W336" s="109"/>
    </row>
    <row r="337" spans="1:23" s="23" customFormat="1">
      <c r="A337" s="40"/>
      <c r="B337" s="40"/>
      <c r="C337" s="40"/>
      <c r="D337" s="40"/>
      <c r="E337" s="40"/>
      <c r="F337" s="40"/>
      <c r="G337" s="133"/>
      <c r="H337" s="29"/>
      <c r="I337" s="134"/>
      <c r="J337" s="24"/>
      <c r="K337" s="24"/>
      <c r="L337" s="24"/>
      <c r="M337" s="24"/>
      <c r="N337" s="24"/>
      <c r="O337" s="135"/>
      <c r="P337" s="135"/>
      <c r="Q337" s="135"/>
      <c r="R337" s="24"/>
      <c r="S337" s="24"/>
      <c r="T337" s="24"/>
      <c r="U337" s="24"/>
      <c r="V337" s="24"/>
      <c r="W337" s="109"/>
    </row>
    <row r="338" spans="1:23" s="23" customFormat="1">
      <c r="A338" s="40"/>
      <c r="B338" s="40"/>
      <c r="C338" s="40"/>
      <c r="D338" s="40"/>
      <c r="E338" s="40"/>
      <c r="F338" s="40"/>
      <c r="G338" s="133"/>
      <c r="H338" s="29"/>
      <c r="I338" s="134"/>
      <c r="J338" s="24"/>
      <c r="K338" s="24"/>
      <c r="L338" s="24"/>
      <c r="M338" s="24"/>
      <c r="N338" s="24"/>
      <c r="O338" s="135"/>
      <c r="P338" s="135"/>
      <c r="Q338" s="135"/>
      <c r="R338" s="24"/>
      <c r="S338" s="24"/>
      <c r="T338" s="24"/>
      <c r="U338" s="24"/>
      <c r="V338" s="24"/>
      <c r="W338" s="109"/>
    </row>
    <row r="339" spans="1:23" s="23" customFormat="1">
      <c r="A339" s="40"/>
      <c r="B339" s="40"/>
      <c r="C339" s="40"/>
      <c r="D339" s="40"/>
      <c r="E339" s="40"/>
      <c r="F339" s="40"/>
      <c r="G339" s="133"/>
      <c r="H339" s="29"/>
      <c r="I339" s="134"/>
      <c r="J339" s="24"/>
      <c r="K339" s="24"/>
      <c r="L339" s="24"/>
      <c r="M339" s="24"/>
      <c r="N339" s="24"/>
      <c r="O339" s="135"/>
      <c r="P339" s="135"/>
      <c r="Q339" s="135"/>
      <c r="R339" s="24"/>
      <c r="S339" s="24"/>
      <c r="T339" s="24"/>
      <c r="U339" s="24"/>
      <c r="V339" s="24"/>
      <c r="W339" s="109"/>
    </row>
    <row r="340" spans="1:23" s="23" customFormat="1">
      <c r="A340" s="40"/>
      <c r="B340" s="40"/>
      <c r="C340" s="40"/>
      <c r="D340" s="40"/>
      <c r="E340" s="40"/>
      <c r="F340" s="40"/>
      <c r="G340" s="133"/>
      <c r="H340" s="29"/>
      <c r="I340" s="134"/>
      <c r="J340" s="24"/>
      <c r="K340" s="24"/>
      <c r="L340" s="24"/>
      <c r="M340" s="24"/>
      <c r="N340" s="24"/>
      <c r="O340" s="135"/>
      <c r="P340" s="135"/>
      <c r="Q340" s="135"/>
      <c r="R340" s="24"/>
      <c r="S340" s="24"/>
      <c r="T340" s="24"/>
      <c r="U340" s="24"/>
      <c r="V340" s="24"/>
      <c r="W340" s="109"/>
    </row>
    <row r="341" spans="1:23" s="23" customFormat="1">
      <c r="A341" s="40"/>
      <c r="B341" s="40"/>
      <c r="C341" s="40"/>
      <c r="D341" s="40"/>
      <c r="E341" s="40"/>
      <c r="F341" s="40"/>
      <c r="G341" s="133"/>
      <c r="H341" s="29"/>
      <c r="I341" s="134"/>
      <c r="J341" s="24"/>
      <c r="K341" s="24"/>
      <c r="L341" s="24"/>
      <c r="M341" s="24"/>
      <c r="N341" s="24"/>
      <c r="O341" s="135"/>
      <c r="P341" s="135"/>
      <c r="Q341" s="135"/>
      <c r="R341" s="24"/>
      <c r="S341" s="24"/>
      <c r="T341" s="24"/>
      <c r="U341" s="24"/>
      <c r="V341" s="24"/>
      <c r="W341" s="109"/>
    </row>
    <row r="342" spans="1:23" s="23" customFormat="1">
      <c r="A342" s="40"/>
      <c r="B342" s="40"/>
      <c r="C342" s="40"/>
      <c r="D342" s="40"/>
      <c r="E342" s="40"/>
      <c r="F342" s="40"/>
      <c r="G342" s="133"/>
      <c r="H342" s="29"/>
      <c r="I342" s="134"/>
      <c r="J342" s="24"/>
      <c r="K342" s="24"/>
      <c r="L342" s="24"/>
      <c r="M342" s="24"/>
      <c r="N342" s="24"/>
      <c r="O342" s="135"/>
      <c r="P342" s="135"/>
      <c r="Q342" s="135"/>
      <c r="R342" s="24"/>
      <c r="S342" s="24"/>
      <c r="T342" s="24"/>
      <c r="U342" s="24"/>
      <c r="V342" s="24"/>
      <c r="W342" s="109"/>
    </row>
    <row r="343" spans="1:23" s="23" customFormat="1">
      <c r="A343" s="40"/>
      <c r="B343" s="40"/>
      <c r="C343" s="40"/>
      <c r="D343" s="40"/>
      <c r="E343" s="40"/>
      <c r="F343" s="40"/>
      <c r="G343" s="133"/>
      <c r="H343" s="29"/>
      <c r="I343" s="134"/>
      <c r="J343" s="24"/>
      <c r="K343" s="24"/>
      <c r="L343" s="24"/>
      <c r="M343" s="24"/>
      <c r="N343" s="24"/>
      <c r="O343" s="135"/>
      <c r="P343" s="135"/>
      <c r="Q343" s="135"/>
      <c r="R343" s="24"/>
      <c r="S343" s="24"/>
      <c r="T343" s="24"/>
      <c r="U343" s="24"/>
      <c r="V343" s="24"/>
      <c r="W343" s="109"/>
    </row>
    <row r="344" spans="1:23" s="23" customFormat="1">
      <c r="A344" s="40"/>
      <c r="B344" s="40"/>
      <c r="C344" s="40"/>
      <c r="D344" s="40"/>
      <c r="E344" s="40"/>
      <c r="F344" s="40"/>
      <c r="G344" s="133"/>
      <c r="H344" s="29"/>
      <c r="I344" s="134"/>
      <c r="J344" s="24"/>
      <c r="K344" s="24"/>
      <c r="L344" s="24"/>
      <c r="M344" s="24"/>
      <c r="N344" s="24"/>
      <c r="O344" s="135"/>
      <c r="P344" s="135"/>
      <c r="Q344" s="135"/>
      <c r="R344" s="24"/>
      <c r="S344" s="24"/>
      <c r="T344" s="24"/>
      <c r="U344" s="24"/>
      <c r="V344" s="24"/>
      <c r="W344" s="109"/>
    </row>
    <row r="345" spans="1:23" s="23" customFormat="1">
      <c r="A345" s="40"/>
      <c r="B345" s="40"/>
      <c r="C345" s="40"/>
      <c r="D345" s="40"/>
      <c r="E345" s="40"/>
      <c r="F345" s="40"/>
      <c r="G345" s="133"/>
      <c r="H345" s="29"/>
      <c r="I345" s="134"/>
      <c r="J345" s="24"/>
      <c r="K345" s="24"/>
      <c r="L345" s="24"/>
      <c r="M345" s="24"/>
      <c r="N345" s="24"/>
      <c r="O345" s="135"/>
      <c r="P345" s="135"/>
      <c r="Q345" s="135"/>
      <c r="R345" s="24"/>
      <c r="S345" s="24"/>
      <c r="T345" s="24"/>
      <c r="U345" s="24"/>
      <c r="V345" s="24"/>
      <c r="W345" s="109"/>
    </row>
    <row r="346" spans="1:23" s="23" customFormat="1">
      <c r="A346" s="40"/>
      <c r="B346" s="40"/>
      <c r="C346" s="40"/>
      <c r="D346" s="40"/>
      <c r="E346" s="40"/>
      <c r="F346" s="40"/>
      <c r="G346" s="133"/>
      <c r="H346" s="29"/>
      <c r="I346" s="134"/>
      <c r="J346" s="24"/>
      <c r="K346" s="24"/>
      <c r="L346" s="24"/>
      <c r="M346" s="24"/>
      <c r="N346" s="24"/>
      <c r="O346" s="135"/>
      <c r="P346" s="135"/>
      <c r="Q346" s="135"/>
      <c r="R346" s="24"/>
      <c r="S346" s="24"/>
      <c r="T346" s="24"/>
      <c r="U346" s="24"/>
      <c r="V346" s="24"/>
      <c r="W346" s="109"/>
    </row>
    <row r="347" spans="1:23" s="23" customFormat="1">
      <c r="A347" s="40"/>
      <c r="B347" s="40"/>
      <c r="C347" s="40"/>
      <c r="D347" s="40"/>
      <c r="E347" s="40"/>
      <c r="F347" s="40"/>
      <c r="G347" s="133"/>
      <c r="H347" s="29"/>
      <c r="I347" s="134"/>
      <c r="J347" s="24"/>
      <c r="K347" s="24"/>
      <c r="L347" s="24"/>
      <c r="M347" s="24"/>
      <c r="N347" s="24"/>
      <c r="O347" s="135"/>
      <c r="P347" s="135"/>
      <c r="Q347" s="135"/>
      <c r="R347" s="24"/>
      <c r="S347" s="24"/>
      <c r="T347" s="24"/>
      <c r="U347" s="24"/>
      <c r="V347" s="24"/>
      <c r="W347" s="109"/>
    </row>
    <row r="348" spans="1:23" s="23" customFormat="1">
      <c r="A348" s="40"/>
      <c r="B348" s="40"/>
      <c r="C348" s="40"/>
      <c r="D348" s="40"/>
      <c r="E348" s="40"/>
      <c r="F348" s="40"/>
      <c r="G348" s="133"/>
      <c r="H348" s="29"/>
      <c r="I348" s="134"/>
      <c r="J348" s="24"/>
      <c r="K348" s="24"/>
      <c r="L348" s="24"/>
      <c r="M348" s="24"/>
      <c r="N348" s="24"/>
      <c r="O348" s="135"/>
      <c r="P348" s="135"/>
      <c r="Q348" s="135"/>
      <c r="R348" s="24"/>
      <c r="S348" s="24"/>
      <c r="T348" s="24"/>
      <c r="U348" s="24"/>
      <c r="V348" s="24"/>
      <c r="W348" s="109"/>
    </row>
    <row r="349" spans="1:23" s="23" customFormat="1">
      <c r="A349" s="40"/>
      <c r="B349" s="40"/>
      <c r="C349" s="40"/>
      <c r="D349" s="40"/>
      <c r="E349" s="40"/>
      <c r="F349" s="40"/>
      <c r="G349" s="133"/>
      <c r="H349" s="29"/>
      <c r="I349" s="134"/>
      <c r="J349" s="24"/>
      <c r="K349" s="24"/>
      <c r="L349" s="24"/>
      <c r="M349" s="24"/>
      <c r="N349" s="24"/>
      <c r="O349" s="135"/>
      <c r="P349" s="135"/>
      <c r="Q349" s="135"/>
      <c r="R349" s="24"/>
      <c r="S349" s="24"/>
      <c r="T349" s="24"/>
      <c r="U349" s="24"/>
      <c r="V349" s="24"/>
      <c r="W349" s="109"/>
    </row>
    <row r="350" spans="1:23" s="23" customFormat="1">
      <c r="A350" s="40"/>
      <c r="B350" s="40"/>
      <c r="C350" s="40"/>
      <c r="D350" s="40"/>
      <c r="E350" s="40"/>
      <c r="F350" s="40"/>
      <c r="G350" s="133"/>
      <c r="H350" s="29"/>
      <c r="I350" s="134"/>
      <c r="J350" s="24"/>
      <c r="K350" s="24"/>
      <c r="L350" s="24"/>
      <c r="M350" s="24"/>
      <c r="N350" s="24"/>
      <c r="O350" s="135"/>
      <c r="P350" s="135"/>
      <c r="Q350" s="135"/>
      <c r="R350" s="24"/>
      <c r="S350" s="24"/>
      <c r="T350" s="24"/>
      <c r="U350" s="24"/>
      <c r="V350" s="24"/>
      <c r="W350" s="109"/>
    </row>
    <row r="351" spans="1:23" s="23" customFormat="1">
      <c r="A351" s="40"/>
      <c r="B351" s="40"/>
      <c r="C351" s="40"/>
      <c r="D351" s="40"/>
      <c r="E351" s="40"/>
      <c r="F351" s="40"/>
      <c r="G351" s="133"/>
      <c r="H351" s="29"/>
      <c r="I351" s="134"/>
      <c r="J351" s="24"/>
      <c r="K351" s="24"/>
      <c r="L351" s="24"/>
      <c r="M351" s="24"/>
      <c r="N351" s="24"/>
      <c r="O351" s="135"/>
      <c r="P351" s="135"/>
      <c r="Q351" s="135"/>
      <c r="R351" s="24"/>
      <c r="S351" s="24"/>
      <c r="T351" s="24"/>
      <c r="U351" s="24"/>
      <c r="V351" s="24"/>
      <c r="W351" s="109"/>
    </row>
    <row r="352" spans="1:23" s="23" customFormat="1">
      <c r="A352" s="40"/>
      <c r="B352" s="40"/>
      <c r="C352" s="40"/>
      <c r="D352" s="40"/>
      <c r="E352" s="40"/>
      <c r="F352" s="40"/>
      <c r="G352" s="133"/>
      <c r="H352" s="29"/>
      <c r="I352" s="134"/>
      <c r="J352" s="24"/>
      <c r="K352" s="24"/>
      <c r="L352" s="24"/>
      <c r="M352" s="24"/>
      <c r="N352" s="24"/>
      <c r="O352" s="135"/>
      <c r="P352" s="135"/>
      <c r="Q352" s="135"/>
      <c r="R352" s="24"/>
      <c r="S352" s="24"/>
      <c r="T352" s="24"/>
      <c r="U352" s="24"/>
      <c r="V352" s="24"/>
      <c r="W352" s="109"/>
    </row>
    <row r="353" spans="1:23" s="23" customFormat="1">
      <c r="A353" s="40"/>
      <c r="B353" s="40"/>
      <c r="C353" s="40"/>
      <c r="D353" s="40"/>
      <c r="E353" s="40"/>
      <c r="F353" s="40"/>
      <c r="G353" s="133"/>
      <c r="H353" s="29"/>
      <c r="I353" s="134"/>
      <c r="J353" s="24"/>
      <c r="K353" s="24"/>
      <c r="L353" s="24"/>
      <c r="M353" s="24"/>
      <c r="N353" s="24"/>
      <c r="O353" s="135"/>
      <c r="P353" s="135"/>
      <c r="Q353" s="135"/>
      <c r="R353" s="24"/>
      <c r="S353" s="24"/>
      <c r="T353" s="24"/>
      <c r="U353" s="24"/>
      <c r="V353" s="24"/>
      <c r="W353" s="109"/>
    </row>
    <row r="354" spans="1:23" s="23" customFormat="1">
      <c r="A354" s="40"/>
      <c r="B354" s="40"/>
      <c r="C354" s="40"/>
      <c r="D354" s="40"/>
      <c r="E354" s="40"/>
      <c r="F354" s="40"/>
      <c r="G354" s="133"/>
      <c r="H354" s="29"/>
      <c r="I354" s="13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109"/>
    </row>
    <row r="355" spans="1:23" s="23" customFormat="1">
      <c r="A355" s="40"/>
      <c r="B355" s="40"/>
      <c r="C355" s="40"/>
      <c r="D355" s="40"/>
      <c r="E355" s="40"/>
      <c r="F355" s="40"/>
      <c r="G355" s="133"/>
      <c r="H355" s="29"/>
      <c r="I355" s="13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109"/>
    </row>
    <row r="356" spans="1:23" s="23" customFormat="1">
      <c r="A356" s="40"/>
      <c r="B356" s="40"/>
      <c r="C356" s="40"/>
      <c r="D356" s="40"/>
      <c r="E356" s="40"/>
      <c r="F356" s="40"/>
      <c r="G356" s="133"/>
      <c r="H356" s="29"/>
      <c r="I356" s="13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</row>
    <row r="357" spans="1:23" s="23" customFormat="1">
      <c r="A357" s="40"/>
      <c r="B357" s="40"/>
      <c r="C357" s="40"/>
      <c r="D357" s="40"/>
      <c r="E357" s="40"/>
      <c r="F357" s="40"/>
      <c r="G357" s="133"/>
      <c r="H357" s="29"/>
      <c r="I357" s="13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</row>
    <row r="358" spans="1:23" s="23" customFormat="1">
      <c r="A358" s="40"/>
      <c r="B358" s="40"/>
      <c r="C358" s="40"/>
      <c r="D358" s="40"/>
      <c r="E358" s="40"/>
      <c r="F358" s="40"/>
      <c r="G358" s="133"/>
      <c r="H358" s="29"/>
      <c r="I358" s="13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</row>
    <row r="359" spans="1:23" s="23" customFormat="1">
      <c r="A359" s="40"/>
      <c r="B359" s="40"/>
      <c r="C359" s="40"/>
      <c r="D359" s="40"/>
      <c r="E359" s="40"/>
      <c r="F359" s="40"/>
      <c r="G359" s="133"/>
      <c r="H359" s="29"/>
      <c r="I359" s="13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</row>
    <row r="360" spans="1:23" s="23" customFormat="1">
      <c r="A360" s="40"/>
      <c r="B360" s="40"/>
      <c r="C360" s="40"/>
      <c r="D360" s="40"/>
      <c r="E360" s="40"/>
      <c r="F360" s="40"/>
      <c r="G360" s="133"/>
      <c r="H360" s="29"/>
      <c r="I360" s="13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</row>
    <row r="361" spans="1:23" s="23" customFormat="1">
      <c r="A361" s="40"/>
      <c r="B361" s="40"/>
      <c r="C361" s="40"/>
      <c r="D361" s="40"/>
      <c r="E361" s="40"/>
      <c r="F361" s="40"/>
      <c r="G361" s="133"/>
      <c r="H361" s="29"/>
      <c r="I361" s="13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</row>
    <row r="362" spans="1:23" s="23" customFormat="1">
      <c r="A362" s="40"/>
      <c r="B362" s="40"/>
      <c r="C362" s="40"/>
      <c r="D362" s="40"/>
      <c r="E362" s="40"/>
      <c r="F362" s="40"/>
      <c r="G362" s="133"/>
      <c r="H362" s="29"/>
      <c r="I362" s="13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</row>
    <row r="363" spans="1:23" s="23" customFormat="1">
      <c r="A363" s="40"/>
      <c r="B363" s="40"/>
      <c r="C363" s="40"/>
      <c r="D363" s="40"/>
      <c r="E363" s="40"/>
      <c r="F363" s="40"/>
      <c r="G363" s="133"/>
      <c r="H363" s="29"/>
      <c r="I363" s="13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</row>
    <row r="364" spans="1:23" s="23" customFormat="1">
      <c r="A364" s="40"/>
      <c r="B364" s="40"/>
      <c r="C364" s="40"/>
      <c r="D364" s="40"/>
      <c r="E364" s="40"/>
      <c r="F364" s="40"/>
      <c r="G364" s="133"/>
      <c r="H364" s="29"/>
      <c r="I364" s="13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</row>
    <row r="365" spans="1:23" s="23" customFormat="1">
      <c r="A365" s="40"/>
      <c r="B365" s="40"/>
      <c r="C365" s="40"/>
      <c r="D365" s="40"/>
      <c r="E365" s="40"/>
      <c r="F365" s="40"/>
      <c r="G365" s="133"/>
      <c r="H365" s="29"/>
      <c r="I365" s="13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</row>
    <row r="366" spans="1:23" s="23" customFormat="1">
      <c r="A366" s="40"/>
      <c r="B366" s="40"/>
      <c r="C366" s="40"/>
      <c r="D366" s="40"/>
      <c r="E366" s="40"/>
      <c r="F366" s="40"/>
      <c r="G366" s="133"/>
      <c r="H366" s="29"/>
      <c r="I366" s="13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</row>
    <row r="367" spans="1:23" s="23" customFormat="1">
      <c r="A367" s="40"/>
      <c r="B367" s="40"/>
      <c r="C367" s="40"/>
      <c r="D367" s="40"/>
      <c r="E367" s="40"/>
      <c r="F367" s="40"/>
      <c r="G367" s="133"/>
      <c r="H367" s="29"/>
      <c r="I367" s="13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</row>
    <row r="368" spans="1:23" s="23" customFormat="1">
      <c r="A368" s="40"/>
      <c r="B368" s="40"/>
      <c r="C368" s="40"/>
      <c r="D368" s="40"/>
      <c r="E368" s="40"/>
      <c r="F368" s="40"/>
      <c r="G368" s="133"/>
      <c r="H368" s="29"/>
      <c r="I368" s="13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</row>
    <row r="369" spans="1:24" s="23" customFormat="1">
      <c r="A369" s="40"/>
      <c r="B369" s="40"/>
      <c r="C369" s="40"/>
      <c r="D369" s="40"/>
      <c r="E369" s="40"/>
      <c r="F369" s="40"/>
      <c r="G369" s="133"/>
      <c r="H369" s="29"/>
      <c r="I369" s="13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</row>
    <row r="370" spans="1:24" s="23" customFormat="1">
      <c r="A370" s="40"/>
      <c r="B370" s="40"/>
      <c r="C370" s="40"/>
      <c r="D370" s="40"/>
      <c r="E370" s="40"/>
      <c r="F370" s="40"/>
      <c r="G370" s="133"/>
      <c r="H370" s="29"/>
      <c r="I370" s="13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</row>
    <row r="371" spans="1:24" s="23" customFormat="1">
      <c r="A371" s="40"/>
      <c r="B371" s="40"/>
      <c r="C371" s="40"/>
      <c r="D371" s="40"/>
      <c r="E371" s="40"/>
      <c r="F371" s="40"/>
      <c r="G371" s="133"/>
      <c r="H371" s="29"/>
      <c r="I371" s="13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</row>
    <row r="372" spans="1:24" s="23" customFormat="1">
      <c r="A372" s="40"/>
      <c r="B372" s="40"/>
      <c r="C372" s="40"/>
      <c r="D372" s="40"/>
      <c r="E372" s="40"/>
      <c r="F372" s="40"/>
      <c r="G372" s="133"/>
      <c r="H372" s="29"/>
      <c r="I372" s="134"/>
      <c r="J372" s="24"/>
      <c r="K372" s="24"/>
      <c r="L372" s="24"/>
      <c r="M372" s="24"/>
      <c r="N372" s="24"/>
      <c r="O372" s="24"/>
      <c r="P372" s="24"/>
      <c r="Q372" s="24"/>
      <c r="R372" s="24"/>
      <c r="T372" s="24"/>
      <c r="U372" s="24"/>
      <c r="V372" s="24"/>
      <c r="W372" s="24"/>
    </row>
    <row r="373" spans="1:24" s="23" customFormat="1">
      <c r="A373" s="40"/>
      <c r="B373" s="40"/>
      <c r="C373" s="40"/>
      <c r="D373" s="40"/>
      <c r="E373" s="40"/>
      <c r="F373" s="40"/>
      <c r="G373" s="133"/>
      <c r="H373" s="29"/>
      <c r="I373" s="134"/>
      <c r="J373" s="24"/>
      <c r="K373" s="24"/>
      <c r="L373" s="24"/>
      <c r="M373" s="24"/>
      <c r="N373" s="24"/>
      <c r="O373" s="24"/>
      <c r="P373" s="24"/>
      <c r="Q373" s="24"/>
      <c r="R373" s="24"/>
      <c r="T373" s="24"/>
      <c r="U373" s="24"/>
      <c r="V373" s="24"/>
      <c r="W373" s="24"/>
    </row>
    <row r="374" spans="1:24" s="23" customFormat="1">
      <c r="A374" s="40"/>
      <c r="B374" s="40"/>
      <c r="C374" s="40"/>
      <c r="D374" s="40"/>
      <c r="E374" s="40"/>
      <c r="F374" s="40"/>
      <c r="G374" s="133"/>
      <c r="H374" s="29"/>
      <c r="I374" s="134"/>
      <c r="J374" s="24"/>
      <c r="K374" s="24"/>
      <c r="L374" s="24"/>
      <c r="M374" s="24"/>
      <c r="N374" s="24"/>
      <c r="O374" s="24"/>
      <c r="P374" s="24"/>
      <c r="Q374" s="24"/>
      <c r="R374" s="24"/>
      <c r="T374" s="24"/>
      <c r="U374" s="24"/>
      <c r="V374" s="24"/>
      <c r="W374" s="24"/>
    </row>
    <row r="375" spans="1:24" s="23" customFormat="1">
      <c r="A375" s="40"/>
      <c r="B375" s="40"/>
      <c r="C375" s="40"/>
      <c r="D375" s="40"/>
      <c r="E375" s="40"/>
      <c r="F375" s="40"/>
      <c r="G375" s="133"/>
      <c r="H375" s="29"/>
      <c r="I375" s="134"/>
      <c r="J375" s="24"/>
      <c r="K375" s="24"/>
      <c r="L375" s="24"/>
      <c r="M375" s="24"/>
      <c r="N375" s="24"/>
      <c r="O375" s="24"/>
      <c r="P375" s="24"/>
      <c r="Q375" s="24"/>
      <c r="R375" s="24"/>
      <c r="T375" s="24"/>
      <c r="U375" s="24"/>
      <c r="V375" s="24"/>
      <c r="W375" s="24"/>
    </row>
    <row r="376" spans="1:24" s="23" customFormat="1">
      <c r="A376" s="40"/>
      <c r="B376" s="40"/>
      <c r="C376" s="40"/>
      <c r="D376" s="40"/>
      <c r="E376" s="40"/>
      <c r="F376" s="40"/>
      <c r="G376" s="133"/>
      <c r="H376" s="29"/>
      <c r="I376" s="134"/>
      <c r="J376" s="24"/>
      <c r="K376" s="24"/>
      <c r="L376" s="24"/>
      <c r="M376" s="24"/>
      <c r="N376" s="24"/>
      <c r="O376" s="24"/>
      <c r="P376" s="24"/>
      <c r="Q376" s="24"/>
      <c r="R376" s="24"/>
      <c r="T376" s="24"/>
      <c r="U376" s="24"/>
      <c r="V376" s="24"/>
      <c r="W376" s="24"/>
    </row>
    <row r="377" spans="1:24" s="23" customFormat="1">
      <c r="A377" s="40"/>
      <c r="B377" s="40"/>
      <c r="C377" s="40"/>
      <c r="D377" s="40"/>
      <c r="E377" s="40"/>
      <c r="F377" s="40"/>
      <c r="G377" s="133"/>
      <c r="H377" s="29"/>
      <c r="I377" s="134"/>
      <c r="J377" s="24"/>
      <c r="K377" s="24"/>
      <c r="L377" s="24"/>
      <c r="M377" s="24"/>
      <c r="N377" s="24"/>
      <c r="O377" s="24"/>
      <c r="P377" s="24"/>
      <c r="Q377" s="24"/>
      <c r="R377" s="24"/>
      <c r="T377" s="24"/>
      <c r="U377" s="24"/>
      <c r="V377" s="24"/>
      <c r="W377" s="24"/>
    </row>
    <row r="378" spans="1:24" s="23" customFormat="1">
      <c r="A378" s="40"/>
      <c r="B378" s="40"/>
      <c r="C378" s="40"/>
      <c r="D378" s="40"/>
      <c r="E378" s="40"/>
      <c r="F378" s="40"/>
      <c r="G378" s="133"/>
      <c r="H378" s="29"/>
      <c r="I378" s="134"/>
      <c r="J378" s="24"/>
      <c r="K378" s="24"/>
      <c r="L378" s="24"/>
      <c r="M378" s="24"/>
      <c r="N378" s="24"/>
      <c r="O378" s="24"/>
      <c r="P378" s="24"/>
      <c r="Q378" s="24"/>
      <c r="R378" s="24"/>
      <c r="T378" s="24"/>
      <c r="U378" s="24"/>
      <c r="V378" s="24"/>
      <c r="W378" s="24"/>
    </row>
    <row r="379" spans="1:24" s="23" customFormat="1">
      <c r="A379" s="40"/>
      <c r="B379" s="40"/>
      <c r="C379" s="40"/>
      <c r="D379" s="40"/>
      <c r="E379" s="40"/>
      <c r="F379" s="40"/>
      <c r="G379" s="133"/>
      <c r="H379" s="29"/>
      <c r="I379" s="134"/>
      <c r="J379" s="24"/>
      <c r="K379" s="29"/>
      <c r="L379" s="24"/>
      <c r="M379" s="24"/>
      <c r="N379" s="24"/>
      <c r="O379" s="24"/>
      <c r="P379" s="24"/>
      <c r="Q379" s="24"/>
      <c r="R379" s="24"/>
      <c r="S379" s="24"/>
      <c r="U379" s="24"/>
      <c r="V379" s="24"/>
      <c r="W379" s="24"/>
      <c r="X379" s="24"/>
    </row>
    <row r="380" spans="1:24" s="23" customFormat="1">
      <c r="A380" s="40"/>
      <c r="B380" s="40"/>
      <c r="C380" s="40"/>
      <c r="D380" s="40"/>
      <c r="E380" s="40"/>
      <c r="F380" s="40"/>
      <c r="G380" s="133"/>
      <c r="H380" s="29"/>
      <c r="I380" s="134"/>
      <c r="J380" s="24"/>
      <c r="K380" s="29"/>
      <c r="L380" s="24"/>
      <c r="M380" s="24"/>
      <c r="N380" s="24"/>
      <c r="O380" s="24"/>
      <c r="P380" s="24"/>
      <c r="Q380" s="24"/>
      <c r="R380" s="24"/>
      <c r="S380" s="24"/>
      <c r="U380" s="24"/>
      <c r="V380" s="24"/>
      <c r="W380" s="24"/>
      <c r="X380" s="24"/>
    </row>
    <row r="381" spans="1:24" s="23" customFormat="1">
      <c r="A381" s="40"/>
      <c r="B381" s="40"/>
      <c r="C381" s="40"/>
      <c r="D381" s="40"/>
      <c r="E381" s="40"/>
      <c r="F381" s="40"/>
      <c r="G381" s="133"/>
      <c r="H381" s="29"/>
      <c r="I381" s="134"/>
      <c r="J381" s="24"/>
      <c r="K381" s="29"/>
      <c r="L381" s="24"/>
      <c r="M381" s="24"/>
      <c r="N381" s="24"/>
      <c r="O381" s="24"/>
      <c r="P381" s="24"/>
      <c r="Q381" s="24"/>
      <c r="R381" s="24"/>
      <c r="S381" s="24"/>
      <c r="U381" s="24"/>
      <c r="V381" s="24"/>
      <c r="W381" s="24"/>
      <c r="X381" s="24"/>
    </row>
    <row r="382" spans="1:24" s="23" customFormat="1">
      <c r="A382" s="40"/>
      <c r="B382" s="40"/>
      <c r="C382" s="40"/>
      <c r="D382" s="40"/>
      <c r="E382" s="40"/>
      <c r="F382" s="40"/>
      <c r="G382" s="133"/>
      <c r="H382" s="29"/>
      <c r="I382" s="134"/>
      <c r="J382" s="24"/>
      <c r="K382" s="29"/>
      <c r="L382" s="24"/>
      <c r="M382" s="24"/>
      <c r="N382" s="24"/>
      <c r="O382" s="24"/>
      <c r="P382" s="24"/>
      <c r="Q382" s="24"/>
      <c r="R382" s="24"/>
      <c r="S382" s="24"/>
      <c r="U382" s="24"/>
      <c r="V382" s="24"/>
      <c r="W382" s="24"/>
      <c r="X382" s="24"/>
    </row>
    <row r="383" spans="1:24" s="23" customFormat="1">
      <c r="A383" s="40"/>
      <c r="B383" s="40"/>
      <c r="C383" s="40"/>
      <c r="D383" s="40"/>
      <c r="E383" s="40"/>
      <c r="F383" s="40"/>
      <c r="G383" s="133"/>
      <c r="H383" s="29"/>
      <c r="I383" s="134"/>
      <c r="J383" s="24"/>
      <c r="K383" s="29"/>
      <c r="L383" s="24"/>
      <c r="M383" s="24"/>
      <c r="N383" s="24"/>
      <c r="O383" s="24"/>
      <c r="P383" s="24"/>
      <c r="Q383" s="24"/>
      <c r="R383" s="24"/>
      <c r="S383" s="24"/>
      <c r="U383" s="24"/>
      <c r="V383" s="24"/>
      <c r="W383" s="24"/>
      <c r="X383" s="24"/>
    </row>
    <row r="384" spans="1:24" s="23" customFormat="1">
      <c r="A384" s="40"/>
      <c r="B384" s="40"/>
      <c r="C384" s="40"/>
      <c r="D384" s="40"/>
      <c r="E384" s="40"/>
      <c r="F384" s="40"/>
      <c r="G384" s="133"/>
      <c r="H384" s="29"/>
      <c r="I384" s="134"/>
      <c r="J384" s="24"/>
      <c r="K384" s="29"/>
      <c r="L384" s="24"/>
      <c r="M384" s="24"/>
      <c r="N384" s="24"/>
      <c r="O384" s="24"/>
      <c r="P384" s="24"/>
      <c r="Q384" s="24"/>
      <c r="R384" s="24"/>
      <c r="S384" s="24"/>
      <c r="U384" s="24"/>
      <c r="V384" s="24"/>
      <c r="W384" s="24"/>
      <c r="X384" s="24"/>
    </row>
    <row r="385" spans="1:24" s="23" customFormat="1">
      <c r="A385" s="40"/>
      <c r="B385" s="40"/>
      <c r="C385" s="40"/>
      <c r="D385" s="40"/>
      <c r="E385" s="40"/>
      <c r="F385" s="40"/>
      <c r="G385" s="133"/>
      <c r="H385" s="29"/>
      <c r="I385" s="134"/>
      <c r="J385" s="24"/>
      <c r="K385" s="29"/>
      <c r="L385" s="24"/>
      <c r="M385" s="24"/>
      <c r="N385" s="24"/>
      <c r="O385" s="24"/>
      <c r="P385" s="24"/>
      <c r="Q385" s="24"/>
      <c r="R385" s="24"/>
      <c r="S385" s="24"/>
      <c r="U385" s="24"/>
      <c r="V385" s="24"/>
      <c r="W385" s="24"/>
      <c r="X385" s="24"/>
    </row>
    <row r="386" spans="1:24" s="23" customFormat="1">
      <c r="A386" s="40"/>
      <c r="B386" s="40"/>
      <c r="C386" s="40"/>
      <c r="D386" s="40"/>
      <c r="E386" s="40"/>
      <c r="F386" s="40"/>
      <c r="G386" s="133"/>
      <c r="H386" s="29"/>
      <c r="I386" s="134"/>
      <c r="J386" s="24"/>
      <c r="K386" s="29"/>
      <c r="L386" s="24"/>
      <c r="M386" s="24"/>
      <c r="N386" s="24"/>
      <c r="O386" s="24"/>
      <c r="P386" s="24"/>
      <c r="Q386" s="24"/>
      <c r="R386" s="24"/>
      <c r="S386" s="24"/>
      <c r="U386" s="24"/>
      <c r="V386" s="24"/>
      <c r="W386" s="24"/>
      <c r="X386" s="24"/>
    </row>
    <row r="387" spans="1:24" s="23" customFormat="1">
      <c r="A387" s="40"/>
      <c r="B387" s="40"/>
      <c r="C387" s="40"/>
      <c r="D387" s="40"/>
      <c r="E387" s="40"/>
      <c r="F387" s="40"/>
      <c r="G387" s="133"/>
      <c r="H387" s="29"/>
      <c r="I387" s="134"/>
      <c r="J387" s="24"/>
      <c r="K387" s="29"/>
      <c r="L387" s="24"/>
      <c r="M387" s="24"/>
      <c r="N387" s="24"/>
      <c r="O387" s="24"/>
      <c r="P387" s="24"/>
      <c r="Q387" s="24"/>
      <c r="R387" s="24"/>
      <c r="S387" s="24"/>
      <c r="U387" s="24"/>
      <c r="V387" s="24"/>
      <c r="W387" s="24"/>
      <c r="X387" s="24"/>
    </row>
    <row r="388" spans="1:24" s="23" customFormat="1">
      <c r="A388" s="40"/>
      <c r="B388" s="40"/>
      <c r="C388" s="40"/>
      <c r="D388" s="40"/>
      <c r="E388" s="40"/>
      <c r="F388" s="40"/>
      <c r="G388" s="133"/>
      <c r="H388" s="29"/>
      <c r="I388" s="134"/>
      <c r="J388" s="24"/>
      <c r="K388" s="29"/>
      <c r="L388" s="24"/>
      <c r="M388" s="24"/>
      <c r="N388" s="24"/>
      <c r="O388" s="24"/>
      <c r="P388" s="24"/>
      <c r="Q388" s="24"/>
      <c r="R388" s="24"/>
      <c r="S388" s="24"/>
      <c r="U388" s="24"/>
      <c r="V388" s="24"/>
      <c r="W388" s="24"/>
      <c r="X388" s="24"/>
    </row>
    <row r="389" spans="1:24" s="23" customFormat="1">
      <c r="A389" s="40"/>
      <c r="B389" s="40"/>
      <c r="C389" s="40"/>
      <c r="D389" s="40"/>
      <c r="E389" s="40"/>
      <c r="F389" s="40"/>
      <c r="G389" s="133"/>
      <c r="H389" s="29"/>
      <c r="I389" s="134"/>
      <c r="J389" s="24"/>
      <c r="K389" s="29"/>
      <c r="L389" s="24"/>
      <c r="M389" s="24"/>
      <c r="N389" s="24"/>
      <c r="O389" s="24"/>
      <c r="P389" s="24"/>
      <c r="Q389" s="24"/>
      <c r="R389" s="24"/>
      <c r="S389" s="24"/>
      <c r="U389" s="24"/>
      <c r="V389" s="24"/>
      <c r="W389" s="24"/>
      <c r="X389" s="24"/>
    </row>
    <row r="390" spans="1:24" s="23" customFormat="1">
      <c r="A390" s="40"/>
      <c r="B390" s="40"/>
      <c r="C390" s="40"/>
      <c r="D390" s="40"/>
      <c r="E390" s="40"/>
      <c r="F390" s="40"/>
      <c r="G390" s="133"/>
      <c r="H390" s="29"/>
      <c r="I390" s="134"/>
      <c r="J390" s="24"/>
      <c r="K390" s="29"/>
      <c r="L390" s="24"/>
      <c r="M390" s="24"/>
      <c r="N390" s="24"/>
      <c r="O390" s="24"/>
      <c r="P390" s="24"/>
      <c r="Q390" s="24"/>
      <c r="R390" s="24"/>
      <c r="S390" s="24"/>
      <c r="U390" s="24"/>
      <c r="V390" s="24"/>
      <c r="W390" s="24"/>
      <c r="X390" s="24"/>
    </row>
    <row r="391" spans="1:24" s="23" customFormat="1">
      <c r="A391" s="40"/>
      <c r="B391" s="40"/>
      <c r="C391" s="40"/>
      <c r="D391" s="40"/>
      <c r="E391" s="40"/>
      <c r="F391" s="40"/>
      <c r="G391" s="133"/>
      <c r="H391" s="29"/>
      <c r="I391" s="134"/>
      <c r="J391" s="24"/>
      <c r="K391" s="29"/>
      <c r="L391" s="24"/>
      <c r="M391" s="24"/>
      <c r="N391" s="24"/>
      <c r="O391" s="24"/>
      <c r="P391" s="24"/>
      <c r="Q391" s="24"/>
      <c r="R391" s="24"/>
      <c r="S391" s="24"/>
      <c r="U391" s="24"/>
      <c r="V391" s="24"/>
      <c r="W391" s="24"/>
      <c r="X391" s="24"/>
    </row>
    <row r="392" spans="1:24" s="23" customFormat="1">
      <c r="A392" s="40"/>
      <c r="B392" s="40"/>
      <c r="C392" s="40"/>
      <c r="D392" s="40"/>
      <c r="E392" s="40"/>
      <c r="F392" s="40"/>
      <c r="G392" s="133"/>
      <c r="H392" s="29"/>
      <c r="I392" s="134"/>
      <c r="J392" s="24"/>
      <c r="K392" s="29"/>
      <c r="L392" s="24"/>
      <c r="M392" s="24"/>
      <c r="N392" s="24"/>
      <c r="O392" s="24"/>
      <c r="P392" s="24"/>
      <c r="Q392" s="24"/>
      <c r="R392" s="24"/>
      <c r="S392" s="24"/>
      <c r="U392" s="24"/>
      <c r="V392" s="24"/>
      <c r="W392" s="24"/>
      <c r="X392" s="24"/>
    </row>
    <row r="393" spans="1:24" s="23" customFormat="1">
      <c r="A393" s="40"/>
      <c r="B393" s="40"/>
      <c r="C393" s="40"/>
      <c r="D393" s="40"/>
      <c r="E393" s="40"/>
      <c r="F393" s="40"/>
      <c r="G393" s="133"/>
      <c r="H393" s="29"/>
      <c r="I393" s="134"/>
      <c r="J393" s="24"/>
      <c r="K393" s="29"/>
      <c r="L393" s="24"/>
      <c r="M393" s="24"/>
      <c r="N393" s="24"/>
      <c r="O393" s="24"/>
      <c r="P393" s="24"/>
      <c r="Q393" s="24"/>
      <c r="R393" s="24"/>
      <c r="S393" s="24"/>
      <c r="U393" s="24"/>
      <c r="V393" s="24"/>
      <c r="W393" s="24"/>
      <c r="X393" s="24"/>
    </row>
    <row r="394" spans="1:24" s="23" customFormat="1">
      <c r="A394" s="40"/>
      <c r="B394" s="40"/>
      <c r="C394" s="40"/>
      <c r="D394" s="40"/>
      <c r="E394" s="40"/>
      <c r="F394" s="40"/>
      <c r="G394" s="133"/>
      <c r="H394" s="29"/>
      <c r="I394" s="134"/>
      <c r="J394" s="24"/>
      <c r="K394" s="29"/>
      <c r="L394" s="24"/>
      <c r="M394" s="24"/>
      <c r="N394" s="24"/>
      <c r="O394" s="24"/>
      <c r="P394" s="24"/>
      <c r="Q394" s="24"/>
      <c r="R394" s="24"/>
      <c r="S394" s="24"/>
      <c r="U394" s="24"/>
      <c r="V394" s="24"/>
      <c r="W394" s="24"/>
      <c r="X394" s="24"/>
    </row>
    <row r="395" spans="1:24" s="23" customFormat="1">
      <c r="A395" s="40"/>
      <c r="B395" s="40"/>
      <c r="C395" s="40"/>
      <c r="D395" s="40"/>
      <c r="E395" s="40"/>
      <c r="F395" s="40"/>
      <c r="G395" s="133"/>
      <c r="H395" s="29"/>
      <c r="I395" s="134"/>
      <c r="J395" s="24"/>
      <c r="K395" s="29"/>
      <c r="L395" s="24"/>
      <c r="M395" s="24"/>
      <c r="N395" s="24"/>
      <c r="O395" s="24"/>
      <c r="P395" s="24"/>
      <c r="Q395" s="24"/>
      <c r="R395" s="24"/>
      <c r="S395" s="24"/>
      <c r="U395" s="24"/>
      <c r="V395" s="24"/>
      <c r="W395" s="24"/>
      <c r="X395" s="24"/>
    </row>
    <row r="396" spans="1:24" s="23" customFormat="1">
      <c r="A396" s="40"/>
      <c r="B396" s="40"/>
      <c r="C396" s="40"/>
      <c r="D396" s="40"/>
      <c r="E396" s="40"/>
      <c r="F396" s="40"/>
      <c r="G396" s="133"/>
      <c r="H396" s="29"/>
      <c r="I396" s="134"/>
      <c r="J396" s="24"/>
      <c r="K396" s="29"/>
      <c r="L396" s="24"/>
      <c r="M396" s="24"/>
      <c r="N396" s="24"/>
      <c r="O396" s="24"/>
      <c r="P396" s="24"/>
      <c r="Q396" s="24"/>
      <c r="R396" s="24"/>
      <c r="S396" s="24"/>
      <c r="U396" s="24"/>
      <c r="V396" s="24"/>
      <c r="W396" s="24"/>
      <c r="X396" s="24"/>
    </row>
    <row r="397" spans="1:24" s="23" customFormat="1">
      <c r="A397" s="40"/>
      <c r="B397" s="40"/>
      <c r="C397" s="40"/>
      <c r="D397" s="40"/>
      <c r="E397" s="40"/>
      <c r="F397" s="40"/>
      <c r="G397" s="133"/>
      <c r="H397" s="29"/>
      <c r="I397" s="134"/>
      <c r="J397" s="24"/>
      <c r="K397" s="29"/>
      <c r="L397" s="24"/>
      <c r="M397" s="24"/>
      <c r="N397" s="24"/>
      <c r="O397" s="24"/>
      <c r="P397" s="24"/>
      <c r="Q397" s="24"/>
      <c r="R397" s="24"/>
      <c r="S397" s="24"/>
      <c r="U397" s="24"/>
      <c r="V397" s="24"/>
      <c r="W397" s="24"/>
      <c r="X397" s="24"/>
    </row>
    <row r="398" spans="1:24" s="23" customFormat="1">
      <c r="A398" s="40"/>
      <c r="B398" s="40"/>
      <c r="C398" s="40"/>
      <c r="D398" s="40"/>
      <c r="E398" s="40"/>
      <c r="F398" s="40"/>
      <c r="G398" s="133"/>
      <c r="H398" s="29"/>
      <c r="I398" s="134"/>
      <c r="J398" s="24"/>
      <c r="K398" s="29"/>
      <c r="L398" s="24"/>
      <c r="M398" s="24"/>
      <c r="N398" s="24"/>
      <c r="O398" s="24"/>
      <c r="P398" s="24"/>
      <c r="Q398" s="24"/>
      <c r="R398" s="24"/>
      <c r="S398" s="24"/>
      <c r="U398" s="24"/>
      <c r="V398" s="24"/>
      <c r="W398" s="24"/>
      <c r="X398" s="24"/>
    </row>
    <row r="399" spans="1:24" s="23" customFormat="1">
      <c r="A399" s="40"/>
      <c r="B399" s="40"/>
      <c r="C399" s="40"/>
      <c r="D399" s="40"/>
      <c r="E399" s="40"/>
      <c r="F399" s="40"/>
      <c r="G399" s="133"/>
      <c r="H399" s="29"/>
      <c r="I399" s="134"/>
      <c r="J399" s="24"/>
      <c r="K399" s="29"/>
      <c r="L399" s="24"/>
      <c r="M399" s="24"/>
      <c r="N399" s="24"/>
      <c r="O399" s="24"/>
      <c r="P399" s="24"/>
      <c r="Q399" s="24"/>
      <c r="R399" s="24"/>
      <c r="S399" s="24"/>
      <c r="U399" s="24"/>
      <c r="V399" s="24"/>
      <c r="W399" s="24"/>
      <c r="X399" s="24"/>
    </row>
    <row r="400" spans="1:24" s="23" customFormat="1">
      <c r="A400" s="40"/>
      <c r="B400" s="40"/>
      <c r="C400" s="40"/>
      <c r="D400" s="40"/>
      <c r="E400" s="40"/>
      <c r="F400" s="40"/>
      <c r="G400" s="133"/>
      <c r="H400" s="29"/>
      <c r="I400" s="134"/>
      <c r="J400" s="24"/>
      <c r="K400" s="29"/>
      <c r="L400" s="24"/>
      <c r="M400" s="24"/>
      <c r="N400" s="24"/>
      <c r="O400" s="24"/>
      <c r="P400" s="24"/>
      <c r="Q400" s="24"/>
      <c r="R400" s="24"/>
      <c r="S400" s="24"/>
      <c r="U400" s="24"/>
      <c r="V400" s="24"/>
      <c r="W400" s="24"/>
      <c r="X400" s="24"/>
    </row>
    <row r="401" spans="1:24" s="23" customFormat="1">
      <c r="A401" s="40"/>
      <c r="B401" s="40"/>
      <c r="C401" s="40"/>
      <c r="D401" s="40"/>
      <c r="E401" s="40"/>
      <c r="F401" s="40"/>
      <c r="G401" s="133"/>
      <c r="H401" s="29"/>
      <c r="I401" s="134"/>
      <c r="J401" s="24"/>
      <c r="K401" s="29"/>
      <c r="L401" s="24"/>
      <c r="M401" s="24"/>
      <c r="N401" s="24"/>
      <c r="O401" s="24"/>
      <c r="P401" s="24"/>
      <c r="Q401" s="24"/>
      <c r="R401" s="24"/>
      <c r="S401" s="24"/>
      <c r="U401" s="24"/>
      <c r="V401" s="24"/>
      <c r="W401" s="24"/>
      <c r="X401" s="24"/>
    </row>
    <row r="402" spans="1:24" s="23" customFormat="1">
      <c r="A402" s="40"/>
      <c r="B402" s="40"/>
      <c r="C402" s="40"/>
      <c r="D402" s="40"/>
      <c r="E402" s="40"/>
      <c r="F402" s="40"/>
      <c r="G402" s="133"/>
      <c r="H402" s="29"/>
      <c r="I402" s="134"/>
      <c r="J402" s="24"/>
      <c r="K402" s="29"/>
      <c r="L402" s="24"/>
      <c r="M402" s="24"/>
      <c r="N402" s="24"/>
      <c r="O402" s="24"/>
      <c r="P402" s="24"/>
      <c r="Q402" s="24"/>
      <c r="R402" s="24"/>
      <c r="S402" s="24"/>
      <c r="U402" s="24"/>
      <c r="V402" s="24"/>
      <c r="W402" s="24"/>
      <c r="X402" s="24"/>
    </row>
    <row r="403" spans="1:24" s="23" customFormat="1">
      <c r="A403" s="40"/>
      <c r="B403" s="40"/>
      <c r="C403" s="40"/>
      <c r="D403" s="40"/>
      <c r="E403" s="40"/>
      <c r="F403" s="40"/>
      <c r="G403" s="133"/>
      <c r="H403" s="29"/>
      <c r="I403" s="134"/>
      <c r="J403" s="24"/>
      <c r="K403" s="29"/>
      <c r="L403" s="24"/>
      <c r="M403" s="24"/>
      <c r="N403" s="24"/>
      <c r="O403" s="24"/>
      <c r="P403" s="24"/>
      <c r="Q403" s="24"/>
      <c r="R403" s="24"/>
      <c r="S403" s="24"/>
      <c r="U403" s="24"/>
      <c r="V403" s="24"/>
      <c r="W403" s="24"/>
      <c r="X403" s="24"/>
    </row>
    <row r="404" spans="1:24" s="23" customFormat="1">
      <c r="A404" s="40"/>
      <c r="B404" s="40"/>
      <c r="C404" s="40"/>
      <c r="D404" s="40"/>
      <c r="E404" s="40"/>
      <c r="F404" s="40"/>
      <c r="G404" s="133"/>
      <c r="H404" s="29"/>
      <c r="I404" s="134"/>
      <c r="J404" s="24"/>
      <c r="K404" s="29"/>
      <c r="L404" s="24"/>
      <c r="M404" s="24"/>
      <c r="N404" s="24"/>
      <c r="O404" s="24"/>
      <c r="P404" s="24"/>
      <c r="Q404" s="24"/>
      <c r="R404" s="24"/>
      <c r="S404" s="24"/>
      <c r="U404" s="24"/>
      <c r="V404" s="24"/>
      <c r="W404" s="24"/>
      <c r="X404" s="24"/>
    </row>
    <row r="405" spans="1:24" s="23" customFormat="1">
      <c r="A405" s="40"/>
      <c r="B405" s="40"/>
      <c r="C405" s="40"/>
      <c r="D405" s="40"/>
      <c r="E405" s="40"/>
      <c r="F405" s="40"/>
      <c r="G405" s="133"/>
      <c r="H405" s="29"/>
      <c r="I405" s="134"/>
      <c r="J405" s="24"/>
      <c r="K405" s="29"/>
      <c r="L405" s="24"/>
      <c r="M405" s="24"/>
      <c r="N405" s="24"/>
      <c r="O405" s="24"/>
      <c r="P405" s="24"/>
      <c r="Q405" s="24"/>
      <c r="R405" s="24"/>
      <c r="S405" s="24"/>
      <c r="U405" s="24"/>
      <c r="V405" s="24"/>
      <c r="W405" s="24"/>
      <c r="X405" s="24"/>
    </row>
    <row r="406" spans="1:24" s="23" customFormat="1">
      <c r="A406" s="40"/>
      <c r="B406" s="40"/>
      <c r="C406" s="40"/>
      <c r="D406" s="40"/>
      <c r="E406" s="40"/>
      <c r="F406" s="40"/>
      <c r="G406" s="133"/>
      <c r="H406" s="29"/>
      <c r="I406" s="134"/>
      <c r="J406" s="24"/>
      <c r="K406" s="29"/>
      <c r="L406" s="24"/>
      <c r="M406" s="24"/>
      <c r="N406" s="24"/>
      <c r="O406" s="24"/>
      <c r="P406" s="24"/>
      <c r="Q406" s="24"/>
      <c r="R406" s="24"/>
      <c r="S406" s="24"/>
      <c r="U406" s="24"/>
      <c r="V406" s="24"/>
      <c r="W406" s="24"/>
      <c r="X406" s="24"/>
    </row>
    <row r="407" spans="1:24" s="23" customFormat="1">
      <c r="A407" s="40"/>
      <c r="B407" s="40"/>
      <c r="C407" s="40"/>
      <c r="D407" s="40"/>
      <c r="E407" s="40"/>
      <c r="F407" s="40"/>
      <c r="G407" s="133"/>
      <c r="H407" s="29"/>
      <c r="I407" s="134"/>
      <c r="J407" s="24"/>
      <c r="K407" s="29"/>
      <c r="L407" s="24"/>
      <c r="M407" s="24"/>
      <c r="N407" s="24"/>
      <c r="O407" s="24"/>
      <c r="P407" s="24"/>
      <c r="Q407" s="24"/>
      <c r="R407" s="24"/>
      <c r="S407" s="24"/>
      <c r="U407" s="24"/>
      <c r="V407" s="24"/>
      <c r="W407" s="24"/>
      <c r="X407" s="24"/>
    </row>
    <row r="408" spans="1:24" s="23" customFormat="1">
      <c r="A408" s="40"/>
      <c r="B408" s="40"/>
      <c r="C408" s="40"/>
      <c r="D408" s="40"/>
      <c r="E408" s="40"/>
      <c r="F408" s="40"/>
      <c r="G408" s="133"/>
      <c r="H408" s="29"/>
      <c r="I408" s="134"/>
      <c r="J408" s="24"/>
      <c r="K408" s="29"/>
      <c r="L408" s="24"/>
      <c r="M408" s="24"/>
      <c r="N408" s="24"/>
      <c r="O408" s="24"/>
      <c r="P408" s="24"/>
      <c r="Q408" s="24"/>
      <c r="R408" s="24"/>
      <c r="S408" s="24"/>
      <c r="U408" s="24"/>
      <c r="V408" s="24"/>
      <c r="W408" s="24"/>
      <c r="X408" s="24"/>
    </row>
    <row r="409" spans="1:24" s="23" customFormat="1">
      <c r="A409" s="40"/>
      <c r="B409" s="40"/>
      <c r="C409" s="40"/>
      <c r="D409" s="40"/>
      <c r="E409" s="40"/>
      <c r="F409" s="40"/>
      <c r="G409" s="133"/>
      <c r="H409" s="29"/>
      <c r="I409" s="134"/>
      <c r="J409" s="24"/>
      <c r="K409" s="29"/>
      <c r="L409" s="24"/>
      <c r="M409" s="24"/>
      <c r="N409" s="24"/>
      <c r="O409" s="24"/>
      <c r="P409" s="24"/>
      <c r="Q409" s="24"/>
      <c r="R409" s="24"/>
      <c r="S409" s="24"/>
      <c r="U409" s="24"/>
      <c r="V409" s="24"/>
      <c r="W409" s="24"/>
      <c r="X409" s="24"/>
    </row>
    <row r="410" spans="1:24" s="23" customFormat="1">
      <c r="A410" s="40"/>
      <c r="B410" s="40"/>
      <c r="C410" s="40"/>
      <c r="D410" s="40"/>
      <c r="E410" s="40"/>
      <c r="F410" s="40"/>
      <c r="G410" s="133"/>
      <c r="H410" s="29"/>
      <c r="I410" s="134"/>
      <c r="J410" s="24"/>
      <c r="K410" s="29"/>
      <c r="L410" s="24"/>
      <c r="M410" s="24"/>
      <c r="N410" s="24"/>
      <c r="O410" s="24"/>
      <c r="P410" s="24"/>
      <c r="Q410" s="24"/>
      <c r="R410" s="24"/>
      <c r="S410" s="24"/>
      <c r="U410" s="24"/>
      <c r="V410" s="24"/>
      <c r="W410" s="24"/>
      <c r="X410" s="24"/>
    </row>
    <row r="411" spans="1:24" s="23" customFormat="1">
      <c r="A411" s="40"/>
      <c r="B411" s="40"/>
      <c r="C411" s="40"/>
      <c r="D411" s="40"/>
      <c r="E411" s="40"/>
      <c r="F411" s="40"/>
      <c r="G411" s="133"/>
      <c r="H411" s="29"/>
      <c r="I411" s="134"/>
      <c r="J411" s="24"/>
      <c r="K411" s="29"/>
      <c r="L411" s="24"/>
      <c r="M411" s="24"/>
      <c r="N411" s="24"/>
      <c r="O411" s="24"/>
      <c r="P411" s="24"/>
      <c r="Q411" s="24"/>
      <c r="R411" s="24"/>
      <c r="S411" s="24"/>
      <c r="U411" s="24"/>
      <c r="V411" s="24"/>
      <c r="W411" s="24"/>
      <c r="X411" s="24"/>
    </row>
    <row r="412" spans="1:24" s="23" customFormat="1">
      <c r="A412" s="40"/>
      <c r="B412" s="40"/>
      <c r="C412" s="40"/>
      <c r="D412" s="40"/>
      <c r="E412" s="40"/>
      <c r="F412" s="40"/>
      <c r="G412" s="133"/>
      <c r="H412" s="29"/>
      <c r="I412" s="134"/>
      <c r="J412" s="24"/>
      <c r="K412" s="29"/>
      <c r="L412" s="24"/>
      <c r="M412" s="24"/>
      <c r="N412" s="24"/>
      <c r="O412" s="24"/>
      <c r="P412" s="24"/>
      <c r="Q412" s="24"/>
      <c r="R412" s="24"/>
      <c r="S412" s="24"/>
      <c r="U412" s="24"/>
      <c r="V412" s="24"/>
      <c r="W412" s="24"/>
      <c r="X412" s="24"/>
    </row>
    <row r="413" spans="1:24" s="23" customFormat="1">
      <c r="A413" s="40"/>
      <c r="B413" s="40"/>
      <c r="C413" s="40"/>
      <c r="D413" s="40"/>
      <c r="E413" s="40"/>
      <c r="F413" s="40"/>
      <c r="G413" s="133"/>
      <c r="H413" s="29"/>
      <c r="I413" s="134"/>
      <c r="J413" s="24"/>
      <c r="K413" s="29"/>
      <c r="L413" s="24"/>
      <c r="M413" s="24"/>
      <c r="N413" s="24"/>
      <c r="O413" s="24"/>
      <c r="P413" s="24"/>
      <c r="Q413" s="24"/>
      <c r="R413" s="24"/>
      <c r="S413" s="24"/>
      <c r="U413" s="24"/>
      <c r="V413" s="24"/>
      <c r="W413" s="24"/>
      <c r="X413" s="24"/>
    </row>
    <row r="414" spans="1:24" s="23" customFormat="1">
      <c r="A414" s="40"/>
      <c r="B414" s="40"/>
      <c r="C414" s="40"/>
      <c r="D414" s="40"/>
      <c r="E414" s="40"/>
      <c r="F414" s="40"/>
      <c r="G414" s="133"/>
      <c r="H414" s="29"/>
      <c r="I414" s="134"/>
      <c r="J414" s="24"/>
      <c r="K414" s="29"/>
      <c r="L414" s="24"/>
      <c r="M414" s="24"/>
      <c r="N414" s="24"/>
      <c r="O414" s="24"/>
      <c r="P414" s="24"/>
      <c r="Q414" s="24"/>
      <c r="R414" s="24"/>
      <c r="S414" s="24"/>
      <c r="U414" s="24"/>
      <c r="V414" s="24"/>
      <c r="W414" s="24"/>
      <c r="X414" s="24"/>
    </row>
    <row r="415" spans="1:24" s="23" customFormat="1">
      <c r="A415" s="40"/>
      <c r="B415" s="40"/>
      <c r="C415" s="40"/>
      <c r="D415" s="40"/>
      <c r="E415" s="40"/>
      <c r="F415" s="40"/>
      <c r="G415" s="133"/>
      <c r="H415" s="29"/>
      <c r="I415" s="134"/>
      <c r="J415" s="24"/>
      <c r="K415" s="29"/>
      <c r="L415" s="24"/>
      <c r="M415" s="24"/>
      <c r="N415" s="24"/>
      <c r="O415" s="24"/>
      <c r="P415" s="24"/>
      <c r="Q415" s="24"/>
      <c r="R415" s="24"/>
      <c r="S415" s="24"/>
      <c r="U415" s="24"/>
      <c r="V415" s="24"/>
      <c r="W415" s="24"/>
      <c r="X415" s="24"/>
    </row>
    <row r="416" spans="1:24" s="23" customFormat="1">
      <c r="A416" s="40"/>
      <c r="B416" s="40"/>
      <c r="C416" s="40"/>
      <c r="D416" s="40"/>
      <c r="E416" s="40"/>
      <c r="F416" s="40"/>
      <c r="G416" s="133"/>
      <c r="H416" s="29"/>
      <c r="I416" s="134"/>
      <c r="J416" s="24"/>
      <c r="K416" s="29"/>
      <c r="L416" s="24"/>
      <c r="M416" s="24"/>
      <c r="N416" s="24"/>
      <c r="O416" s="24"/>
      <c r="P416" s="24"/>
      <c r="Q416" s="24"/>
      <c r="R416" s="24"/>
      <c r="S416" s="24"/>
      <c r="U416" s="24"/>
      <c r="V416" s="24"/>
      <c r="W416" s="24"/>
      <c r="X416" s="24"/>
    </row>
    <row r="417" spans="1:24" s="23" customFormat="1">
      <c r="A417" s="40"/>
      <c r="B417" s="40"/>
      <c r="C417" s="40"/>
      <c r="D417" s="40"/>
      <c r="E417" s="40"/>
      <c r="F417" s="40"/>
      <c r="G417" s="133"/>
      <c r="H417" s="29"/>
      <c r="I417" s="134"/>
      <c r="J417" s="24"/>
      <c r="K417" s="29"/>
      <c r="L417" s="24"/>
      <c r="M417" s="24"/>
      <c r="N417" s="24"/>
      <c r="O417" s="24"/>
      <c r="P417" s="24"/>
      <c r="Q417" s="24"/>
      <c r="R417" s="24"/>
      <c r="S417" s="24"/>
      <c r="U417" s="24"/>
      <c r="V417" s="24"/>
      <c r="W417" s="24"/>
      <c r="X417" s="24"/>
    </row>
    <row r="418" spans="1:24" s="23" customFormat="1">
      <c r="A418" s="40"/>
      <c r="B418" s="40"/>
      <c r="C418" s="40"/>
      <c r="D418" s="40"/>
      <c r="E418" s="40"/>
      <c r="F418" s="40"/>
      <c r="G418" s="133"/>
      <c r="H418" s="29"/>
      <c r="I418" s="134"/>
      <c r="J418" s="24"/>
      <c r="K418" s="29"/>
      <c r="L418" s="24"/>
      <c r="M418" s="24"/>
      <c r="N418" s="24"/>
      <c r="O418" s="24"/>
      <c r="P418" s="24"/>
      <c r="Q418" s="24"/>
      <c r="R418" s="24"/>
      <c r="S418" s="24"/>
      <c r="U418" s="24"/>
      <c r="V418" s="24"/>
      <c r="W418" s="24"/>
      <c r="X418" s="24"/>
    </row>
    <row r="419" spans="1:24" s="23" customFormat="1">
      <c r="A419" s="40"/>
      <c r="B419" s="40"/>
      <c r="C419" s="40"/>
      <c r="D419" s="40"/>
      <c r="E419" s="40"/>
      <c r="F419" s="40"/>
      <c r="G419" s="133"/>
      <c r="H419" s="29"/>
      <c r="I419" s="134"/>
      <c r="J419" s="24"/>
      <c r="K419" s="29"/>
      <c r="L419" s="24"/>
      <c r="M419" s="24"/>
      <c r="N419" s="24"/>
      <c r="O419" s="24"/>
      <c r="P419" s="24"/>
      <c r="Q419" s="24"/>
      <c r="R419" s="24"/>
      <c r="S419" s="24"/>
      <c r="U419" s="24"/>
      <c r="V419" s="24"/>
      <c r="W419" s="24"/>
      <c r="X419" s="24"/>
    </row>
    <row r="420" spans="1:24" s="23" customFormat="1">
      <c r="A420" s="40"/>
      <c r="B420" s="40"/>
      <c r="C420" s="40"/>
      <c r="D420" s="40"/>
      <c r="E420" s="40"/>
      <c r="F420" s="40"/>
      <c r="G420" s="133"/>
      <c r="H420" s="29"/>
      <c r="I420" s="134"/>
      <c r="J420" s="24"/>
      <c r="K420" s="29"/>
      <c r="L420" s="24"/>
      <c r="M420" s="24"/>
      <c r="N420" s="24"/>
      <c r="O420" s="24"/>
      <c r="P420" s="24"/>
      <c r="Q420" s="24"/>
      <c r="R420" s="24"/>
      <c r="S420" s="24"/>
      <c r="U420" s="24"/>
      <c r="V420" s="24"/>
      <c r="W420" s="24"/>
      <c r="X420" s="24"/>
    </row>
    <row r="421" spans="1:24" s="23" customFormat="1">
      <c r="A421" s="40"/>
      <c r="B421" s="40"/>
      <c r="C421" s="40"/>
      <c r="D421" s="40"/>
      <c r="E421" s="40"/>
      <c r="F421" s="40"/>
      <c r="G421" s="133"/>
      <c r="H421" s="29"/>
      <c r="I421" s="134"/>
      <c r="J421" s="24"/>
      <c r="K421" s="29"/>
      <c r="L421" s="24"/>
      <c r="M421" s="24"/>
      <c r="N421" s="24"/>
      <c r="O421" s="24"/>
      <c r="P421" s="24"/>
      <c r="Q421" s="24"/>
      <c r="R421" s="24"/>
      <c r="S421" s="24"/>
      <c r="U421" s="24"/>
      <c r="V421" s="24"/>
      <c r="W421" s="24"/>
      <c r="X421" s="24"/>
    </row>
    <row r="422" spans="1:24" s="23" customFormat="1">
      <c r="A422" s="40"/>
      <c r="B422" s="40"/>
      <c r="C422" s="40"/>
      <c r="D422" s="40"/>
      <c r="E422" s="40"/>
      <c r="F422" s="40"/>
      <c r="G422" s="133"/>
      <c r="H422" s="29"/>
      <c r="I422" s="134"/>
      <c r="J422" s="24"/>
      <c r="K422" s="29"/>
      <c r="L422" s="24"/>
      <c r="M422" s="24"/>
      <c r="N422" s="24"/>
      <c r="O422" s="24"/>
      <c r="P422" s="24"/>
      <c r="Q422" s="24"/>
      <c r="R422" s="24"/>
      <c r="S422" s="24"/>
      <c r="U422" s="24"/>
      <c r="V422" s="24"/>
      <c r="W422" s="24"/>
      <c r="X422" s="24"/>
    </row>
    <row r="423" spans="1:24" s="23" customFormat="1">
      <c r="A423" s="40"/>
      <c r="B423" s="40"/>
      <c r="C423" s="40"/>
      <c r="D423" s="40"/>
      <c r="E423" s="40"/>
      <c r="F423" s="40"/>
      <c r="G423" s="133"/>
      <c r="H423" s="29"/>
      <c r="I423" s="134"/>
      <c r="J423" s="24"/>
      <c r="K423" s="29"/>
      <c r="L423" s="24"/>
      <c r="M423" s="24"/>
      <c r="N423" s="24"/>
      <c r="O423" s="24"/>
      <c r="P423" s="24"/>
      <c r="Q423" s="24"/>
      <c r="R423" s="24"/>
      <c r="S423" s="24"/>
      <c r="U423" s="24"/>
      <c r="V423" s="24"/>
      <c r="W423" s="24"/>
      <c r="X423" s="24"/>
    </row>
    <row r="424" spans="1:24" s="23" customFormat="1">
      <c r="A424" s="40"/>
      <c r="B424" s="40"/>
      <c r="C424" s="40"/>
      <c r="D424" s="40"/>
      <c r="E424" s="40"/>
      <c r="F424" s="40"/>
      <c r="G424" s="133"/>
      <c r="H424" s="29"/>
      <c r="I424" s="134"/>
      <c r="J424" s="24"/>
      <c r="K424" s="29"/>
      <c r="L424" s="24"/>
      <c r="M424" s="24"/>
      <c r="N424" s="24"/>
      <c r="O424" s="24"/>
      <c r="P424" s="24"/>
      <c r="Q424" s="24"/>
      <c r="R424" s="24"/>
      <c r="S424" s="24"/>
      <c r="U424" s="24"/>
      <c r="V424" s="24"/>
      <c r="W424" s="24"/>
      <c r="X424" s="24"/>
    </row>
    <row r="425" spans="1:24" s="23" customFormat="1">
      <c r="A425" s="40"/>
      <c r="B425" s="40"/>
      <c r="C425" s="40"/>
      <c r="D425" s="40"/>
      <c r="E425" s="40"/>
      <c r="F425" s="40"/>
      <c r="G425" s="133"/>
      <c r="H425" s="29"/>
      <c r="I425" s="134"/>
      <c r="J425" s="24"/>
      <c r="K425" s="29"/>
      <c r="L425" s="24"/>
      <c r="M425" s="24"/>
      <c r="N425" s="24"/>
      <c r="O425" s="24"/>
      <c r="P425" s="24"/>
      <c r="Q425" s="24"/>
      <c r="R425" s="24"/>
      <c r="S425" s="24"/>
      <c r="U425" s="24"/>
      <c r="V425" s="24"/>
      <c r="W425" s="24"/>
      <c r="X425" s="24"/>
    </row>
    <row r="426" spans="1:24" s="23" customFormat="1">
      <c r="A426" s="40"/>
      <c r="B426" s="40"/>
      <c r="C426" s="40"/>
      <c r="D426" s="40"/>
      <c r="E426" s="40"/>
      <c r="F426" s="40"/>
      <c r="G426" s="133"/>
      <c r="H426" s="29"/>
      <c r="I426" s="134"/>
      <c r="J426" s="24"/>
      <c r="K426" s="29"/>
      <c r="L426" s="24"/>
      <c r="M426" s="24"/>
      <c r="N426" s="24"/>
      <c r="O426" s="24"/>
      <c r="P426" s="24"/>
      <c r="Q426" s="24"/>
      <c r="R426" s="24"/>
      <c r="S426" s="24"/>
      <c r="U426" s="24"/>
      <c r="V426" s="24"/>
      <c r="W426" s="24"/>
      <c r="X426" s="24"/>
    </row>
    <row r="427" spans="1:24" s="23" customFormat="1">
      <c r="A427" s="40"/>
      <c r="B427" s="40"/>
      <c r="C427" s="40"/>
      <c r="D427" s="40"/>
      <c r="E427" s="40"/>
      <c r="F427" s="40"/>
      <c r="G427" s="133"/>
      <c r="H427" s="29"/>
      <c r="I427" s="134"/>
      <c r="J427" s="24"/>
      <c r="K427" s="29"/>
      <c r="L427" s="24"/>
      <c r="M427" s="24"/>
      <c r="N427" s="24"/>
      <c r="O427" s="24"/>
      <c r="P427" s="24"/>
      <c r="Q427" s="24"/>
      <c r="R427" s="24"/>
      <c r="S427" s="24"/>
      <c r="U427" s="24"/>
      <c r="V427" s="24"/>
      <c r="W427" s="24"/>
      <c r="X427" s="24"/>
    </row>
    <row r="428" spans="1:24" s="23" customFormat="1">
      <c r="A428" s="40"/>
      <c r="B428" s="40"/>
      <c r="C428" s="40"/>
      <c r="D428" s="40"/>
      <c r="E428" s="40"/>
      <c r="F428" s="40"/>
      <c r="G428" s="133"/>
      <c r="H428" s="29"/>
      <c r="I428" s="134"/>
      <c r="J428" s="24"/>
      <c r="K428" s="29"/>
      <c r="L428" s="24"/>
      <c r="M428" s="24"/>
      <c r="N428" s="24"/>
      <c r="O428" s="24"/>
      <c r="P428" s="24"/>
      <c r="Q428" s="24"/>
      <c r="R428" s="24"/>
      <c r="S428" s="24"/>
      <c r="U428" s="24"/>
      <c r="V428" s="24"/>
      <c r="W428" s="24"/>
      <c r="X428" s="24"/>
    </row>
    <row r="429" spans="1:24" s="23" customFormat="1">
      <c r="A429" s="40"/>
      <c r="B429" s="40"/>
      <c r="C429" s="40"/>
      <c r="D429" s="40"/>
      <c r="E429" s="40"/>
      <c r="F429" s="40"/>
      <c r="G429" s="133"/>
      <c r="H429" s="29"/>
      <c r="I429" s="134"/>
      <c r="J429" s="24"/>
      <c r="K429" s="29"/>
      <c r="L429" s="24"/>
      <c r="M429" s="24"/>
      <c r="N429" s="24"/>
      <c r="O429" s="24"/>
      <c r="P429" s="24"/>
      <c r="Q429" s="24"/>
      <c r="R429" s="24"/>
      <c r="S429" s="24"/>
      <c r="U429" s="24"/>
      <c r="V429" s="24"/>
      <c r="W429" s="24"/>
      <c r="X429" s="24"/>
    </row>
    <row r="430" spans="1:24" s="23" customFormat="1">
      <c r="A430" s="40"/>
      <c r="B430" s="40"/>
      <c r="C430" s="40"/>
      <c r="D430" s="40"/>
      <c r="E430" s="40"/>
      <c r="F430" s="40"/>
      <c r="G430" s="133"/>
      <c r="H430" s="29"/>
      <c r="I430" s="134"/>
      <c r="J430" s="24"/>
      <c r="K430" s="29"/>
      <c r="L430" s="24"/>
      <c r="M430" s="24"/>
      <c r="N430" s="24"/>
      <c r="O430" s="24"/>
      <c r="P430" s="24"/>
      <c r="Q430" s="24"/>
      <c r="R430" s="24"/>
      <c r="S430" s="24"/>
      <c r="U430" s="24"/>
      <c r="V430" s="24"/>
      <c r="W430" s="24"/>
      <c r="X430" s="24"/>
    </row>
    <row r="431" spans="1:24" s="23" customFormat="1">
      <c r="A431" s="40"/>
      <c r="B431" s="40"/>
      <c r="C431" s="40"/>
      <c r="D431" s="40"/>
      <c r="E431" s="40"/>
      <c r="F431" s="40"/>
      <c r="G431" s="133"/>
      <c r="H431" s="29"/>
      <c r="I431" s="134"/>
      <c r="J431" s="24"/>
      <c r="K431" s="29"/>
      <c r="L431" s="24"/>
      <c r="M431" s="24"/>
      <c r="N431" s="24"/>
      <c r="O431" s="24"/>
      <c r="P431" s="24"/>
      <c r="Q431" s="24"/>
      <c r="R431" s="24"/>
      <c r="S431" s="24"/>
      <c r="U431" s="24"/>
      <c r="V431" s="24"/>
      <c r="W431" s="24"/>
      <c r="X431" s="24"/>
    </row>
    <row r="432" spans="1:24" s="23" customFormat="1">
      <c r="A432" s="40"/>
      <c r="B432" s="40"/>
      <c r="C432" s="40"/>
      <c r="D432" s="40"/>
      <c r="E432" s="40"/>
      <c r="F432" s="40"/>
      <c r="G432" s="133"/>
      <c r="H432" s="29"/>
      <c r="I432" s="134"/>
      <c r="J432" s="24"/>
      <c r="K432" s="29"/>
      <c r="L432" s="24"/>
      <c r="M432" s="24"/>
      <c r="N432" s="24"/>
      <c r="O432" s="24"/>
      <c r="P432" s="24"/>
      <c r="Q432" s="24"/>
      <c r="R432" s="24"/>
      <c r="S432" s="24"/>
      <c r="U432" s="24"/>
      <c r="V432" s="24"/>
      <c r="W432" s="24"/>
      <c r="X432" s="24"/>
    </row>
    <row r="433" spans="1:24" s="23" customFormat="1">
      <c r="A433" s="40"/>
      <c r="B433" s="40"/>
      <c r="C433" s="40"/>
      <c r="D433" s="40"/>
      <c r="E433" s="40"/>
      <c r="F433" s="40"/>
      <c r="G433" s="133"/>
      <c r="H433" s="29"/>
      <c r="I433" s="134"/>
      <c r="J433" s="24"/>
      <c r="K433" s="29"/>
      <c r="L433" s="24"/>
      <c r="M433" s="24"/>
      <c r="N433" s="24"/>
      <c r="O433" s="24"/>
      <c r="P433" s="24"/>
      <c r="Q433" s="24"/>
      <c r="R433" s="24"/>
      <c r="S433" s="24"/>
      <c r="U433" s="24"/>
      <c r="V433" s="24"/>
      <c r="W433" s="24"/>
      <c r="X433" s="24"/>
    </row>
    <row r="434" spans="1:24" s="23" customFormat="1">
      <c r="A434" s="40"/>
      <c r="B434" s="40"/>
      <c r="C434" s="40"/>
      <c r="D434" s="40"/>
      <c r="E434" s="40"/>
      <c r="F434" s="40"/>
      <c r="G434" s="133"/>
      <c r="H434" s="29"/>
      <c r="I434" s="134"/>
      <c r="J434" s="24"/>
      <c r="K434" s="29"/>
      <c r="L434" s="24"/>
      <c r="M434" s="24"/>
      <c r="N434" s="24"/>
      <c r="O434" s="24"/>
      <c r="P434" s="24"/>
      <c r="Q434" s="24"/>
      <c r="R434" s="24"/>
      <c r="S434" s="24"/>
      <c r="U434" s="24"/>
      <c r="V434" s="24"/>
      <c r="W434" s="24"/>
      <c r="X434" s="24"/>
    </row>
    <row r="435" spans="1:24" s="23" customFormat="1">
      <c r="A435" s="40"/>
      <c r="B435" s="40"/>
      <c r="C435" s="40"/>
      <c r="D435" s="40"/>
      <c r="E435" s="40"/>
      <c r="F435" s="40"/>
      <c r="G435" s="133"/>
      <c r="H435" s="29"/>
      <c r="I435" s="134"/>
      <c r="J435" s="24"/>
      <c r="K435" s="29"/>
      <c r="L435" s="24"/>
      <c r="M435" s="24"/>
      <c r="N435" s="24"/>
      <c r="O435" s="24"/>
      <c r="P435" s="24"/>
      <c r="Q435" s="24"/>
      <c r="R435" s="24"/>
      <c r="S435" s="24"/>
      <c r="U435" s="24"/>
      <c r="V435" s="24"/>
      <c r="W435" s="24"/>
      <c r="X435" s="24"/>
    </row>
    <row r="436" spans="1:24" s="23" customFormat="1">
      <c r="A436" s="40"/>
      <c r="B436" s="40"/>
      <c r="C436" s="40"/>
      <c r="D436" s="40"/>
      <c r="E436" s="40"/>
      <c r="F436" s="40"/>
      <c r="G436" s="133"/>
      <c r="H436" s="29"/>
      <c r="I436" s="134"/>
      <c r="J436" s="24"/>
      <c r="K436" s="29"/>
      <c r="L436" s="24"/>
      <c r="M436" s="24"/>
      <c r="N436" s="24"/>
      <c r="O436" s="24"/>
      <c r="P436" s="24"/>
      <c r="Q436" s="24"/>
      <c r="R436" s="24"/>
      <c r="S436" s="24"/>
      <c r="U436" s="24"/>
      <c r="V436" s="24"/>
      <c r="W436" s="24"/>
      <c r="X436" s="24"/>
    </row>
    <row r="437" spans="1:24" s="23" customFormat="1">
      <c r="A437" s="40"/>
      <c r="B437" s="40"/>
      <c r="C437" s="40"/>
      <c r="D437" s="40"/>
      <c r="E437" s="40"/>
      <c r="F437" s="40"/>
      <c r="G437" s="133"/>
      <c r="H437" s="29"/>
      <c r="I437" s="134"/>
      <c r="J437" s="24"/>
      <c r="K437" s="29"/>
      <c r="L437" s="24"/>
      <c r="M437" s="24"/>
      <c r="N437" s="24"/>
      <c r="O437" s="24"/>
      <c r="P437" s="24"/>
      <c r="Q437" s="24"/>
      <c r="R437" s="24"/>
      <c r="S437" s="24"/>
      <c r="U437" s="24"/>
      <c r="V437" s="24"/>
      <c r="W437" s="24"/>
      <c r="X437" s="24"/>
    </row>
    <row r="438" spans="1:24" s="23" customFormat="1">
      <c r="A438" s="40"/>
      <c r="B438" s="40"/>
      <c r="C438" s="40"/>
      <c r="D438" s="40"/>
      <c r="E438" s="40"/>
      <c r="F438" s="40"/>
      <c r="G438" s="133"/>
      <c r="H438" s="29"/>
      <c r="I438" s="134"/>
      <c r="J438" s="24"/>
      <c r="K438" s="29"/>
      <c r="L438" s="24"/>
      <c r="M438" s="24"/>
      <c r="N438" s="24"/>
      <c r="O438" s="24"/>
      <c r="P438" s="24"/>
      <c r="Q438" s="24"/>
      <c r="R438" s="24"/>
      <c r="S438" s="24"/>
      <c r="U438" s="24"/>
      <c r="V438" s="24"/>
      <c r="W438" s="24"/>
      <c r="X438" s="24"/>
    </row>
    <row r="439" spans="1:24" s="23" customFormat="1">
      <c r="A439" s="40"/>
      <c r="B439" s="40"/>
      <c r="C439" s="40"/>
      <c r="D439" s="40"/>
      <c r="E439" s="40"/>
      <c r="F439" s="40"/>
      <c r="G439" s="133"/>
      <c r="H439" s="29"/>
      <c r="I439" s="134"/>
      <c r="J439" s="24"/>
      <c r="K439" s="29"/>
      <c r="L439" s="24"/>
      <c r="M439" s="24"/>
      <c r="N439" s="24"/>
      <c r="O439" s="24"/>
      <c r="P439" s="24"/>
      <c r="Q439" s="24"/>
      <c r="R439" s="24"/>
      <c r="S439" s="24"/>
      <c r="U439" s="24"/>
      <c r="V439" s="24"/>
      <c r="W439" s="24"/>
      <c r="X439" s="24"/>
    </row>
    <row r="440" spans="1:24" s="23" customFormat="1">
      <c r="A440" s="40"/>
      <c r="B440" s="40"/>
      <c r="C440" s="40"/>
      <c r="D440" s="40"/>
      <c r="E440" s="40"/>
      <c r="F440" s="40"/>
      <c r="G440" s="133"/>
      <c r="H440" s="29"/>
      <c r="I440" s="134"/>
      <c r="J440" s="24"/>
      <c r="K440" s="29"/>
      <c r="L440" s="24"/>
      <c r="M440" s="24"/>
      <c r="N440" s="24"/>
      <c r="O440" s="24"/>
      <c r="P440" s="24"/>
      <c r="Q440" s="24"/>
      <c r="R440" s="24"/>
      <c r="S440" s="24"/>
      <c r="U440" s="24"/>
      <c r="V440" s="24"/>
      <c r="W440" s="24"/>
      <c r="X440" s="24"/>
    </row>
    <row r="441" spans="1:24" s="23" customFormat="1">
      <c r="A441" s="40"/>
      <c r="B441" s="40"/>
      <c r="C441" s="40"/>
      <c r="D441" s="40"/>
      <c r="E441" s="40"/>
      <c r="F441" s="40"/>
      <c r="G441" s="133"/>
      <c r="H441" s="29"/>
      <c r="I441" s="134"/>
      <c r="J441" s="24"/>
      <c r="K441" s="29"/>
      <c r="L441" s="24"/>
      <c r="M441" s="24"/>
      <c r="N441" s="24"/>
      <c r="O441" s="24"/>
      <c r="P441" s="24"/>
      <c r="Q441" s="24"/>
      <c r="R441" s="24"/>
      <c r="S441" s="24"/>
      <c r="U441" s="24"/>
      <c r="V441" s="24"/>
      <c r="W441" s="24"/>
      <c r="X441" s="24"/>
    </row>
    <row r="442" spans="1:24" s="23" customFormat="1">
      <c r="A442" s="40"/>
      <c r="B442" s="40"/>
      <c r="C442" s="40"/>
      <c r="D442" s="40"/>
      <c r="E442" s="40"/>
      <c r="F442" s="40"/>
      <c r="G442" s="133"/>
      <c r="H442" s="29"/>
      <c r="I442" s="134"/>
      <c r="J442" s="24"/>
      <c r="K442" s="29"/>
      <c r="L442" s="24"/>
      <c r="M442" s="24"/>
      <c r="N442" s="24"/>
      <c r="O442" s="24"/>
      <c r="P442" s="24"/>
      <c r="Q442" s="24"/>
      <c r="R442" s="24"/>
      <c r="S442" s="24"/>
      <c r="U442" s="24"/>
      <c r="V442" s="24"/>
      <c r="W442" s="24"/>
      <c r="X442" s="24"/>
    </row>
    <row r="443" spans="1:24" s="23" customFormat="1">
      <c r="A443" s="40"/>
      <c r="B443" s="40"/>
      <c r="C443" s="40"/>
      <c r="D443" s="40"/>
      <c r="E443" s="40"/>
      <c r="F443" s="40"/>
      <c r="G443" s="133"/>
      <c r="H443" s="29"/>
      <c r="I443" s="134"/>
      <c r="J443" s="24"/>
      <c r="K443" s="29"/>
      <c r="L443" s="24"/>
      <c r="M443" s="24"/>
      <c r="N443" s="24"/>
      <c r="O443" s="24"/>
      <c r="P443" s="24"/>
      <c r="Q443" s="24"/>
      <c r="R443" s="24"/>
      <c r="S443" s="24"/>
      <c r="U443" s="24"/>
      <c r="V443" s="24"/>
      <c r="W443" s="24"/>
      <c r="X443" s="24"/>
    </row>
    <row r="444" spans="1:24" s="23" customFormat="1">
      <c r="A444" s="40"/>
      <c r="B444" s="40"/>
      <c r="C444" s="40"/>
      <c r="D444" s="40"/>
      <c r="E444" s="40"/>
      <c r="F444" s="40"/>
      <c r="G444" s="133"/>
      <c r="H444" s="29"/>
      <c r="I444" s="134"/>
      <c r="J444" s="24"/>
      <c r="K444" s="29"/>
      <c r="L444" s="24"/>
      <c r="M444" s="24"/>
      <c r="N444" s="24"/>
      <c r="O444" s="24"/>
      <c r="P444" s="24"/>
      <c r="Q444" s="24"/>
      <c r="R444" s="24"/>
      <c r="S444" s="24"/>
      <c r="U444" s="24"/>
      <c r="V444" s="24"/>
      <c r="W444" s="24"/>
      <c r="X444" s="24"/>
    </row>
    <row r="445" spans="1:24" s="23" customFormat="1">
      <c r="A445" s="40"/>
      <c r="B445" s="40"/>
      <c r="C445" s="40"/>
      <c r="D445" s="40"/>
      <c r="E445" s="40"/>
      <c r="F445" s="40"/>
      <c r="G445" s="133"/>
      <c r="H445" s="29"/>
      <c r="I445" s="134"/>
      <c r="J445" s="24"/>
      <c r="K445" s="29"/>
      <c r="L445" s="24"/>
      <c r="M445" s="24"/>
      <c r="N445" s="24"/>
      <c r="O445" s="24"/>
      <c r="P445" s="24"/>
      <c r="Q445" s="24"/>
      <c r="R445" s="24"/>
      <c r="S445" s="24"/>
      <c r="U445" s="24"/>
      <c r="V445" s="24"/>
      <c r="W445" s="24"/>
      <c r="X445" s="24"/>
    </row>
    <row r="446" spans="1:24" s="23" customFormat="1">
      <c r="A446" s="40"/>
      <c r="B446" s="40"/>
      <c r="C446" s="40"/>
      <c r="D446" s="40"/>
      <c r="E446" s="40"/>
      <c r="F446" s="40"/>
      <c r="G446" s="133"/>
      <c r="H446" s="29"/>
      <c r="I446" s="134"/>
      <c r="J446" s="24"/>
      <c r="K446" s="29"/>
      <c r="L446" s="24"/>
      <c r="M446" s="24"/>
      <c r="N446" s="24"/>
      <c r="O446" s="24"/>
      <c r="P446" s="24"/>
      <c r="Q446" s="24"/>
      <c r="R446" s="24"/>
      <c r="S446" s="24"/>
      <c r="U446" s="24"/>
      <c r="V446" s="24"/>
      <c r="W446" s="24"/>
      <c r="X446" s="24"/>
    </row>
    <row r="447" spans="1:24" s="23" customFormat="1">
      <c r="A447" s="40"/>
      <c r="B447" s="40"/>
      <c r="C447" s="40"/>
      <c r="D447" s="40"/>
      <c r="E447" s="40"/>
      <c r="F447" s="40"/>
      <c r="G447" s="133"/>
      <c r="H447" s="29"/>
      <c r="I447" s="134"/>
      <c r="J447" s="24"/>
      <c r="K447" s="29"/>
      <c r="L447" s="24"/>
      <c r="M447" s="24"/>
      <c r="N447" s="24"/>
      <c r="O447" s="24"/>
      <c r="P447" s="24"/>
      <c r="Q447" s="24"/>
      <c r="R447" s="24"/>
      <c r="S447" s="24"/>
      <c r="U447" s="24"/>
      <c r="V447" s="24"/>
      <c r="W447" s="24"/>
      <c r="X447" s="24"/>
    </row>
    <row r="448" spans="1:24" s="23" customFormat="1">
      <c r="A448" s="40"/>
      <c r="B448" s="40"/>
      <c r="C448" s="40"/>
      <c r="D448" s="40"/>
      <c r="E448" s="40"/>
      <c r="F448" s="40"/>
      <c r="G448" s="133"/>
      <c r="H448" s="29"/>
      <c r="I448" s="134"/>
      <c r="J448" s="24"/>
      <c r="K448" s="29"/>
      <c r="L448" s="24"/>
      <c r="M448" s="24"/>
      <c r="N448" s="24"/>
      <c r="O448" s="24"/>
      <c r="P448" s="24"/>
      <c r="Q448" s="24"/>
      <c r="R448" s="24"/>
      <c r="S448" s="24"/>
      <c r="U448" s="24"/>
      <c r="V448" s="24"/>
      <c r="W448" s="24"/>
      <c r="X448" s="24"/>
    </row>
    <row r="449" spans="1:24" s="23" customFormat="1">
      <c r="A449" s="40"/>
      <c r="B449" s="40"/>
      <c r="C449" s="40"/>
      <c r="D449" s="40"/>
      <c r="E449" s="40"/>
      <c r="F449" s="40"/>
      <c r="G449" s="133"/>
      <c r="H449" s="29"/>
      <c r="I449" s="134"/>
      <c r="J449" s="24"/>
      <c r="K449" s="29"/>
      <c r="L449" s="24"/>
      <c r="M449" s="24"/>
      <c r="N449" s="24"/>
      <c r="O449" s="24"/>
      <c r="P449" s="24"/>
      <c r="Q449" s="24"/>
      <c r="R449" s="24"/>
      <c r="S449" s="24"/>
      <c r="U449" s="24"/>
      <c r="V449" s="24"/>
      <c r="W449" s="24"/>
      <c r="X449" s="24"/>
    </row>
    <row r="450" spans="1:24" s="23" customFormat="1">
      <c r="A450" s="40"/>
      <c r="B450" s="40"/>
      <c r="C450" s="40"/>
      <c r="D450" s="40"/>
      <c r="E450" s="40"/>
      <c r="F450" s="40"/>
      <c r="G450" s="133"/>
      <c r="H450" s="29"/>
      <c r="I450" s="134"/>
      <c r="J450" s="24"/>
      <c r="K450" s="29"/>
      <c r="L450" s="24"/>
      <c r="M450" s="24"/>
      <c r="N450" s="24"/>
      <c r="O450" s="24"/>
      <c r="P450" s="24"/>
      <c r="Q450" s="24"/>
      <c r="R450" s="24"/>
      <c r="S450" s="24"/>
      <c r="U450" s="24"/>
      <c r="V450" s="24"/>
      <c r="W450" s="24"/>
      <c r="X450" s="24"/>
    </row>
    <row r="451" spans="1:24" s="23" customFormat="1">
      <c r="A451" s="40"/>
      <c r="B451" s="40"/>
      <c r="C451" s="40"/>
      <c r="D451" s="40"/>
      <c r="E451" s="40"/>
      <c r="F451" s="40"/>
      <c r="G451" s="133"/>
      <c r="H451" s="29"/>
      <c r="I451" s="134"/>
      <c r="J451" s="24"/>
      <c r="K451" s="29"/>
      <c r="L451" s="24"/>
      <c r="M451" s="24"/>
      <c r="N451" s="24"/>
      <c r="O451" s="24"/>
      <c r="P451" s="24"/>
      <c r="Q451" s="24"/>
      <c r="R451" s="24"/>
      <c r="S451" s="24"/>
      <c r="U451" s="24"/>
      <c r="V451" s="24"/>
      <c r="W451" s="24"/>
      <c r="X451" s="24"/>
    </row>
    <row r="452" spans="1:24" s="23" customFormat="1">
      <c r="A452" s="40"/>
      <c r="B452" s="40"/>
      <c r="C452" s="40"/>
      <c r="D452" s="40"/>
      <c r="E452" s="40"/>
      <c r="F452" s="40"/>
      <c r="G452" s="133"/>
      <c r="H452" s="29"/>
      <c r="I452" s="134"/>
      <c r="J452" s="24"/>
      <c r="K452" s="29"/>
      <c r="L452" s="24"/>
      <c r="M452" s="24"/>
      <c r="N452" s="24"/>
      <c r="O452" s="24"/>
      <c r="P452" s="24"/>
      <c r="Q452" s="24"/>
      <c r="R452" s="24"/>
      <c r="S452" s="24"/>
      <c r="U452" s="24"/>
      <c r="V452" s="24"/>
      <c r="W452" s="24"/>
      <c r="X452" s="24"/>
    </row>
    <row r="453" spans="1:24" s="23" customFormat="1">
      <c r="A453" s="40"/>
      <c r="B453" s="40"/>
      <c r="C453" s="40"/>
      <c r="D453" s="40"/>
      <c r="E453" s="40"/>
      <c r="F453" s="40"/>
      <c r="G453" s="133"/>
      <c r="H453" s="29"/>
      <c r="I453" s="134"/>
      <c r="J453" s="24"/>
      <c r="K453" s="29"/>
      <c r="L453" s="24"/>
      <c r="M453" s="24"/>
      <c r="N453" s="24"/>
      <c r="O453" s="24"/>
      <c r="P453" s="24"/>
      <c r="Q453" s="24"/>
      <c r="R453" s="24"/>
      <c r="S453" s="24"/>
      <c r="U453" s="24"/>
      <c r="V453" s="24"/>
      <c r="W453" s="24"/>
      <c r="X453" s="24"/>
    </row>
    <row r="454" spans="1:24" s="23" customFormat="1">
      <c r="A454" s="40"/>
      <c r="B454" s="40"/>
      <c r="C454" s="40"/>
      <c r="D454" s="40"/>
      <c r="E454" s="40"/>
      <c r="F454" s="40"/>
      <c r="G454" s="133"/>
      <c r="H454" s="29"/>
      <c r="I454" s="134"/>
      <c r="J454" s="24"/>
      <c r="K454" s="29"/>
      <c r="L454" s="24"/>
      <c r="M454" s="24"/>
      <c r="N454" s="24"/>
      <c r="O454" s="24"/>
      <c r="P454" s="24"/>
      <c r="Q454" s="24"/>
      <c r="R454" s="24"/>
      <c r="S454" s="24"/>
      <c r="U454" s="24"/>
      <c r="V454" s="24"/>
      <c r="W454" s="24"/>
      <c r="X454" s="24"/>
    </row>
    <row r="455" spans="1:24" s="23" customFormat="1">
      <c r="A455" s="40"/>
      <c r="B455" s="40"/>
      <c r="C455" s="40"/>
      <c r="D455" s="40"/>
      <c r="E455" s="40"/>
      <c r="F455" s="40"/>
      <c r="G455" s="133"/>
      <c r="H455" s="29"/>
      <c r="I455" s="134"/>
      <c r="J455" s="24"/>
      <c r="K455" s="29"/>
      <c r="L455" s="24"/>
      <c r="M455" s="24"/>
      <c r="N455" s="24"/>
      <c r="O455" s="24"/>
      <c r="P455" s="24"/>
      <c r="Q455" s="24"/>
      <c r="R455" s="24"/>
      <c r="S455" s="24"/>
      <c r="U455" s="24"/>
      <c r="V455" s="24"/>
      <c r="W455" s="24"/>
      <c r="X455" s="24"/>
    </row>
    <row r="456" spans="1:24" s="23" customFormat="1">
      <c r="A456" s="40"/>
      <c r="B456" s="40"/>
      <c r="C456" s="40"/>
      <c r="D456" s="40"/>
      <c r="E456" s="40"/>
      <c r="F456" s="40"/>
      <c r="G456" s="133"/>
      <c r="H456" s="29"/>
      <c r="I456" s="134"/>
      <c r="J456" s="24"/>
      <c r="K456" s="29"/>
      <c r="L456" s="24"/>
      <c r="M456" s="24"/>
      <c r="N456" s="24"/>
      <c r="O456" s="24"/>
      <c r="P456" s="24"/>
      <c r="Q456" s="24"/>
      <c r="R456" s="24"/>
      <c r="S456" s="24"/>
      <c r="U456" s="24"/>
      <c r="V456" s="24"/>
      <c r="W456" s="24"/>
      <c r="X456" s="24"/>
    </row>
    <row r="457" spans="1:24" s="23" customFormat="1">
      <c r="A457" s="40"/>
      <c r="B457" s="40"/>
      <c r="C457" s="40"/>
      <c r="D457" s="40"/>
      <c r="E457" s="40"/>
      <c r="F457" s="40"/>
      <c r="G457" s="133"/>
      <c r="H457" s="29"/>
      <c r="I457" s="134"/>
      <c r="J457" s="24"/>
      <c r="K457" s="29"/>
      <c r="L457" s="24"/>
      <c r="M457" s="24"/>
      <c r="N457" s="24"/>
      <c r="O457" s="24"/>
      <c r="P457" s="24"/>
      <c r="Q457" s="24"/>
      <c r="R457" s="24"/>
      <c r="S457" s="24"/>
      <c r="U457" s="24"/>
      <c r="V457" s="24"/>
      <c r="W457" s="24"/>
      <c r="X457" s="24"/>
    </row>
    <row r="458" spans="1:24" s="23" customFormat="1">
      <c r="A458" s="40"/>
      <c r="B458" s="40"/>
      <c r="C458" s="40"/>
      <c r="D458" s="40"/>
      <c r="E458" s="40"/>
      <c r="F458" s="40"/>
      <c r="G458" s="133"/>
      <c r="H458" s="29"/>
      <c r="I458" s="134"/>
      <c r="J458" s="24"/>
      <c r="K458" s="29"/>
      <c r="L458" s="24"/>
      <c r="M458" s="24"/>
      <c r="N458" s="24"/>
      <c r="O458" s="24"/>
      <c r="P458" s="24"/>
      <c r="Q458" s="24"/>
      <c r="R458" s="24"/>
      <c r="S458" s="24"/>
      <c r="U458" s="24"/>
      <c r="V458" s="24"/>
      <c r="W458" s="24"/>
      <c r="X458" s="24"/>
    </row>
    <row r="459" spans="1:24" s="23" customFormat="1">
      <c r="A459" s="40"/>
      <c r="B459" s="40"/>
      <c r="C459" s="40"/>
      <c r="D459" s="40"/>
      <c r="E459" s="40"/>
      <c r="F459" s="40"/>
      <c r="G459" s="133"/>
      <c r="H459" s="29"/>
      <c r="I459" s="134"/>
      <c r="J459" s="24"/>
      <c r="K459" s="29"/>
      <c r="L459" s="24"/>
      <c r="M459" s="24"/>
      <c r="N459" s="24"/>
      <c r="O459" s="24"/>
      <c r="P459" s="24"/>
      <c r="Q459" s="24"/>
      <c r="R459" s="24"/>
      <c r="S459" s="24"/>
      <c r="U459" s="24"/>
      <c r="V459" s="24"/>
      <c r="W459" s="24"/>
      <c r="X459" s="24"/>
    </row>
    <row r="460" spans="1:24" s="23" customFormat="1">
      <c r="A460" s="40"/>
      <c r="B460" s="40"/>
      <c r="C460" s="40"/>
      <c r="D460" s="40"/>
      <c r="E460" s="40"/>
      <c r="F460" s="40"/>
      <c r="G460" s="133"/>
      <c r="H460" s="29"/>
      <c r="I460" s="134"/>
      <c r="J460" s="24"/>
      <c r="K460" s="29"/>
      <c r="L460" s="24"/>
      <c r="M460" s="24"/>
      <c r="N460" s="24"/>
      <c r="O460" s="24"/>
      <c r="P460" s="24"/>
      <c r="Q460" s="24"/>
      <c r="R460" s="24"/>
      <c r="S460" s="24"/>
      <c r="U460" s="24"/>
      <c r="V460" s="24"/>
      <c r="W460" s="24"/>
      <c r="X460" s="24"/>
    </row>
    <row r="461" spans="1:24" s="23" customFormat="1">
      <c r="A461" s="40"/>
      <c r="B461" s="40"/>
      <c r="C461" s="40"/>
      <c r="D461" s="40"/>
      <c r="E461" s="40"/>
      <c r="F461" s="40"/>
      <c r="G461" s="133"/>
      <c r="H461" s="29"/>
      <c r="I461" s="134"/>
      <c r="J461" s="24"/>
      <c r="K461" s="29"/>
      <c r="L461" s="24"/>
      <c r="M461" s="24"/>
      <c r="N461" s="24"/>
      <c r="O461" s="24"/>
      <c r="P461" s="24"/>
      <c r="Q461" s="24"/>
      <c r="R461" s="24"/>
      <c r="S461" s="24"/>
      <c r="U461" s="24"/>
      <c r="V461" s="24"/>
      <c r="W461" s="24"/>
      <c r="X461" s="24"/>
    </row>
    <row r="462" spans="1:24" s="23" customFormat="1">
      <c r="A462" s="40"/>
      <c r="B462" s="40"/>
      <c r="C462" s="40"/>
      <c r="D462" s="40"/>
      <c r="E462" s="40"/>
      <c r="F462" s="40"/>
      <c r="G462" s="133"/>
      <c r="H462" s="29"/>
      <c r="I462" s="134"/>
      <c r="J462" s="24"/>
      <c r="K462" s="29"/>
      <c r="L462" s="24"/>
      <c r="M462" s="24"/>
      <c r="N462" s="24"/>
      <c r="O462" s="24"/>
      <c r="P462" s="24"/>
      <c r="Q462" s="24"/>
      <c r="R462" s="24"/>
      <c r="S462" s="24"/>
      <c r="U462" s="24"/>
      <c r="V462" s="24"/>
      <c r="W462" s="24"/>
      <c r="X462" s="24"/>
    </row>
    <row r="463" spans="1:24" s="23" customFormat="1">
      <c r="A463" s="40"/>
      <c r="B463" s="40"/>
      <c r="C463" s="40"/>
      <c r="D463" s="40"/>
      <c r="E463" s="40"/>
      <c r="F463" s="40"/>
      <c r="G463" s="133"/>
      <c r="H463" s="29"/>
      <c r="I463" s="134"/>
      <c r="J463" s="24"/>
      <c r="K463" s="29"/>
      <c r="L463" s="24"/>
      <c r="M463" s="24"/>
      <c r="N463" s="24"/>
      <c r="O463" s="24"/>
      <c r="P463" s="24"/>
      <c r="Q463" s="24"/>
      <c r="R463" s="24"/>
      <c r="S463" s="24"/>
      <c r="U463" s="24"/>
      <c r="V463" s="24"/>
      <c r="W463" s="24"/>
      <c r="X463" s="24"/>
    </row>
    <row r="464" spans="1:24" s="23" customFormat="1">
      <c r="A464" s="40"/>
      <c r="B464" s="40"/>
      <c r="C464" s="40"/>
      <c r="D464" s="40"/>
      <c r="E464" s="40"/>
      <c r="F464" s="40"/>
      <c r="G464" s="133"/>
      <c r="H464" s="29"/>
      <c r="I464" s="134"/>
      <c r="J464" s="24"/>
      <c r="K464" s="29"/>
      <c r="L464" s="24"/>
      <c r="M464" s="24"/>
      <c r="N464" s="24"/>
      <c r="O464" s="24"/>
      <c r="P464" s="24"/>
      <c r="Q464" s="24"/>
      <c r="R464" s="24"/>
      <c r="S464" s="24"/>
      <c r="U464" s="24"/>
      <c r="V464" s="24"/>
      <c r="W464" s="24"/>
      <c r="X464" s="24"/>
    </row>
    <row r="465" spans="1:24" s="23" customFormat="1">
      <c r="A465" s="40"/>
      <c r="B465" s="40"/>
      <c r="C465" s="40"/>
      <c r="D465" s="40"/>
      <c r="E465" s="40"/>
      <c r="F465" s="40"/>
      <c r="G465" s="133"/>
      <c r="H465" s="29"/>
      <c r="I465" s="134"/>
      <c r="J465" s="24"/>
      <c r="K465" s="29"/>
      <c r="L465" s="24"/>
      <c r="M465" s="24"/>
      <c r="N465" s="24"/>
      <c r="O465" s="24"/>
      <c r="P465" s="24"/>
      <c r="Q465" s="24"/>
      <c r="R465" s="24"/>
      <c r="S465" s="24"/>
      <c r="U465" s="24"/>
      <c r="V465" s="24"/>
      <c r="W465" s="24"/>
      <c r="X465" s="24"/>
    </row>
    <row r="466" spans="1:24" s="23" customFormat="1">
      <c r="A466" s="40"/>
      <c r="B466" s="40"/>
      <c r="C466" s="40"/>
      <c r="D466" s="40"/>
      <c r="E466" s="40"/>
      <c r="F466" s="40"/>
      <c r="G466" s="133"/>
      <c r="H466" s="29"/>
      <c r="I466" s="134"/>
      <c r="J466" s="24"/>
      <c r="K466" s="29"/>
      <c r="L466" s="24"/>
      <c r="M466" s="24"/>
      <c r="N466" s="24"/>
      <c r="O466" s="24"/>
      <c r="P466" s="24"/>
      <c r="Q466" s="24"/>
      <c r="R466" s="24"/>
      <c r="S466" s="24"/>
      <c r="U466" s="24"/>
      <c r="V466" s="24"/>
      <c r="W466" s="24"/>
      <c r="X466" s="24"/>
    </row>
    <row r="467" spans="1:24" s="23" customFormat="1">
      <c r="A467" s="40"/>
      <c r="B467" s="40"/>
      <c r="C467" s="40"/>
      <c r="D467" s="40"/>
      <c r="E467" s="40"/>
      <c r="F467" s="40"/>
      <c r="G467" s="133"/>
      <c r="H467" s="29"/>
      <c r="I467" s="134"/>
      <c r="J467" s="24"/>
      <c r="K467" s="29"/>
      <c r="L467" s="24"/>
      <c r="M467" s="24"/>
      <c r="N467" s="24"/>
      <c r="O467" s="24"/>
      <c r="P467" s="24"/>
      <c r="Q467" s="24"/>
      <c r="R467" s="24"/>
      <c r="S467" s="24"/>
      <c r="U467" s="24"/>
      <c r="V467" s="24"/>
      <c r="W467" s="24"/>
      <c r="X467" s="24"/>
    </row>
    <row r="468" spans="1:24" s="23" customFormat="1">
      <c r="A468" s="40"/>
      <c r="B468" s="40"/>
      <c r="C468" s="40"/>
      <c r="D468" s="40"/>
      <c r="E468" s="40"/>
      <c r="F468" s="40"/>
      <c r="G468" s="133"/>
      <c r="H468" s="29"/>
      <c r="I468" s="134"/>
      <c r="J468" s="24"/>
      <c r="K468" s="29"/>
      <c r="L468" s="24"/>
      <c r="M468" s="24"/>
      <c r="N468" s="24"/>
      <c r="O468" s="24"/>
      <c r="P468" s="24"/>
      <c r="Q468" s="24"/>
      <c r="R468" s="24"/>
      <c r="S468" s="24"/>
      <c r="U468" s="24"/>
      <c r="V468" s="24"/>
      <c r="W468" s="24"/>
      <c r="X468" s="24"/>
    </row>
    <row r="469" spans="1:24" s="23" customFormat="1">
      <c r="A469" s="40"/>
      <c r="B469" s="40"/>
      <c r="C469" s="40"/>
      <c r="D469" s="40"/>
      <c r="E469" s="40"/>
      <c r="F469" s="40"/>
      <c r="G469" s="133"/>
      <c r="H469" s="29"/>
      <c r="I469" s="134"/>
      <c r="J469" s="24"/>
      <c r="K469" s="29"/>
      <c r="L469" s="24"/>
      <c r="M469" s="24"/>
      <c r="N469" s="24"/>
      <c r="O469" s="24"/>
      <c r="P469" s="24"/>
      <c r="Q469" s="24"/>
      <c r="R469" s="24"/>
      <c r="S469" s="24"/>
      <c r="U469" s="24"/>
      <c r="V469" s="24"/>
      <c r="W469" s="24"/>
      <c r="X469" s="24"/>
    </row>
    <row r="470" spans="1:24" s="23" customFormat="1">
      <c r="A470" s="40"/>
      <c r="B470" s="40"/>
      <c r="C470" s="40"/>
      <c r="D470" s="40"/>
      <c r="E470" s="40"/>
      <c r="F470" s="40"/>
      <c r="G470" s="133"/>
      <c r="H470" s="29"/>
      <c r="I470" s="134"/>
      <c r="J470" s="24"/>
      <c r="K470" s="29"/>
      <c r="L470" s="24"/>
      <c r="M470" s="24"/>
      <c r="N470" s="24"/>
      <c r="O470" s="24"/>
      <c r="P470" s="24"/>
      <c r="Q470" s="24"/>
      <c r="R470" s="24"/>
      <c r="S470" s="24"/>
      <c r="U470" s="24"/>
      <c r="V470" s="24"/>
      <c r="W470" s="24"/>
      <c r="X470" s="24"/>
    </row>
    <row r="471" spans="1:24" s="23" customFormat="1">
      <c r="A471" s="40"/>
      <c r="B471" s="40"/>
      <c r="C471" s="40"/>
      <c r="D471" s="40"/>
      <c r="E471" s="40"/>
      <c r="F471" s="40"/>
      <c r="G471" s="133"/>
      <c r="H471" s="29"/>
      <c r="I471" s="134"/>
      <c r="J471" s="24"/>
      <c r="K471" s="29"/>
      <c r="L471" s="24"/>
      <c r="M471" s="24"/>
      <c r="N471" s="24"/>
      <c r="O471" s="24"/>
      <c r="P471" s="24"/>
      <c r="Q471" s="24"/>
      <c r="R471" s="24"/>
      <c r="S471" s="24"/>
      <c r="U471" s="24"/>
      <c r="V471" s="24"/>
      <c r="W471" s="24"/>
      <c r="X471" s="24"/>
    </row>
    <row r="472" spans="1:24" s="23" customFormat="1">
      <c r="A472" s="40"/>
      <c r="B472" s="40"/>
      <c r="C472" s="40"/>
      <c r="D472" s="40"/>
      <c r="E472" s="40"/>
      <c r="F472" s="40"/>
      <c r="G472" s="133"/>
      <c r="H472" s="29"/>
      <c r="I472" s="134"/>
      <c r="J472" s="24"/>
      <c r="K472" s="29"/>
      <c r="L472" s="24"/>
      <c r="M472" s="24"/>
      <c r="N472" s="24"/>
      <c r="O472" s="24"/>
      <c r="P472" s="24"/>
      <c r="Q472" s="24"/>
      <c r="R472" s="24"/>
      <c r="S472" s="24"/>
      <c r="U472" s="24"/>
      <c r="V472" s="24"/>
      <c r="W472" s="24"/>
      <c r="X472" s="24"/>
    </row>
    <row r="473" spans="1:24" s="23" customFormat="1">
      <c r="A473" s="40"/>
      <c r="B473" s="40"/>
      <c r="C473" s="40"/>
      <c r="D473" s="40"/>
      <c r="E473" s="40"/>
      <c r="F473" s="40"/>
      <c r="G473" s="133"/>
      <c r="H473" s="29"/>
      <c r="I473" s="134"/>
      <c r="J473" s="24"/>
      <c r="K473" s="29"/>
      <c r="L473" s="24"/>
      <c r="M473" s="24"/>
      <c r="N473" s="24"/>
      <c r="O473" s="24"/>
      <c r="P473" s="24"/>
      <c r="Q473" s="24"/>
      <c r="R473" s="24"/>
      <c r="S473" s="24"/>
      <c r="U473" s="24"/>
      <c r="V473" s="24"/>
      <c r="W473" s="24"/>
      <c r="X473" s="24"/>
    </row>
    <row r="474" spans="1:24" s="23" customFormat="1">
      <c r="A474" s="40"/>
      <c r="B474" s="40"/>
      <c r="C474" s="40"/>
      <c r="D474" s="40"/>
      <c r="E474" s="40"/>
      <c r="F474" s="40"/>
      <c r="G474" s="133"/>
      <c r="H474" s="29"/>
      <c r="I474" s="24"/>
      <c r="J474" s="24"/>
      <c r="K474" s="29"/>
      <c r="L474" s="24"/>
      <c r="M474" s="24"/>
      <c r="N474" s="24"/>
      <c r="O474" s="24"/>
      <c r="P474" s="24"/>
      <c r="Q474" s="24"/>
      <c r="R474" s="24"/>
      <c r="S474" s="24"/>
      <c r="U474" s="24"/>
      <c r="V474" s="24"/>
      <c r="W474" s="24"/>
      <c r="X474" s="24"/>
    </row>
    <row r="475" spans="1:24" s="23" customFormat="1">
      <c r="A475" s="40"/>
      <c r="B475" s="40"/>
      <c r="C475" s="40"/>
      <c r="D475" s="40"/>
      <c r="E475" s="40"/>
      <c r="F475" s="40"/>
      <c r="G475" s="133"/>
      <c r="H475" s="29"/>
      <c r="I475" s="24"/>
      <c r="J475" s="24"/>
      <c r="K475" s="29"/>
      <c r="L475" s="24"/>
      <c r="M475" s="24"/>
      <c r="N475" s="24"/>
      <c r="O475" s="24"/>
      <c r="P475" s="24"/>
      <c r="Q475" s="24"/>
      <c r="R475" s="24"/>
      <c r="S475" s="24"/>
      <c r="U475" s="24"/>
      <c r="V475" s="24"/>
      <c r="W475" s="24"/>
      <c r="X475" s="24"/>
    </row>
    <row r="476" spans="1:24" s="23" customFormat="1">
      <c r="A476" s="40"/>
      <c r="B476" s="40"/>
      <c r="C476" s="40"/>
      <c r="D476" s="40"/>
      <c r="E476" s="40"/>
      <c r="F476" s="40"/>
      <c r="G476" s="133"/>
      <c r="H476" s="29"/>
      <c r="I476" s="24"/>
      <c r="J476" s="24"/>
      <c r="K476" s="29"/>
      <c r="L476" s="24"/>
      <c r="M476" s="24"/>
      <c r="N476" s="24"/>
      <c r="O476" s="24"/>
      <c r="P476" s="24"/>
      <c r="Q476" s="24"/>
      <c r="R476" s="24"/>
      <c r="S476" s="24"/>
      <c r="U476" s="24"/>
      <c r="V476" s="24"/>
      <c r="W476" s="24"/>
      <c r="X476" s="24"/>
    </row>
    <row r="477" spans="1:24" s="23" customFormat="1">
      <c r="A477" s="40"/>
      <c r="B477" s="40"/>
      <c r="C477" s="40"/>
      <c r="D477" s="40"/>
      <c r="E477" s="40"/>
      <c r="F477" s="40"/>
      <c r="G477" s="133"/>
      <c r="H477" s="29"/>
      <c r="I477" s="24"/>
      <c r="J477" s="24"/>
      <c r="K477" s="29"/>
      <c r="L477" s="24"/>
      <c r="M477" s="24"/>
      <c r="N477" s="24"/>
      <c r="O477" s="24"/>
      <c r="P477" s="24"/>
      <c r="Q477" s="24"/>
      <c r="R477" s="24"/>
      <c r="S477" s="24"/>
      <c r="U477" s="24"/>
      <c r="V477" s="24"/>
      <c r="W477" s="24"/>
      <c r="X477" s="24"/>
    </row>
    <row r="478" spans="1:24" s="23" customFormat="1">
      <c r="A478" s="40"/>
      <c r="B478" s="40"/>
      <c r="C478" s="40"/>
      <c r="D478" s="40"/>
      <c r="E478" s="40"/>
      <c r="F478" s="40"/>
      <c r="G478" s="133"/>
      <c r="H478" s="29"/>
      <c r="I478" s="24"/>
      <c r="J478" s="24"/>
      <c r="K478" s="29"/>
      <c r="L478" s="24"/>
      <c r="M478" s="24"/>
      <c r="N478" s="24"/>
      <c r="O478" s="24"/>
      <c r="P478" s="24"/>
      <c r="Q478" s="24"/>
      <c r="R478" s="24"/>
      <c r="S478" s="24"/>
      <c r="U478" s="24"/>
      <c r="V478" s="24"/>
      <c r="W478" s="24"/>
      <c r="X478" s="24"/>
    </row>
    <row r="479" spans="1:24" s="23" customFormat="1">
      <c r="A479" s="40"/>
      <c r="B479" s="40"/>
      <c r="C479" s="40"/>
      <c r="D479" s="40"/>
      <c r="E479" s="40"/>
      <c r="F479" s="40"/>
      <c r="G479" s="133"/>
      <c r="H479" s="29"/>
      <c r="I479" s="24"/>
      <c r="J479" s="24"/>
      <c r="K479" s="29"/>
      <c r="L479" s="24"/>
      <c r="M479" s="24"/>
      <c r="N479" s="24"/>
      <c r="O479" s="24"/>
      <c r="P479" s="24"/>
      <c r="Q479" s="24"/>
      <c r="R479" s="24"/>
      <c r="S479" s="24"/>
      <c r="U479" s="24"/>
      <c r="V479" s="24"/>
      <c r="W479" s="24"/>
      <c r="X479" s="24"/>
    </row>
    <row r="480" spans="1:24" s="23" customFormat="1">
      <c r="A480" s="40"/>
      <c r="B480" s="40"/>
      <c r="C480" s="40"/>
      <c r="D480" s="40"/>
      <c r="E480" s="40"/>
      <c r="F480" s="40"/>
      <c r="G480" s="133"/>
      <c r="H480" s="29"/>
      <c r="I480" s="24"/>
      <c r="J480" s="24"/>
      <c r="K480" s="29"/>
      <c r="L480" s="24"/>
      <c r="M480" s="24"/>
      <c r="N480" s="24"/>
      <c r="O480" s="24"/>
      <c r="P480" s="24"/>
      <c r="Q480" s="24"/>
      <c r="R480" s="24"/>
      <c r="S480" s="24"/>
      <c r="U480" s="24"/>
      <c r="V480" s="24"/>
      <c r="W480" s="24"/>
      <c r="X480" s="24"/>
    </row>
    <row r="481" spans="1:24" s="23" customFormat="1">
      <c r="A481" s="40"/>
      <c r="B481" s="40"/>
      <c r="C481" s="40"/>
      <c r="D481" s="40"/>
      <c r="E481" s="40"/>
      <c r="F481" s="40"/>
      <c r="G481" s="133"/>
      <c r="H481" s="29"/>
      <c r="I481" s="24"/>
      <c r="J481" s="24"/>
      <c r="K481" s="29"/>
      <c r="L481" s="24"/>
      <c r="M481" s="24"/>
      <c r="N481" s="24"/>
      <c r="O481" s="24"/>
      <c r="P481" s="24"/>
      <c r="Q481" s="24"/>
      <c r="R481" s="24"/>
      <c r="S481" s="24"/>
      <c r="U481" s="24"/>
      <c r="V481" s="24"/>
      <c r="W481" s="24"/>
      <c r="X481" s="24"/>
    </row>
    <row r="482" spans="1:24" s="23" customFormat="1">
      <c r="A482" s="40"/>
      <c r="B482" s="40"/>
      <c r="C482" s="40"/>
      <c r="D482" s="40"/>
      <c r="E482" s="40"/>
      <c r="F482" s="40"/>
      <c r="G482" s="133"/>
      <c r="H482" s="29"/>
      <c r="I482" s="24"/>
      <c r="J482" s="24"/>
      <c r="K482" s="29"/>
      <c r="L482" s="24"/>
      <c r="M482" s="24"/>
      <c r="N482" s="24"/>
      <c r="O482" s="24"/>
      <c r="P482" s="24"/>
      <c r="Q482" s="24"/>
      <c r="R482" s="24"/>
      <c r="S482" s="24"/>
      <c r="U482" s="24"/>
      <c r="V482" s="24"/>
      <c r="W482" s="24"/>
      <c r="X482" s="24"/>
    </row>
    <row r="483" spans="1:24" s="23" customFormat="1">
      <c r="A483" s="40"/>
      <c r="B483" s="40"/>
      <c r="C483" s="40"/>
      <c r="D483" s="40"/>
      <c r="E483" s="40"/>
      <c r="F483" s="40"/>
      <c r="G483" s="133"/>
      <c r="H483" s="29"/>
      <c r="I483" s="24"/>
      <c r="J483" s="24"/>
      <c r="K483" s="29"/>
      <c r="L483" s="24"/>
      <c r="M483" s="24"/>
      <c r="N483" s="24"/>
      <c r="O483" s="24"/>
      <c r="P483" s="24"/>
      <c r="Q483" s="24"/>
      <c r="R483" s="24"/>
      <c r="S483" s="24"/>
      <c r="U483" s="24"/>
      <c r="V483" s="24"/>
      <c r="W483" s="24"/>
      <c r="X483" s="24"/>
    </row>
    <row r="484" spans="1:24" s="23" customFormat="1">
      <c r="A484" s="40"/>
      <c r="B484" s="40"/>
      <c r="C484" s="40"/>
      <c r="D484" s="40"/>
      <c r="E484" s="40"/>
      <c r="F484" s="40"/>
      <c r="G484" s="133"/>
      <c r="H484" s="29"/>
      <c r="I484" s="24"/>
      <c r="J484" s="24"/>
      <c r="K484" s="29"/>
      <c r="L484" s="24"/>
      <c r="M484" s="24"/>
      <c r="N484" s="24"/>
      <c r="O484" s="24"/>
      <c r="P484" s="24"/>
      <c r="Q484" s="24"/>
      <c r="R484" s="24"/>
      <c r="S484" s="24"/>
      <c r="U484" s="24"/>
      <c r="V484" s="24"/>
      <c r="W484" s="24"/>
      <c r="X484" s="24"/>
    </row>
    <row r="485" spans="1:24" s="23" customFormat="1">
      <c r="A485" s="40"/>
      <c r="B485" s="40"/>
      <c r="C485" s="40"/>
      <c r="D485" s="40"/>
      <c r="E485" s="40"/>
      <c r="F485" s="40"/>
      <c r="G485" s="133"/>
      <c r="H485" s="29"/>
      <c r="I485" s="24"/>
      <c r="J485" s="24"/>
      <c r="K485" s="29"/>
      <c r="L485" s="24"/>
      <c r="M485" s="24"/>
      <c r="N485" s="24"/>
      <c r="O485" s="24"/>
      <c r="P485" s="24"/>
      <c r="Q485" s="24"/>
      <c r="R485" s="24"/>
      <c r="S485" s="24"/>
      <c r="U485" s="24"/>
      <c r="V485" s="24"/>
      <c r="W485" s="24"/>
      <c r="X485" s="24"/>
    </row>
    <row r="486" spans="1:24" s="23" customFormat="1">
      <c r="A486" s="40"/>
      <c r="B486" s="40"/>
      <c r="C486" s="40"/>
      <c r="D486" s="40"/>
      <c r="E486" s="40"/>
      <c r="F486" s="40"/>
      <c r="G486" s="133"/>
      <c r="H486" s="29"/>
      <c r="I486" s="24"/>
      <c r="J486" s="24"/>
      <c r="K486" s="29"/>
      <c r="L486" s="24"/>
      <c r="M486" s="24"/>
      <c r="N486" s="24"/>
      <c r="O486" s="24"/>
      <c r="P486" s="24"/>
      <c r="Q486" s="24"/>
      <c r="R486" s="24"/>
      <c r="S486" s="24"/>
      <c r="U486" s="24"/>
      <c r="V486" s="24"/>
      <c r="W486" s="24"/>
      <c r="X486" s="24"/>
    </row>
    <row r="487" spans="1:24" s="23" customFormat="1">
      <c r="A487" s="40"/>
      <c r="B487" s="40"/>
      <c r="C487" s="40"/>
      <c r="D487" s="40"/>
      <c r="E487" s="40"/>
      <c r="F487" s="40"/>
      <c r="G487" s="133"/>
      <c r="H487" s="29"/>
      <c r="I487" s="24"/>
      <c r="J487" s="24"/>
      <c r="K487" s="29"/>
      <c r="L487" s="24"/>
      <c r="M487" s="24"/>
      <c r="N487" s="24"/>
      <c r="O487" s="24"/>
      <c r="P487" s="24"/>
      <c r="Q487" s="24"/>
      <c r="R487" s="24"/>
      <c r="S487" s="24"/>
      <c r="U487" s="24"/>
      <c r="V487" s="24"/>
      <c r="W487" s="24"/>
      <c r="X487" s="24"/>
    </row>
    <row r="488" spans="1:24" s="23" customFormat="1">
      <c r="A488" s="40"/>
      <c r="B488" s="40"/>
      <c r="C488" s="40"/>
      <c r="D488" s="40"/>
      <c r="E488" s="40"/>
      <c r="F488" s="40"/>
      <c r="G488" s="133"/>
      <c r="H488" s="29"/>
      <c r="I488" s="24"/>
      <c r="J488" s="24"/>
      <c r="K488" s="29"/>
      <c r="L488" s="24"/>
      <c r="M488" s="24"/>
      <c r="N488" s="24"/>
      <c r="O488" s="24"/>
      <c r="P488" s="24"/>
      <c r="Q488" s="24"/>
      <c r="R488" s="24"/>
      <c r="S488" s="24"/>
      <c r="U488" s="24"/>
      <c r="V488" s="24"/>
      <c r="W488" s="24"/>
      <c r="X488" s="24"/>
    </row>
    <row r="489" spans="1:24" s="23" customFormat="1">
      <c r="A489" s="40"/>
      <c r="B489" s="40"/>
      <c r="C489" s="40"/>
      <c r="D489" s="40"/>
      <c r="E489" s="40"/>
      <c r="F489" s="40"/>
      <c r="G489" s="133"/>
      <c r="H489" s="29"/>
      <c r="I489" s="24"/>
      <c r="J489" s="24"/>
      <c r="K489" s="29"/>
      <c r="L489" s="24"/>
      <c r="M489" s="24"/>
      <c r="N489" s="24"/>
      <c r="O489" s="24"/>
      <c r="P489" s="24"/>
      <c r="Q489" s="24"/>
      <c r="R489" s="24"/>
      <c r="S489" s="24"/>
      <c r="U489" s="24"/>
      <c r="V489" s="24"/>
      <c r="W489" s="24"/>
      <c r="X489" s="24"/>
    </row>
    <row r="490" spans="1:24" s="23" customFormat="1">
      <c r="A490" s="40"/>
      <c r="B490" s="40"/>
      <c r="C490" s="40"/>
      <c r="D490" s="40"/>
      <c r="E490" s="40"/>
      <c r="F490" s="40"/>
      <c r="G490" s="133"/>
      <c r="H490" s="29"/>
      <c r="I490" s="24"/>
      <c r="J490" s="24"/>
      <c r="K490" s="29"/>
      <c r="L490" s="24"/>
      <c r="M490" s="24"/>
      <c r="N490" s="24"/>
      <c r="O490" s="24"/>
      <c r="P490" s="24"/>
      <c r="Q490" s="24"/>
      <c r="R490" s="24"/>
      <c r="S490" s="24"/>
      <c r="U490" s="24"/>
      <c r="V490" s="24"/>
      <c r="W490" s="24"/>
      <c r="X490" s="24"/>
    </row>
    <row r="491" spans="1:24" s="23" customFormat="1">
      <c r="A491" s="40"/>
      <c r="B491" s="40"/>
      <c r="C491" s="40"/>
      <c r="D491" s="40"/>
      <c r="E491" s="40"/>
      <c r="F491" s="40"/>
      <c r="G491" s="133"/>
      <c r="H491" s="29"/>
      <c r="I491" s="24"/>
      <c r="J491" s="24"/>
      <c r="K491" s="29"/>
      <c r="L491" s="24"/>
      <c r="M491" s="24"/>
      <c r="N491" s="24"/>
      <c r="O491" s="24"/>
      <c r="P491" s="24"/>
      <c r="Q491" s="24"/>
      <c r="R491" s="24"/>
      <c r="S491" s="24"/>
      <c r="U491" s="24"/>
      <c r="V491" s="24"/>
      <c r="W491" s="24"/>
      <c r="X491" s="24"/>
    </row>
    <row r="492" spans="1:24" s="23" customFormat="1">
      <c r="A492" s="40"/>
      <c r="B492" s="40"/>
      <c r="C492" s="40"/>
      <c r="D492" s="40"/>
      <c r="E492" s="40"/>
      <c r="F492" s="40"/>
      <c r="G492" s="133"/>
      <c r="H492" s="29"/>
      <c r="I492" s="24"/>
      <c r="J492" s="24"/>
      <c r="K492" s="29"/>
      <c r="L492" s="24"/>
      <c r="M492" s="24"/>
      <c r="N492" s="24"/>
      <c r="O492" s="24"/>
      <c r="P492" s="24"/>
      <c r="Q492" s="24"/>
      <c r="R492" s="24"/>
      <c r="S492" s="24"/>
      <c r="U492" s="24"/>
      <c r="V492" s="24"/>
      <c r="W492" s="24"/>
      <c r="X492" s="24"/>
    </row>
    <row r="493" spans="1:24" s="23" customFormat="1">
      <c r="A493" s="40"/>
      <c r="B493" s="40"/>
      <c r="C493" s="40"/>
      <c r="D493" s="40"/>
      <c r="E493" s="40"/>
      <c r="F493" s="40"/>
      <c r="G493" s="133"/>
      <c r="H493" s="29"/>
      <c r="I493" s="24"/>
      <c r="J493" s="24"/>
      <c r="K493" s="29"/>
      <c r="L493" s="24"/>
      <c r="M493" s="24"/>
      <c r="N493" s="24"/>
      <c r="O493" s="24"/>
      <c r="P493" s="24"/>
      <c r="Q493" s="24"/>
      <c r="R493" s="24"/>
      <c r="S493" s="24"/>
      <c r="U493" s="24"/>
      <c r="V493" s="24"/>
      <c r="W493" s="24"/>
      <c r="X493" s="24"/>
    </row>
    <row r="494" spans="1:24" s="23" customFormat="1">
      <c r="A494" s="40"/>
      <c r="B494" s="40"/>
      <c r="C494" s="40"/>
      <c r="D494" s="40"/>
      <c r="E494" s="40"/>
      <c r="F494" s="40"/>
      <c r="G494" s="133"/>
      <c r="H494" s="29"/>
      <c r="I494" s="24"/>
      <c r="J494" s="24"/>
      <c r="K494" s="29"/>
      <c r="L494" s="24"/>
      <c r="M494" s="24"/>
      <c r="N494" s="24"/>
      <c r="O494" s="24"/>
      <c r="P494" s="24"/>
      <c r="Q494" s="24"/>
      <c r="R494" s="24"/>
      <c r="S494" s="24"/>
      <c r="U494" s="24"/>
      <c r="V494" s="24"/>
      <c r="W494" s="24"/>
      <c r="X494" s="24"/>
    </row>
    <row r="495" spans="1:24" s="23" customFormat="1">
      <c r="A495" s="40"/>
      <c r="B495" s="40"/>
      <c r="C495" s="40"/>
      <c r="D495" s="40"/>
      <c r="E495" s="40"/>
      <c r="F495" s="40"/>
      <c r="G495" s="133"/>
      <c r="H495" s="29"/>
      <c r="I495" s="24"/>
      <c r="J495" s="24"/>
      <c r="K495" s="29"/>
      <c r="L495" s="24"/>
      <c r="M495" s="24"/>
      <c r="N495" s="24"/>
      <c r="O495" s="24"/>
      <c r="P495" s="24"/>
      <c r="Q495" s="24"/>
      <c r="R495" s="24"/>
      <c r="S495" s="24"/>
      <c r="U495" s="24"/>
      <c r="V495" s="24"/>
      <c r="W495" s="24"/>
      <c r="X495" s="24"/>
    </row>
    <row r="496" spans="1:24" s="23" customFormat="1">
      <c r="A496" s="40"/>
      <c r="B496" s="40"/>
      <c r="C496" s="40"/>
      <c r="D496" s="40"/>
      <c r="E496" s="40"/>
      <c r="F496" s="40"/>
      <c r="G496" s="133"/>
      <c r="H496" s="29"/>
      <c r="I496" s="24"/>
      <c r="J496" s="24"/>
      <c r="K496" s="29"/>
      <c r="L496" s="24"/>
      <c r="M496" s="24"/>
      <c r="N496" s="24"/>
      <c r="O496" s="24"/>
      <c r="P496" s="24"/>
      <c r="Q496" s="24"/>
      <c r="R496" s="24"/>
      <c r="S496" s="24"/>
      <c r="U496" s="24"/>
      <c r="V496" s="24"/>
      <c r="W496" s="24"/>
      <c r="X496" s="24"/>
    </row>
    <row r="497" spans="1:24" s="23" customFormat="1">
      <c r="A497" s="40"/>
      <c r="B497" s="40"/>
      <c r="C497" s="40"/>
      <c r="D497" s="40"/>
      <c r="E497" s="40"/>
      <c r="F497" s="40"/>
      <c r="G497" s="133"/>
      <c r="H497" s="29"/>
      <c r="I497" s="24"/>
      <c r="J497" s="24"/>
      <c r="K497" s="29"/>
      <c r="L497" s="24"/>
      <c r="M497" s="24"/>
      <c r="N497" s="24"/>
      <c r="O497" s="24"/>
      <c r="P497" s="24"/>
      <c r="Q497" s="24"/>
      <c r="R497" s="24"/>
      <c r="S497" s="24"/>
      <c r="U497" s="24"/>
      <c r="V497" s="24"/>
      <c r="W497" s="24"/>
      <c r="X497" s="24"/>
    </row>
    <row r="498" spans="1:24" s="23" customFormat="1">
      <c r="A498" s="40"/>
      <c r="B498" s="40"/>
      <c r="C498" s="40"/>
      <c r="D498" s="40"/>
      <c r="E498" s="40"/>
      <c r="F498" s="40"/>
      <c r="G498" s="133"/>
      <c r="H498" s="29"/>
      <c r="I498" s="24"/>
      <c r="J498" s="24"/>
      <c r="K498" s="29"/>
      <c r="L498" s="24"/>
      <c r="M498" s="24"/>
      <c r="N498" s="24"/>
      <c r="O498" s="24"/>
      <c r="P498" s="24"/>
      <c r="Q498" s="24"/>
      <c r="R498" s="24"/>
      <c r="S498" s="24"/>
      <c r="U498" s="24"/>
      <c r="V498" s="24"/>
      <c r="W498" s="24"/>
      <c r="X498" s="24"/>
    </row>
    <row r="499" spans="1:24" s="23" customFormat="1">
      <c r="A499" s="40"/>
      <c r="B499" s="40"/>
      <c r="C499" s="40"/>
      <c r="D499" s="40"/>
      <c r="E499" s="40"/>
      <c r="F499" s="40"/>
      <c r="G499" s="133"/>
      <c r="H499" s="29"/>
      <c r="I499" s="24"/>
      <c r="J499" s="24"/>
      <c r="K499" s="29"/>
      <c r="L499" s="24"/>
      <c r="M499" s="24"/>
      <c r="N499" s="24"/>
      <c r="O499" s="24"/>
      <c r="P499" s="24"/>
      <c r="Q499" s="24"/>
      <c r="R499" s="24"/>
      <c r="S499" s="24"/>
      <c r="U499" s="24"/>
      <c r="V499" s="24"/>
      <c r="W499" s="24"/>
      <c r="X499" s="24"/>
    </row>
    <row r="500" spans="1:24" s="23" customFormat="1">
      <c r="A500" s="40"/>
      <c r="B500" s="40"/>
      <c r="C500" s="40"/>
      <c r="D500" s="40"/>
      <c r="E500" s="40"/>
      <c r="F500" s="40"/>
      <c r="G500" s="133"/>
      <c r="H500" s="29"/>
      <c r="I500" s="24"/>
      <c r="J500" s="24"/>
      <c r="K500" s="29"/>
      <c r="L500" s="24"/>
      <c r="M500" s="24"/>
      <c r="N500" s="24"/>
      <c r="O500" s="24"/>
      <c r="P500" s="24"/>
      <c r="Q500" s="24"/>
      <c r="R500" s="24"/>
      <c r="S500" s="24"/>
      <c r="U500" s="24"/>
      <c r="V500" s="24"/>
      <c r="W500" s="24"/>
      <c r="X500" s="24"/>
    </row>
    <row r="501" spans="1:24" s="23" customFormat="1">
      <c r="A501" s="40"/>
      <c r="B501" s="40"/>
      <c r="C501" s="40"/>
      <c r="D501" s="40"/>
      <c r="E501" s="40"/>
      <c r="F501" s="40"/>
      <c r="G501" s="133"/>
      <c r="H501" s="29"/>
      <c r="I501" s="24"/>
      <c r="J501" s="24"/>
      <c r="K501" s="29"/>
      <c r="L501" s="24"/>
      <c r="M501" s="24"/>
      <c r="N501" s="24"/>
      <c r="O501" s="24"/>
      <c r="P501" s="24"/>
      <c r="Q501" s="24"/>
      <c r="R501" s="24"/>
      <c r="S501" s="24"/>
      <c r="U501" s="24"/>
      <c r="V501" s="24"/>
      <c r="W501" s="24"/>
      <c r="X501" s="24"/>
    </row>
    <row r="502" spans="1:24" s="23" customFormat="1">
      <c r="A502" s="40"/>
      <c r="B502" s="40"/>
      <c r="C502" s="40"/>
      <c r="D502" s="40"/>
      <c r="E502" s="40"/>
      <c r="F502" s="40"/>
      <c r="G502" s="133"/>
      <c r="H502" s="29"/>
      <c r="I502" s="24"/>
      <c r="J502" s="24"/>
      <c r="K502" s="29"/>
      <c r="L502" s="24"/>
      <c r="M502" s="24"/>
      <c r="N502" s="24"/>
      <c r="O502" s="24"/>
      <c r="P502" s="24"/>
      <c r="Q502" s="24"/>
      <c r="R502" s="24"/>
      <c r="S502" s="24"/>
      <c r="U502" s="24"/>
      <c r="V502" s="24"/>
      <c r="W502" s="24"/>
      <c r="X502" s="24"/>
    </row>
    <row r="503" spans="1:24" s="23" customFormat="1">
      <c r="A503" s="40"/>
      <c r="B503" s="40"/>
      <c r="C503" s="40"/>
      <c r="D503" s="40"/>
      <c r="E503" s="40"/>
      <c r="F503" s="40"/>
      <c r="G503" s="133"/>
      <c r="H503" s="29"/>
      <c r="I503" s="24"/>
      <c r="J503" s="24"/>
      <c r="K503" s="29"/>
      <c r="L503" s="24"/>
      <c r="M503" s="24"/>
      <c r="N503" s="24"/>
      <c r="O503" s="24"/>
      <c r="P503" s="24"/>
      <c r="Q503" s="24"/>
      <c r="R503" s="24"/>
      <c r="S503" s="24"/>
      <c r="U503" s="24"/>
      <c r="V503" s="24"/>
      <c r="W503" s="24"/>
      <c r="X503" s="24"/>
    </row>
    <row r="504" spans="1:24" s="23" customFormat="1">
      <c r="A504" s="40"/>
      <c r="B504" s="40"/>
      <c r="C504" s="40"/>
      <c r="D504" s="40"/>
      <c r="E504" s="40"/>
      <c r="F504" s="40"/>
      <c r="G504" s="133"/>
      <c r="H504" s="29"/>
      <c r="I504" s="24"/>
      <c r="J504" s="24"/>
      <c r="K504" s="29"/>
      <c r="L504" s="24"/>
      <c r="M504" s="24"/>
      <c r="N504" s="24"/>
      <c r="O504" s="24"/>
      <c r="P504" s="24"/>
      <c r="Q504" s="24"/>
      <c r="R504" s="24"/>
      <c r="S504" s="24"/>
      <c r="U504" s="24"/>
      <c r="V504" s="24"/>
      <c r="W504" s="24"/>
      <c r="X504" s="24"/>
    </row>
    <row r="505" spans="1:24" s="23" customFormat="1">
      <c r="A505" s="40"/>
      <c r="B505" s="40"/>
      <c r="C505" s="40"/>
      <c r="D505" s="40"/>
      <c r="E505" s="40"/>
      <c r="F505" s="40"/>
      <c r="G505" s="133"/>
      <c r="H505" s="29"/>
      <c r="I505" s="24"/>
      <c r="J505" s="24"/>
      <c r="K505" s="29"/>
      <c r="L505" s="24"/>
      <c r="M505" s="24"/>
      <c r="N505" s="24"/>
      <c r="O505" s="24"/>
      <c r="P505" s="24"/>
      <c r="Q505" s="24"/>
      <c r="R505" s="24"/>
      <c r="S505" s="24"/>
      <c r="U505" s="24"/>
      <c r="V505" s="24"/>
      <c r="W505" s="24"/>
      <c r="X505" s="24"/>
    </row>
    <row r="506" spans="1:24" s="23" customFormat="1">
      <c r="A506" s="40"/>
      <c r="B506" s="40"/>
      <c r="C506" s="40"/>
      <c r="D506" s="40"/>
      <c r="E506" s="40"/>
      <c r="F506" s="40"/>
      <c r="G506" s="133"/>
      <c r="H506" s="29"/>
      <c r="I506" s="24"/>
      <c r="J506" s="24"/>
      <c r="K506" s="29"/>
      <c r="L506" s="24"/>
      <c r="M506" s="24"/>
      <c r="N506" s="24"/>
      <c r="O506" s="24"/>
      <c r="P506" s="24"/>
      <c r="Q506" s="24"/>
      <c r="R506" s="24"/>
      <c r="S506" s="24"/>
      <c r="U506" s="24"/>
      <c r="V506" s="24"/>
      <c r="W506" s="24"/>
      <c r="X506" s="24"/>
    </row>
    <row r="507" spans="1:24" s="23" customFormat="1">
      <c r="A507" s="40"/>
      <c r="B507" s="40"/>
      <c r="C507" s="40"/>
      <c r="D507" s="40"/>
      <c r="E507" s="40"/>
      <c r="F507" s="40"/>
      <c r="G507" s="133"/>
      <c r="H507" s="29"/>
      <c r="I507" s="24"/>
      <c r="J507" s="24"/>
      <c r="K507" s="29"/>
      <c r="L507" s="24"/>
      <c r="M507" s="24"/>
      <c r="N507" s="24"/>
      <c r="O507" s="24"/>
      <c r="P507" s="24"/>
      <c r="Q507" s="24"/>
      <c r="R507" s="24"/>
      <c r="S507" s="24"/>
      <c r="U507" s="24"/>
      <c r="V507" s="24"/>
      <c r="W507" s="24"/>
      <c r="X507" s="24"/>
    </row>
    <row r="508" spans="1:24" s="23" customFormat="1">
      <c r="A508" s="40"/>
      <c r="B508" s="40"/>
      <c r="C508" s="40"/>
      <c r="D508" s="40"/>
      <c r="E508" s="40"/>
      <c r="F508" s="40"/>
      <c r="G508" s="133"/>
      <c r="H508" s="29"/>
      <c r="I508" s="24"/>
      <c r="J508" s="24"/>
      <c r="K508" s="29"/>
      <c r="L508" s="24"/>
      <c r="M508" s="24"/>
      <c r="N508" s="24"/>
      <c r="O508" s="24"/>
      <c r="P508" s="24"/>
      <c r="Q508" s="24"/>
      <c r="R508" s="24"/>
      <c r="S508" s="24"/>
      <c r="U508" s="24"/>
      <c r="V508" s="24"/>
      <c r="W508" s="24"/>
      <c r="X508" s="24"/>
    </row>
    <row r="509" spans="1:24" s="23" customFormat="1">
      <c r="A509" s="40"/>
      <c r="B509" s="40"/>
      <c r="C509" s="40"/>
      <c r="D509" s="40"/>
      <c r="E509" s="40"/>
      <c r="F509" s="40"/>
      <c r="G509" s="133"/>
      <c r="H509" s="29"/>
      <c r="I509" s="24"/>
      <c r="J509" s="24"/>
      <c r="K509" s="29"/>
      <c r="L509" s="24"/>
      <c r="M509" s="24"/>
      <c r="N509" s="24"/>
      <c r="O509" s="24"/>
      <c r="P509" s="24"/>
      <c r="Q509" s="24"/>
      <c r="R509" s="24"/>
      <c r="S509" s="24"/>
      <c r="U509" s="24"/>
      <c r="V509" s="24"/>
      <c r="W509" s="24"/>
      <c r="X509" s="24"/>
    </row>
    <row r="510" spans="1:24" s="23" customFormat="1">
      <c r="A510" s="40"/>
      <c r="B510" s="40"/>
      <c r="C510" s="40"/>
      <c r="D510" s="40"/>
      <c r="E510" s="40"/>
      <c r="F510" s="40"/>
      <c r="G510" s="133"/>
      <c r="H510" s="29"/>
      <c r="I510" s="24"/>
      <c r="J510" s="24"/>
      <c r="K510" s="29"/>
      <c r="L510" s="24"/>
      <c r="M510" s="24"/>
      <c r="N510" s="24"/>
      <c r="O510" s="24"/>
      <c r="P510" s="24"/>
      <c r="Q510" s="24"/>
      <c r="R510" s="24"/>
      <c r="S510" s="24"/>
      <c r="U510" s="24"/>
      <c r="V510" s="24"/>
      <c r="W510" s="24"/>
      <c r="X510" s="24"/>
    </row>
    <row r="511" spans="1:24" s="23" customFormat="1">
      <c r="A511" s="40"/>
      <c r="B511" s="40"/>
      <c r="C511" s="40"/>
      <c r="D511" s="40"/>
      <c r="E511" s="40"/>
      <c r="F511" s="40"/>
      <c r="G511" s="133"/>
      <c r="H511" s="29"/>
      <c r="I511" s="24"/>
      <c r="J511" s="24"/>
      <c r="K511" s="29"/>
      <c r="L511" s="24"/>
      <c r="M511" s="24"/>
      <c r="N511" s="24"/>
      <c r="O511" s="24"/>
      <c r="P511" s="24"/>
      <c r="Q511" s="24"/>
      <c r="R511" s="24"/>
      <c r="S511" s="24"/>
      <c r="U511" s="24"/>
      <c r="V511" s="24"/>
      <c r="W511" s="24"/>
      <c r="X511" s="24"/>
    </row>
    <row r="512" spans="1:24" s="23" customFormat="1">
      <c r="A512" s="40"/>
      <c r="B512" s="40"/>
      <c r="C512" s="40"/>
      <c r="D512" s="40"/>
      <c r="E512" s="40"/>
      <c r="F512" s="40"/>
      <c r="G512" s="133"/>
      <c r="H512" s="29"/>
      <c r="I512" s="24"/>
      <c r="J512" s="24"/>
      <c r="K512" s="29"/>
      <c r="L512" s="24"/>
      <c r="M512" s="24"/>
      <c r="N512" s="24"/>
      <c r="O512" s="24"/>
      <c r="P512" s="24"/>
      <c r="Q512" s="24"/>
      <c r="R512" s="24"/>
      <c r="S512" s="24"/>
      <c r="U512" s="24"/>
      <c r="V512" s="24"/>
      <c r="W512" s="24"/>
      <c r="X512" s="24"/>
    </row>
    <row r="513" spans="1:24" s="23" customFormat="1">
      <c r="A513" s="40"/>
      <c r="B513" s="40"/>
      <c r="C513" s="40"/>
      <c r="D513" s="40"/>
      <c r="E513" s="40"/>
      <c r="F513" s="40"/>
      <c r="G513" s="133"/>
      <c r="H513" s="29"/>
      <c r="I513" s="24"/>
      <c r="J513" s="24"/>
      <c r="K513" s="29"/>
      <c r="L513" s="24"/>
      <c r="M513" s="24"/>
      <c r="N513" s="24"/>
      <c r="O513" s="24"/>
      <c r="P513" s="24"/>
      <c r="Q513" s="24"/>
      <c r="R513" s="24"/>
      <c r="S513" s="24"/>
      <c r="U513" s="24"/>
      <c r="V513" s="24"/>
      <c r="W513" s="24"/>
      <c r="X513" s="24"/>
    </row>
    <row r="514" spans="1:24" s="23" customFormat="1">
      <c r="A514" s="40"/>
      <c r="B514" s="40"/>
      <c r="C514" s="40"/>
      <c r="D514" s="40"/>
      <c r="E514" s="40"/>
      <c r="F514" s="40"/>
      <c r="G514" s="133"/>
      <c r="H514" s="29"/>
      <c r="I514" s="24"/>
      <c r="J514" s="24"/>
      <c r="K514" s="29"/>
      <c r="L514" s="24"/>
      <c r="M514" s="24"/>
      <c r="N514" s="24"/>
      <c r="O514" s="24"/>
      <c r="P514" s="24"/>
      <c r="Q514" s="24"/>
      <c r="R514" s="24"/>
      <c r="S514" s="24"/>
      <c r="U514" s="24"/>
      <c r="V514" s="24"/>
      <c r="W514" s="24"/>
      <c r="X514" s="24"/>
    </row>
    <row r="515" spans="1:24" s="23" customFormat="1">
      <c r="A515" s="40"/>
      <c r="B515" s="40"/>
      <c r="C515" s="40"/>
      <c r="D515" s="40"/>
      <c r="E515" s="40"/>
      <c r="F515" s="40"/>
      <c r="G515" s="133"/>
      <c r="H515" s="29"/>
      <c r="I515" s="24"/>
      <c r="J515" s="24"/>
      <c r="K515" s="29"/>
      <c r="L515" s="24"/>
      <c r="M515" s="24"/>
      <c r="N515" s="24"/>
      <c r="O515" s="24"/>
      <c r="P515" s="24"/>
      <c r="Q515" s="24"/>
      <c r="R515" s="24"/>
      <c r="S515" s="24"/>
      <c r="U515" s="24"/>
      <c r="V515" s="24"/>
      <c r="W515" s="24"/>
      <c r="X515" s="24"/>
    </row>
    <row r="516" spans="1:24" s="23" customFormat="1">
      <c r="A516" s="40"/>
      <c r="B516" s="40"/>
      <c r="C516" s="40"/>
      <c r="D516" s="40"/>
      <c r="E516" s="40"/>
      <c r="F516" s="40"/>
      <c r="G516" s="133"/>
      <c r="H516" s="29"/>
      <c r="I516" s="24"/>
      <c r="J516" s="24"/>
      <c r="K516" s="29"/>
      <c r="L516" s="24"/>
      <c r="M516" s="24"/>
      <c r="N516" s="24"/>
      <c r="O516" s="24"/>
      <c r="P516" s="24"/>
      <c r="Q516" s="24"/>
      <c r="R516" s="24"/>
      <c r="S516" s="24"/>
      <c r="U516" s="24"/>
      <c r="V516" s="24"/>
      <c r="W516" s="24"/>
      <c r="X516" s="24"/>
    </row>
    <row r="517" spans="1:24" s="23" customFormat="1">
      <c r="A517" s="40"/>
      <c r="B517" s="40"/>
      <c r="C517" s="40"/>
      <c r="D517" s="40"/>
      <c r="E517" s="40"/>
      <c r="F517" s="40"/>
      <c r="G517" s="133"/>
      <c r="H517" s="29"/>
      <c r="I517" s="24"/>
      <c r="J517" s="24"/>
      <c r="K517" s="29"/>
      <c r="L517" s="24"/>
      <c r="M517" s="24"/>
      <c r="N517" s="24"/>
      <c r="O517" s="24"/>
      <c r="P517" s="24"/>
      <c r="Q517" s="24"/>
      <c r="R517" s="24"/>
      <c r="S517" s="24"/>
      <c r="U517" s="24"/>
      <c r="V517" s="24"/>
      <c r="W517" s="24"/>
      <c r="X517" s="24"/>
    </row>
    <row r="518" spans="1:24" s="23" customFormat="1">
      <c r="A518" s="40"/>
      <c r="B518" s="40"/>
      <c r="C518" s="40"/>
      <c r="D518" s="40"/>
      <c r="E518" s="40"/>
      <c r="F518" s="40"/>
      <c r="G518" s="133"/>
      <c r="H518" s="29"/>
      <c r="I518" s="24"/>
      <c r="J518" s="24"/>
      <c r="K518" s="29"/>
      <c r="L518" s="24"/>
      <c r="M518" s="24"/>
      <c r="N518" s="24"/>
      <c r="O518" s="24"/>
      <c r="P518" s="24"/>
      <c r="Q518" s="24"/>
      <c r="R518" s="24"/>
      <c r="S518" s="24"/>
      <c r="U518" s="24"/>
      <c r="V518" s="24"/>
      <c r="W518" s="24"/>
      <c r="X518" s="24"/>
    </row>
    <row r="519" spans="1:24" s="23" customFormat="1">
      <c r="A519" s="40"/>
      <c r="B519" s="40"/>
      <c r="C519" s="40"/>
      <c r="D519" s="40"/>
      <c r="E519" s="40"/>
      <c r="F519" s="40"/>
      <c r="G519" s="133"/>
      <c r="H519" s="29"/>
      <c r="I519" s="24"/>
      <c r="J519" s="24"/>
      <c r="K519" s="29"/>
      <c r="L519" s="24"/>
      <c r="M519" s="24"/>
      <c r="N519" s="24"/>
      <c r="O519" s="24"/>
      <c r="P519" s="24"/>
      <c r="Q519" s="24"/>
      <c r="R519" s="24"/>
      <c r="S519" s="24"/>
      <c r="U519" s="24"/>
      <c r="V519" s="24"/>
      <c r="W519" s="24"/>
      <c r="X519" s="24"/>
    </row>
    <row r="520" spans="1:24" s="23" customFormat="1">
      <c r="A520" s="40"/>
      <c r="B520" s="40"/>
      <c r="C520" s="40"/>
      <c r="D520" s="40"/>
      <c r="E520" s="40"/>
      <c r="F520" s="40"/>
      <c r="G520" s="133"/>
      <c r="H520" s="29"/>
      <c r="I520" s="24"/>
      <c r="J520" s="24"/>
      <c r="K520" s="29"/>
      <c r="L520" s="24"/>
      <c r="M520" s="24"/>
      <c r="N520" s="24"/>
      <c r="O520" s="24"/>
      <c r="P520" s="24"/>
      <c r="Q520" s="24"/>
      <c r="R520" s="24"/>
      <c r="S520" s="24"/>
      <c r="U520" s="24"/>
      <c r="V520" s="24"/>
      <c r="W520" s="24"/>
      <c r="X520" s="24"/>
    </row>
    <row r="521" spans="1:24" s="23" customFormat="1">
      <c r="A521" s="40"/>
      <c r="B521" s="40"/>
      <c r="C521" s="40"/>
      <c r="D521" s="40"/>
      <c r="E521" s="40"/>
      <c r="F521" s="40"/>
      <c r="G521" s="133"/>
      <c r="H521" s="29"/>
      <c r="I521" s="24"/>
      <c r="J521" s="24"/>
      <c r="K521" s="29"/>
      <c r="L521" s="24"/>
      <c r="M521" s="24"/>
      <c r="N521" s="24"/>
      <c r="O521" s="24"/>
      <c r="P521" s="24"/>
      <c r="Q521" s="24"/>
      <c r="R521" s="24"/>
      <c r="S521" s="24"/>
      <c r="U521" s="24"/>
      <c r="V521" s="24"/>
      <c r="W521" s="24"/>
      <c r="X521" s="24"/>
    </row>
    <row r="522" spans="1:24" s="23" customFormat="1">
      <c r="A522" s="40"/>
      <c r="B522" s="40"/>
      <c r="C522" s="40"/>
      <c r="D522" s="40"/>
      <c r="E522" s="40"/>
      <c r="F522" s="40"/>
      <c r="G522" s="133"/>
      <c r="H522" s="29"/>
      <c r="I522" s="24"/>
      <c r="J522" s="24"/>
      <c r="K522" s="29"/>
      <c r="L522" s="24"/>
      <c r="M522" s="24"/>
      <c r="N522" s="24"/>
      <c r="O522" s="24"/>
      <c r="P522" s="24"/>
      <c r="Q522" s="24"/>
      <c r="R522" s="24"/>
      <c r="S522" s="24"/>
      <c r="U522" s="24"/>
      <c r="V522" s="24"/>
      <c r="W522" s="24"/>
      <c r="X522" s="24"/>
    </row>
    <row r="523" spans="1:24" s="23" customFormat="1">
      <c r="A523" s="40"/>
      <c r="B523" s="40"/>
      <c r="C523" s="40"/>
      <c r="D523" s="40"/>
      <c r="E523" s="40"/>
      <c r="F523" s="40"/>
      <c r="G523" s="133"/>
      <c r="H523" s="29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U523" s="24"/>
      <c r="V523" s="24"/>
      <c r="W523" s="24"/>
      <c r="X523" s="24"/>
    </row>
    <row r="524" spans="1:24" s="23" customFormat="1">
      <c r="A524" s="40"/>
      <c r="B524" s="40"/>
      <c r="C524" s="40"/>
      <c r="D524" s="40"/>
      <c r="E524" s="40"/>
      <c r="F524" s="40"/>
      <c r="G524" s="133"/>
      <c r="H524" s="29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U524" s="24"/>
      <c r="V524" s="24"/>
      <c r="W524" s="24"/>
      <c r="X524" s="24"/>
    </row>
    <row r="525" spans="1:24" s="23" customFormat="1">
      <c r="A525" s="40"/>
      <c r="B525" s="40"/>
      <c r="C525" s="40"/>
      <c r="D525" s="40"/>
      <c r="E525" s="40"/>
      <c r="F525" s="40"/>
      <c r="G525" s="133"/>
      <c r="H525" s="133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U525" s="24"/>
      <c r="V525" s="24"/>
      <c r="W525" s="24"/>
      <c r="X525" s="24"/>
    </row>
    <row r="526" spans="1:24" s="23" customFormat="1">
      <c r="A526" s="40"/>
      <c r="B526" s="40"/>
      <c r="C526" s="40"/>
      <c r="D526" s="40"/>
      <c r="E526" s="40"/>
      <c r="F526" s="40"/>
      <c r="G526" s="133"/>
      <c r="H526" s="133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U526" s="24"/>
      <c r="V526" s="24"/>
      <c r="W526" s="24"/>
      <c r="X526" s="24"/>
    </row>
    <row r="527" spans="1:24" s="23" customFormat="1">
      <c r="A527" s="40"/>
      <c r="B527" s="40"/>
      <c r="C527" s="40"/>
      <c r="D527" s="40"/>
      <c r="E527" s="40"/>
      <c r="F527" s="40"/>
      <c r="G527" s="133"/>
      <c r="H527" s="133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U527" s="24"/>
      <c r="V527" s="24"/>
      <c r="W527" s="24"/>
      <c r="X527" s="24"/>
    </row>
    <row r="528" spans="1:24" s="23" customFormat="1">
      <c r="A528" s="40"/>
      <c r="B528" s="40"/>
      <c r="C528" s="40"/>
      <c r="D528" s="40"/>
      <c r="E528" s="40"/>
      <c r="F528" s="40"/>
      <c r="G528" s="133"/>
      <c r="H528" s="133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U528" s="24"/>
      <c r="V528" s="24"/>
      <c r="W528" s="24"/>
      <c r="X528" s="24"/>
    </row>
    <row r="529" spans="1:24" s="23" customFormat="1">
      <c r="A529" s="24"/>
      <c r="B529" s="24"/>
      <c r="C529" s="24"/>
      <c r="D529" s="24"/>
      <c r="E529" s="24"/>
      <c r="F529" s="24"/>
      <c r="G529" s="109"/>
      <c r="H529" s="109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U529" s="24"/>
      <c r="V529" s="24"/>
      <c r="W529" s="24"/>
      <c r="X529" s="24"/>
    </row>
    <row r="530" spans="1:24" s="23" customFormat="1">
      <c r="A530" s="24"/>
      <c r="B530" s="24"/>
      <c r="C530" s="24"/>
      <c r="D530" s="24"/>
      <c r="E530" s="24"/>
      <c r="F530" s="24"/>
      <c r="G530" s="109"/>
      <c r="H530" s="109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U530" s="24"/>
      <c r="V530" s="24"/>
      <c r="W530" s="24"/>
      <c r="X530" s="24"/>
    </row>
    <row r="531" spans="1:24" s="23" customFormat="1">
      <c r="A531" s="24"/>
      <c r="B531" s="24"/>
      <c r="C531" s="24"/>
      <c r="D531" s="24"/>
      <c r="E531" s="24"/>
      <c r="F531" s="24"/>
      <c r="G531" s="109"/>
      <c r="H531" s="109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U531" s="24"/>
      <c r="V531" s="24"/>
      <c r="W531" s="24"/>
      <c r="X531" s="24"/>
    </row>
    <row r="532" spans="1:24" s="23" customFormat="1">
      <c r="A532" s="24"/>
      <c r="B532" s="24"/>
      <c r="C532" s="24"/>
      <c r="D532" s="24"/>
      <c r="E532" s="24"/>
      <c r="F532" s="24"/>
      <c r="G532" s="109"/>
      <c r="H532" s="109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U532" s="24"/>
      <c r="V532" s="24"/>
      <c r="W532" s="24"/>
      <c r="X532" s="24"/>
    </row>
    <row r="533" spans="1:24" s="23" customFormat="1">
      <c r="A533" s="24"/>
      <c r="B533" s="24"/>
      <c r="C533" s="24"/>
      <c r="D533" s="24"/>
      <c r="E533" s="24"/>
      <c r="F533" s="24"/>
      <c r="G533" s="109"/>
      <c r="H533" s="109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U533" s="24"/>
      <c r="V533" s="24"/>
      <c r="W533" s="24"/>
      <c r="X533" s="24"/>
    </row>
    <row r="534" spans="1:24" s="23" customFormat="1">
      <c r="A534" s="24"/>
      <c r="B534" s="24"/>
      <c r="C534" s="24"/>
      <c r="D534" s="24"/>
      <c r="E534" s="24"/>
      <c r="F534" s="24"/>
      <c r="G534" s="109"/>
      <c r="H534" s="109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U534" s="24"/>
      <c r="V534" s="24"/>
      <c r="W534" s="24"/>
      <c r="X534" s="24"/>
    </row>
    <row r="535" spans="1:24" s="23" customFormat="1">
      <c r="A535" s="24"/>
      <c r="B535" s="24"/>
      <c r="C535" s="24"/>
      <c r="D535" s="24"/>
      <c r="E535" s="24"/>
      <c r="F535" s="24"/>
      <c r="G535" s="109"/>
      <c r="H535" s="109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U535" s="24"/>
      <c r="V535" s="24"/>
      <c r="W535" s="24"/>
      <c r="X535" s="24"/>
    </row>
    <row r="536" spans="1:24" s="23" customFormat="1">
      <c r="A536" s="24"/>
      <c r="B536" s="24"/>
      <c r="C536" s="24"/>
      <c r="D536" s="24"/>
      <c r="E536" s="24"/>
      <c r="F536" s="24"/>
      <c r="G536" s="109"/>
      <c r="H536" s="109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U536" s="24"/>
      <c r="V536" s="24"/>
      <c r="W536" s="24"/>
      <c r="X536" s="24"/>
    </row>
    <row r="537" spans="1:24" s="23" customFormat="1">
      <c r="A537" s="24"/>
      <c r="B537" s="24"/>
      <c r="C537" s="24"/>
      <c r="D537" s="24"/>
      <c r="E537" s="24"/>
      <c r="F537" s="24"/>
      <c r="G537" s="109"/>
      <c r="H537" s="109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U537" s="24"/>
      <c r="V537" s="24"/>
      <c r="W537" s="24"/>
      <c r="X537" s="24"/>
    </row>
    <row r="538" spans="1:24" s="23" customFormat="1">
      <c r="A538" s="24"/>
      <c r="B538" s="24"/>
      <c r="C538" s="24"/>
      <c r="D538" s="24"/>
      <c r="E538" s="24"/>
      <c r="F538" s="24"/>
      <c r="G538" s="109"/>
      <c r="H538" s="109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U538" s="24"/>
      <c r="V538" s="24"/>
      <c r="W538" s="24"/>
      <c r="X538" s="24"/>
    </row>
    <row r="539" spans="1:24" s="23" customFormat="1">
      <c r="A539" s="24"/>
      <c r="B539" s="24"/>
      <c r="C539" s="24"/>
      <c r="D539" s="24"/>
      <c r="E539" s="24"/>
      <c r="F539" s="24"/>
      <c r="G539" s="109"/>
      <c r="H539" s="109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U539" s="24"/>
      <c r="V539" s="24"/>
      <c r="W539" s="24"/>
      <c r="X539" s="24"/>
    </row>
    <row r="540" spans="1:24" s="23" customFormat="1">
      <c r="A540" s="24"/>
      <c r="B540" s="24"/>
      <c r="C540" s="24"/>
      <c r="D540" s="24"/>
      <c r="E540" s="24"/>
      <c r="F540" s="24"/>
      <c r="G540" s="109"/>
      <c r="H540" s="109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U540" s="24"/>
      <c r="V540" s="24"/>
      <c r="W540" s="24"/>
      <c r="X540" s="24"/>
    </row>
    <row r="541" spans="1:24" s="23" customFormat="1">
      <c r="A541" s="24"/>
      <c r="B541" s="24"/>
      <c r="C541" s="24"/>
      <c r="D541" s="24"/>
      <c r="E541" s="24"/>
      <c r="F541" s="24"/>
      <c r="G541" s="109"/>
      <c r="H541" s="109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U541" s="24"/>
      <c r="V541" s="24"/>
      <c r="W541" s="24"/>
      <c r="X541" s="24"/>
    </row>
    <row r="542" spans="1:24" s="23" customFormat="1">
      <c r="A542" s="24"/>
      <c r="B542" s="24"/>
      <c r="C542" s="24"/>
      <c r="D542" s="24"/>
      <c r="E542" s="24"/>
      <c r="F542" s="24"/>
      <c r="G542" s="109"/>
      <c r="H542" s="109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U542" s="24"/>
      <c r="V542" s="24"/>
      <c r="W542" s="24"/>
      <c r="X542" s="24"/>
    </row>
    <row r="543" spans="1:24" s="23" customFormat="1">
      <c r="A543" s="24"/>
      <c r="B543" s="24"/>
      <c r="C543" s="24"/>
      <c r="D543" s="24"/>
      <c r="E543" s="24"/>
      <c r="F543" s="24"/>
      <c r="G543" s="109"/>
      <c r="H543" s="109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U543" s="24"/>
      <c r="V543" s="24"/>
      <c r="W543" s="24"/>
      <c r="X543" s="24"/>
    </row>
    <row r="544" spans="1:24" s="23" customFormat="1">
      <c r="A544" s="24"/>
      <c r="B544" s="24"/>
      <c r="C544" s="24"/>
      <c r="D544" s="24"/>
      <c r="E544" s="24"/>
      <c r="F544" s="24"/>
      <c r="G544" s="109"/>
      <c r="H544" s="109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U544" s="24"/>
      <c r="V544" s="24"/>
      <c r="W544" s="24"/>
      <c r="X544" s="24"/>
    </row>
    <row r="545" spans="1:24" s="23" customFormat="1">
      <c r="A545" s="24"/>
      <c r="B545" s="24"/>
      <c r="C545" s="24"/>
      <c r="D545" s="24"/>
      <c r="E545" s="24"/>
      <c r="F545" s="24"/>
      <c r="G545" s="109"/>
      <c r="H545" s="109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U545" s="24"/>
      <c r="V545" s="24"/>
      <c r="W545" s="24"/>
      <c r="X545" s="24"/>
    </row>
    <row r="546" spans="1:24" s="23" customFormat="1">
      <c r="A546" s="24"/>
      <c r="B546" s="24"/>
      <c r="C546" s="24"/>
      <c r="D546" s="24"/>
      <c r="E546" s="24"/>
      <c r="F546" s="24"/>
      <c r="G546" s="109"/>
      <c r="H546" s="109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U546" s="24"/>
      <c r="V546" s="24"/>
      <c r="W546" s="24"/>
      <c r="X546" s="24"/>
    </row>
    <row r="547" spans="1:24" s="23" customFormat="1">
      <c r="A547" s="24"/>
      <c r="B547" s="24"/>
      <c r="C547" s="24"/>
      <c r="D547" s="24"/>
      <c r="E547" s="24"/>
      <c r="F547" s="24"/>
      <c r="G547" s="109"/>
      <c r="H547" s="109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U547" s="24"/>
      <c r="V547" s="24"/>
      <c r="W547" s="24"/>
      <c r="X547" s="24"/>
    </row>
    <row r="548" spans="1:24" s="23" customFormat="1">
      <c r="A548" s="24"/>
      <c r="B548" s="24"/>
      <c r="C548" s="24"/>
      <c r="D548" s="24"/>
      <c r="E548" s="24"/>
      <c r="F548" s="24"/>
      <c r="G548" s="109"/>
      <c r="H548" s="109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U548" s="24"/>
      <c r="V548" s="24"/>
      <c r="W548" s="24"/>
      <c r="X548" s="24"/>
    </row>
    <row r="549" spans="1:24" s="23" customFormat="1">
      <c r="A549" s="24"/>
      <c r="B549" s="24"/>
      <c r="C549" s="24"/>
      <c r="D549" s="24"/>
      <c r="E549" s="24"/>
      <c r="F549" s="24"/>
      <c r="G549" s="109"/>
      <c r="H549" s="109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U549" s="24"/>
      <c r="V549" s="24"/>
      <c r="W549" s="24"/>
      <c r="X549" s="24"/>
    </row>
    <row r="550" spans="1:24" s="23" customFormat="1">
      <c r="A550" s="24"/>
      <c r="B550" s="24"/>
      <c r="C550" s="24"/>
      <c r="D550" s="24"/>
      <c r="E550" s="24"/>
      <c r="F550" s="24"/>
      <c r="G550" s="109"/>
      <c r="H550" s="109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U550" s="24"/>
      <c r="V550" s="24"/>
      <c r="W550" s="24"/>
      <c r="X550" s="24"/>
    </row>
    <row r="551" spans="1:24" s="23" customFormat="1">
      <c r="A551" s="24"/>
      <c r="B551" s="24"/>
      <c r="C551" s="24"/>
      <c r="D551" s="24"/>
      <c r="E551" s="24"/>
      <c r="F551" s="24"/>
      <c r="G551" s="109"/>
      <c r="H551" s="109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U551" s="24"/>
      <c r="V551" s="24"/>
      <c r="W551" s="24"/>
      <c r="X551" s="24"/>
    </row>
    <row r="552" spans="1:24" s="23" customFormat="1">
      <c r="A552" s="24"/>
      <c r="B552" s="24"/>
      <c r="C552" s="24"/>
      <c r="D552" s="24"/>
      <c r="E552" s="24"/>
      <c r="F552" s="24"/>
      <c r="G552" s="109"/>
      <c r="H552" s="109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U552" s="24"/>
      <c r="V552" s="24"/>
      <c r="W552" s="24"/>
      <c r="X552" s="24"/>
    </row>
    <row r="553" spans="1:24" s="23" customFormat="1">
      <c r="A553" s="24"/>
      <c r="B553" s="24"/>
      <c r="C553" s="24"/>
      <c r="D553" s="24"/>
      <c r="E553" s="24"/>
      <c r="F553" s="24"/>
      <c r="G553" s="109"/>
      <c r="H553" s="109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U553" s="24"/>
      <c r="V553" s="24"/>
      <c r="W553" s="24"/>
      <c r="X553" s="24"/>
    </row>
    <row r="554" spans="1:24" s="23" customFormat="1">
      <c r="A554" s="24"/>
      <c r="B554" s="24"/>
      <c r="C554" s="24"/>
      <c r="D554" s="24"/>
      <c r="E554" s="24"/>
      <c r="F554" s="24"/>
      <c r="G554" s="109"/>
      <c r="H554" s="109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U554" s="24"/>
      <c r="V554" s="24"/>
      <c r="W554" s="24"/>
      <c r="X554" s="24"/>
    </row>
    <row r="555" spans="1:24" s="23" customFormat="1">
      <c r="A555" s="24"/>
      <c r="B555" s="24"/>
      <c r="C555" s="24"/>
      <c r="D555" s="24"/>
      <c r="E555" s="24"/>
      <c r="F555" s="24"/>
      <c r="G555" s="109"/>
      <c r="H555" s="109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U555" s="24"/>
      <c r="V555" s="24"/>
      <c r="W555" s="24"/>
      <c r="X555" s="24"/>
    </row>
    <row r="556" spans="1:24" s="23" customFormat="1">
      <c r="A556" s="24"/>
      <c r="B556" s="24"/>
      <c r="C556" s="24"/>
      <c r="D556" s="24"/>
      <c r="E556" s="24"/>
      <c r="F556" s="24"/>
      <c r="G556" s="109"/>
      <c r="H556" s="109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U556" s="24"/>
      <c r="V556" s="24"/>
      <c r="W556" s="24"/>
      <c r="X556" s="24"/>
    </row>
    <row r="557" spans="1:24" s="23" customFormat="1">
      <c r="A557" s="24"/>
      <c r="B557" s="24"/>
      <c r="C557" s="24"/>
      <c r="D557" s="24"/>
      <c r="E557" s="24"/>
      <c r="F557" s="24"/>
      <c r="G557" s="109"/>
      <c r="H557" s="109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U557" s="24"/>
      <c r="V557" s="24"/>
      <c r="W557" s="24"/>
      <c r="X557" s="24"/>
    </row>
    <row r="558" spans="1:24" s="23" customFormat="1">
      <c r="A558" s="24"/>
      <c r="B558" s="24"/>
      <c r="C558" s="24"/>
      <c r="D558" s="24"/>
      <c r="E558" s="24"/>
      <c r="F558" s="24"/>
      <c r="G558" s="109"/>
      <c r="H558" s="109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U558" s="24"/>
      <c r="V558" s="24"/>
      <c r="W558" s="24"/>
      <c r="X558" s="24"/>
    </row>
    <row r="559" spans="1:24" s="23" customFormat="1">
      <c r="A559" s="24"/>
      <c r="B559" s="24"/>
      <c r="C559" s="24"/>
      <c r="D559" s="24"/>
      <c r="E559" s="24"/>
      <c r="F559" s="24"/>
      <c r="G559" s="109"/>
      <c r="H559" s="109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U559" s="24"/>
      <c r="V559" s="24"/>
      <c r="W559" s="24"/>
      <c r="X559" s="24"/>
    </row>
    <row r="560" spans="1:24" s="23" customFormat="1">
      <c r="A560" s="24"/>
      <c r="B560" s="24"/>
      <c r="C560" s="24"/>
      <c r="D560" s="24"/>
      <c r="E560" s="24"/>
      <c r="F560" s="24"/>
      <c r="G560" s="109"/>
      <c r="H560" s="109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U560" s="24"/>
      <c r="V560" s="24"/>
      <c r="W560" s="24"/>
      <c r="X560" s="24"/>
    </row>
    <row r="561" spans="1:24" s="23" customFormat="1">
      <c r="A561" s="24"/>
      <c r="B561" s="24"/>
      <c r="C561" s="24"/>
      <c r="D561" s="24"/>
      <c r="E561" s="24"/>
      <c r="F561" s="24"/>
      <c r="G561" s="109"/>
      <c r="H561" s="109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U561" s="24"/>
      <c r="V561" s="24"/>
      <c r="W561" s="24"/>
      <c r="X561" s="24"/>
    </row>
    <row r="562" spans="1:24" s="23" customFormat="1">
      <c r="A562" s="24"/>
      <c r="B562" s="24"/>
      <c r="C562" s="24"/>
      <c r="D562" s="24"/>
      <c r="E562" s="24"/>
      <c r="F562" s="24"/>
      <c r="G562" s="109"/>
      <c r="H562" s="109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U562" s="24"/>
      <c r="V562" s="24"/>
      <c r="W562" s="24"/>
      <c r="X562" s="24"/>
    </row>
    <row r="563" spans="1:24" s="23" customFormat="1">
      <c r="A563" s="24"/>
      <c r="B563" s="24"/>
      <c r="C563" s="24"/>
      <c r="D563" s="24"/>
      <c r="E563" s="24"/>
      <c r="F563" s="24"/>
      <c r="G563" s="109"/>
      <c r="H563" s="109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U563" s="24"/>
      <c r="V563" s="24"/>
      <c r="W563" s="24"/>
      <c r="X563" s="24"/>
    </row>
    <row r="564" spans="1:24" s="23" customFormat="1">
      <c r="A564" s="24"/>
      <c r="B564" s="24"/>
      <c r="C564" s="24"/>
      <c r="D564" s="24"/>
      <c r="E564" s="24"/>
      <c r="F564" s="24"/>
      <c r="G564" s="109"/>
      <c r="H564" s="109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U564" s="24"/>
      <c r="V564" s="24"/>
      <c r="W564" s="24"/>
      <c r="X564" s="24"/>
    </row>
    <row r="565" spans="1:24" s="23" customFormat="1">
      <c r="A565" s="24"/>
      <c r="B565" s="24"/>
      <c r="C565" s="24"/>
      <c r="D565" s="24"/>
      <c r="E565" s="24"/>
      <c r="F565" s="24"/>
      <c r="G565" s="109"/>
      <c r="H565" s="109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U565" s="24"/>
      <c r="V565" s="24"/>
      <c r="W565" s="24"/>
      <c r="X565" s="24"/>
    </row>
    <row r="566" spans="1:24" s="23" customFormat="1">
      <c r="A566" s="24"/>
      <c r="B566" s="24"/>
      <c r="C566" s="24"/>
      <c r="D566" s="24"/>
      <c r="E566" s="24"/>
      <c r="F566" s="24"/>
      <c r="G566" s="109"/>
      <c r="H566" s="109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U566" s="24"/>
      <c r="V566" s="24"/>
      <c r="W566" s="24"/>
      <c r="X566" s="24"/>
    </row>
    <row r="567" spans="1:24" s="23" customFormat="1">
      <c r="A567" s="24"/>
      <c r="B567" s="24"/>
      <c r="C567" s="24"/>
      <c r="D567" s="24"/>
      <c r="E567" s="24"/>
      <c r="F567" s="24"/>
      <c r="G567" s="109"/>
      <c r="H567" s="109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U567" s="24"/>
      <c r="V567" s="24"/>
      <c r="W567" s="24"/>
      <c r="X567" s="24"/>
    </row>
    <row r="568" spans="1:24" s="23" customFormat="1">
      <c r="A568" s="24"/>
      <c r="B568" s="24"/>
      <c r="C568" s="24"/>
      <c r="D568" s="24"/>
      <c r="E568" s="24"/>
      <c r="F568" s="24"/>
      <c r="G568" s="109"/>
      <c r="H568" s="109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U568" s="24"/>
      <c r="V568" s="24"/>
      <c r="W568" s="24"/>
      <c r="X568" s="24"/>
    </row>
    <row r="569" spans="1:24" s="23" customFormat="1">
      <c r="A569" s="24"/>
      <c r="B569" s="24"/>
      <c r="C569" s="24"/>
      <c r="D569" s="24"/>
      <c r="E569" s="24"/>
      <c r="F569" s="24"/>
      <c r="G569" s="109"/>
      <c r="H569" s="109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U569" s="24"/>
      <c r="V569" s="24"/>
      <c r="W569" s="24"/>
      <c r="X569" s="24"/>
    </row>
    <row r="570" spans="1:24" s="23" customFormat="1">
      <c r="A570" s="24"/>
      <c r="B570" s="24"/>
      <c r="C570" s="24"/>
      <c r="D570" s="24"/>
      <c r="E570" s="24"/>
      <c r="F570" s="24"/>
      <c r="G570" s="109"/>
      <c r="H570" s="109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U570" s="24"/>
      <c r="V570" s="24"/>
      <c r="W570" s="24"/>
      <c r="X570" s="24"/>
    </row>
    <row r="571" spans="1:24" s="23" customFormat="1">
      <c r="A571" s="24"/>
      <c r="B571" s="24"/>
      <c r="C571" s="24"/>
      <c r="D571" s="24"/>
      <c r="E571" s="24"/>
      <c r="F571" s="24"/>
      <c r="G571" s="109"/>
      <c r="H571" s="109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U571" s="24"/>
      <c r="V571" s="24"/>
      <c r="W571" s="24"/>
      <c r="X571" s="24"/>
    </row>
    <row r="572" spans="1:24" s="23" customFormat="1">
      <c r="A572" s="24"/>
      <c r="B572" s="24"/>
      <c r="C572" s="24"/>
      <c r="D572" s="24"/>
      <c r="E572" s="24"/>
      <c r="F572" s="24"/>
      <c r="G572" s="109"/>
      <c r="H572" s="109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U572" s="24"/>
      <c r="V572" s="24"/>
      <c r="W572" s="24"/>
      <c r="X572" s="24"/>
    </row>
    <row r="573" spans="1:24" s="23" customFormat="1">
      <c r="A573" s="24"/>
      <c r="B573" s="24"/>
      <c r="C573" s="24"/>
      <c r="D573" s="24"/>
      <c r="E573" s="24"/>
      <c r="F573" s="24"/>
      <c r="G573" s="109"/>
      <c r="H573" s="109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U573" s="24"/>
      <c r="V573" s="24"/>
      <c r="W573" s="24"/>
      <c r="X573" s="24"/>
    </row>
    <row r="574" spans="1:24" s="23" customFormat="1">
      <c r="A574" s="24"/>
      <c r="B574" s="24"/>
      <c r="C574" s="24"/>
      <c r="D574" s="24"/>
      <c r="E574" s="24"/>
      <c r="F574" s="24"/>
      <c r="G574" s="109"/>
      <c r="H574" s="109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U574" s="24"/>
      <c r="V574" s="24"/>
      <c r="W574" s="24"/>
      <c r="X574" s="24"/>
    </row>
    <row r="575" spans="1:24" s="23" customFormat="1">
      <c r="A575" s="24"/>
      <c r="B575" s="24"/>
      <c r="C575" s="24"/>
      <c r="D575" s="24"/>
      <c r="E575" s="24"/>
      <c r="F575" s="24"/>
      <c r="G575" s="109"/>
      <c r="H575" s="109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U575" s="24"/>
      <c r="V575" s="24"/>
      <c r="W575" s="24"/>
      <c r="X575" s="24"/>
    </row>
    <row r="576" spans="1:24" s="23" customFormat="1">
      <c r="A576" s="24"/>
      <c r="B576" s="24"/>
      <c r="C576" s="24"/>
      <c r="D576" s="24"/>
      <c r="E576" s="24"/>
      <c r="F576" s="24"/>
      <c r="G576" s="109"/>
      <c r="H576" s="109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U576" s="24"/>
      <c r="V576" s="24"/>
      <c r="W576" s="24"/>
      <c r="X576" s="24"/>
    </row>
    <row r="577" spans="1:24" s="23" customFormat="1">
      <c r="A577" s="24"/>
      <c r="B577" s="24"/>
      <c r="C577" s="24"/>
      <c r="D577" s="24"/>
      <c r="E577" s="24"/>
      <c r="F577" s="24"/>
      <c r="G577" s="109"/>
      <c r="H577" s="109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U577" s="24"/>
      <c r="V577" s="24"/>
      <c r="W577" s="24"/>
      <c r="X577" s="24"/>
    </row>
    <row r="578" spans="1:24" s="23" customFormat="1">
      <c r="A578" s="24"/>
      <c r="B578" s="24"/>
      <c r="C578" s="24"/>
      <c r="D578" s="24"/>
      <c r="E578" s="24"/>
      <c r="F578" s="24"/>
      <c r="G578" s="109"/>
      <c r="H578" s="109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U578" s="24"/>
      <c r="V578" s="24"/>
      <c r="W578" s="24"/>
      <c r="X578" s="24"/>
    </row>
    <row r="579" spans="1:24" s="23" customFormat="1">
      <c r="A579" s="24"/>
      <c r="B579" s="24"/>
      <c r="C579" s="24"/>
      <c r="D579" s="24"/>
      <c r="E579" s="24"/>
      <c r="F579" s="24"/>
      <c r="G579" s="109"/>
      <c r="H579" s="109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U579" s="24"/>
      <c r="V579" s="24"/>
      <c r="W579" s="24"/>
      <c r="X579" s="24"/>
    </row>
    <row r="580" spans="1:24" s="23" customFormat="1">
      <c r="A580" s="24"/>
      <c r="B580" s="24"/>
      <c r="C580" s="24"/>
      <c r="D580" s="24"/>
      <c r="E580" s="24"/>
      <c r="F580" s="24"/>
      <c r="G580" s="109"/>
      <c r="H580" s="109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U580" s="24"/>
      <c r="V580" s="24"/>
      <c r="W580" s="24"/>
      <c r="X580" s="24"/>
    </row>
    <row r="581" spans="1:24" s="23" customFormat="1">
      <c r="A581" s="24"/>
      <c r="B581" s="24"/>
      <c r="C581" s="24"/>
      <c r="D581" s="24"/>
      <c r="E581" s="24"/>
      <c r="F581" s="24"/>
      <c r="G581" s="109"/>
      <c r="H581" s="109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U581" s="24"/>
      <c r="V581" s="24"/>
      <c r="W581" s="24"/>
      <c r="X581" s="24"/>
    </row>
    <row r="582" spans="1:24" s="23" customFormat="1">
      <c r="A582" s="24"/>
      <c r="B582" s="24"/>
      <c r="C582" s="24"/>
      <c r="D582" s="24"/>
      <c r="E582" s="24"/>
      <c r="F582" s="24"/>
      <c r="G582" s="109"/>
      <c r="H582" s="109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U582" s="24"/>
      <c r="V582" s="24"/>
      <c r="W582" s="24"/>
      <c r="X582" s="24"/>
    </row>
    <row r="583" spans="1:24" s="23" customFormat="1">
      <c r="A583" s="24"/>
      <c r="B583" s="24"/>
      <c r="C583" s="24"/>
      <c r="D583" s="24"/>
      <c r="E583" s="24"/>
      <c r="F583" s="24"/>
      <c r="G583" s="109"/>
      <c r="H583" s="109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U583" s="24"/>
      <c r="V583" s="24"/>
      <c r="W583" s="24"/>
      <c r="X583" s="24"/>
    </row>
    <row r="584" spans="1:24" s="23" customFormat="1">
      <c r="A584" s="24"/>
      <c r="B584" s="24"/>
      <c r="C584" s="24"/>
      <c r="D584" s="24"/>
      <c r="E584" s="24"/>
      <c r="F584" s="24"/>
      <c r="G584" s="109"/>
      <c r="H584" s="109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U584" s="24"/>
      <c r="V584" s="24"/>
      <c r="W584" s="24"/>
      <c r="X584" s="24"/>
    </row>
    <row r="585" spans="1:24" s="23" customFormat="1">
      <c r="A585" s="24"/>
      <c r="B585" s="24"/>
      <c r="C585" s="24"/>
      <c r="D585" s="24"/>
      <c r="E585" s="24"/>
      <c r="F585" s="24"/>
      <c r="G585" s="109"/>
      <c r="H585" s="109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U585" s="24"/>
      <c r="V585" s="24"/>
      <c r="W585" s="24"/>
      <c r="X585" s="24"/>
    </row>
    <row r="586" spans="1:24" s="23" customFormat="1">
      <c r="A586" s="24"/>
      <c r="B586" s="24"/>
      <c r="C586" s="24"/>
      <c r="D586" s="24"/>
      <c r="E586" s="24"/>
      <c r="F586" s="24"/>
      <c r="G586" s="109"/>
      <c r="H586" s="109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U586" s="24"/>
      <c r="V586" s="24"/>
      <c r="W586" s="24"/>
      <c r="X586" s="24"/>
    </row>
    <row r="587" spans="1:24" s="23" customFormat="1">
      <c r="A587" s="24"/>
      <c r="B587" s="24"/>
      <c r="C587" s="24"/>
      <c r="D587" s="24"/>
      <c r="E587" s="24"/>
      <c r="F587" s="24"/>
      <c r="G587" s="109"/>
      <c r="H587" s="109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U587" s="24"/>
      <c r="V587" s="24"/>
      <c r="W587" s="24"/>
      <c r="X587" s="24"/>
    </row>
    <row r="588" spans="1:24" s="23" customFormat="1">
      <c r="A588" s="24"/>
      <c r="B588" s="24"/>
      <c r="C588" s="24"/>
      <c r="D588" s="24"/>
      <c r="E588" s="24"/>
      <c r="F588" s="24"/>
      <c r="G588" s="109"/>
      <c r="H588" s="109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U588" s="24"/>
      <c r="V588" s="24"/>
      <c r="W588" s="24"/>
      <c r="X588" s="24"/>
    </row>
    <row r="589" spans="1:24" s="23" customFormat="1">
      <c r="A589" s="24"/>
      <c r="B589" s="24"/>
      <c r="C589" s="24"/>
      <c r="D589" s="24"/>
      <c r="E589" s="24"/>
      <c r="F589" s="24"/>
      <c r="G589" s="109"/>
      <c r="H589" s="109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U589" s="24"/>
      <c r="V589" s="24"/>
      <c r="W589" s="24"/>
      <c r="X589" s="24"/>
    </row>
    <row r="590" spans="1:24" s="23" customFormat="1">
      <c r="A590" s="24"/>
      <c r="B590" s="24"/>
      <c r="C590" s="24"/>
      <c r="D590" s="24"/>
      <c r="E590" s="24"/>
      <c r="F590" s="24"/>
      <c r="G590" s="109"/>
      <c r="H590" s="109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U590" s="24"/>
      <c r="V590" s="24"/>
      <c r="W590" s="24"/>
      <c r="X590" s="24"/>
    </row>
    <row r="591" spans="1:24" s="23" customFormat="1">
      <c r="A591" s="24"/>
      <c r="B591" s="24"/>
      <c r="C591" s="24"/>
      <c r="D591" s="24"/>
      <c r="E591" s="24"/>
      <c r="F591" s="24"/>
      <c r="G591" s="109"/>
      <c r="H591" s="109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U591" s="24"/>
      <c r="V591" s="24"/>
      <c r="W591" s="24"/>
      <c r="X591" s="24"/>
    </row>
    <row r="592" spans="1:24" s="23" customFormat="1">
      <c r="A592" s="24"/>
      <c r="B592" s="24"/>
      <c r="C592" s="24"/>
      <c r="D592" s="24"/>
      <c r="E592" s="24"/>
      <c r="F592" s="24"/>
      <c r="G592" s="109"/>
      <c r="H592" s="109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U592" s="24"/>
      <c r="V592" s="24"/>
      <c r="W592" s="24"/>
      <c r="X592" s="24"/>
    </row>
    <row r="593" spans="1:24" s="23" customFormat="1">
      <c r="A593" s="24"/>
      <c r="B593" s="24"/>
      <c r="C593" s="24"/>
      <c r="D593" s="24"/>
      <c r="E593" s="24"/>
      <c r="F593" s="24"/>
      <c r="G593" s="109"/>
      <c r="H593" s="109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U593" s="24"/>
      <c r="V593" s="24"/>
      <c r="W593" s="24"/>
      <c r="X593" s="24"/>
    </row>
    <row r="594" spans="1:24" s="23" customFormat="1">
      <c r="A594" s="24"/>
      <c r="B594" s="24"/>
      <c r="C594" s="24"/>
      <c r="D594" s="24"/>
      <c r="E594" s="24"/>
      <c r="F594" s="24"/>
      <c r="G594" s="109"/>
      <c r="H594" s="109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U594" s="24"/>
      <c r="V594" s="24"/>
      <c r="W594" s="24"/>
      <c r="X594" s="24"/>
    </row>
    <row r="595" spans="1:24" s="23" customFormat="1">
      <c r="A595" s="24"/>
      <c r="B595" s="24"/>
      <c r="C595" s="24"/>
      <c r="D595" s="24"/>
      <c r="E595" s="24"/>
      <c r="F595" s="24"/>
      <c r="G595" s="109"/>
      <c r="H595" s="109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U595" s="24"/>
      <c r="V595" s="24"/>
      <c r="W595" s="24"/>
      <c r="X595" s="24"/>
    </row>
    <row r="596" spans="1:24" s="23" customFormat="1">
      <c r="A596" s="24"/>
      <c r="B596" s="24"/>
      <c r="C596" s="24"/>
      <c r="D596" s="24"/>
      <c r="E596" s="24"/>
      <c r="F596" s="24"/>
      <c r="G596" s="109"/>
      <c r="H596" s="109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U596" s="24"/>
      <c r="V596" s="24"/>
      <c r="W596" s="24"/>
      <c r="X596" s="24"/>
    </row>
    <row r="597" spans="1:24" s="23" customFormat="1">
      <c r="A597" s="24"/>
      <c r="B597" s="24"/>
      <c r="C597" s="24"/>
      <c r="D597" s="24"/>
      <c r="E597" s="24"/>
      <c r="F597" s="24"/>
      <c r="G597" s="109"/>
      <c r="H597" s="109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U597" s="24"/>
      <c r="V597" s="24"/>
      <c r="W597" s="24"/>
      <c r="X597" s="24"/>
    </row>
    <row r="598" spans="1:24" s="23" customFormat="1">
      <c r="A598" s="24"/>
      <c r="B598" s="24"/>
      <c r="C598" s="24"/>
      <c r="D598" s="24"/>
      <c r="E598" s="24"/>
      <c r="F598" s="24"/>
      <c r="G598" s="109"/>
      <c r="H598" s="109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U598" s="24"/>
      <c r="V598" s="24"/>
      <c r="W598" s="24"/>
      <c r="X598" s="24"/>
    </row>
    <row r="599" spans="1:24" s="23" customFormat="1">
      <c r="A599" s="24"/>
      <c r="B599" s="24"/>
      <c r="C599" s="24"/>
      <c r="D599" s="24"/>
      <c r="E599" s="24"/>
      <c r="F599" s="24"/>
      <c r="G599" s="109"/>
      <c r="H599" s="109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U599" s="24"/>
      <c r="V599" s="24"/>
      <c r="W599" s="24"/>
      <c r="X599" s="24"/>
    </row>
    <row r="600" spans="1:24" s="23" customFormat="1">
      <c r="A600" s="24"/>
      <c r="B600" s="24"/>
      <c r="C600" s="24"/>
      <c r="D600" s="24"/>
      <c r="E600" s="24"/>
      <c r="F600" s="24"/>
      <c r="G600" s="109"/>
      <c r="H600" s="109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U600" s="24"/>
      <c r="V600" s="24"/>
      <c r="W600" s="24"/>
      <c r="X600" s="24"/>
    </row>
    <row r="601" spans="1:24" s="23" customFormat="1">
      <c r="A601" s="24"/>
      <c r="B601" s="24"/>
      <c r="C601" s="24"/>
      <c r="D601" s="24"/>
      <c r="E601" s="24"/>
      <c r="F601" s="24"/>
      <c r="G601" s="109"/>
      <c r="H601" s="109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U601" s="24"/>
      <c r="V601" s="24"/>
      <c r="W601" s="24"/>
      <c r="X601" s="24"/>
    </row>
    <row r="602" spans="1:24" s="23" customFormat="1">
      <c r="A602" s="24"/>
      <c r="B602" s="24"/>
      <c r="C602" s="24"/>
      <c r="D602" s="24"/>
      <c r="E602" s="24"/>
      <c r="F602" s="24"/>
      <c r="G602" s="109"/>
      <c r="H602" s="109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U602" s="24"/>
      <c r="V602" s="24"/>
      <c r="W602" s="24"/>
      <c r="X602" s="24"/>
    </row>
    <row r="603" spans="1:24" s="23" customFormat="1">
      <c r="A603" s="24"/>
      <c r="B603" s="24"/>
      <c r="C603" s="24"/>
      <c r="D603" s="24"/>
      <c r="E603" s="24"/>
      <c r="F603" s="24"/>
      <c r="G603" s="109"/>
      <c r="H603" s="109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U603" s="24"/>
      <c r="V603" s="24"/>
      <c r="W603" s="24"/>
      <c r="X603" s="24"/>
    </row>
    <row r="604" spans="1:24" s="23" customFormat="1">
      <c r="A604" s="24"/>
      <c r="B604" s="24"/>
      <c r="C604" s="24"/>
      <c r="D604" s="24"/>
      <c r="E604" s="24"/>
      <c r="F604" s="24"/>
      <c r="G604" s="109"/>
      <c r="H604" s="109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U604" s="24"/>
      <c r="V604" s="24"/>
      <c r="W604" s="24"/>
      <c r="X604" s="24"/>
    </row>
    <row r="605" spans="1:24" s="23" customFormat="1">
      <c r="A605" s="24"/>
      <c r="B605" s="24"/>
      <c r="C605" s="24"/>
      <c r="D605" s="24"/>
      <c r="E605" s="24"/>
      <c r="F605" s="24"/>
      <c r="G605" s="109"/>
      <c r="H605" s="109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U605" s="24"/>
      <c r="V605" s="24"/>
      <c r="W605" s="24"/>
      <c r="X605" s="24"/>
    </row>
    <row r="606" spans="1:24" s="23" customFormat="1">
      <c r="A606" s="24"/>
      <c r="B606" s="24"/>
      <c r="C606" s="24"/>
      <c r="D606" s="24"/>
      <c r="E606" s="24"/>
      <c r="F606" s="24"/>
      <c r="G606" s="109"/>
      <c r="H606" s="109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U606" s="24"/>
      <c r="V606" s="24"/>
      <c r="W606" s="24"/>
      <c r="X606" s="24"/>
    </row>
    <row r="607" spans="1:24" s="23" customFormat="1">
      <c r="A607" s="24"/>
      <c r="B607" s="24"/>
      <c r="C607" s="24"/>
      <c r="D607" s="24"/>
      <c r="E607" s="24"/>
      <c r="F607" s="24"/>
      <c r="G607" s="109"/>
      <c r="H607" s="109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U607" s="24"/>
      <c r="V607" s="24"/>
      <c r="W607" s="24"/>
      <c r="X607" s="24"/>
    </row>
    <row r="608" spans="1:24" s="23" customFormat="1">
      <c r="A608" s="24"/>
      <c r="B608" s="24"/>
      <c r="C608" s="24"/>
      <c r="D608" s="24"/>
      <c r="E608" s="24"/>
      <c r="F608" s="24"/>
      <c r="G608" s="109"/>
      <c r="H608" s="109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U608" s="24"/>
      <c r="V608" s="24"/>
      <c r="W608" s="24"/>
      <c r="X608" s="24"/>
    </row>
    <row r="609" spans="1:24" s="23" customFormat="1">
      <c r="A609" s="24"/>
      <c r="B609" s="24"/>
      <c r="C609" s="24"/>
      <c r="D609" s="24"/>
      <c r="E609" s="24"/>
      <c r="F609" s="24"/>
      <c r="G609" s="109"/>
      <c r="H609" s="109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U609" s="24"/>
      <c r="V609" s="24"/>
      <c r="W609" s="24"/>
      <c r="X609" s="24"/>
    </row>
    <row r="610" spans="1:24" s="23" customFormat="1">
      <c r="A610" s="24"/>
      <c r="B610" s="24"/>
      <c r="C610" s="24"/>
      <c r="D610" s="24"/>
      <c r="E610" s="24"/>
      <c r="F610" s="24"/>
      <c r="G610" s="109"/>
      <c r="H610" s="109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U610" s="24"/>
      <c r="V610" s="24"/>
      <c r="W610" s="24"/>
      <c r="X610" s="24"/>
    </row>
    <row r="611" spans="1:24" s="23" customFormat="1">
      <c r="A611" s="24"/>
      <c r="B611" s="24"/>
      <c r="C611" s="24"/>
      <c r="D611" s="24"/>
      <c r="E611" s="24"/>
      <c r="F611" s="24"/>
      <c r="G611" s="109"/>
      <c r="H611" s="109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U611" s="24"/>
      <c r="V611" s="24"/>
      <c r="W611" s="24"/>
      <c r="X611" s="24"/>
    </row>
    <row r="612" spans="1:24" s="23" customFormat="1">
      <c r="A612" s="24"/>
      <c r="B612" s="24"/>
      <c r="C612" s="24"/>
      <c r="D612" s="24"/>
      <c r="E612" s="24"/>
      <c r="F612" s="24"/>
      <c r="G612" s="109"/>
      <c r="H612" s="109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U612" s="24"/>
      <c r="V612" s="24"/>
      <c r="W612" s="24"/>
      <c r="X612" s="24"/>
    </row>
    <row r="613" spans="1:24" s="23" customFormat="1">
      <c r="A613" s="24"/>
      <c r="B613" s="24"/>
      <c r="C613" s="24"/>
      <c r="D613" s="24"/>
      <c r="E613" s="24"/>
      <c r="F613" s="24"/>
      <c r="G613" s="109"/>
      <c r="H613" s="109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U613" s="24"/>
      <c r="V613" s="24"/>
      <c r="W613" s="24"/>
      <c r="X613" s="24"/>
    </row>
    <row r="614" spans="1:24" s="23" customFormat="1">
      <c r="A614" s="24"/>
      <c r="B614" s="24"/>
      <c r="C614" s="24"/>
      <c r="D614" s="24"/>
      <c r="E614" s="24"/>
      <c r="F614" s="24"/>
      <c r="G614" s="109"/>
      <c r="H614" s="109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U614" s="24"/>
      <c r="V614" s="24"/>
      <c r="W614" s="24"/>
      <c r="X614" s="24"/>
    </row>
    <row r="615" spans="1:24" s="23" customFormat="1">
      <c r="A615" s="24"/>
      <c r="B615" s="24"/>
      <c r="C615" s="24"/>
      <c r="D615" s="24"/>
      <c r="E615" s="24"/>
      <c r="F615" s="24"/>
      <c r="G615" s="109"/>
      <c r="H615" s="109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U615" s="24"/>
      <c r="V615" s="24"/>
      <c r="W615" s="24"/>
      <c r="X615" s="24"/>
    </row>
    <row r="616" spans="1:24" s="23" customFormat="1">
      <c r="A616" s="24"/>
      <c r="B616" s="24"/>
      <c r="C616" s="24"/>
      <c r="D616" s="24"/>
      <c r="E616" s="24"/>
      <c r="F616" s="24"/>
      <c r="G616" s="109"/>
      <c r="H616" s="109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U616" s="24"/>
      <c r="V616" s="24"/>
      <c r="W616" s="24"/>
      <c r="X616" s="24"/>
    </row>
    <row r="617" spans="1:24" s="23" customFormat="1">
      <c r="A617" s="24"/>
      <c r="B617" s="24"/>
      <c r="C617" s="24"/>
      <c r="D617" s="24"/>
      <c r="E617" s="24"/>
      <c r="F617" s="24"/>
      <c r="G617" s="109"/>
      <c r="H617" s="109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U617" s="24"/>
      <c r="V617" s="24"/>
      <c r="W617" s="24"/>
      <c r="X617" s="24"/>
    </row>
    <row r="618" spans="1:24" s="23" customFormat="1">
      <c r="A618" s="24"/>
      <c r="B618" s="24"/>
      <c r="C618" s="24"/>
      <c r="D618" s="24"/>
      <c r="E618" s="24"/>
      <c r="F618" s="24"/>
      <c r="G618" s="109"/>
      <c r="H618" s="109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U618" s="24"/>
      <c r="V618" s="24"/>
      <c r="W618" s="24"/>
      <c r="X618" s="24"/>
    </row>
    <row r="619" spans="1:24" s="23" customFormat="1">
      <c r="A619" s="24"/>
      <c r="B619" s="24"/>
      <c r="C619" s="24"/>
      <c r="D619" s="24"/>
      <c r="E619" s="24"/>
      <c r="F619" s="24"/>
      <c r="G619" s="109"/>
      <c r="H619" s="109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U619" s="24"/>
      <c r="V619" s="24"/>
      <c r="W619" s="24"/>
      <c r="X619" s="24"/>
    </row>
    <row r="620" spans="1:24" s="23" customFormat="1">
      <c r="A620" s="24"/>
      <c r="B620" s="24"/>
      <c r="C620" s="24"/>
      <c r="D620" s="24"/>
      <c r="E620" s="24"/>
      <c r="F620" s="24"/>
      <c r="G620" s="109"/>
      <c r="H620" s="109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U620" s="24"/>
      <c r="V620" s="24"/>
      <c r="W620" s="24"/>
      <c r="X620" s="24"/>
    </row>
    <row r="621" spans="1:24" s="23" customFormat="1">
      <c r="A621" s="24"/>
      <c r="B621" s="24"/>
      <c r="C621" s="24"/>
      <c r="D621" s="24"/>
      <c r="E621" s="24"/>
      <c r="F621" s="24"/>
      <c r="G621" s="109"/>
      <c r="H621" s="109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U621" s="24"/>
      <c r="V621" s="24"/>
      <c r="W621" s="24"/>
      <c r="X621" s="24"/>
    </row>
    <row r="622" spans="1:24" s="23" customFormat="1">
      <c r="A622" s="24"/>
      <c r="B622" s="24"/>
      <c r="C622" s="24"/>
      <c r="D622" s="24"/>
      <c r="E622" s="24"/>
      <c r="F622" s="24"/>
      <c r="G622" s="109"/>
      <c r="H622" s="109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U622" s="24"/>
      <c r="V622" s="24"/>
      <c r="W622" s="24"/>
      <c r="X622" s="24"/>
    </row>
    <row r="623" spans="1:24" s="23" customFormat="1">
      <c r="A623" s="24"/>
      <c r="B623" s="24"/>
      <c r="C623" s="24"/>
      <c r="D623" s="24"/>
      <c r="E623" s="24"/>
      <c r="F623" s="24"/>
      <c r="G623" s="109"/>
      <c r="H623" s="109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U623" s="24"/>
      <c r="V623" s="24"/>
      <c r="W623" s="24"/>
      <c r="X623" s="24"/>
    </row>
    <row r="624" spans="1:24" s="23" customFormat="1">
      <c r="A624" s="24"/>
      <c r="B624" s="24"/>
      <c r="C624" s="24"/>
      <c r="D624" s="24"/>
      <c r="E624" s="24"/>
      <c r="F624" s="24"/>
      <c r="G624" s="109"/>
      <c r="H624" s="109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U624" s="24"/>
      <c r="V624" s="24"/>
      <c r="W624" s="24"/>
      <c r="X624" s="24"/>
    </row>
    <row r="625" spans="1:24" s="23" customFormat="1">
      <c r="A625" s="24"/>
      <c r="B625" s="24"/>
      <c r="C625" s="24"/>
      <c r="D625" s="24"/>
      <c r="E625" s="24"/>
      <c r="F625" s="24"/>
      <c r="G625" s="109"/>
      <c r="H625" s="109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U625" s="24"/>
      <c r="V625" s="24"/>
      <c r="W625" s="24"/>
      <c r="X625" s="24"/>
    </row>
    <row r="626" spans="1:24" s="23" customFormat="1">
      <c r="A626" s="24"/>
      <c r="B626" s="24"/>
      <c r="C626" s="24"/>
      <c r="D626" s="24"/>
      <c r="E626" s="24"/>
      <c r="F626" s="24"/>
      <c r="G626" s="109"/>
      <c r="H626" s="109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U626" s="24"/>
      <c r="V626" s="24"/>
      <c r="W626" s="24"/>
      <c r="X626" s="24"/>
    </row>
    <row r="627" spans="1:24" s="23" customFormat="1">
      <c r="A627" s="24"/>
      <c r="B627" s="24"/>
      <c r="C627" s="24"/>
      <c r="D627" s="24"/>
      <c r="E627" s="24"/>
      <c r="F627" s="24"/>
      <c r="G627" s="109"/>
      <c r="H627" s="109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U627" s="24"/>
      <c r="V627" s="24"/>
      <c r="W627" s="24"/>
      <c r="X627" s="24"/>
    </row>
    <row r="628" spans="1:24" s="23" customFormat="1">
      <c r="A628" s="24"/>
      <c r="B628" s="24"/>
      <c r="C628" s="24"/>
      <c r="D628" s="24"/>
      <c r="E628" s="24"/>
      <c r="F628" s="24"/>
      <c r="G628" s="109"/>
      <c r="H628" s="109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U628" s="24"/>
      <c r="V628" s="24"/>
      <c r="W628" s="24"/>
      <c r="X628" s="24"/>
    </row>
    <row r="629" spans="1:24" s="23" customFormat="1">
      <c r="A629" s="24"/>
      <c r="B629" s="24"/>
      <c r="C629" s="24"/>
      <c r="D629" s="24"/>
      <c r="E629" s="24"/>
      <c r="F629" s="24"/>
      <c r="G629" s="109"/>
      <c r="H629" s="109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U629" s="24"/>
      <c r="V629" s="24"/>
      <c r="W629" s="24"/>
      <c r="X629" s="24"/>
    </row>
    <row r="630" spans="1:24" s="23" customFormat="1">
      <c r="A630" s="24"/>
      <c r="B630" s="24"/>
      <c r="C630" s="24"/>
      <c r="D630" s="24"/>
      <c r="E630" s="24"/>
      <c r="F630" s="24"/>
      <c r="G630" s="109"/>
      <c r="H630" s="109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U630" s="24"/>
      <c r="V630" s="24"/>
      <c r="W630" s="24"/>
      <c r="X630" s="24"/>
    </row>
    <row r="631" spans="1:24" s="23" customFormat="1">
      <c r="A631" s="24"/>
      <c r="B631" s="24"/>
      <c r="C631" s="24"/>
      <c r="D631" s="24"/>
      <c r="E631" s="24"/>
      <c r="F631" s="24"/>
      <c r="G631" s="109"/>
      <c r="H631" s="109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U631" s="24"/>
      <c r="V631" s="24"/>
      <c r="W631" s="24"/>
      <c r="X631" s="24"/>
    </row>
    <row r="632" spans="1:24" s="23" customFormat="1">
      <c r="A632" s="24"/>
      <c r="B632" s="24"/>
      <c r="C632" s="24"/>
      <c r="D632" s="24"/>
      <c r="E632" s="24"/>
      <c r="F632" s="24"/>
      <c r="G632" s="109"/>
      <c r="H632" s="109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U632" s="24"/>
      <c r="V632" s="24"/>
      <c r="W632" s="24"/>
      <c r="X632" s="24"/>
    </row>
    <row r="633" spans="1:24" s="23" customFormat="1">
      <c r="A633" s="24"/>
      <c r="B633" s="24"/>
      <c r="C633" s="24"/>
      <c r="D633" s="24"/>
      <c r="E633" s="24"/>
      <c r="F633" s="24"/>
      <c r="G633" s="109"/>
      <c r="H633" s="109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U633" s="24"/>
      <c r="V633" s="24"/>
      <c r="W633" s="24"/>
      <c r="X633" s="24"/>
    </row>
    <row r="634" spans="1:24" s="23" customFormat="1">
      <c r="A634" s="24"/>
      <c r="B634" s="24"/>
      <c r="C634" s="24"/>
      <c r="D634" s="24"/>
      <c r="E634" s="24"/>
      <c r="F634" s="24"/>
      <c r="G634" s="109"/>
      <c r="H634" s="109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U634" s="24"/>
      <c r="V634" s="24"/>
      <c r="W634" s="24"/>
      <c r="X634" s="24"/>
    </row>
    <row r="635" spans="1:24" s="23" customFormat="1">
      <c r="A635" s="24"/>
      <c r="B635" s="24"/>
      <c r="C635" s="24"/>
      <c r="D635" s="24"/>
      <c r="E635" s="24"/>
      <c r="F635" s="24"/>
      <c r="G635" s="109"/>
      <c r="H635" s="109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U635" s="24"/>
      <c r="V635" s="24"/>
      <c r="W635" s="24"/>
      <c r="X635" s="24"/>
    </row>
    <row r="636" spans="1:24" s="23" customFormat="1">
      <c r="A636" s="24"/>
      <c r="B636" s="24"/>
      <c r="C636" s="24"/>
      <c r="D636" s="24"/>
      <c r="E636" s="24"/>
      <c r="F636" s="24"/>
      <c r="G636" s="109"/>
      <c r="H636" s="109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U636" s="24"/>
      <c r="V636" s="24"/>
      <c r="W636" s="24"/>
      <c r="X636" s="24"/>
    </row>
    <row r="637" spans="1:24" s="23" customFormat="1">
      <c r="A637" s="24"/>
      <c r="B637" s="24"/>
      <c r="C637" s="24"/>
      <c r="D637" s="24"/>
      <c r="E637" s="24"/>
      <c r="F637" s="24"/>
      <c r="G637" s="109"/>
      <c r="H637" s="109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U637" s="24"/>
      <c r="V637" s="24"/>
      <c r="W637" s="24"/>
      <c r="X637" s="24"/>
    </row>
    <row r="638" spans="1:24" s="23" customFormat="1">
      <c r="A638" s="24"/>
      <c r="B638" s="24"/>
      <c r="C638" s="24"/>
      <c r="D638" s="24"/>
      <c r="E638" s="24"/>
      <c r="F638" s="24"/>
      <c r="G638" s="109"/>
      <c r="H638" s="109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U638" s="24"/>
      <c r="V638" s="24"/>
      <c r="W638" s="24"/>
      <c r="X638" s="24"/>
    </row>
    <row r="639" spans="1:24" s="23" customFormat="1">
      <c r="A639" s="24"/>
      <c r="B639" s="24"/>
      <c r="C639" s="24"/>
      <c r="D639" s="24"/>
      <c r="E639" s="24"/>
      <c r="F639" s="24"/>
      <c r="G639" s="109"/>
      <c r="H639" s="109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U639" s="24"/>
      <c r="V639" s="24"/>
      <c r="W639" s="24"/>
      <c r="X639" s="24"/>
    </row>
    <row r="640" spans="1:24" s="23" customFormat="1">
      <c r="A640" s="24"/>
      <c r="B640" s="24"/>
      <c r="C640" s="24"/>
      <c r="D640" s="24"/>
      <c r="E640" s="24"/>
      <c r="F640" s="24"/>
      <c r="G640" s="109"/>
      <c r="H640" s="109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U640" s="24"/>
      <c r="V640" s="24"/>
      <c r="W640" s="24"/>
      <c r="X640" s="24"/>
    </row>
    <row r="641" spans="1:24" s="23" customFormat="1">
      <c r="A641" s="24"/>
      <c r="B641" s="24"/>
      <c r="C641" s="24"/>
      <c r="D641" s="24"/>
      <c r="E641" s="24"/>
      <c r="F641" s="24"/>
      <c r="G641" s="109"/>
      <c r="H641" s="109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U641" s="24"/>
      <c r="V641" s="24"/>
      <c r="W641" s="24"/>
      <c r="X641" s="24"/>
    </row>
    <row r="642" spans="1:24" s="23" customFormat="1">
      <c r="A642" s="24"/>
      <c r="B642" s="24"/>
      <c r="C642" s="24"/>
      <c r="D642" s="24"/>
      <c r="E642" s="24"/>
      <c r="F642" s="24"/>
      <c r="G642" s="109"/>
      <c r="H642" s="109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U642" s="24"/>
      <c r="V642" s="24"/>
      <c r="W642" s="24"/>
      <c r="X642" s="24"/>
    </row>
    <row r="643" spans="1:24" s="23" customFormat="1">
      <c r="A643" s="24"/>
      <c r="B643" s="24"/>
      <c r="C643" s="24"/>
      <c r="D643" s="24"/>
      <c r="E643" s="24"/>
      <c r="F643" s="24"/>
      <c r="G643" s="109"/>
      <c r="H643" s="109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U643" s="24"/>
      <c r="V643" s="24"/>
      <c r="W643" s="24"/>
      <c r="X643" s="24"/>
    </row>
    <row r="644" spans="1:24" s="23" customFormat="1">
      <c r="A644" s="24"/>
      <c r="B644" s="24"/>
      <c r="C644" s="24"/>
      <c r="D644" s="24"/>
      <c r="E644" s="24"/>
      <c r="F644" s="24"/>
      <c r="G644" s="109"/>
      <c r="H644" s="109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U644" s="24"/>
      <c r="V644" s="24"/>
      <c r="W644" s="24"/>
      <c r="X644" s="24"/>
    </row>
    <row r="645" spans="1:24" s="23" customFormat="1">
      <c r="A645" s="24"/>
      <c r="B645" s="24"/>
      <c r="C645" s="24"/>
      <c r="D645" s="24"/>
      <c r="E645" s="24"/>
      <c r="F645" s="24"/>
      <c r="G645" s="109"/>
      <c r="H645" s="109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U645" s="24"/>
      <c r="V645" s="24"/>
      <c r="W645" s="24"/>
      <c r="X645" s="24"/>
    </row>
    <row r="646" spans="1:24" s="23" customFormat="1">
      <c r="A646" s="24"/>
      <c r="B646" s="24"/>
      <c r="C646" s="24"/>
      <c r="D646" s="24"/>
      <c r="E646" s="24"/>
      <c r="F646" s="24"/>
      <c r="G646" s="109"/>
      <c r="H646" s="109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U646" s="24"/>
      <c r="V646" s="24"/>
      <c r="W646" s="24"/>
      <c r="X646" s="24"/>
    </row>
    <row r="647" spans="1:24" s="23" customFormat="1">
      <c r="A647" s="24"/>
      <c r="B647" s="24"/>
      <c r="C647" s="24"/>
      <c r="D647" s="24"/>
      <c r="E647" s="24"/>
      <c r="F647" s="24"/>
      <c r="G647" s="109"/>
      <c r="H647" s="109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U647" s="24"/>
      <c r="V647" s="24"/>
      <c r="W647" s="24"/>
      <c r="X647" s="24"/>
    </row>
    <row r="648" spans="1:24" s="23" customFormat="1">
      <c r="A648" s="24"/>
      <c r="B648" s="24"/>
      <c r="C648" s="24"/>
      <c r="D648" s="24"/>
      <c r="E648" s="24"/>
      <c r="F648" s="24"/>
      <c r="G648" s="109"/>
      <c r="H648" s="109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U648" s="24"/>
      <c r="V648" s="24"/>
      <c r="W648" s="24"/>
      <c r="X648" s="24"/>
    </row>
    <row r="649" spans="1:24" s="23" customFormat="1">
      <c r="A649" s="24"/>
      <c r="B649" s="24"/>
      <c r="C649" s="24"/>
      <c r="D649" s="24"/>
      <c r="E649" s="24"/>
      <c r="F649" s="24"/>
      <c r="G649" s="109"/>
      <c r="H649" s="109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U649" s="24"/>
      <c r="V649" s="24"/>
      <c r="W649" s="24"/>
      <c r="X649" s="24"/>
    </row>
    <row r="650" spans="1:24" s="23" customFormat="1">
      <c r="A650" s="24"/>
      <c r="B650" s="24"/>
      <c r="C650" s="24"/>
      <c r="D650" s="24"/>
      <c r="E650" s="24"/>
      <c r="F650" s="24"/>
      <c r="G650" s="109"/>
      <c r="H650" s="109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U650" s="24"/>
      <c r="V650" s="24"/>
      <c r="W650" s="24"/>
      <c r="X650" s="24"/>
    </row>
    <row r="651" spans="1:24" s="23" customFormat="1">
      <c r="A651" s="24"/>
      <c r="B651" s="24"/>
      <c r="C651" s="24"/>
      <c r="D651" s="24"/>
      <c r="E651" s="24"/>
      <c r="F651" s="24"/>
      <c r="G651" s="109"/>
      <c r="H651" s="109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U651" s="24"/>
      <c r="V651" s="24"/>
      <c r="W651" s="24"/>
      <c r="X651" s="24"/>
    </row>
    <row r="652" spans="1:24" s="23" customFormat="1">
      <c r="A652" s="24"/>
      <c r="B652" s="24"/>
      <c r="C652" s="24"/>
      <c r="D652" s="24"/>
      <c r="E652" s="24"/>
      <c r="F652" s="24"/>
      <c r="G652" s="109"/>
      <c r="H652" s="109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U652" s="24"/>
      <c r="V652" s="24"/>
      <c r="W652" s="24"/>
      <c r="X652" s="24"/>
    </row>
    <row r="653" spans="1:24" s="23" customFormat="1">
      <c r="A653" s="24"/>
      <c r="B653" s="24"/>
      <c r="C653" s="24"/>
      <c r="D653" s="24"/>
      <c r="E653" s="24"/>
      <c r="F653" s="24"/>
      <c r="G653" s="109"/>
      <c r="H653" s="109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U653" s="24"/>
      <c r="V653" s="24"/>
      <c r="W653" s="24"/>
      <c r="X653" s="24"/>
    </row>
    <row r="654" spans="1:24" s="23" customFormat="1">
      <c r="A654" s="24"/>
      <c r="B654" s="24"/>
      <c r="C654" s="24"/>
      <c r="D654" s="24"/>
      <c r="E654" s="24"/>
      <c r="F654" s="24"/>
      <c r="G654" s="109"/>
      <c r="H654" s="109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U654" s="24"/>
      <c r="V654" s="24"/>
      <c r="W654" s="24"/>
      <c r="X654" s="24"/>
    </row>
    <row r="655" spans="1:24" s="23" customFormat="1">
      <c r="A655" s="24"/>
      <c r="B655" s="24"/>
      <c r="C655" s="24"/>
      <c r="D655" s="24"/>
      <c r="E655" s="24"/>
      <c r="F655" s="24"/>
      <c r="G655" s="109"/>
      <c r="H655" s="109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U655" s="24"/>
      <c r="V655" s="24"/>
      <c r="W655" s="24"/>
      <c r="X655" s="24"/>
    </row>
    <row r="656" spans="1:24" s="23" customFormat="1">
      <c r="A656" s="24"/>
      <c r="B656" s="24"/>
      <c r="C656" s="24"/>
      <c r="D656" s="24"/>
      <c r="E656" s="24"/>
      <c r="F656" s="24"/>
      <c r="G656" s="109"/>
      <c r="H656" s="109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U656" s="24"/>
      <c r="V656" s="24"/>
      <c r="W656" s="24"/>
      <c r="X656" s="24"/>
    </row>
    <row r="657" spans="1:24" s="23" customFormat="1">
      <c r="A657" s="24"/>
      <c r="B657" s="24"/>
      <c r="C657" s="24"/>
      <c r="D657" s="24"/>
      <c r="E657" s="24"/>
      <c r="F657" s="24"/>
      <c r="G657" s="109"/>
      <c r="H657" s="109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U657" s="24"/>
      <c r="V657" s="24"/>
      <c r="W657" s="24"/>
      <c r="X657" s="24"/>
    </row>
    <row r="658" spans="1:24" s="23" customFormat="1">
      <c r="A658" s="24"/>
      <c r="B658" s="24"/>
      <c r="C658" s="24"/>
      <c r="D658" s="24"/>
      <c r="E658" s="24"/>
      <c r="F658" s="24"/>
      <c r="G658" s="109"/>
      <c r="H658" s="109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U658" s="24"/>
      <c r="V658" s="24"/>
      <c r="W658" s="24"/>
      <c r="X658" s="24"/>
    </row>
    <row r="659" spans="1:24" s="23" customFormat="1">
      <c r="A659" s="24"/>
      <c r="B659" s="24"/>
      <c r="C659" s="24"/>
      <c r="D659" s="24"/>
      <c r="E659" s="24"/>
      <c r="F659" s="24"/>
      <c r="G659" s="109"/>
      <c r="H659" s="109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U659" s="24"/>
      <c r="V659" s="24"/>
      <c r="W659" s="24"/>
      <c r="X659" s="24"/>
    </row>
    <row r="660" spans="1:24" s="23" customFormat="1">
      <c r="A660" s="24"/>
      <c r="B660" s="24"/>
      <c r="C660" s="24"/>
      <c r="D660" s="24"/>
      <c r="E660" s="24"/>
      <c r="F660" s="24"/>
      <c r="G660" s="109"/>
      <c r="H660" s="109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U660" s="24"/>
      <c r="V660" s="24"/>
      <c r="W660" s="24"/>
      <c r="X660" s="24"/>
    </row>
    <row r="661" spans="1:24" s="23" customFormat="1">
      <c r="A661" s="24"/>
      <c r="B661" s="24"/>
      <c r="C661" s="24"/>
      <c r="D661" s="24"/>
      <c r="E661" s="24"/>
      <c r="F661" s="24"/>
      <c r="G661" s="109"/>
      <c r="H661" s="109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U661" s="24"/>
      <c r="V661" s="24"/>
      <c r="W661" s="24"/>
      <c r="X661" s="24"/>
    </row>
    <row r="662" spans="1:24" s="23" customFormat="1">
      <c r="A662" s="24"/>
      <c r="B662" s="24"/>
      <c r="C662" s="24"/>
      <c r="D662" s="24"/>
      <c r="E662" s="24"/>
      <c r="F662" s="24"/>
      <c r="G662" s="109"/>
      <c r="H662" s="109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U662" s="24"/>
      <c r="V662" s="24"/>
      <c r="W662" s="24"/>
      <c r="X662" s="24"/>
    </row>
    <row r="663" spans="1:24" s="23" customFormat="1">
      <c r="A663" s="24"/>
      <c r="B663" s="24"/>
      <c r="C663" s="24"/>
      <c r="D663" s="24"/>
      <c r="E663" s="24"/>
      <c r="F663" s="24"/>
      <c r="G663" s="109"/>
      <c r="H663" s="109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U663" s="24"/>
      <c r="V663" s="24"/>
      <c r="W663" s="24"/>
      <c r="X663" s="24"/>
    </row>
    <row r="664" spans="1:24" s="23" customFormat="1">
      <c r="A664" s="24"/>
      <c r="B664" s="24"/>
      <c r="C664" s="24"/>
      <c r="D664" s="24"/>
      <c r="E664" s="24"/>
      <c r="F664" s="24"/>
      <c r="G664" s="109"/>
      <c r="H664" s="109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U664" s="24"/>
      <c r="V664" s="24"/>
      <c r="W664" s="24"/>
      <c r="X664" s="24"/>
    </row>
    <row r="665" spans="1:24" s="23" customFormat="1">
      <c r="A665" s="24"/>
      <c r="B665" s="24"/>
      <c r="C665" s="24"/>
      <c r="D665" s="24"/>
      <c r="E665" s="24"/>
      <c r="F665" s="24"/>
      <c r="G665" s="109"/>
      <c r="H665" s="109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U665" s="24"/>
      <c r="V665" s="24"/>
      <c r="W665" s="24"/>
      <c r="X665" s="24"/>
    </row>
    <row r="666" spans="1:24" s="23" customFormat="1">
      <c r="A666" s="24"/>
      <c r="B666" s="24"/>
      <c r="C666" s="24"/>
      <c r="D666" s="24"/>
      <c r="E666" s="24"/>
      <c r="F666" s="24"/>
      <c r="G666" s="109"/>
      <c r="H666" s="109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U666" s="24"/>
      <c r="V666" s="24"/>
      <c r="W666" s="24"/>
      <c r="X666" s="24"/>
    </row>
    <row r="667" spans="1:24" s="23" customFormat="1">
      <c r="A667" s="24"/>
      <c r="B667" s="24"/>
      <c r="C667" s="24"/>
      <c r="D667" s="24"/>
      <c r="E667" s="24"/>
      <c r="F667" s="24"/>
      <c r="G667" s="109"/>
      <c r="H667" s="109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U667" s="24"/>
      <c r="V667" s="24"/>
      <c r="W667" s="24"/>
      <c r="X667" s="24"/>
    </row>
    <row r="668" spans="1:24" s="23" customFormat="1">
      <c r="A668" s="24"/>
      <c r="B668" s="24"/>
      <c r="C668" s="24"/>
      <c r="D668" s="24"/>
      <c r="E668" s="24"/>
      <c r="F668" s="24"/>
      <c r="G668" s="109"/>
      <c r="H668" s="109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U668" s="24"/>
      <c r="V668" s="24"/>
      <c r="W668" s="24"/>
      <c r="X668" s="24"/>
    </row>
    <row r="669" spans="1:24" s="23" customFormat="1">
      <c r="A669" s="24"/>
      <c r="B669" s="24"/>
      <c r="C669" s="24"/>
      <c r="D669" s="24"/>
      <c r="E669" s="24"/>
      <c r="F669" s="24"/>
      <c r="G669" s="109"/>
      <c r="H669" s="109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U669" s="24"/>
      <c r="V669" s="24"/>
      <c r="W669" s="24"/>
      <c r="X669" s="24"/>
    </row>
    <row r="670" spans="1:24" s="23" customFormat="1">
      <c r="A670" s="24"/>
      <c r="B670" s="24"/>
      <c r="C670" s="24"/>
      <c r="D670" s="24"/>
      <c r="E670" s="24"/>
      <c r="F670" s="24"/>
      <c r="G670" s="109"/>
      <c r="H670" s="109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U670" s="24"/>
      <c r="V670" s="24"/>
      <c r="W670" s="24"/>
      <c r="X670" s="24"/>
    </row>
    <row r="671" spans="1:24" s="23" customFormat="1">
      <c r="A671" s="24"/>
      <c r="B671" s="24"/>
      <c r="C671" s="24"/>
      <c r="D671" s="24"/>
      <c r="E671" s="24"/>
      <c r="F671" s="24"/>
      <c r="G671" s="109"/>
      <c r="H671" s="109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U671" s="24"/>
      <c r="V671" s="24"/>
      <c r="W671" s="24"/>
      <c r="X671" s="24"/>
    </row>
    <row r="672" spans="1:24" s="23" customFormat="1">
      <c r="A672" s="24"/>
      <c r="B672" s="24"/>
      <c r="C672" s="24"/>
      <c r="D672" s="24"/>
      <c r="E672" s="24"/>
      <c r="F672" s="24"/>
      <c r="G672" s="109"/>
      <c r="H672" s="109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U672" s="24"/>
      <c r="V672" s="24"/>
      <c r="W672" s="24"/>
      <c r="X672" s="24"/>
    </row>
    <row r="673" spans="1:24" s="23" customFormat="1">
      <c r="A673" s="24"/>
      <c r="B673" s="24"/>
      <c r="C673" s="24"/>
      <c r="D673" s="24"/>
      <c r="E673" s="24"/>
      <c r="F673" s="24"/>
      <c r="G673" s="109"/>
      <c r="H673" s="109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U673" s="24"/>
      <c r="V673" s="24"/>
      <c r="W673" s="24"/>
      <c r="X673" s="24"/>
    </row>
    <row r="674" spans="1:24" s="23" customFormat="1">
      <c r="A674" s="24"/>
      <c r="B674" s="24"/>
      <c r="C674" s="24"/>
      <c r="D674" s="24"/>
      <c r="E674" s="24"/>
      <c r="F674" s="24"/>
      <c r="G674" s="109"/>
      <c r="H674" s="109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U674" s="24"/>
      <c r="V674" s="24"/>
      <c r="W674" s="24"/>
      <c r="X674" s="24"/>
    </row>
    <row r="675" spans="1:24" s="23" customFormat="1">
      <c r="A675" s="24"/>
      <c r="B675" s="24"/>
      <c r="C675" s="24"/>
      <c r="D675" s="24"/>
      <c r="E675" s="24"/>
      <c r="F675" s="24"/>
      <c r="G675" s="109"/>
      <c r="H675" s="109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U675" s="24"/>
      <c r="V675" s="24"/>
      <c r="W675" s="24"/>
      <c r="X675" s="24"/>
    </row>
    <row r="676" spans="1:24" s="23" customFormat="1">
      <c r="A676" s="24"/>
      <c r="B676" s="24"/>
      <c r="C676" s="24"/>
      <c r="D676" s="24"/>
      <c r="E676" s="24"/>
      <c r="F676" s="24"/>
      <c r="G676" s="109"/>
      <c r="H676" s="109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U676" s="24"/>
      <c r="V676" s="24"/>
      <c r="W676" s="24"/>
      <c r="X676" s="24"/>
    </row>
    <row r="677" spans="1:24" s="23" customFormat="1">
      <c r="A677" s="24"/>
      <c r="B677" s="24"/>
      <c r="C677" s="24"/>
      <c r="D677" s="24"/>
      <c r="E677" s="24"/>
      <c r="F677" s="24"/>
      <c r="G677" s="109"/>
      <c r="H677" s="109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U677" s="24"/>
      <c r="V677" s="24"/>
      <c r="W677" s="24"/>
      <c r="X677" s="24"/>
    </row>
    <row r="678" spans="1:24" s="23" customFormat="1">
      <c r="A678" s="24"/>
      <c r="B678" s="24"/>
      <c r="C678" s="24"/>
      <c r="D678" s="24"/>
      <c r="E678" s="24"/>
      <c r="F678" s="24"/>
      <c r="G678" s="109"/>
      <c r="H678" s="109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U678" s="24"/>
      <c r="V678" s="24"/>
      <c r="W678" s="24"/>
      <c r="X678" s="24"/>
    </row>
    <row r="679" spans="1:24" s="23" customFormat="1">
      <c r="A679" s="24"/>
      <c r="B679" s="24"/>
      <c r="C679" s="24"/>
      <c r="D679" s="24"/>
      <c r="E679" s="24"/>
      <c r="F679" s="24"/>
      <c r="G679" s="109"/>
      <c r="H679" s="109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U679" s="24"/>
      <c r="V679" s="24"/>
      <c r="W679" s="24"/>
      <c r="X679" s="24"/>
    </row>
    <row r="680" spans="1:24" s="23" customFormat="1">
      <c r="A680" s="24"/>
      <c r="B680" s="24"/>
      <c r="C680" s="24"/>
      <c r="D680" s="24"/>
      <c r="E680" s="24"/>
      <c r="F680" s="24"/>
      <c r="G680" s="109"/>
      <c r="H680" s="109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U680" s="24"/>
      <c r="V680" s="24"/>
      <c r="W680" s="24"/>
      <c r="X680" s="24"/>
    </row>
    <row r="681" spans="1:24" s="23" customFormat="1">
      <c r="A681" s="24"/>
      <c r="B681" s="24"/>
      <c r="C681" s="24"/>
      <c r="D681" s="24"/>
      <c r="E681" s="24"/>
      <c r="F681" s="24"/>
      <c r="G681" s="109"/>
      <c r="H681" s="109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U681" s="24"/>
      <c r="V681" s="24"/>
      <c r="W681" s="24"/>
      <c r="X681" s="24"/>
    </row>
    <row r="682" spans="1:24" s="23" customFormat="1">
      <c r="A682" s="24"/>
      <c r="B682" s="24"/>
      <c r="C682" s="24"/>
      <c r="D682" s="24"/>
      <c r="E682" s="24"/>
      <c r="F682" s="24"/>
      <c r="G682" s="109"/>
      <c r="H682" s="109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U682" s="24"/>
      <c r="V682" s="24"/>
      <c r="W682" s="24"/>
      <c r="X682" s="24"/>
    </row>
    <row r="683" spans="1:24" s="23" customFormat="1">
      <c r="A683" s="24"/>
      <c r="B683" s="24"/>
      <c r="C683" s="24"/>
      <c r="D683" s="24"/>
      <c r="E683" s="24"/>
      <c r="F683" s="24"/>
      <c r="G683" s="109"/>
      <c r="H683" s="109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U683" s="24"/>
      <c r="V683" s="24"/>
      <c r="W683" s="24"/>
      <c r="X683" s="24"/>
    </row>
    <row r="684" spans="1:24" s="23" customFormat="1">
      <c r="A684" s="24"/>
      <c r="B684" s="24"/>
      <c r="C684" s="24"/>
      <c r="D684" s="24"/>
      <c r="E684" s="24"/>
      <c r="F684" s="24"/>
      <c r="G684" s="109"/>
      <c r="H684" s="109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U684" s="24"/>
      <c r="V684" s="24"/>
      <c r="W684" s="24"/>
      <c r="X684" s="24"/>
    </row>
    <row r="685" spans="1:24" s="23" customFormat="1">
      <c r="A685" s="24"/>
      <c r="B685" s="24"/>
      <c r="C685" s="24"/>
      <c r="D685" s="24"/>
      <c r="E685" s="24"/>
      <c r="F685" s="24"/>
      <c r="G685" s="109"/>
      <c r="H685" s="109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U685" s="24"/>
      <c r="V685" s="24"/>
      <c r="W685" s="24"/>
      <c r="X685" s="24"/>
    </row>
    <row r="686" spans="1:24" s="23" customFormat="1">
      <c r="A686" s="24"/>
      <c r="B686" s="24"/>
      <c r="C686" s="24"/>
      <c r="D686" s="24"/>
      <c r="E686" s="24"/>
      <c r="F686" s="24"/>
      <c r="G686" s="109"/>
      <c r="H686" s="109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U686" s="24"/>
      <c r="V686" s="24"/>
      <c r="W686" s="24"/>
      <c r="X686" s="24"/>
    </row>
    <row r="687" spans="1:24" s="23" customFormat="1">
      <c r="A687" s="24"/>
      <c r="B687" s="24"/>
      <c r="C687" s="24"/>
      <c r="D687" s="24"/>
      <c r="E687" s="24"/>
      <c r="F687" s="24"/>
      <c r="G687" s="109"/>
      <c r="H687" s="109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U687" s="24"/>
      <c r="V687" s="24"/>
      <c r="W687" s="24"/>
      <c r="X687" s="24"/>
    </row>
    <row r="688" spans="1:24" s="23" customFormat="1">
      <c r="A688" s="24"/>
      <c r="B688" s="24"/>
      <c r="C688" s="24"/>
      <c r="D688" s="24"/>
      <c r="E688" s="24"/>
      <c r="F688" s="24"/>
      <c r="G688" s="109"/>
      <c r="H688" s="109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U688" s="24"/>
      <c r="V688" s="24"/>
      <c r="W688" s="24"/>
      <c r="X688" s="24"/>
    </row>
    <row r="689" spans="1:24" s="23" customFormat="1">
      <c r="A689" s="24"/>
      <c r="B689" s="24"/>
      <c r="C689" s="24"/>
      <c r="D689" s="24"/>
      <c r="E689" s="24"/>
      <c r="F689" s="24"/>
      <c r="G689" s="109"/>
      <c r="H689" s="109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U689" s="24"/>
      <c r="V689" s="24"/>
      <c r="W689" s="24"/>
      <c r="X689" s="24"/>
    </row>
    <row r="690" spans="1:24" s="23" customFormat="1">
      <c r="A690" s="24"/>
      <c r="B690" s="24"/>
      <c r="C690" s="24"/>
      <c r="D690" s="24"/>
      <c r="E690" s="24"/>
      <c r="F690" s="24"/>
      <c r="G690" s="109"/>
      <c r="H690" s="109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U690" s="24"/>
      <c r="V690" s="24"/>
      <c r="W690" s="24"/>
      <c r="X690" s="24"/>
    </row>
    <row r="691" spans="1:24" s="23" customFormat="1">
      <c r="A691" s="24"/>
      <c r="B691" s="24"/>
      <c r="C691" s="24"/>
      <c r="D691" s="24"/>
      <c r="E691" s="24"/>
      <c r="F691" s="24"/>
      <c r="G691" s="109"/>
      <c r="H691" s="109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U691" s="24"/>
      <c r="V691" s="24"/>
      <c r="W691" s="24"/>
      <c r="X691" s="24"/>
    </row>
    <row r="692" spans="1:24" s="23" customFormat="1">
      <c r="A692" s="24"/>
      <c r="B692" s="24"/>
      <c r="C692" s="24"/>
      <c r="D692" s="24"/>
      <c r="E692" s="24"/>
      <c r="F692" s="24"/>
      <c r="G692" s="109"/>
      <c r="H692" s="109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U692" s="24"/>
      <c r="V692" s="24"/>
      <c r="W692" s="24"/>
      <c r="X692" s="24"/>
    </row>
    <row r="693" spans="1:24" s="23" customFormat="1">
      <c r="A693" s="24"/>
      <c r="B693" s="24"/>
      <c r="C693" s="24"/>
      <c r="D693" s="24"/>
      <c r="E693" s="24"/>
      <c r="F693" s="24"/>
      <c r="G693" s="109"/>
      <c r="H693" s="109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U693" s="24"/>
      <c r="V693" s="24"/>
      <c r="W693" s="24"/>
      <c r="X693" s="24"/>
    </row>
    <row r="694" spans="1:24" s="23" customFormat="1">
      <c r="A694" s="24"/>
      <c r="B694" s="24"/>
      <c r="C694" s="24"/>
      <c r="D694" s="24"/>
      <c r="E694" s="24"/>
      <c r="F694" s="24"/>
      <c r="G694" s="109"/>
      <c r="H694" s="109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U694" s="24"/>
      <c r="V694" s="24"/>
      <c r="W694" s="24"/>
      <c r="X694" s="24"/>
    </row>
    <row r="695" spans="1:24" s="23" customFormat="1">
      <c r="A695" s="24"/>
      <c r="B695" s="24"/>
      <c r="C695" s="24"/>
      <c r="D695" s="24"/>
      <c r="E695" s="24"/>
      <c r="F695" s="24"/>
      <c r="G695" s="109"/>
      <c r="H695" s="109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U695" s="24"/>
      <c r="V695" s="24"/>
      <c r="W695" s="24"/>
      <c r="X695" s="24"/>
    </row>
    <row r="696" spans="1:24" s="23" customFormat="1">
      <c r="A696" s="24"/>
      <c r="B696" s="24"/>
      <c r="C696" s="24"/>
      <c r="D696" s="24"/>
      <c r="E696" s="24"/>
      <c r="F696" s="24"/>
      <c r="G696" s="109"/>
      <c r="H696" s="109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U696" s="24"/>
      <c r="V696" s="24"/>
      <c r="W696" s="24"/>
      <c r="X696" s="24"/>
    </row>
    <row r="697" spans="1:24" s="23" customFormat="1">
      <c r="A697" s="24"/>
      <c r="B697" s="24"/>
      <c r="C697" s="24"/>
      <c r="D697" s="24"/>
      <c r="E697" s="24"/>
      <c r="F697" s="24"/>
      <c r="G697" s="109"/>
      <c r="H697" s="109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U697" s="24"/>
      <c r="V697" s="24"/>
      <c r="W697" s="24"/>
      <c r="X697" s="24"/>
    </row>
    <row r="698" spans="1:24" s="23" customFormat="1">
      <c r="A698" s="24"/>
      <c r="B698" s="24"/>
      <c r="C698" s="24"/>
      <c r="D698" s="24"/>
      <c r="E698" s="24"/>
      <c r="F698" s="24"/>
      <c r="G698" s="109"/>
      <c r="H698" s="109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U698" s="24"/>
      <c r="V698" s="24"/>
      <c r="W698" s="24"/>
      <c r="X698" s="24"/>
    </row>
    <row r="699" spans="1:24" s="23" customFormat="1">
      <c r="A699" s="24"/>
      <c r="B699" s="24"/>
      <c r="C699" s="24"/>
      <c r="D699" s="24"/>
      <c r="E699" s="24"/>
      <c r="F699" s="24"/>
      <c r="G699" s="109"/>
      <c r="H699" s="109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U699" s="24"/>
      <c r="V699" s="24"/>
      <c r="W699" s="24"/>
      <c r="X699" s="24"/>
    </row>
    <row r="700" spans="1:24" s="23" customFormat="1">
      <c r="A700" s="24"/>
      <c r="B700" s="24"/>
      <c r="C700" s="24"/>
      <c r="D700" s="24"/>
      <c r="E700" s="24"/>
      <c r="F700" s="24"/>
      <c r="G700" s="109"/>
      <c r="H700" s="109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U700" s="24"/>
      <c r="V700" s="24"/>
      <c r="W700" s="24"/>
      <c r="X700" s="24"/>
    </row>
    <row r="701" spans="1:24" s="23" customFormat="1">
      <c r="A701" s="24"/>
      <c r="B701" s="24"/>
      <c r="C701" s="24"/>
      <c r="D701" s="24"/>
      <c r="E701" s="24"/>
      <c r="F701" s="24"/>
      <c r="G701" s="109"/>
      <c r="H701" s="109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U701" s="24"/>
      <c r="V701" s="24"/>
      <c r="W701" s="24"/>
      <c r="X701" s="24"/>
    </row>
    <row r="702" spans="1:24" s="23" customFormat="1">
      <c r="A702" s="24"/>
      <c r="B702" s="24"/>
      <c r="C702" s="24"/>
      <c r="D702" s="24"/>
      <c r="E702" s="24"/>
      <c r="F702" s="24"/>
      <c r="G702" s="109"/>
      <c r="H702" s="109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U702" s="24"/>
      <c r="V702" s="24"/>
      <c r="W702" s="24"/>
      <c r="X702" s="24"/>
    </row>
    <row r="703" spans="1:24" s="23" customFormat="1">
      <c r="A703" s="24"/>
      <c r="B703" s="24"/>
      <c r="C703" s="24"/>
      <c r="D703" s="24"/>
      <c r="E703" s="24"/>
      <c r="F703" s="24"/>
      <c r="G703" s="109"/>
      <c r="H703" s="109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U703" s="24"/>
      <c r="V703" s="24"/>
      <c r="W703" s="24"/>
      <c r="X703" s="24"/>
    </row>
    <row r="704" spans="1:24" s="23" customFormat="1">
      <c r="A704" s="24"/>
      <c r="B704" s="24"/>
      <c r="C704" s="24"/>
      <c r="D704" s="24"/>
      <c r="E704" s="24"/>
      <c r="F704" s="24"/>
      <c r="G704" s="109"/>
      <c r="H704" s="109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U704" s="24"/>
      <c r="V704" s="24"/>
      <c r="W704" s="24"/>
      <c r="X704" s="24"/>
    </row>
    <row r="705" spans="1:24" s="23" customFormat="1">
      <c r="A705" s="24"/>
      <c r="B705" s="24"/>
      <c r="C705" s="24"/>
      <c r="D705" s="24"/>
      <c r="E705" s="24"/>
      <c r="F705" s="24"/>
      <c r="G705" s="109"/>
      <c r="H705" s="109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U705" s="24"/>
      <c r="V705" s="24"/>
      <c r="W705" s="24"/>
      <c r="X705" s="24"/>
    </row>
    <row r="706" spans="1:24" s="23" customFormat="1">
      <c r="A706" s="24"/>
      <c r="B706" s="24"/>
      <c r="C706" s="24"/>
      <c r="D706" s="24"/>
      <c r="E706" s="24"/>
      <c r="F706" s="24"/>
      <c r="G706" s="109"/>
      <c r="H706" s="109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U706" s="24"/>
      <c r="V706" s="24"/>
      <c r="W706" s="24"/>
      <c r="X706" s="24"/>
    </row>
    <row r="707" spans="1:24" s="23" customFormat="1">
      <c r="A707" s="24"/>
      <c r="B707" s="24"/>
      <c r="C707" s="24"/>
      <c r="D707" s="24"/>
      <c r="E707" s="24"/>
      <c r="F707" s="24"/>
      <c r="G707" s="109"/>
      <c r="H707" s="109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U707" s="24"/>
      <c r="V707" s="24"/>
      <c r="W707" s="24"/>
      <c r="X707" s="24"/>
    </row>
    <row r="708" spans="1:24" s="23" customFormat="1">
      <c r="A708" s="24"/>
      <c r="B708" s="24"/>
      <c r="C708" s="24"/>
      <c r="D708" s="24"/>
      <c r="E708" s="24"/>
      <c r="F708" s="24"/>
      <c r="G708" s="109"/>
      <c r="H708" s="109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U708" s="24"/>
      <c r="V708" s="24"/>
      <c r="W708" s="24"/>
      <c r="X708" s="24"/>
    </row>
    <row r="709" spans="1:24" s="23" customFormat="1">
      <c r="A709" s="24"/>
      <c r="B709" s="24"/>
      <c r="C709" s="24"/>
      <c r="D709" s="24"/>
      <c r="E709" s="24"/>
      <c r="F709" s="24"/>
      <c r="G709" s="109"/>
      <c r="H709" s="109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U709" s="24"/>
      <c r="V709" s="24"/>
      <c r="W709" s="24"/>
      <c r="X709" s="24"/>
    </row>
    <row r="710" spans="1:24" s="23" customFormat="1">
      <c r="A710" s="24"/>
      <c r="B710" s="24"/>
      <c r="C710" s="24"/>
      <c r="D710" s="24"/>
      <c r="E710" s="24"/>
      <c r="F710" s="24"/>
      <c r="G710" s="109"/>
      <c r="H710" s="109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U710" s="24"/>
      <c r="V710" s="24"/>
      <c r="W710" s="24"/>
      <c r="X710" s="24"/>
    </row>
    <row r="711" spans="1:24" s="23" customFormat="1">
      <c r="A711" s="24"/>
      <c r="B711" s="24"/>
      <c r="C711" s="24"/>
      <c r="D711" s="24"/>
      <c r="E711" s="24"/>
      <c r="F711" s="24"/>
      <c r="G711" s="109"/>
      <c r="H711" s="109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U711" s="24"/>
      <c r="V711" s="24"/>
      <c r="W711" s="24"/>
      <c r="X711" s="24"/>
    </row>
    <row r="712" spans="1:24" s="23" customFormat="1">
      <c r="A712" s="24"/>
      <c r="B712" s="24"/>
      <c r="C712" s="24"/>
      <c r="D712" s="24"/>
      <c r="E712" s="24"/>
      <c r="F712" s="24"/>
      <c r="G712" s="109"/>
      <c r="H712" s="109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U712" s="24"/>
      <c r="V712" s="24"/>
      <c r="W712" s="24"/>
      <c r="X712" s="24"/>
    </row>
    <row r="713" spans="1:24" s="23" customFormat="1">
      <c r="A713" s="24"/>
      <c r="B713" s="24"/>
      <c r="C713" s="24"/>
      <c r="D713" s="24"/>
      <c r="E713" s="24"/>
      <c r="F713" s="24"/>
      <c r="G713" s="109"/>
      <c r="H713" s="109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U713" s="24"/>
      <c r="V713" s="24"/>
      <c r="W713" s="24"/>
      <c r="X713" s="24"/>
    </row>
    <row r="714" spans="1:24" s="23" customFormat="1">
      <c r="A714" s="24"/>
      <c r="B714" s="24"/>
      <c r="C714" s="24"/>
      <c r="D714" s="24"/>
      <c r="E714" s="24"/>
      <c r="F714" s="24"/>
      <c r="G714" s="109"/>
      <c r="H714" s="109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U714" s="24"/>
      <c r="V714" s="24"/>
      <c r="W714" s="24"/>
      <c r="X714" s="24"/>
    </row>
    <row r="715" spans="1:24" s="23" customFormat="1">
      <c r="A715" s="24"/>
      <c r="B715" s="24"/>
      <c r="C715" s="24"/>
      <c r="D715" s="24"/>
      <c r="E715" s="24"/>
      <c r="F715" s="24"/>
      <c r="G715" s="109"/>
      <c r="H715" s="109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U715" s="24"/>
      <c r="V715" s="24"/>
      <c r="W715" s="24"/>
      <c r="X715" s="24"/>
    </row>
    <row r="716" spans="1:24" s="23" customFormat="1">
      <c r="A716" s="24"/>
      <c r="B716" s="24"/>
      <c r="C716" s="24"/>
      <c r="D716" s="24"/>
      <c r="E716" s="24"/>
      <c r="F716" s="24"/>
      <c r="G716" s="109"/>
      <c r="H716" s="109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U716" s="24"/>
      <c r="V716" s="24"/>
      <c r="W716" s="24"/>
      <c r="X716" s="24"/>
    </row>
    <row r="717" spans="1:24" s="23" customFormat="1">
      <c r="A717" s="24"/>
      <c r="B717" s="24"/>
      <c r="C717" s="24"/>
      <c r="D717" s="24"/>
      <c r="E717" s="24"/>
      <c r="F717" s="24"/>
      <c r="G717" s="109"/>
      <c r="H717" s="109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U717" s="24"/>
      <c r="V717" s="24"/>
      <c r="W717" s="24"/>
      <c r="X717" s="24"/>
    </row>
    <row r="718" spans="1:24" s="23" customFormat="1">
      <c r="A718" s="24"/>
      <c r="B718" s="24"/>
      <c r="C718" s="24"/>
      <c r="D718" s="24"/>
      <c r="E718" s="24"/>
      <c r="F718" s="24"/>
      <c r="G718" s="109"/>
      <c r="H718" s="109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U718" s="24"/>
      <c r="V718" s="24"/>
      <c r="W718" s="24"/>
      <c r="X718" s="24"/>
    </row>
    <row r="719" spans="1:24" s="23" customFormat="1">
      <c r="A719" s="24"/>
      <c r="B719" s="24"/>
      <c r="C719" s="24"/>
      <c r="D719" s="24"/>
      <c r="E719" s="24"/>
      <c r="F719" s="24"/>
      <c r="G719" s="109"/>
      <c r="H719" s="109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U719" s="24"/>
      <c r="V719" s="24"/>
      <c r="W719" s="24"/>
      <c r="X719" s="24"/>
    </row>
    <row r="720" spans="1:24" s="23" customFormat="1">
      <c r="A720" s="24"/>
      <c r="B720" s="24"/>
      <c r="C720" s="24"/>
      <c r="D720" s="24"/>
      <c r="E720" s="24"/>
      <c r="F720" s="24"/>
      <c r="G720" s="109"/>
      <c r="H720" s="109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U720" s="24"/>
      <c r="V720" s="24"/>
      <c r="W720" s="24"/>
      <c r="X720" s="24"/>
    </row>
    <row r="721" spans="1:24" s="23" customFormat="1">
      <c r="A721" s="24"/>
      <c r="B721" s="24"/>
      <c r="C721" s="24"/>
      <c r="D721" s="24"/>
      <c r="E721" s="24"/>
      <c r="F721" s="24"/>
      <c r="G721" s="109"/>
      <c r="H721" s="109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U721" s="24"/>
      <c r="V721" s="24"/>
      <c r="W721" s="24"/>
      <c r="X721" s="24"/>
    </row>
    <row r="722" spans="1:24" s="23" customFormat="1">
      <c r="A722" s="24"/>
      <c r="B722" s="24"/>
      <c r="C722" s="24"/>
      <c r="D722" s="24"/>
      <c r="E722" s="24"/>
      <c r="F722" s="24"/>
      <c r="G722" s="109"/>
      <c r="H722" s="109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U722" s="24"/>
      <c r="V722" s="24"/>
      <c r="W722" s="24"/>
      <c r="X722" s="24"/>
    </row>
    <row r="723" spans="1:24" s="23" customFormat="1">
      <c r="A723" s="24"/>
      <c r="B723" s="24"/>
      <c r="C723" s="24"/>
      <c r="D723" s="24"/>
      <c r="E723" s="24"/>
      <c r="F723" s="24"/>
      <c r="G723" s="109"/>
      <c r="H723" s="109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U723" s="24"/>
      <c r="V723" s="24"/>
      <c r="W723" s="24"/>
      <c r="X723" s="24"/>
    </row>
    <row r="724" spans="1:24" s="23" customFormat="1">
      <c r="A724" s="24"/>
      <c r="B724" s="24"/>
      <c r="C724" s="24"/>
      <c r="D724" s="24"/>
      <c r="E724" s="24"/>
      <c r="F724" s="24"/>
      <c r="G724" s="109"/>
      <c r="H724" s="109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U724" s="24"/>
      <c r="V724" s="24"/>
      <c r="W724" s="24"/>
      <c r="X724" s="24"/>
    </row>
    <row r="725" spans="1:24" s="23" customFormat="1">
      <c r="A725" s="24"/>
      <c r="B725" s="24"/>
      <c r="C725" s="24"/>
      <c r="D725" s="24"/>
      <c r="E725" s="24"/>
      <c r="F725" s="24"/>
      <c r="G725" s="109"/>
      <c r="H725" s="109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U725" s="24"/>
      <c r="V725" s="24"/>
      <c r="W725" s="24"/>
      <c r="X725" s="24"/>
    </row>
    <row r="726" spans="1:24" s="23" customFormat="1">
      <c r="A726" s="24"/>
      <c r="B726" s="24"/>
      <c r="C726" s="24"/>
      <c r="D726" s="24"/>
      <c r="E726" s="24"/>
      <c r="F726" s="24"/>
      <c r="G726" s="109"/>
      <c r="H726" s="109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U726" s="24"/>
      <c r="V726" s="24"/>
      <c r="W726" s="24"/>
      <c r="X726" s="24"/>
    </row>
    <row r="727" spans="1:24" s="23" customFormat="1">
      <c r="A727" s="24"/>
      <c r="B727" s="24"/>
      <c r="C727" s="24"/>
      <c r="D727" s="24"/>
      <c r="E727" s="24"/>
      <c r="F727" s="24"/>
      <c r="G727" s="109"/>
      <c r="H727" s="109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U727" s="24"/>
      <c r="V727" s="24"/>
      <c r="W727" s="24"/>
      <c r="X727" s="24"/>
    </row>
    <row r="728" spans="1:24" s="23" customFormat="1">
      <c r="A728" s="24"/>
      <c r="B728" s="24"/>
      <c r="C728" s="24"/>
      <c r="D728" s="24"/>
      <c r="E728" s="24"/>
      <c r="F728" s="24"/>
      <c r="G728" s="109"/>
      <c r="H728" s="109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U728" s="24"/>
      <c r="V728" s="24"/>
      <c r="W728" s="24"/>
      <c r="X728" s="24"/>
    </row>
    <row r="729" spans="1:24" s="23" customFormat="1">
      <c r="A729" s="24"/>
      <c r="B729" s="24"/>
      <c r="C729" s="24"/>
      <c r="D729" s="24"/>
      <c r="E729" s="24"/>
      <c r="F729" s="24"/>
      <c r="G729" s="109"/>
      <c r="H729" s="109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U729" s="24"/>
      <c r="V729" s="24"/>
      <c r="W729" s="24"/>
      <c r="X729" s="24"/>
    </row>
    <row r="730" spans="1:24" s="23" customFormat="1">
      <c r="A730" s="24"/>
      <c r="B730" s="24"/>
      <c r="C730" s="24"/>
      <c r="D730" s="24"/>
      <c r="E730" s="24"/>
      <c r="F730" s="24"/>
      <c r="G730" s="109"/>
      <c r="H730" s="109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U730" s="24"/>
      <c r="V730" s="24"/>
      <c r="W730" s="24"/>
      <c r="X730" s="24"/>
    </row>
    <row r="731" spans="1:24" s="23" customFormat="1">
      <c r="A731" s="24"/>
      <c r="B731" s="24"/>
      <c r="C731" s="24"/>
      <c r="D731" s="24"/>
      <c r="E731" s="24"/>
      <c r="F731" s="24"/>
      <c r="G731" s="109"/>
      <c r="H731" s="109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U731" s="24"/>
      <c r="V731" s="24"/>
      <c r="W731" s="24"/>
      <c r="X731" s="24"/>
    </row>
    <row r="732" spans="1:24" s="23" customFormat="1">
      <c r="A732" s="24"/>
      <c r="B732" s="24"/>
      <c r="C732" s="24"/>
      <c r="D732" s="24"/>
      <c r="E732" s="24"/>
      <c r="F732" s="24"/>
      <c r="G732" s="109"/>
      <c r="H732" s="109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U732" s="24"/>
      <c r="V732" s="24"/>
      <c r="W732" s="24"/>
      <c r="X732" s="24"/>
    </row>
    <row r="733" spans="1:24" s="23" customFormat="1">
      <c r="A733" s="24"/>
      <c r="B733" s="24"/>
      <c r="C733" s="24"/>
      <c r="D733" s="24"/>
      <c r="E733" s="24"/>
      <c r="F733" s="24"/>
      <c r="G733" s="109"/>
      <c r="H733" s="109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U733" s="24"/>
      <c r="V733" s="24"/>
      <c r="W733" s="24"/>
      <c r="X733" s="24"/>
    </row>
    <row r="734" spans="1:24" s="23" customFormat="1">
      <c r="A734" s="24"/>
      <c r="B734" s="24"/>
      <c r="C734" s="24"/>
      <c r="D734" s="24"/>
      <c r="E734" s="24"/>
      <c r="F734" s="24"/>
      <c r="G734" s="109"/>
      <c r="H734" s="109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U734" s="24"/>
      <c r="V734" s="24"/>
      <c r="W734" s="24"/>
      <c r="X734" s="24"/>
    </row>
    <row r="735" spans="1:24" s="23" customFormat="1">
      <c r="A735" s="24"/>
      <c r="B735" s="24"/>
      <c r="C735" s="24"/>
      <c r="D735" s="24"/>
      <c r="E735" s="24"/>
      <c r="F735" s="24"/>
      <c r="G735" s="109"/>
      <c r="H735" s="109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U735" s="24"/>
      <c r="V735" s="24"/>
      <c r="W735" s="24"/>
      <c r="X735" s="24"/>
    </row>
    <row r="736" spans="1:24" s="23" customFormat="1">
      <c r="A736" s="24"/>
      <c r="B736" s="24"/>
      <c r="C736" s="24"/>
      <c r="D736" s="24"/>
      <c r="E736" s="24"/>
      <c r="F736" s="24"/>
      <c r="G736" s="109"/>
      <c r="H736" s="109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U736" s="24"/>
      <c r="V736" s="24"/>
      <c r="W736" s="24"/>
      <c r="X736" s="24"/>
    </row>
    <row r="737" spans="1:24" s="23" customFormat="1">
      <c r="A737" s="24"/>
      <c r="B737" s="24"/>
      <c r="C737" s="24"/>
      <c r="D737" s="24"/>
      <c r="E737" s="24"/>
      <c r="F737" s="24"/>
      <c r="G737" s="109"/>
      <c r="H737" s="109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U737" s="24"/>
      <c r="V737" s="24"/>
      <c r="W737" s="24"/>
      <c r="X737" s="24"/>
    </row>
    <row r="738" spans="1:24" s="23" customFormat="1">
      <c r="A738" s="24"/>
      <c r="B738" s="24"/>
      <c r="C738" s="24"/>
      <c r="D738" s="24"/>
      <c r="E738" s="24"/>
      <c r="F738" s="24"/>
      <c r="G738" s="109"/>
      <c r="H738" s="109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U738" s="24"/>
      <c r="V738" s="24"/>
      <c r="W738" s="24"/>
      <c r="X738" s="24"/>
    </row>
    <row r="739" spans="1:24" s="23" customFormat="1">
      <c r="A739" s="24"/>
      <c r="B739" s="24"/>
      <c r="C739" s="24"/>
      <c r="D739" s="24"/>
      <c r="E739" s="24"/>
      <c r="F739" s="24"/>
      <c r="G739" s="109"/>
      <c r="H739" s="109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U739" s="24"/>
      <c r="V739" s="24"/>
      <c r="W739" s="24"/>
      <c r="X739" s="24"/>
    </row>
    <row r="740" spans="1:24" s="23" customFormat="1">
      <c r="A740" s="24"/>
      <c r="B740" s="24"/>
      <c r="C740" s="24"/>
      <c r="D740" s="24"/>
      <c r="E740" s="24"/>
      <c r="F740" s="24"/>
      <c r="G740" s="109"/>
      <c r="H740" s="109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U740" s="24"/>
      <c r="V740" s="24"/>
      <c r="W740" s="24"/>
      <c r="X740" s="24"/>
    </row>
    <row r="741" spans="1:24" s="23" customFormat="1">
      <c r="A741" s="24"/>
      <c r="B741" s="24"/>
      <c r="C741" s="24"/>
      <c r="D741" s="24"/>
      <c r="E741" s="24"/>
      <c r="F741" s="24"/>
      <c r="G741" s="109"/>
      <c r="H741" s="109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U741" s="24"/>
      <c r="V741" s="24"/>
      <c r="W741" s="24"/>
      <c r="X741" s="24"/>
    </row>
    <row r="742" spans="1:24" s="23" customFormat="1">
      <c r="A742" s="24"/>
      <c r="B742" s="24"/>
      <c r="C742" s="24"/>
      <c r="D742" s="24"/>
      <c r="E742" s="24"/>
      <c r="F742" s="24"/>
      <c r="G742" s="109"/>
      <c r="H742" s="109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U742" s="24"/>
      <c r="V742" s="24"/>
      <c r="W742" s="24"/>
      <c r="X742" s="24"/>
    </row>
    <row r="743" spans="1:24" s="23" customFormat="1">
      <c r="A743" s="24"/>
      <c r="B743" s="24"/>
      <c r="C743" s="24"/>
      <c r="D743" s="24"/>
      <c r="E743" s="24"/>
      <c r="F743" s="24"/>
      <c r="G743" s="109"/>
      <c r="H743" s="109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U743" s="24"/>
      <c r="V743" s="24"/>
      <c r="W743" s="24"/>
      <c r="X743" s="24"/>
    </row>
    <row r="744" spans="1:24" s="23" customFormat="1">
      <c r="A744" s="24"/>
      <c r="B744" s="24"/>
      <c r="C744" s="24"/>
      <c r="D744" s="24"/>
      <c r="E744" s="24"/>
      <c r="F744" s="24"/>
      <c r="G744" s="109"/>
      <c r="H744" s="109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U744" s="24"/>
      <c r="V744" s="24"/>
      <c r="W744" s="24"/>
      <c r="X744" s="24"/>
    </row>
    <row r="745" spans="1:24" s="23" customFormat="1">
      <c r="A745" s="24"/>
      <c r="B745" s="24"/>
      <c r="C745" s="24"/>
      <c r="D745" s="24"/>
      <c r="E745" s="24"/>
      <c r="F745" s="24"/>
      <c r="G745" s="109"/>
      <c r="H745" s="109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U745" s="24"/>
      <c r="V745" s="24"/>
      <c r="W745" s="24"/>
      <c r="X745" s="24"/>
    </row>
    <row r="746" spans="1:24" s="23" customFormat="1">
      <c r="A746" s="24"/>
      <c r="B746" s="24"/>
      <c r="C746" s="24"/>
      <c r="D746" s="24"/>
      <c r="E746" s="24"/>
      <c r="F746" s="24"/>
      <c r="G746" s="109"/>
      <c r="H746" s="109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U746" s="24"/>
      <c r="V746" s="24"/>
      <c r="W746" s="24"/>
      <c r="X746" s="24"/>
    </row>
    <row r="747" spans="1:24" s="23" customFormat="1">
      <c r="A747" s="24"/>
      <c r="B747" s="24"/>
      <c r="C747" s="24"/>
      <c r="D747" s="24"/>
      <c r="E747" s="24"/>
      <c r="F747" s="24"/>
      <c r="G747" s="109"/>
      <c r="H747" s="109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U747" s="24"/>
      <c r="V747" s="24"/>
      <c r="W747" s="24"/>
      <c r="X747" s="24"/>
    </row>
    <row r="748" spans="1:24" s="23" customFormat="1">
      <c r="A748" s="24"/>
      <c r="B748" s="24"/>
      <c r="C748" s="24"/>
      <c r="D748" s="24"/>
      <c r="E748" s="24"/>
      <c r="F748" s="24"/>
      <c r="G748" s="109"/>
      <c r="H748" s="109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U748" s="24"/>
      <c r="V748" s="24"/>
      <c r="W748" s="24"/>
      <c r="X748" s="24"/>
    </row>
    <row r="749" spans="1:24" s="23" customFormat="1">
      <c r="A749" s="24"/>
      <c r="B749" s="24"/>
      <c r="C749" s="24"/>
      <c r="D749" s="24"/>
      <c r="E749" s="24"/>
      <c r="F749" s="24"/>
      <c r="G749" s="109"/>
      <c r="H749" s="109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U749" s="24"/>
      <c r="V749" s="24"/>
      <c r="W749" s="24"/>
      <c r="X749" s="24"/>
    </row>
    <row r="750" spans="1:24" s="23" customFormat="1">
      <c r="A750" s="24"/>
      <c r="B750" s="24"/>
      <c r="C750" s="24"/>
      <c r="D750" s="24"/>
      <c r="E750" s="24"/>
      <c r="F750" s="24"/>
      <c r="G750" s="109"/>
      <c r="H750" s="109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U750" s="24"/>
      <c r="V750" s="24"/>
      <c r="W750" s="24"/>
      <c r="X750" s="24"/>
    </row>
    <row r="751" spans="1:24" s="23" customFormat="1">
      <c r="A751" s="24"/>
      <c r="B751" s="24"/>
      <c r="C751" s="24"/>
      <c r="D751" s="24"/>
      <c r="E751" s="24"/>
      <c r="F751" s="24"/>
      <c r="G751" s="109"/>
      <c r="H751" s="109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U751" s="24"/>
      <c r="V751" s="24"/>
      <c r="W751" s="24"/>
      <c r="X751" s="24"/>
    </row>
    <row r="752" spans="1:24" s="23" customFormat="1">
      <c r="A752" s="24"/>
      <c r="B752" s="24"/>
      <c r="C752" s="24"/>
      <c r="D752" s="24"/>
      <c r="E752" s="24"/>
      <c r="F752" s="24"/>
      <c r="G752" s="109"/>
      <c r="H752" s="109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U752" s="24"/>
      <c r="V752" s="24"/>
      <c r="W752" s="24"/>
      <c r="X752" s="24"/>
    </row>
    <row r="753" spans="1:24" s="23" customFormat="1">
      <c r="A753" s="24"/>
      <c r="B753" s="24"/>
      <c r="C753" s="24"/>
      <c r="D753" s="24"/>
      <c r="E753" s="24"/>
      <c r="F753" s="24"/>
      <c r="G753" s="109"/>
      <c r="H753" s="109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U753" s="24"/>
      <c r="V753" s="24"/>
      <c r="W753" s="24"/>
      <c r="X753" s="24"/>
    </row>
    <row r="754" spans="1:24" s="23" customFormat="1">
      <c r="A754" s="24"/>
      <c r="B754" s="24"/>
      <c r="C754" s="24"/>
      <c r="D754" s="24"/>
      <c r="E754" s="24"/>
      <c r="F754" s="24"/>
      <c r="G754" s="109"/>
      <c r="H754" s="109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U754" s="24"/>
      <c r="V754" s="24"/>
      <c r="W754" s="24"/>
      <c r="X754" s="24"/>
    </row>
    <row r="755" spans="1:24" s="23" customFormat="1">
      <c r="A755" s="24"/>
      <c r="B755" s="24"/>
      <c r="C755" s="24"/>
      <c r="D755" s="24"/>
      <c r="E755" s="24"/>
      <c r="F755" s="24"/>
      <c r="G755" s="109"/>
      <c r="H755" s="109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U755" s="24"/>
      <c r="V755" s="24"/>
      <c r="W755" s="24"/>
      <c r="X755" s="24"/>
    </row>
    <row r="756" spans="1:24" s="23" customFormat="1">
      <c r="A756" s="24"/>
      <c r="B756" s="24"/>
      <c r="C756" s="24"/>
      <c r="D756" s="24"/>
      <c r="E756" s="24"/>
      <c r="F756" s="24"/>
      <c r="G756" s="109"/>
      <c r="H756" s="109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U756" s="24"/>
      <c r="V756" s="24"/>
      <c r="W756" s="24"/>
      <c r="X756" s="24"/>
    </row>
    <row r="757" spans="1:24" s="23" customFormat="1">
      <c r="A757" s="24"/>
      <c r="B757" s="24"/>
      <c r="C757" s="24"/>
      <c r="D757" s="24"/>
      <c r="E757" s="24"/>
      <c r="F757" s="24"/>
      <c r="G757" s="109"/>
      <c r="H757" s="109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U757" s="24"/>
      <c r="V757" s="24"/>
      <c r="W757" s="24"/>
      <c r="X757" s="24"/>
    </row>
    <row r="758" spans="1:24" s="23" customFormat="1">
      <c r="A758" s="24"/>
      <c r="B758" s="24"/>
      <c r="C758" s="24"/>
      <c r="D758" s="24"/>
      <c r="E758" s="24"/>
      <c r="F758" s="24"/>
      <c r="G758" s="109"/>
      <c r="H758" s="109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U758" s="24"/>
      <c r="V758" s="24"/>
      <c r="W758" s="24"/>
      <c r="X758" s="24"/>
    </row>
    <row r="759" spans="1:24" s="23" customFormat="1">
      <c r="A759" s="24"/>
      <c r="B759" s="24"/>
      <c r="C759" s="24"/>
      <c r="D759" s="24"/>
      <c r="E759" s="24"/>
      <c r="F759" s="24"/>
      <c r="G759" s="109"/>
      <c r="H759" s="109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U759" s="24"/>
      <c r="V759" s="24"/>
      <c r="W759" s="24"/>
      <c r="X759" s="24"/>
    </row>
    <row r="760" spans="1:24" s="23" customFormat="1">
      <c r="A760" s="24"/>
      <c r="B760" s="24"/>
      <c r="C760" s="24"/>
      <c r="D760" s="24"/>
      <c r="E760" s="24"/>
      <c r="F760" s="24"/>
      <c r="G760" s="109"/>
      <c r="H760" s="109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U760" s="24"/>
      <c r="V760" s="24"/>
      <c r="W760" s="24"/>
      <c r="X760" s="24"/>
    </row>
    <row r="761" spans="1:24" s="23" customFormat="1">
      <c r="A761" s="24"/>
      <c r="B761" s="24"/>
      <c r="C761" s="24"/>
      <c r="D761" s="24"/>
      <c r="E761" s="24"/>
      <c r="F761" s="24"/>
      <c r="G761" s="109"/>
      <c r="H761" s="109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U761" s="24"/>
      <c r="V761" s="24"/>
      <c r="W761" s="24"/>
      <c r="X761" s="24"/>
    </row>
    <row r="762" spans="1:24" s="23" customFormat="1">
      <c r="A762" s="24"/>
      <c r="B762" s="24"/>
      <c r="C762" s="24"/>
      <c r="D762" s="24"/>
      <c r="E762" s="24"/>
      <c r="F762" s="24"/>
      <c r="G762" s="109"/>
      <c r="H762" s="109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U762" s="24"/>
      <c r="V762" s="24"/>
      <c r="W762" s="24"/>
      <c r="X762" s="24"/>
    </row>
    <row r="763" spans="1:24" s="23" customFormat="1">
      <c r="A763" s="24"/>
      <c r="B763" s="24"/>
      <c r="C763" s="24"/>
      <c r="D763" s="24"/>
      <c r="E763" s="24"/>
      <c r="F763" s="24"/>
      <c r="G763" s="109"/>
      <c r="H763" s="109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U763" s="24"/>
      <c r="V763" s="24"/>
      <c r="W763" s="24"/>
      <c r="X763" s="24"/>
    </row>
    <row r="764" spans="1:24" s="23" customFormat="1">
      <c r="A764" s="24"/>
      <c r="B764" s="24"/>
      <c r="C764" s="24"/>
      <c r="D764" s="24"/>
      <c r="E764" s="24"/>
      <c r="F764" s="24"/>
      <c r="G764" s="109"/>
      <c r="H764" s="109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U764" s="24"/>
      <c r="V764" s="24"/>
      <c r="W764" s="24"/>
      <c r="X764" s="24"/>
    </row>
    <row r="765" spans="1:24" s="23" customFormat="1">
      <c r="A765" s="24"/>
      <c r="B765" s="24"/>
      <c r="C765" s="24"/>
      <c r="D765" s="24"/>
      <c r="E765" s="24"/>
      <c r="F765" s="24"/>
      <c r="G765" s="109"/>
      <c r="H765" s="109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U765" s="24"/>
      <c r="V765" s="24"/>
      <c r="W765" s="24"/>
      <c r="X765" s="24"/>
    </row>
    <row r="766" spans="1:24" s="23" customFormat="1">
      <c r="A766" s="24"/>
      <c r="B766" s="24"/>
      <c r="C766" s="24"/>
      <c r="D766" s="24"/>
      <c r="E766" s="24"/>
      <c r="F766" s="24"/>
      <c r="G766" s="109"/>
      <c r="H766" s="109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U766" s="24"/>
      <c r="V766" s="24"/>
      <c r="W766" s="24"/>
      <c r="X766" s="24"/>
    </row>
    <row r="767" spans="1:24" s="23" customFormat="1">
      <c r="A767" s="24"/>
      <c r="B767" s="24"/>
      <c r="C767" s="24"/>
      <c r="D767" s="24"/>
      <c r="E767" s="24"/>
      <c r="F767" s="24"/>
      <c r="G767" s="109"/>
      <c r="H767" s="109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U767" s="24"/>
      <c r="V767" s="24"/>
      <c r="W767" s="24"/>
      <c r="X767" s="24"/>
    </row>
    <row r="768" spans="1:24" s="23" customFormat="1">
      <c r="A768" s="24"/>
      <c r="B768" s="24"/>
      <c r="C768" s="24"/>
      <c r="D768" s="24"/>
      <c r="E768" s="24"/>
      <c r="F768" s="24"/>
      <c r="G768" s="109"/>
      <c r="H768" s="109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U768" s="24"/>
      <c r="V768" s="24"/>
      <c r="W768" s="24"/>
      <c r="X768" s="24"/>
    </row>
    <row r="769" spans="1:24" s="23" customFormat="1">
      <c r="A769" s="24"/>
      <c r="B769" s="24"/>
      <c r="C769" s="24"/>
      <c r="D769" s="24"/>
      <c r="E769" s="24"/>
      <c r="F769" s="24"/>
      <c r="G769" s="109"/>
      <c r="H769" s="109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U769" s="24"/>
      <c r="V769" s="24"/>
      <c r="W769" s="24"/>
      <c r="X769" s="24"/>
    </row>
    <row r="770" spans="1:24" s="23" customFormat="1">
      <c r="A770" s="24"/>
      <c r="B770" s="24"/>
      <c r="C770" s="24"/>
      <c r="D770" s="24"/>
      <c r="E770" s="24"/>
      <c r="F770" s="24"/>
      <c r="G770" s="109"/>
      <c r="H770" s="109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U770" s="24"/>
      <c r="V770" s="24"/>
      <c r="W770" s="24"/>
      <c r="X770" s="24"/>
    </row>
    <row r="771" spans="1:24" s="23" customFormat="1">
      <c r="A771" s="24"/>
      <c r="B771" s="24"/>
      <c r="C771" s="24"/>
      <c r="D771" s="24"/>
      <c r="E771" s="24"/>
      <c r="F771" s="24"/>
      <c r="G771" s="109"/>
      <c r="H771" s="109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U771" s="24"/>
      <c r="V771" s="24"/>
      <c r="W771" s="24"/>
      <c r="X771" s="24"/>
    </row>
    <row r="772" spans="1:24" s="23" customFormat="1">
      <c r="A772" s="24"/>
      <c r="B772" s="24"/>
      <c r="C772" s="24"/>
      <c r="D772" s="24"/>
      <c r="E772" s="24"/>
      <c r="F772" s="24"/>
      <c r="G772" s="109"/>
      <c r="H772" s="109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U772" s="24"/>
      <c r="V772" s="24"/>
      <c r="W772" s="24"/>
      <c r="X772" s="24"/>
    </row>
    <row r="773" spans="1:24" s="23" customFormat="1">
      <c r="A773" s="24"/>
      <c r="B773" s="24"/>
      <c r="C773" s="24"/>
      <c r="D773" s="24"/>
      <c r="E773" s="24"/>
      <c r="F773" s="24"/>
      <c r="G773" s="109"/>
      <c r="H773" s="109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U773" s="24"/>
      <c r="V773" s="24"/>
      <c r="W773" s="24"/>
      <c r="X773" s="24"/>
    </row>
    <row r="774" spans="1:24" s="23" customFormat="1">
      <c r="A774" s="24"/>
      <c r="B774" s="24"/>
      <c r="C774" s="24"/>
      <c r="D774" s="24"/>
      <c r="E774" s="24"/>
      <c r="F774" s="24"/>
      <c r="G774" s="109"/>
      <c r="H774" s="109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U774" s="24"/>
      <c r="V774" s="24"/>
      <c r="W774" s="24"/>
      <c r="X774" s="24"/>
    </row>
    <row r="775" spans="1:24" s="23" customFormat="1">
      <c r="A775" s="24"/>
      <c r="B775" s="24"/>
      <c r="C775" s="24"/>
      <c r="D775" s="24"/>
      <c r="E775" s="24"/>
      <c r="F775" s="24"/>
      <c r="G775" s="109"/>
      <c r="H775" s="109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U775" s="24"/>
      <c r="V775" s="24"/>
      <c r="W775" s="24"/>
      <c r="X775" s="24"/>
    </row>
    <row r="776" spans="1:24" s="23" customFormat="1">
      <c r="A776" s="24"/>
      <c r="B776" s="24"/>
      <c r="C776" s="24"/>
      <c r="D776" s="24"/>
      <c r="E776" s="24"/>
      <c r="F776" s="24"/>
      <c r="G776" s="109"/>
      <c r="H776" s="109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U776" s="24"/>
      <c r="V776" s="24"/>
      <c r="W776" s="24"/>
      <c r="X776" s="24"/>
    </row>
    <row r="777" spans="1:24" s="23" customFormat="1">
      <c r="A777" s="24"/>
      <c r="B777" s="24"/>
      <c r="C777" s="24"/>
      <c r="D777" s="24"/>
      <c r="E777" s="24"/>
      <c r="F777" s="24"/>
      <c r="G777" s="109"/>
      <c r="H777" s="109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U777" s="24"/>
      <c r="V777" s="24"/>
      <c r="W777" s="24"/>
      <c r="X777" s="24"/>
    </row>
    <row r="778" spans="1:24" s="23" customFormat="1">
      <c r="A778" s="24"/>
      <c r="B778" s="24"/>
      <c r="C778" s="24"/>
      <c r="D778" s="24"/>
      <c r="E778" s="24"/>
      <c r="F778" s="24"/>
      <c r="G778" s="109"/>
      <c r="H778" s="109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U778" s="24"/>
      <c r="V778" s="24"/>
      <c r="W778" s="24"/>
      <c r="X778" s="24"/>
    </row>
    <row r="779" spans="1:24" s="23" customFormat="1">
      <c r="A779" s="24"/>
      <c r="B779" s="24"/>
      <c r="C779" s="24"/>
      <c r="D779" s="24"/>
      <c r="E779" s="24"/>
      <c r="F779" s="24"/>
      <c r="G779" s="109"/>
      <c r="H779" s="109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U779" s="24"/>
      <c r="V779" s="24"/>
      <c r="W779" s="24"/>
      <c r="X779" s="24"/>
    </row>
    <row r="780" spans="1:24" s="23" customFormat="1">
      <c r="A780" s="24"/>
      <c r="B780" s="24"/>
      <c r="C780" s="24"/>
      <c r="D780" s="24"/>
      <c r="E780" s="24"/>
      <c r="F780" s="24"/>
      <c r="G780" s="109"/>
      <c r="H780" s="109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U780" s="24"/>
      <c r="V780" s="24"/>
      <c r="W780" s="24"/>
      <c r="X780" s="24"/>
    </row>
    <row r="781" spans="1:24" s="23" customFormat="1">
      <c r="A781" s="24"/>
      <c r="B781" s="24"/>
      <c r="C781" s="24"/>
      <c r="D781" s="24"/>
      <c r="E781" s="24"/>
      <c r="F781" s="24"/>
      <c r="G781" s="109"/>
      <c r="H781" s="109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U781" s="24"/>
      <c r="V781" s="24"/>
      <c r="W781" s="24"/>
      <c r="X781" s="24"/>
    </row>
    <row r="782" spans="1:24" s="23" customFormat="1">
      <c r="A782" s="24"/>
      <c r="B782" s="24"/>
      <c r="C782" s="24"/>
      <c r="D782" s="24"/>
      <c r="E782" s="24"/>
      <c r="F782" s="24"/>
      <c r="G782" s="109"/>
      <c r="H782" s="109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U782" s="24"/>
      <c r="V782" s="24"/>
      <c r="W782" s="24"/>
      <c r="X782" s="24"/>
    </row>
    <row r="783" spans="1:24" s="23" customFormat="1">
      <c r="A783" s="24"/>
      <c r="B783" s="24"/>
      <c r="C783" s="24"/>
      <c r="D783" s="24"/>
      <c r="E783" s="24"/>
      <c r="F783" s="24"/>
      <c r="G783" s="109"/>
      <c r="H783" s="109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U783" s="24"/>
      <c r="V783" s="24"/>
      <c r="W783" s="24"/>
      <c r="X783" s="24"/>
    </row>
    <row r="784" spans="1:24" s="23" customFormat="1">
      <c r="A784" s="24"/>
      <c r="B784" s="24"/>
      <c r="C784" s="24"/>
      <c r="D784" s="24"/>
      <c r="E784" s="24"/>
      <c r="F784" s="24"/>
      <c r="G784" s="109"/>
      <c r="H784" s="109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U784" s="24"/>
      <c r="V784" s="24"/>
      <c r="W784" s="24"/>
      <c r="X784" s="24"/>
    </row>
    <row r="785" spans="1:24" s="23" customFormat="1">
      <c r="A785" s="24"/>
      <c r="B785" s="24"/>
      <c r="C785" s="24"/>
      <c r="D785" s="24"/>
      <c r="E785" s="24"/>
      <c r="F785" s="24"/>
      <c r="G785" s="109"/>
      <c r="H785" s="109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U785" s="24"/>
      <c r="V785" s="24"/>
      <c r="W785" s="24"/>
      <c r="X785" s="24"/>
    </row>
    <row r="786" spans="1:24" s="23" customFormat="1">
      <c r="A786" s="24"/>
      <c r="B786" s="24"/>
      <c r="C786" s="24"/>
      <c r="D786" s="24"/>
      <c r="E786" s="24"/>
      <c r="F786" s="24"/>
      <c r="G786" s="109"/>
      <c r="H786" s="109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U786" s="24"/>
      <c r="V786" s="24"/>
      <c r="W786" s="24"/>
      <c r="X786" s="24"/>
    </row>
    <row r="787" spans="1:24" s="23" customFormat="1">
      <c r="A787" s="24"/>
      <c r="B787" s="24"/>
      <c r="C787" s="24"/>
      <c r="D787" s="24"/>
      <c r="E787" s="24"/>
      <c r="F787" s="24"/>
      <c r="G787" s="109"/>
      <c r="H787" s="109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U787" s="24"/>
      <c r="V787" s="24"/>
      <c r="W787" s="24"/>
      <c r="X787" s="24"/>
    </row>
    <row r="788" spans="1:24" s="23" customFormat="1">
      <c r="A788" s="24"/>
      <c r="B788" s="24"/>
      <c r="C788" s="24"/>
      <c r="D788" s="24"/>
      <c r="E788" s="24"/>
      <c r="F788" s="24"/>
      <c r="G788" s="109"/>
      <c r="H788" s="109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U788" s="24"/>
      <c r="V788" s="24"/>
      <c r="W788" s="24"/>
      <c r="X788" s="24"/>
    </row>
    <row r="789" spans="1:24" s="23" customFormat="1">
      <c r="A789" s="24"/>
      <c r="B789" s="24"/>
      <c r="C789" s="24"/>
      <c r="D789" s="24"/>
      <c r="E789" s="24"/>
      <c r="F789" s="24"/>
      <c r="G789" s="109"/>
      <c r="H789" s="109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U789" s="24"/>
      <c r="V789" s="24"/>
      <c r="W789" s="24"/>
      <c r="X789" s="24"/>
    </row>
    <row r="790" spans="1:24" s="23" customFormat="1">
      <c r="A790" s="24"/>
      <c r="B790" s="24"/>
      <c r="C790" s="24"/>
      <c r="D790" s="24"/>
      <c r="E790" s="24"/>
      <c r="F790" s="24"/>
      <c r="G790" s="109"/>
      <c r="H790" s="109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U790" s="24"/>
      <c r="V790" s="24"/>
      <c r="W790" s="24"/>
      <c r="X790" s="24"/>
    </row>
    <row r="791" spans="1:24" s="23" customFormat="1">
      <c r="A791" s="24"/>
      <c r="B791" s="24"/>
      <c r="C791" s="24"/>
      <c r="D791" s="24"/>
      <c r="E791" s="24"/>
      <c r="F791" s="24"/>
      <c r="G791" s="109"/>
      <c r="H791" s="109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U791" s="24"/>
      <c r="V791" s="24"/>
      <c r="W791" s="24"/>
      <c r="X791" s="24"/>
    </row>
    <row r="792" spans="1:24" s="23" customFormat="1">
      <c r="A792" s="24"/>
      <c r="B792" s="24"/>
      <c r="C792" s="24"/>
      <c r="D792" s="24"/>
      <c r="E792" s="24"/>
      <c r="F792" s="24"/>
      <c r="G792" s="109"/>
      <c r="H792" s="109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U792" s="24"/>
      <c r="V792" s="24"/>
      <c r="W792" s="24"/>
      <c r="X792" s="24"/>
    </row>
    <row r="793" spans="1:24" s="23" customFormat="1">
      <c r="A793" s="24"/>
      <c r="B793" s="24"/>
      <c r="C793" s="24"/>
      <c r="D793" s="24"/>
      <c r="E793" s="24"/>
      <c r="F793" s="24"/>
      <c r="G793" s="109"/>
      <c r="H793" s="109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U793" s="24"/>
      <c r="V793" s="24"/>
      <c r="W793" s="24"/>
      <c r="X793" s="24"/>
    </row>
    <row r="794" spans="1:24" s="23" customFormat="1">
      <c r="A794" s="24"/>
      <c r="B794" s="24"/>
      <c r="C794" s="24"/>
      <c r="D794" s="24"/>
      <c r="E794" s="24"/>
      <c r="F794" s="24"/>
      <c r="G794" s="109"/>
      <c r="H794" s="109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U794" s="24"/>
      <c r="V794" s="24"/>
      <c r="W794" s="24"/>
      <c r="X794" s="24"/>
    </row>
    <row r="795" spans="1:24" s="23" customFormat="1">
      <c r="A795" s="24"/>
      <c r="B795" s="24"/>
      <c r="C795" s="24"/>
      <c r="D795" s="24"/>
      <c r="E795" s="24"/>
      <c r="F795" s="24"/>
      <c r="G795" s="109"/>
      <c r="H795" s="109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U795" s="24"/>
      <c r="V795" s="24"/>
      <c r="W795" s="24"/>
      <c r="X795" s="24"/>
    </row>
    <row r="796" spans="1:24" s="23" customFormat="1">
      <c r="A796" s="24"/>
      <c r="B796" s="24"/>
      <c r="C796" s="24"/>
      <c r="D796" s="24"/>
      <c r="E796" s="24"/>
      <c r="F796" s="24"/>
      <c r="G796" s="109"/>
      <c r="H796" s="109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U796" s="24"/>
      <c r="V796" s="24"/>
      <c r="W796" s="24"/>
      <c r="X796" s="24"/>
    </row>
    <row r="797" spans="1:24" s="23" customFormat="1">
      <c r="A797" s="24"/>
      <c r="B797" s="24"/>
      <c r="C797" s="24"/>
      <c r="D797" s="24"/>
      <c r="E797" s="24"/>
      <c r="F797" s="24"/>
      <c r="G797" s="109"/>
      <c r="H797" s="109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U797" s="24"/>
      <c r="V797" s="24"/>
      <c r="W797" s="24"/>
      <c r="X797" s="24"/>
    </row>
    <row r="798" spans="1:24" s="23" customFormat="1">
      <c r="A798" s="24"/>
      <c r="B798" s="24"/>
      <c r="C798" s="24"/>
      <c r="D798" s="24"/>
      <c r="E798" s="24"/>
      <c r="F798" s="24"/>
      <c r="G798" s="109"/>
      <c r="H798" s="109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U798" s="24"/>
      <c r="V798" s="24"/>
      <c r="W798" s="24"/>
      <c r="X798" s="24"/>
    </row>
    <row r="799" spans="1:24" s="23" customFormat="1">
      <c r="A799" s="24"/>
      <c r="B799" s="24"/>
      <c r="C799" s="24"/>
      <c r="D799" s="24"/>
      <c r="E799" s="24"/>
      <c r="F799" s="24"/>
      <c r="G799" s="109"/>
      <c r="H799" s="109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U799" s="24"/>
      <c r="V799" s="24"/>
      <c r="W799" s="24"/>
      <c r="X799" s="24"/>
    </row>
    <row r="800" spans="1:24" s="23" customFormat="1">
      <c r="A800" s="24"/>
      <c r="B800" s="24"/>
      <c r="C800" s="24"/>
      <c r="D800" s="24"/>
      <c r="E800" s="24"/>
      <c r="F800" s="24"/>
      <c r="G800" s="109"/>
      <c r="H800" s="109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U800" s="24"/>
      <c r="V800" s="24"/>
      <c r="W800" s="24"/>
      <c r="X800" s="24"/>
    </row>
    <row r="801" spans="1:24" s="23" customFormat="1">
      <c r="A801" s="24"/>
      <c r="B801" s="24"/>
      <c r="C801" s="24"/>
      <c r="D801" s="24"/>
      <c r="E801" s="24"/>
      <c r="F801" s="24"/>
      <c r="G801" s="109"/>
      <c r="H801" s="109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U801" s="24"/>
      <c r="V801" s="24"/>
      <c r="W801" s="24"/>
      <c r="X801" s="24"/>
    </row>
    <row r="802" spans="1:24" s="23" customFormat="1">
      <c r="A802" s="24"/>
      <c r="B802" s="24"/>
      <c r="C802" s="24"/>
      <c r="D802" s="24"/>
      <c r="E802" s="24"/>
      <c r="F802" s="24"/>
      <c r="G802" s="109"/>
      <c r="H802" s="109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U802" s="24"/>
      <c r="V802" s="24"/>
      <c r="W802" s="24"/>
      <c r="X802" s="24"/>
    </row>
    <row r="803" spans="1:24" s="23" customFormat="1">
      <c r="A803" s="24"/>
      <c r="B803" s="24"/>
      <c r="C803" s="24"/>
      <c r="D803" s="24"/>
      <c r="E803" s="24"/>
      <c r="F803" s="24"/>
      <c r="G803" s="109"/>
      <c r="H803" s="109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U803" s="24"/>
      <c r="V803" s="24"/>
      <c r="W803" s="24"/>
      <c r="X803" s="24"/>
    </row>
    <row r="804" spans="1:24" s="23" customFormat="1">
      <c r="A804" s="24"/>
      <c r="B804" s="24"/>
      <c r="C804" s="24"/>
      <c r="D804" s="24"/>
      <c r="E804" s="24"/>
      <c r="F804" s="24"/>
      <c r="G804" s="109"/>
      <c r="H804" s="109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U804" s="24"/>
      <c r="V804" s="24"/>
      <c r="W804" s="24"/>
      <c r="X804" s="24"/>
    </row>
    <row r="805" spans="1:24" s="23" customFormat="1">
      <c r="A805" s="24"/>
      <c r="B805" s="24"/>
      <c r="C805" s="24"/>
      <c r="D805" s="24"/>
      <c r="E805" s="24"/>
      <c r="F805" s="24"/>
      <c r="G805" s="109"/>
      <c r="H805" s="109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U805" s="24"/>
      <c r="V805" s="24"/>
      <c r="W805" s="24"/>
      <c r="X805" s="24"/>
    </row>
    <row r="806" spans="1:24" s="23" customFormat="1">
      <c r="A806" s="24"/>
      <c r="B806" s="24"/>
      <c r="C806" s="24"/>
      <c r="D806" s="24"/>
      <c r="E806" s="24"/>
      <c r="F806" s="24"/>
      <c r="G806" s="109"/>
      <c r="H806" s="109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U806" s="24"/>
      <c r="V806" s="24"/>
      <c r="W806" s="24"/>
      <c r="X806" s="24"/>
    </row>
    <row r="807" spans="1:24" s="23" customFormat="1">
      <c r="A807" s="24"/>
      <c r="B807" s="24"/>
      <c r="C807" s="24"/>
      <c r="D807" s="24"/>
      <c r="E807" s="24"/>
      <c r="F807" s="24"/>
      <c r="G807" s="109"/>
      <c r="H807" s="109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U807" s="24"/>
      <c r="V807" s="24"/>
      <c r="W807" s="24"/>
      <c r="X807" s="24"/>
    </row>
    <row r="808" spans="1:24" s="23" customFormat="1">
      <c r="A808" s="24"/>
      <c r="B808" s="24"/>
      <c r="C808" s="24"/>
      <c r="D808" s="24"/>
      <c r="E808" s="24"/>
      <c r="F808" s="24"/>
      <c r="G808" s="109"/>
      <c r="H808" s="109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U808" s="24"/>
      <c r="V808" s="24"/>
      <c r="W808" s="24"/>
      <c r="X808" s="24"/>
    </row>
    <row r="809" spans="1:24" s="23" customFormat="1">
      <c r="A809" s="24"/>
      <c r="B809" s="24"/>
      <c r="C809" s="24"/>
      <c r="D809" s="24"/>
      <c r="E809" s="24"/>
      <c r="F809" s="24"/>
      <c r="G809" s="109"/>
      <c r="H809" s="109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U809" s="24"/>
      <c r="V809" s="24"/>
      <c r="W809" s="24"/>
      <c r="X809" s="24"/>
    </row>
    <row r="810" spans="1:24" s="23" customFormat="1">
      <c r="A810" s="24"/>
      <c r="B810" s="24"/>
      <c r="C810" s="24"/>
      <c r="D810" s="24"/>
      <c r="E810" s="24"/>
      <c r="F810" s="24"/>
      <c r="G810" s="109"/>
      <c r="H810" s="109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U810" s="24"/>
      <c r="V810" s="24"/>
      <c r="W810" s="24"/>
      <c r="X810" s="24"/>
    </row>
    <row r="811" spans="1:24" s="23" customFormat="1">
      <c r="A811" s="24"/>
      <c r="B811" s="24"/>
      <c r="C811" s="24"/>
      <c r="D811" s="24"/>
      <c r="E811" s="24"/>
      <c r="F811" s="24"/>
      <c r="G811" s="109"/>
      <c r="H811" s="109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U811" s="24"/>
      <c r="V811" s="24"/>
      <c r="W811" s="24"/>
      <c r="X811" s="24"/>
    </row>
    <row r="812" spans="1:24" s="23" customFormat="1">
      <c r="A812" s="24"/>
      <c r="B812" s="24"/>
      <c r="C812" s="24"/>
      <c r="D812" s="24"/>
      <c r="E812" s="24"/>
      <c r="F812" s="24"/>
      <c r="G812" s="109"/>
      <c r="H812" s="109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U812" s="24"/>
      <c r="V812" s="24"/>
      <c r="W812" s="24"/>
      <c r="X812" s="24"/>
    </row>
    <row r="813" spans="1:24" s="23" customFormat="1">
      <c r="A813" s="24"/>
      <c r="B813" s="24"/>
      <c r="C813" s="24"/>
      <c r="D813" s="24"/>
      <c r="E813" s="24"/>
      <c r="F813" s="24"/>
      <c r="G813" s="109"/>
      <c r="H813" s="109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U813" s="24"/>
      <c r="V813" s="24"/>
      <c r="W813" s="24"/>
      <c r="X813" s="24"/>
    </row>
    <row r="814" spans="1:24" s="23" customFormat="1">
      <c r="A814" s="24"/>
      <c r="B814" s="24"/>
      <c r="C814" s="24"/>
      <c r="D814" s="24"/>
      <c r="E814" s="24"/>
      <c r="F814" s="24"/>
      <c r="G814" s="109"/>
      <c r="H814" s="109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U814" s="24"/>
      <c r="V814" s="24"/>
      <c r="W814" s="24"/>
      <c r="X814" s="24"/>
    </row>
    <row r="815" spans="1:24" s="23" customFormat="1">
      <c r="A815" s="24"/>
      <c r="B815" s="24"/>
      <c r="C815" s="24"/>
      <c r="D815" s="24"/>
      <c r="E815" s="24"/>
      <c r="F815" s="24"/>
      <c r="G815" s="109"/>
      <c r="H815" s="109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U815" s="24"/>
      <c r="V815" s="24"/>
      <c r="W815" s="24"/>
      <c r="X815" s="24"/>
    </row>
    <row r="816" spans="1:24" s="23" customFormat="1">
      <c r="A816" s="24"/>
      <c r="B816" s="24"/>
      <c r="C816" s="24"/>
      <c r="D816" s="24"/>
      <c r="E816" s="24"/>
      <c r="F816" s="24"/>
      <c r="G816" s="109"/>
      <c r="H816" s="109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U816" s="24"/>
      <c r="V816" s="24"/>
      <c r="W816" s="24"/>
      <c r="X816" s="24"/>
    </row>
    <row r="817" spans="1:24" s="23" customFormat="1">
      <c r="A817" s="24"/>
      <c r="B817" s="24"/>
      <c r="C817" s="24"/>
      <c r="D817" s="24"/>
      <c r="E817" s="24"/>
      <c r="F817" s="24"/>
      <c r="G817" s="109"/>
      <c r="H817" s="109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U817" s="24"/>
      <c r="V817" s="24"/>
      <c r="W817" s="24"/>
      <c r="X817" s="24"/>
    </row>
    <row r="818" spans="1:24" s="23" customFormat="1">
      <c r="A818" s="24"/>
      <c r="B818" s="24"/>
      <c r="C818" s="24"/>
      <c r="D818" s="24"/>
      <c r="E818" s="24"/>
      <c r="F818" s="24"/>
      <c r="G818" s="109"/>
      <c r="H818" s="109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U818" s="24"/>
      <c r="V818" s="24"/>
      <c r="W818" s="24"/>
      <c r="X818" s="24"/>
    </row>
    <row r="819" spans="1:24" s="23" customFormat="1">
      <c r="A819" s="24"/>
      <c r="B819" s="24"/>
      <c r="C819" s="24"/>
      <c r="D819" s="24"/>
      <c r="E819" s="24"/>
      <c r="F819" s="24"/>
      <c r="G819" s="109"/>
      <c r="H819" s="109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U819" s="24"/>
      <c r="V819" s="24"/>
      <c r="W819" s="24"/>
      <c r="X819" s="24"/>
    </row>
    <row r="820" spans="1:24" s="23" customFormat="1">
      <c r="A820" s="24"/>
      <c r="B820" s="24"/>
      <c r="C820" s="24"/>
      <c r="D820" s="24"/>
      <c r="E820" s="24"/>
      <c r="F820" s="24"/>
      <c r="G820" s="109"/>
      <c r="H820" s="109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U820" s="24"/>
      <c r="V820" s="24"/>
      <c r="W820" s="24"/>
      <c r="X820" s="24"/>
    </row>
    <row r="821" spans="1:24" s="23" customFormat="1">
      <c r="A821" s="24"/>
      <c r="B821" s="24"/>
      <c r="C821" s="24"/>
      <c r="D821" s="24"/>
      <c r="E821" s="24"/>
      <c r="F821" s="24"/>
      <c r="G821" s="109"/>
      <c r="H821" s="109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U821" s="24"/>
      <c r="V821" s="24"/>
      <c r="W821" s="24"/>
      <c r="X821" s="24"/>
    </row>
    <row r="822" spans="1:24" s="23" customFormat="1">
      <c r="A822" s="24"/>
      <c r="B822" s="24"/>
      <c r="C822" s="24"/>
      <c r="D822" s="24"/>
      <c r="E822" s="24"/>
      <c r="F822" s="24"/>
      <c r="G822" s="109"/>
      <c r="H822" s="109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U822" s="24"/>
      <c r="V822" s="24"/>
      <c r="W822" s="24"/>
      <c r="X822" s="24"/>
    </row>
    <row r="823" spans="1:24" s="23" customFormat="1">
      <c r="A823" s="24"/>
      <c r="B823" s="24"/>
      <c r="C823" s="24"/>
      <c r="D823" s="24"/>
      <c r="E823" s="24"/>
      <c r="F823" s="24"/>
      <c r="G823" s="109"/>
      <c r="H823" s="109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U823" s="24"/>
      <c r="V823" s="24"/>
      <c r="W823" s="24"/>
      <c r="X823" s="24"/>
    </row>
    <row r="824" spans="1:24" s="23" customFormat="1">
      <c r="A824" s="24"/>
      <c r="B824" s="24"/>
      <c r="C824" s="24"/>
      <c r="D824" s="24"/>
      <c r="E824" s="24"/>
      <c r="F824" s="24"/>
      <c r="G824" s="109"/>
      <c r="H824" s="109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U824" s="24"/>
      <c r="V824" s="24"/>
      <c r="W824" s="24"/>
      <c r="X824" s="24"/>
    </row>
    <row r="825" spans="1:24" s="23" customFormat="1">
      <c r="A825" s="24"/>
      <c r="B825" s="24"/>
      <c r="C825" s="24"/>
      <c r="D825" s="24"/>
      <c r="E825" s="24"/>
      <c r="F825" s="24"/>
      <c r="G825" s="109"/>
      <c r="H825" s="109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U825" s="24"/>
      <c r="V825" s="24"/>
      <c r="W825" s="24"/>
      <c r="X825" s="24"/>
    </row>
    <row r="826" spans="1:24" s="23" customFormat="1">
      <c r="A826" s="24"/>
      <c r="B826" s="24"/>
      <c r="C826" s="24"/>
      <c r="D826" s="24"/>
      <c r="E826" s="24"/>
      <c r="F826" s="24"/>
      <c r="G826" s="109"/>
      <c r="H826" s="109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U826" s="24"/>
      <c r="V826" s="24"/>
      <c r="W826" s="24"/>
      <c r="X826" s="24"/>
    </row>
    <row r="827" spans="1:24" s="23" customFormat="1">
      <c r="A827" s="24"/>
      <c r="B827" s="24"/>
      <c r="C827" s="24"/>
      <c r="D827" s="24"/>
      <c r="E827" s="24"/>
      <c r="F827" s="24"/>
      <c r="G827" s="109"/>
      <c r="H827" s="109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U827" s="24"/>
      <c r="V827" s="24"/>
      <c r="W827" s="24"/>
      <c r="X827" s="24"/>
    </row>
    <row r="828" spans="1:24" s="23" customFormat="1">
      <c r="A828" s="24"/>
      <c r="B828" s="24"/>
      <c r="C828" s="24"/>
      <c r="D828" s="24"/>
      <c r="E828" s="24"/>
      <c r="F828" s="24"/>
      <c r="G828" s="109"/>
      <c r="H828" s="109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U828" s="24"/>
      <c r="V828" s="24"/>
      <c r="W828" s="24"/>
      <c r="X828" s="24"/>
    </row>
    <row r="829" spans="1:24" s="23" customFormat="1">
      <c r="A829" s="24"/>
      <c r="B829" s="24"/>
      <c r="C829" s="24"/>
      <c r="D829" s="24"/>
      <c r="E829" s="24"/>
      <c r="F829" s="24"/>
      <c r="G829" s="109"/>
      <c r="H829" s="109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U829" s="24"/>
      <c r="V829" s="24"/>
      <c r="W829" s="24"/>
      <c r="X829" s="24"/>
    </row>
    <row r="830" spans="1:24" s="23" customFormat="1">
      <c r="A830" s="24"/>
      <c r="B830" s="24"/>
      <c r="C830" s="24"/>
      <c r="D830" s="24"/>
      <c r="E830" s="24"/>
      <c r="F830" s="24"/>
      <c r="G830" s="109"/>
      <c r="H830" s="109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U830" s="24"/>
      <c r="V830" s="24"/>
      <c r="W830" s="24"/>
      <c r="X830" s="24"/>
    </row>
    <row r="831" spans="1:24" s="23" customFormat="1">
      <c r="A831" s="24"/>
      <c r="B831" s="24"/>
      <c r="C831" s="24"/>
      <c r="D831" s="24"/>
      <c r="E831" s="24"/>
      <c r="F831" s="24"/>
      <c r="G831" s="109"/>
      <c r="H831" s="109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U831" s="24"/>
      <c r="V831" s="24"/>
      <c r="W831" s="24"/>
      <c r="X831" s="24"/>
    </row>
    <row r="832" spans="1:24" s="23" customFormat="1">
      <c r="A832" s="24"/>
      <c r="B832" s="24"/>
      <c r="C832" s="24"/>
      <c r="D832" s="24"/>
      <c r="E832" s="24"/>
      <c r="F832" s="24"/>
      <c r="G832" s="109"/>
      <c r="H832" s="109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U832" s="24"/>
      <c r="V832" s="24"/>
      <c r="W832" s="24"/>
      <c r="X832" s="24"/>
    </row>
    <row r="833" spans="1:24" s="23" customFormat="1">
      <c r="A833" s="24"/>
      <c r="B833" s="24"/>
      <c r="C833" s="24"/>
      <c r="D833" s="24"/>
      <c r="E833" s="24"/>
      <c r="F833" s="24"/>
      <c r="G833" s="109"/>
      <c r="H833" s="109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U833" s="24"/>
      <c r="V833" s="24"/>
      <c r="W833" s="24"/>
      <c r="X833" s="24"/>
    </row>
    <row r="834" spans="1:24" s="23" customFormat="1">
      <c r="A834" s="24"/>
      <c r="B834" s="24"/>
      <c r="C834" s="24"/>
      <c r="D834" s="24"/>
      <c r="E834" s="24"/>
      <c r="F834" s="24"/>
      <c r="G834" s="109"/>
      <c r="H834" s="109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U834" s="24"/>
      <c r="V834" s="24"/>
      <c r="W834" s="24"/>
      <c r="X834" s="24"/>
    </row>
    <row r="835" spans="1:24" s="23" customFormat="1">
      <c r="A835" s="24"/>
      <c r="B835" s="24"/>
      <c r="C835" s="24"/>
      <c r="D835" s="24"/>
      <c r="E835" s="24"/>
      <c r="F835" s="24"/>
      <c r="G835" s="109"/>
      <c r="H835" s="109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U835" s="24"/>
      <c r="V835" s="24"/>
      <c r="W835" s="24"/>
      <c r="X835" s="24"/>
    </row>
    <row r="836" spans="1:24" s="23" customFormat="1">
      <c r="A836" s="24"/>
      <c r="B836" s="24"/>
      <c r="C836" s="24"/>
      <c r="D836" s="24"/>
      <c r="E836" s="24"/>
      <c r="F836" s="24"/>
      <c r="G836" s="109"/>
      <c r="H836" s="109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U836" s="24"/>
      <c r="V836" s="24"/>
      <c r="W836" s="24"/>
      <c r="X836" s="24"/>
    </row>
    <row r="837" spans="1:24" s="23" customFormat="1">
      <c r="A837" s="24"/>
      <c r="B837" s="24"/>
      <c r="C837" s="24"/>
      <c r="D837" s="24"/>
      <c r="E837" s="24"/>
      <c r="F837" s="24"/>
      <c r="G837" s="109"/>
      <c r="H837" s="109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U837" s="24"/>
      <c r="V837" s="24"/>
      <c r="W837" s="24"/>
      <c r="X837" s="24"/>
    </row>
    <row r="838" spans="1:24" s="23" customFormat="1">
      <c r="A838" s="24"/>
      <c r="B838" s="24"/>
      <c r="C838" s="24"/>
      <c r="D838" s="24"/>
      <c r="E838" s="24"/>
      <c r="F838" s="24"/>
      <c r="G838" s="109"/>
      <c r="H838" s="109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U838" s="24"/>
      <c r="V838" s="24"/>
      <c r="W838" s="24"/>
      <c r="X838" s="24"/>
    </row>
    <row r="839" spans="1:24" s="23" customFormat="1">
      <c r="A839" s="24"/>
      <c r="B839" s="24"/>
      <c r="C839" s="24"/>
      <c r="D839" s="24"/>
      <c r="E839" s="24"/>
      <c r="F839" s="24"/>
      <c r="G839" s="109"/>
      <c r="H839" s="109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U839" s="24"/>
      <c r="V839" s="24"/>
      <c r="W839" s="24"/>
      <c r="X839" s="24"/>
    </row>
    <row r="840" spans="1:24" s="23" customFormat="1">
      <c r="A840" s="24"/>
      <c r="B840" s="24"/>
      <c r="C840" s="24"/>
      <c r="D840" s="24"/>
      <c r="E840" s="24"/>
      <c r="F840" s="24"/>
      <c r="G840" s="109"/>
      <c r="H840" s="109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U840" s="24"/>
      <c r="V840" s="24"/>
      <c r="W840" s="24"/>
      <c r="X840" s="24"/>
    </row>
    <row r="841" spans="1:24" s="23" customFormat="1">
      <c r="A841" s="24"/>
      <c r="B841" s="24"/>
      <c r="C841" s="24"/>
      <c r="D841" s="24"/>
      <c r="E841" s="24"/>
      <c r="F841" s="24"/>
      <c r="G841" s="109"/>
      <c r="H841" s="109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U841" s="24"/>
      <c r="V841" s="24"/>
      <c r="W841" s="24"/>
      <c r="X841" s="24"/>
    </row>
    <row r="842" spans="1:24" s="23" customFormat="1">
      <c r="A842" s="24"/>
      <c r="B842" s="24"/>
      <c r="C842" s="24"/>
      <c r="D842" s="24"/>
      <c r="E842" s="24"/>
      <c r="F842" s="24"/>
      <c r="G842" s="109"/>
      <c r="H842" s="109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U842" s="24"/>
      <c r="V842" s="24"/>
      <c r="W842" s="24"/>
      <c r="X842" s="24"/>
    </row>
    <row r="843" spans="1:24" s="23" customFormat="1">
      <c r="A843" s="24"/>
      <c r="B843" s="24"/>
      <c r="C843" s="24"/>
      <c r="D843" s="24"/>
      <c r="E843" s="24"/>
      <c r="F843" s="24"/>
      <c r="G843" s="109"/>
      <c r="H843" s="109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U843" s="24"/>
      <c r="V843" s="24"/>
      <c r="W843" s="24"/>
      <c r="X843" s="24"/>
    </row>
    <row r="844" spans="1:24" s="23" customFormat="1">
      <c r="A844" s="24"/>
      <c r="B844" s="24"/>
      <c r="C844" s="24"/>
      <c r="D844" s="24"/>
      <c r="E844" s="24"/>
      <c r="F844" s="24"/>
      <c r="G844" s="109"/>
      <c r="H844" s="109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U844" s="24"/>
      <c r="V844" s="24"/>
      <c r="W844" s="24"/>
      <c r="X844" s="24"/>
    </row>
    <row r="845" spans="1:24" s="23" customFormat="1">
      <c r="A845" s="24"/>
      <c r="B845" s="24"/>
      <c r="C845" s="24"/>
      <c r="D845" s="24"/>
      <c r="E845" s="24"/>
      <c r="F845" s="24"/>
      <c r="G845" s="109"/>
      <c r="H845" s="109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U845" s="24"/>
      <c r="V845" s="24"/>
      <c r="W845" s="24"/>
      <c r="X845" s="24"/>
    </row>
    <row r="846" spans="1:24" s="23" customFormat="1">
      <c r="A846" s="24"/>
      <c r="B846" s="24"/>
      <c r="C846" s="24"/>
      <c r="D846" s="24"/>
      <c r="E846" s="24"/>
      <c r="F846" s="24"/>
      <c r="G846" s="109"/>
      <c r="H846" s="109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U846" s="24"/>
      <c r="V846" s="24"/>
      <c r="W846" s="24"/>
      <c r="X846" s="24"/>
    </row>
    <row r="847" spans="1:24" s="23" customFormat="1">
      <c r="A847" s="24"/>
      <c r="B847" s="24"/>
      <c r="C847" s="24"/>
      <c r="D847" s="24"/>
      <c r="E847" s="24"/>
      <c r="F847" s="24"/>
      <c r="G847" s="109"/>
      <c r="H847" s="109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U847" s="24"/>
      <c r="V847" s="24"/>
      <c r="W847" s="24"/>
      <c r="X847" s="24"/>
    </row>
    <row r="848" spans="1:24" s="23" customFormat="1">
      <c r="A848" s="24"/>
      <c r="B848" s="24"/>
      <c r="C848" s="24"/>
      <c r="D848" s="24"/>
      <c r="E848" s="24"/>
      <c r="F848" s="24"/>
      <c r="G848" s="109"/>
      <c r="H848" s="109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U848" s="24"/>
      <c r="V848" s="24"/>
      <c r="W848" s="24"/>
      <c r="X848" s="24"/>
    </row>
    <row r="849" spans="1:24" s="23" customFormat="1">
      <c r="A849" s="24"/>
      <c r="B849" s="24"/>
      <c r="C849" s="24"/>
      <c r="D849" s="24"/>
      <c r="E849" s="24"/>
      <c r="F849" s="24"/>
      <c r="G849" s="109"/>
      <c r="H849" s="109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U849" s="24"/>
      <c r="V849" s="24"/>
      <c r="W849" s="24"/>
      <c r="X849" s="24"/>
    </row>
    <row r="850" spans="1:24" s="23" customFormat="1">
      <c r="A850" s="24"/>
      <c r="B850" s="24"/>
      <c r="C850" s="24"/>
      <c r="D850" s="24"/>
      <c r="E850" s="24"/>
      <c r="F850" s="24"/>
      <c r="G850" s="109"/>
      <c r="H850" s="109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U850" s="24"/>
      <c r="V850" s="24"/>
      <c r="W850" s="24"/>
      <c r="X850" s="24"/>
    </row>
    <row r="851" spans="1:24" s="23" customFormat="1">
      <c r="A851" s="24"/>
      <c r="B851" s="24"/>
      <c r="C851" s="24"/>
      <c r="D851" s="24"/>
      <c r="E851" s="24"/>
      <c r="F851" s="24"/>
      <c r="G851" s="109"/>
      <c r="H851" s="109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U851" s="24"/>
      <c r="V851" s="24"/>
      <c r="W851" s="24"/>
      <c r="X851" s="24"/>
    </row>
    <row r="852" spans="1:24" s="23" customFormat="1">
      <c r="A852" s="24"/>
      <c r="B852" s="24"/>
      <c r="C852" s="24"/>
      <c r="D852" s="24"/>
      <c r="E852" s="24"/>
      <c r="F852" s="24"/>
      <c r="G852" s="109"/>
      <c r="H852" s="109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U852" s="24"/>
      <c r="V852" s="24"/>
      <c r="W852" s="24"/>
      <c r="X852" s="24"/>
    </row>
    <row r="853" spans="1:24" s="23" customFormat="1">
      <c r="A853" s="24"/>
      <c r="B853" s="24"/>
      <c r="C853" s="24"/>
      <c r="D853" s="24"/>
      <c r="E853" s="24"/>
      <c r="F853" s="24"/>
      <c r="G853" s="109"/>
      <c r="H853" s="109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U853" s="24"/>
      <c r="V853" s="24"/>
      <c r="W853" s="24"/>
      <c r="X853" s="24"/>
    </row>
    <row r="854" spans="1:24" s="23" customFormat="1">
      <c r="A854" s="24"/>
      <c r="B854" s="24"/>
      <c r="C854" s="24"/>
      <c r="D854" s="24"/>
      <c r="E854" s="24"/>
      <c r="F854" s="24"/>
      <c r="G854" s="109"/>
      <c r="H854" s="109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U854" s="24"/>
      <c r="V854" s="24"/>
      <c r="W854" s="24"/>
      <c r="X854" s="24"/>
    </row>
    <row r="855" spans="1:24" s="23" customFormat="1">
      <c r="A855" s="24"/>
      <c r="B855" s="24"/>
      <c r="C855" s="24"/>
      <c r="D855" s="24"/>
      <c r="E855" s="24"/>
      <c r="F855" s="24"/>
      <c r="G855" s="109"/>
      <c r="H855" s="109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U855" s="24"/>
      <c r="V855" s="24"/>
      <c r="W855" s="24"/>
      <c r="X855" s="24"/>
    </row>
    <row r="856" spans="1:24" s="23" customFormat="1">
      <c r="A856" s="24"/>
      <c r="B856" s="24"/>
      <c r="C856" s="24"/>
      <c r="D856" s="24"/>
      <c r="E856" s="24"/>
      <c r="F856" s="24"/>
      <c r="G856" s="109"/>
      <c r="H856" s="109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U856" s="24"/>
      <c r="V856" s="24"/>
      <c r="W856" s="24"/>
      <c r="X856" s="24"/>
    </row>
    <row r="857" spans="1:24" s="23" customFormat="1">
      <c r="A857" s="24"/>
      <c r="B857" s="24"/>
      <c r="C857" s="24"/>
      <c r="D857" s="24"/>
      <c r="E857" s="24"/>
      <c r="F857" s="24"/>
      <c r="G857" s="109"/>
      <c r="H857" s="109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U857" s="24"/>
      <c r="V857" s="24"/>
      <c r="W857" s="24"/>
      <c r="X857" s="24"/>
    </row>
    <row r="858" spans="1:24" s="23" customFormat="1">
      <c r="A858" s="24"/>
      <c r="B858" s="24"/>
      <c r="C858" s="24"/>
      <c r="D858" s="24"/>
      <c r="E858" s="24"/>
      <c r="F858" s="24"/>
      <c r="G858" s="109"/>
      <c r="H858" s="109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U858" s="24"/>
      <c r="V858" s="24"/>
      <c r="W858" s="24"/>
      <c r="X858" s="24"/>
    </row>
    <row r="859" spans="1:24" s="23" customFormat="1">
      <c r="A859" s="24"/>
      <c r="B859" s="24"/>
      <c r="C859" s="24"/>
      <c r="D859" s="24"/>
      <c r="E859" s="24"/>
      <c r="F859" s="24"/>
      <c r="G859" s="109"/>
      <c r="H859" s="109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U859" s="24"/>
      <c r="V859" s="24"/>
      <c r="W859" s="24"/>
      <c r="X859" s="24"/>
    </row>
    <row r="860" spans="1:24" s="23" customFormat="1">
      <c r="A860" s="24"/>
      <c r="B860" s="24"/>
      <c r="C860" s="24"/>
      <c r="D860" s="24"/>
      <c r="E860" s="24"/>
      <c r="F860" s="24"/>
      <c r="G860" s="109"/>
      <c r="H860" s="109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U860" s="24"/>
      <c r="V860" s="24"/>
      <c r="W860" s="24"/>
      <c r="X860" s="24"/>
    </row>
    <row r="861" spans="1:24" s="23" customFormat="1">
      <c r="A861" s="24"/>
      <c r="B861" s="24"/>
      <c r="C861" s="24"/>
      <c r="D861" s="24"/>
      <c r="E861" s="24"/>
      <c r="F861" s="24"/>
      <c r="G861" s="109"/>
      <c r="H861" s="109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U861" s="24"/>
      <c r="V861" s="24"/>
      <c r="W861" s="24"/>
      <c r="X861" s="24"/>
    </row>
    <row r="862" spans="1:24" s="23" customFormat="1">
      <c r="A862" s="24"/>
      <c r="B862" s="24"/>
      <c r="C862" s="24"/>
      <c r="D862" s="24"/>
      <c r="E862" s="24"/>
      <c r="F862" s="24"/>
      <c r="G862" s="109"/>
      <c r="H862" s="109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U862" s="24"/>
      <c r="V862" s="24"/>
      <c r="W862" s="24"/>
      <c r="X862" s="24"/>
    </row>
    <row r="863" spans="1:24" s="23" customFormat="1">
      <c r="A863" s="24"/>
      <c r="B863" s="24"/>
      <c r="C863" s="24"/>
      <c r="D863" s="24"/>
      <c r="E863" s="24"/>
      <c r="F863" s="24"/>
      <c r="G863" s="109"/>
      <c r="H863" s="109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U863" s="24"/>
      <c r="V863" s="24"/>
      <c r="W863" s="24"/>
      <c r="X863" s="24"/>
    </row>
    <row r="864" spans="1:24" s="23" customFormat="1">
      <c r="A864" s="24"/>
      <c r="B864" s="24"/>
      <c r="C864" s="24"/>
      <c r="D864" s="24"/>
      <c r="E864" s="24"/>
      <c r="F864" s="24"/>
      <c r="G864" s="109"/>
      <c r="H864" s="109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U864" s="24"/>
      <c r="V864" s="24"/>
      <c r="W864" s="24"/>
      <c r="X864" s="24"/>
    </row>
    <row r="865" spans="1:24" s="23" customFormat="1">
      <c r="A865" s="24"/>
      <c r="B865" s="24"/>
      <c r="C865" s="24"/>
      <c r="D865" s="24"/>
      <c r="E865" s="24"/>
      <c r="F865" s="24"/>
      <c r="G865" s="109"/>
      <c r="H865" s="109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U865" s="24"/>
      <c r="V865" s="24"/>
      <c r="W865" s="24"/>
      <c r="X865" s="24"/>
    </row>
    <row r="866" spans="1:24" s="23" customFormat="1">
      <c r="A866" s="24"/>
      <c r="B866" s="24"/>
      <c r="C866" s="24"/>
      <c r="D866" s="24"/>
      <c r="E866" s="24"/>
      <c r="F866" s="24"/>
      <c r="G866" s="109"/>
      <c r="H866" s="109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U866" s="24"/>
      <c r="V866" s="24"/>
      <c r="W866" s="24"/>
      <c r="X866" s="24"/>
    </row>
    <row r="867" spans="1:24" s="23" customFormat="1">
      <c r="A867" s="24"/>
      <c r="B867" s="24"/>
      <c r="C867" s="24"/>
      <c r="D867" s="24"/>
      <c r="E867" s="24"/>
      <c r="F867" s="24"/>
      <c r="G867" s="109"/>
      <c r="H867" s="109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U867" s="24"/>
      <c r="V867" s="24"/>
      <c r="W867" s="24"/>
      <c r="X867" s="24"/>
    </row>
    <row r="868" spans="1:24" s="23" customFormat="1">
      <c r="A868" s="24"/>
      <c r="B868" s="24"/>
      <c r="C868" s="24"/>
      <c r="D868" s="24"/>
      <c r="E868" s="24"/>
      <c r="F868" s="24"/>
      <c r="G868" s="109"/>
      <c r="H868" s="109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U868" s="24"/>
      <c r="V868" s="24"/>
      <c r="W868" s="24"/>
      <c r="X868" s="24"/>
    </row>
    <row r="869" spans="1:24" s="23" customFormat="1">
      <c r="A869" s="24"/>
      <c r="B869" s="24"/>
      <c r="C869" s="24"/>
      <c r="D869" s="24"/>
      <c r="E869" s="24"/>
      <c r="F869" s="24"/>
      <c r="G869" s="109"/>
      <c r="H869" s="109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U869" s="24"/>
      <c r="V869" s="24"/>
      <c r="W869" s="24"/>
      <c r="X869" s="24"/>
    </row>
    <row r="870" spans="1:24" s="23" customFormat="1">
      <c r="A870" s="24"/>
      <c r="B870" s="24"/>
      <c r="C870" s="24"/>
      <c r="D870" s="24"/>
      <c r="E870" s="24"/>
      <c r="F870" s="24"/>
      <c r="G870" s="109"/>
      <c r="H870" s="109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U870" s="24"/>
      <c r="V870" s="24"/>
      <c r="W870" s="24"/>
      <c r="X870" s="24"/>
    </row>
    <row r="871" spans="1:24" s="23" customFormat="1">
      <c r="A871" s="24"/>
      <c r="B871" s="24"/>
      <c r="C871" s="24"/>
      <c r="D871" s="24"/>
      <c r="E871" s="24"/>
      <c r="F871" s="24"/>
      <c r="G871" s="109"/>
      <c r="H871" s="109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U871" s="24"/>
      <c r="V871" s="24"/>
      <c r="W871" s="24"/>
      <c r="X871" s="24"/>
    </row>
    <row r="872" spans="1:24" s="23" customFormat="1">
      <c r="A872" s="24"/>
      <c r="B872" s="24"/>
      <c r="C872" s="24"/>
      <c r="D872" s="24"/>
      <c r="E872" s="24"/>
      <c r="F872" s="24"/>
      <c r="G872" s="109"/>
      <c r="H872" s="109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U872" s="24"/>
      <c r="V872" s="24"/>
      <c r="W872" s="24"/>
      <c r="X872" s="24"/>
    </row>
    <row r="873" spans="1:24" s="23" customFormat="1">
      <c r="A873" s="24"/>
      <c r="B873" s="24"/>
      <c r="C873" s="24"/>
      <c r="D873" s="24"/>
      <c r="E873" s="24"/>
      <c r="F873" s="24"/>
      <c r="G873" s="109"/>
      <c r="H873" s="109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U873" s="24"/>
      <c r="V873" s="24"/>
      <c r="W873" s="24"/>
      <c r="X873" s="24"/>
    </row>
    <row r="874" spans="1:24" s="23" customFormat="1">
      <c r="A874" s="24"/>
      <c r="B874" s="24"/>
      <c r="C874" s="24"/>
      <c r="D874" s="24"/>
      <c r="E874" s="24"/>
      <c r="F874" s="24"/>
      <c r="G874" s="109"/>
      <c r="H874" s="109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U874" s="24"/>
      <c r="V874" s="24"/>
      <c r="W874" s="24"/>
      <c r="X874" s="24"/>
    </row>
    <row r="875" spans="1:24" s="23" customFormat="1">
      <c r="A875" s="24"/>
      <c r="B875" s="24"/>
      <c r="C875" s="24"/>
      <c r="D875" s="24"/>
      <c r="E875" s="24"/>
      <c r="F875" s="24"/>
      <c r="G875" s="109"/>
      <c r="H875" s="109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U875" s="24"/>
      <c r="V875" s="24"/>
      <c r="W875" s="24"/>
      <c r="X875" s="24"/>
    </row>
    <row r="876" spans="1:24" s="23" customFormat="1">
      <c r="A876" s="24"/>
      <c r="B876" s="24"/>
      <c r="C876" s="24"/>
      <c r="D876" s="24"/>
      <c r="E876" s="24"/>
      <c r="F876" s="24"/>
      <c r="G876" s="109"/>
      <c r="H876" s="109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U876" s="24"/>
      <c r="V876" s="24"/>
      <c r="W876" s="24"/>
      <c r="X876" s="24"/>
    </row>
    <row r="877" spans="1:24" s="23" customFormat="1">
      <c r="A877" s="24"/>
      <c r="B877" s="24"/>
      <c r="C877" s="24"/>
      <c r="D877" s="24"/>
      <c r="E877" s="24"/>
      <c r="F877" s="24"/>
      <c r="G877" s="109"/>
      <c r="H877" s="109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U877" s="24"/>
      <c r="V877" s="24"/>
      <c r="W877" s="24"/>
      <c r="X877" s="24"/>
    </row>
    <row r="878" spans="1:24" s="23" customFormat="1">
      <c r="A878" s="24"/>
      <c r="B878" s="24"/>
      <c r="C878" s="24"/>
      <c r="D878" s="24"/>
      <c r="E878" s="24"/>
      <c r="F878" s="24"/>
      <c r="G878" s="109"/>
      <c r="H878" s="109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U878" s="24"/>
      <c r="V878" s="24"/>
      <c r="W878" s="24"/>
      <c r="X878" s="24"/>
    </row>
    <row r="879" spans="1:24" s="23" customFormat="1">
      <c r="A879" s="24"/>
      <c r="B879" s="24"/>
      <c r="C879" s="24"/>
      <c r="D879" s="24"/>
      <c r="E879" s="24"/>
      <c r="F879" s="24"/>
      <c r="G879" s="109"/>
      <c r="H879" s="109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U879" s="24"/>
      <c r="V879" s="24"/>
      <c r="W879" s="24"/>
      <c r="X879" s="24"/>
    </row>
    <row r="880" spans="1:24" s="23" customFormat="1">
      <c r="A880" s="24"/>
      <c r="B880" s="24"/>
      <c r="C880" s="24"/>
      <c r="D880" s="24"/>
      <c r="E880" s="24"/>
      <c r="F880" s="24"/>
      <c r="G880" s="109"/>
      <c r="H880" s="109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U880" s="24"/>
      <c r="V880" s="24"/>
      <c r="W880" s="24"/>
      <c r="X880" s="24"/>
    </row>
    <row r="881" spans="1:24" s="23" customFormat="1">
      <c r="A881" s="24"/>
      <c r="B881" s="24"/>
      <c r="C881" s="24"/>
      <c r="D881" s="24"/>
      <c r="E881" s="24"/>
      <c r="F881" s="24"/>
      <c r="G881" s="109"/>
      <c r="H881" s="109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U881" s="24"/>
      <c r="V881" s="24"/>
      <c r="W881" s="24"/>
      <c r="X881" s="24"/>
    </row>
    <row r="882" spans="1:24" s="23" customFormat="1">
      <c r="A882" s="24"/>
      <c r="B882" s="24"/>
      <c r="C882" s="24"/>
      <c r="D882" s="24"/>
      <c r="E882" s="24"/>
      <c r="F882" s="24"/>
      <c r="G882" s="109"/>
      <c r="H882" s="109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U882" s="24"/>
      <c r="V882" s="24"/>
      <c r="W882" s="24"/>
      <c r="X882" s="24"/>
    </row>
    <row r="883" spans="1:24" s="23" customFormat="1">
      <c r="A883" s="24"/>
      <c r="B883" s="24"/>
      <c r="C883" s="24"/>
      <c r="D883" s="24"/>
      <c r="E883" s="24"/>
      <c r="F883" s="24"/>
      <c r="G883" s="109"/>
      <c r="H883" s="109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U883" s="24"/>
      <c r="V883" s="24"/>
      <c r="W883" s="24"/>
      <c r="X883" s="24"/>
    </row>
    <row r="884" spans="1:24" s="23" customFormat="1">
      <c r="A884" s="24"/>
      <c r="B884" s="24"/>
      <c r="C884" s="24"/>
      <c r="D884" s="24"/>
      <c r="E884" s="24"/>
      <c r="F884" s="24"/>
      <c r="G884" s="109"/>
      <c r="H884" s="109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U884" s="24"/>
      <c r="V884" s="24"/>
      <c r="W884" s="24"/>
      <c r="X884" s="24"/>
    </row>
    <row r="885" spans="1:24" s="23" customFormat="1">
      <c r="A885" s="24"/>
      <c r="B885" s="24"/>
      <c r="C885" s="24"/>
      <c r="D885" s="24"/>
      <c r="E885" s="24"/>
      <c r="F885" s="24"/>
      <c r="G885" s="109"/>
      <c r="H885" s="109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U885" s="24"/>
      <c r="V885" s="24"/>
      <c r="W885" s="24"/>
      <c r="X885" s="24"/>
    </row>
    <row r="886" spans="1:24" s="23" customFormat="1">
      <c r="A886" s="24"/>
      <c r="B886" s="24"/>
      <c r="C886" s="24"/>
      <c r="D886" s="24"/>
      <c r="E886" s="24"/>
      <c r="F886" s="24"/>
      <c r="G886" s="109"/>
      <c r="H886" s="109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U886" s="24"/>
      <c r="V886" s="24"/>
      <c r="W886" s="24"/>
      <c r="X886" s="24"/>
    </row>
    <row r="887" spans="1:24" s="23" customFormat="1">
      <c r="A887" s="24"/>
      <c r="B887" s="24"/>
      <c r="C887" s="24"/>
      <c r="D887" s="24"/>
      <c r="E887" s="24"/>
      <c r="F887" s="24"/>
      <c r="G887" s="109"/>
      <c r="H887" s="109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U887" s="24"/>
      <c r="V887" s="24"/>
      <c r="W887" s="24"/>
      <c r="X887" s="24"/>
    </row>
    <row r="888" spans="1:24" s="23" customFormat="1">
      <c r="A888" s="24"/>
      <c r="B888" s="24"/>
      <c r="C888" s="24"/>
      <c r="D888" s="24"/>
      <c r="E888" s="24"/>
      <c r="F888" s="24"/>
      <c r="G888" s="109"/>
      <c r="H888" s="109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U888" s="24"/>
      <c r="V888" s="24"/>
      <c r="W888" s="24"/>
      <c r="X888" s="24"/>
    </row>
    <row r="889" spans="1:24" s="23" customFormat="1">
      <c r="A889" s="24"/>
      <c r="B889" s="24"/>
      <c r="C889" s="24"/>
      <c r="D889" s="24"/>
      <c r="E889" s="24"/>
      <c r="F889" s="24"/>
      <c r="G889" s="109"/>
      <c r="H889" s="109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U889" s="24"/>
      <c r="V889" s="24"/>
      <c r="W889" s="24"/>
      <c r="X889" s="24"/>
    </row>
    <row r="890" spans="1:24" s="23" customFormat="1">
      <c r="A890" s="24"/>
      <c r="B890" s="24"/>
      <c r="C890" s="24"/>
      <c r="D890" s="24"/>
      <c r="E890" s="24"/>
      <c r="F890" s="24"/>
      <c r="G890" s="109"/>
      <c r="H890" s="109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U890" s="24"/>
      <c r="V890" s="24"/>
      <c r="W890" s="24"/>
      <c r="X890" s="24"/>
    </row>
    <row r="891" spans="1:24" s="23" customFormat="1">
      <c r="A891" s="24"/>
      <c r="B891" s="24"/>
      <c r="C891" s="24"/>
      <c r="D891" s="24"/>
      <c r="E891" s="24"/>
      <c r="F891" s="24"/>
      <c r="G891" s="109"/>
      <c r="H891" s="109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U891" s="24"/>
      <c r="V891" s="24"/>
      <c r="W891" s="24"/>
      <c r="X891" s="24"/>
    </row>
    <row r="892" spans="1:24" s="23" customFormat="1">
      <c r="A892" s="24"/>
      <c r="B892" s="24"/>
      <c r="C892" s="24"/>
      <c r="D892" s="24"/>
      <c r="E892" s="24"/>
      <c r="F892" s="24"/>
      <c r="G892" s="109"/>
      <c r="H892" s="109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U892" s="24"/>
      <c r="V892" s="24"/>
      <c r="W892" s="24"/>
      <c r="X892" s="24"/>
    </row>
    <row r="893" spans="1:24" s="23" customFormat="1">
      <c r="A893" s="24"/>
      <c r="B893" s="24"/>
      <c r="C893" s="24"/>
      <c r="D893" s="24"/>
      <c r="E893" s="24"/>
      <c r="F893" s="24"/>
      <c r="G893" s="109"/>
      <c r="H893" s="109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U893" s="24"/>
      <c r="V893" s="24"/>
      <c r="W893" s="24"/>
      <c r="X893" s="24"/>
    </row>
    <row r="894" spans="1:24" s="23" customFormat="1">
      <c r="A894" s="24"/>
      <c r="B894" s="24"/>
      <c r="C894" s="24"/>
      <c r="D894" s="24"/>
      <c r="E894" s="24"/>
      <c r="F894" s="24"/>
      <c r="G894" s="109"/>
      <c r="H894" s="109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U894" s="24"/>
      <c r="V894" s="24"/>
      <c r="W894" s="24"/>
      <c r="X894" s="24"/>
    </row>
    <row r="895" spans="1:24" s="23" customFormat="1">
      <c r="A895" s="24"/>
      <c r="B895" s="24"/>
      <c r="C895" s="24"/>
      <c r="D895" s="24"/>
      <c r="E895" s="24"/>
      <c r="F895" s="24"/>
      <c r="G895" s="109"/>
      <c r="H895" s="109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U895" s="24"/>
      <c r="V895" s="24"/>
      <c r="W895" s="24"/>
      <c r="X895" s="24"/>
    </row>
    <row r="896" spans="1:24" s="23" customFormat="1">
      <c r="A896" s="24"/>
      <c r="B896" s="24"/>
      <c r="C896" s="24"/>
      <c r="D896" s="24"/>
      <c r="E896" s="24"/>
      <c r="F896" s="24"/>
      <c r="G896" s="109"/>
      <c r="H896" s="109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U896" s="24"/>
      <c r="V896" s="24"/>
      <c r="W896" s="24"/>
      <c r="X896" s="24"/>
    </row>
    <row r="897" spans="1:24" s="23" customFormat="1">
      <c r="A897" s="24"/>
      <c r="B897" s="24"/>
      <c r="C897" s="24"/>
      <c r="D897" s="24"/>
      <c r="E897" s="24"/>
      <c r="F897" s="24"/>
      <c r="G897" s="109"/>
      <c r="H897" s="109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U897" s="24"/>
      <c r="V897" s="24"/>
      <c r="W897" s="24"/>
      <c r="X897" s="24"/>
    </row>
    <row r="898" spans="1:24" s="23" customFormat="1">
      <c r="A898" s="24"/>
      <c r="B898" s="24"/>
      <c r="C898" s="24"/>
      <c r="D898" s="24"/>
      <c r="E898" s="24"/>
      <c r="F898" s="24"/>
      <c r="G898" s="109"/>
      <c r="H898" s="109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U898" s="24"/>
      <c r="V898" s="24"/>
      <c r="W898" s="24"/>
      <c r="X898" s="24"/>
    </row>
    <row r="899" spans="1:24" s="23" customFormat="1">
      <c r="A899" s="24"/>
      <c r="B899" s="24"/>
      <c r="C899" s="24"/>
      <c r="D899" s="24"/>
      <c r="E899" s="24"/>
      <c r="F899" s="24"/>
      <c r="G899" s="109"/>
      <c r="H899" s="109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U899" s="24"/>
      <c r="V899" s="24"/>
      <c r="W899" s="24"/>
      <c r="X899" s="24"/>
    </row>
    <row r="900" spans="1:24" s="23" customFormat="1">
      <c r="A900" s="24"/>
      <c r="B900" s="24"/>
      <c r="C900" s="24"/>
      <c r="D900" s="24"/>
      <c r="E900" s="24"/>
      <c r="F900" s="24"/>
      <c r="G900" s="109"/>
      <c r="H900" s="109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U900" s="24"/>
      <c r="V900" s="24"/>
      <c r="W900" s="24"/>
      <c r="X900" s="24"/>
    </row>
    <row r="901" spans="1:24" s="23" customFormat="1">
      <c r="A901" s="24"/>
      <c r="B901" s="24"/>
      <c r="C901" s="24"/>
      <c r="D901" s="24"/>
      <c r="E901" s="24"/>
      <c r="F901" s="24"/>
      <c r="G901" s="109"/>
      <c r="H901" s="109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U901" s="24"/>
      <c r="V901" s="24"/>
      <c r="W901" s="24"/>
      <c r="X901" s="24"/>
    </row>
    <row r="902" spans="1:24" s="23" customFormat="1">
      <c r="A902" s="24"/>
      <c r="B902" s="24"/>
      <c r="C902" s="24"/>
      <c r="D902" s="24"/>
      <c r="E902" s="24"/>
      <c r="F902" s="24"/>
      <c r="G902" s="109"/>
      <c r="H902" s="109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U902" s="24"/>
      <c r="V902" s="24"/>
      <c r="W902" s="24"/>
      <c r="X902" s="24"/>
    </row>
    <row r="903" spans="1:24" s="23" customFormat="1">
      <c r="A903" s="24"/>
      <c r="B903" s="24"/>
      <c r="C903" s="24"/>
      <c r="D903" s="24"/>
      <c r="E903" s="24"/>
      <c r="F903" s="24"/>
      <c r="G903" s="109"/>
      <c r="H903" s="109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U903" s="24"/>
      <c r="V903" s="24"/>
      <c r="W903" s="24"/>
      <c r="X903" s="24"/>
    </row>
    <row r="904" spans="1:24" s="23" customFormat="1">
      <c r="A904" s="24"/>
      <c r="B904" s="24"/>
      <c r="C904" s="24"/>
      <c r="D904" s="24"/>
      <c r="E904" s="24"/>
      <c r="F904" s="24"/>
      <c r="G904" s="109"/>
      <c r="H904" s="109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U904" s="24"/>
      <c r="V904" s="24"/>
      <c r="W904" s="24"/>
      <c r="X904" s="24"/>
    </row>
    <row r="905" spans="1:24" s="23" customFormat="1">
      <c r="A905" s="24"/>
      <c r="B905" s="24"/>
      <c r="C905" s="24"/>
      <c r="D905" s="24"/>
      <c r="E905" s="24"/>
      <c r="F905" s="24"/>
      <c r="G905" s="109"/>
      <c r="H905" s="109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U905" s="24"/>
      <c r="V905" s="24"/>
      <c r="W905" s="24"/>
      <c r="X905" s="24"/>
    </row>
    <row r="906" spans="1:24" s="23" customFormat="1">
      <c r="A906" s="24"/>
      <c r="B906" s="24"/>
      <c r="C906" s="24"/>
      <c r="D906" s="24"/>
      <c r="E906" s="24"/>
      <c r="F906" s="24"/>
      <c r="G906" s="109"/>
      <c r="H906" s="109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U906" s="24"/>
      <c r="V906" s="24"/>
      <c r="W906" s="24"/>
      <c r="X906" s="24"/>
    </row>
    <row r="907" spans="1:24" s="23" customFormat="1">
      <c r="A907" s="24"/>
      <c r="B907" s="24"/>
      <c r="C907" s="24"/>
      <c r="D907" s="24"/>
      <c r="E907" s="24"/>
      <c r="F907" s="24"/>
      <c r="G907" s="109"/>
      <c r="H907" s="109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U907" s="24"/>
      <c r="V907" s="24"/>
      <c r="W907" s="24"/>
      <c r="X907" s="24"/>
    </row>
    <row r="908" spans="1:24" s="23" customFormat="1">
      <c r="A908" s="24"/>
      <c r="B908" s="24"/>
      <c r="C908" s="24"/>
      <c r="D908" s="24"/>
      <c r="E908" s="24"/>
      <c r="F908" s="24"/>
      <c r="G908" s="109"/>
      <c r="H908" s="109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U908" s="24"/>
      <c r="V908" s="24"/>
      <c r="W908" s="24"/>
      <c r="X908" s="24"/>
    </row>
    <row r="909" spans="1:24" s="23" customFormat="1">
      <c r="A909" s="24"/>
      <c r="B909" s="24"/>
      <c r="C909" s="24"/>
      <c r="D909" s="24"/>
      <c r="E909" s="24"/>
      <c r="F909" s="24"/>
      <c r="G909" s="109"/>
      <c r="H909" s="109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U909" s="24"/>
      <c r="V909" s="24"/>
      <c r="W909" s="24"/>
      <c r="X909" s="24"/>
    </row>
    <row r="910" spans="1:24" s="23" customFormat="1">
      <c r="A910" s="24"/>
      <c r="B910" s="24"/>
      <c r="C910" s="24"/>
      <c r="D910" s="24"/>
      <c r="E910" s="24"/>
      <c r="F910" s="24"/>
      <c r="G910" s="109"/>
      <c r="H910" s="109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U910" s="24"/>
      <c r="V910" s="24"/>
      <c r="W910" s="24"/>
      <c r="X910" s="24"/>
    </row>
    <row r="911" spans="1:24" s="23" customFormat="1">
      <c r="A911" s="24"/>
      <c r="B911" s="24"/>
      <c r="C911" s="24"/>
      <c r="D911" s="24"/>
      <c r="E911" s="24"/>
      <c r="F911" s="24"/>
      <c r="G911" s="109"/>
      <c r="H911" s="109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U911" s="24"/>
      <c r="V911" s="24"/>
      <c r="W911" s="24"/>
      <c r="X911" s="24"/>
    </row>
    <row r="912" spans="1:24" s="23" customFormat="1">
      <c r="A912" s="24"/>
      <c r="B912" s="24"/>
      <c r="C912" s="24"/>
      <c r="D912" s="24"/>
      <c r="E912" s="24"/>
      <c r="F912" s="24"/>
      <c r="G912" s="109"/>
      <c r="H912" s="109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U912" s="24"/>
      <c r="V912" s="24"/>
      <c r="W912" s="24"/>
      <c r="X912" s="24"/>
    </row>
    <row r="913" spans="1:24" s="23" customFormat="1">
      <c r="A913" s="24"/>
      <c r="B913" s="24"/>
      <c r="C913" s="24"/>
      <c r="D913" s="24"/>
      <c r="E913" s="24"/>
      <c r="F913" s="24"/>
      <c r="G913" s="109"/>
      <c r="H913" s="109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U913" s="24"/>
      <c r="V913" s="24"/>
      <c r="W913" s="24"/>
      <c r="X913" s="24"/>
    </row>
    <row r="914" spans="1:24" s="23" customFormat="1">
      <c r="A914" s="24"/>
      <c r="B914" s="24"/>
      <c r="C914" s="24"/>
      <c r="D914" s="24"/>
      <c r="E914" s="24"/>
      <c r="F914" s="24"/>
      <c r="G914" s="109"/>
      <c r="H914" s="109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U914" s="24"/>
      <c r="V914" s="24"/>
      <c r="W914" s="24"/>
      <c r="X914" s="24"/>
    </row>
    <row r="915" spans="1:24" s="23" customFormat="1">
      <c r="A915" s="24"/>
      <c r="B915" s="24"/>
      <c r="C915" s="24"/>
      <c r="D915" s="24"/>
      <c r="E915" s="24"/>
      <c r="F915" s="24"/>
      <c r="G915" s="109"/>
      <c r="H915" s="109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U915" s="24"/>
      <c r="V915" s="24"/>
      <c r="W915" s="24"/>
      <c r="X915" s="24"/>
    </row>
    <row r="916" spans="1:24" s="23" customFormat="1">
      <c r="A916" s="24"/>
      <c r="B916" s="24"/>
      <c r="C916" s="24"/>
      <c r="D916" s="24"/>
      <c r="E916" s="24"/>
      <c r="F916" s="24"/>
      <c r="G916" s="109"/>
      <c r="H916" s="109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U916" s="24"/>
      <c r="V916" s="24"/>
      <c r="W916" s="24"/>
      <c r="X916" s="24"/>
    </row>
    <row r="917" spans="1:24" s="23" customFormat="1">
      <c r="A917" s="24"/>
      <c r="B917" s="24"/>
      <c r="C917" s="24"/>
      <c r="D917" s="24"/>
      <c r="E917" s="24"/>
      <c r="F917" s="24"/>
      <c r="G917" s="109"/>
      <c r="H917" s="109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U917" s="24"/>
      <c r="V917" s="24"/>
      <c r="W917" s="24"/>
      <c r="X917" s="24"/>
    </row>
    <row r="918" spans="1:24" s="23" customFormat="1">
      <c r="A918" s="24"/>
      <c r="B918" s="24"/>
      <c r="C918" s="24"/>
      <c r="D918" s="24"/>
      <c r="E918" s="24"/>
      <c r="F918" s="24"/>
      <c r="G918" s="109"/>
      <c r="H918" s="109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U918" s="24"/>
      <c r="V918" s="24"/>
      <c r="W918" s="24"/>
      <c r="X918" s="24"/>
    </row>
    <row r="919" spans="1:24" s="23" customFormat="1">
      <c r="A919" s="24"/>
      <c r="B919" s="24"/>
      <c r="C919" s="24"/>
      <c r="D919" s="24"/>
      <c r="E919" s="24"/>
      <c r="F919" s="24"/>
      <c r="G919" s="109"/>
      <c r="H919" s="109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U919" s="24"/>
      <c r="V919" s="24"/>
      <c r="W919" s="24"/>
      <c r="X919" s="24"/>
    </row>
    <row r="920" spans="1:24" s="23" customFormat="1">
      <c r="A920" s="24"/>
      <c r="B920" s="24"/>
      <c r="C920" s="24"/>
      <c r="D920" s="24"/>
      <c r="E920" s="24"/>
      <c r="F920" s="24"/>
      <c r="G920" s="109"/>
      <c r="H920" s="109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U920" s="24"/>
      <c r="V920" s="24"/>
      <c r="W920" s="24"/>
      <c r="X920" s="24"/>
    </row>
    <row r="921" spans="1:24" s="23" customFormat="1">
      <c r="A921" s="24"/>
      <c r="B921" s="24"/>
      <c r="C921" s="24"/>
      <c r="D921" s="24"/>
      <c r="E921" s="24"/>
      <c r="F921" s="24"/>
      <c r="G921" s="109"/>
      <c r="H921" s="109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U921" s="24"/>
      <c r="V921" s="24"/>
      <c r="W921" s="24"/>
      <c r="X921" s="24"/>
    </row>
    <row r="922" spans="1:24" s="23" customFormat="1">
      <c r="A922" s="24"/>
      <c r="B922" s="24"/>
      <c r="C922" s="24"/>
      <c r="D922" s="24"/>
      <c r="E922" s="24"/>
      <c r="F922" s="24"/>
      <c r="G922" s="109"/>
      <c r="H922" s="109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U922" s="24"/>
      <c r="V922" s="24"/>
      <c r="W922" s="24"/>
      <c r="X922" s="24"/>
    </row>
    <row r="923" spans="1:24" s="23" customFormat="1">
      <c r="A923" s="24"/>
      <c r="B923" s="24"/>
      <c r="C923" s="24"/>
      <c r="D923" s="24"/>
      <c r="E923" s="24"/>
      <c r="F923" s="24"/>
      <c r="G923" s="109"/>
      <c r="H923" s="109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U923" s="24"/>
      <c r="V923" s="24"/>
      <c r="W923" s="24"/>
      <c r="X923" s="24"/>
    </row>
    <row r="924" spans="1:24" s="23" customFormat="1">
      <c r="A924" s="24"/>
      <c r="B924" s="24"/>
      <c r="C924" s="24"/>
      <c r="D924" s="24"/>
      <c r="E924" s="24"/>
      <c r="F924" s="24"/>
      <c r="G924" s="109"/>
      <c r="H924" s="109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U924" s="24"/>
      <c r="V924" s="24"/>
      <c r="W924" s="24"/>
      <c r="X924" s="24"/>
    </row>
    <row r="925" spans="1:24" s="23" customFormat="1">
      <c r="A925" s="24"/>
      <c r="B925" s="24"/>
      <c r="C925" s="24"/>
      <c r="D925" s="24"/>
      <c r="E925" s="24"/>
      <c r="F925" s="24"/>
      <c r="G925" s="109"/>
      <c r="H925" s="109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U925" s="24"/>
      <c r="V925" s="24"/>
      <c r="W925" s="24"/>
      <c r="X925" s="24"/>
    </row>
    <row r="926" spans="1:24" s="23" customFormat="1">
      <c r="A926" s="24"/>
      <c r="B926" s="24"/>
      <c r="C926" s="24"/>
      <c r="D926" s="24"/>
      <c r="E926" s="24"/>
      <c r="F926" s="24"/>
      <c r="G926" s="109"/>
      <c r="H926" s="109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U926" s="24"/>
      <c r="V926" s="24"/>
      <c r="W926" s="24"/>
      <c r="X926" s="24"/>
    </row>
    <row r="927" spans="1:24" s="23" customFormat="1">
      <c r="A927" s="24"/>
      <c r="B927" s="24"/>
      <c r="C927" s="24"/>
      <c r="D927" s="24"/>
      <c r="E927" s="24"/>
      <c r="F927" s="24"/>
      <c r="G927" s="109"/>
      <c r="H927" s="109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U927" s="24"/>
      <c r="V927" s="24"/>
      <c r="W927" s="24"/>
      <c r="X927" s="24"/>
    </row>
    <row r="928" spans="1:24" s="23" customFormat="1">
      <c r="A928" s="24"/>
      <c r="B928" s="24"/>
      <c r="C928" s="24"/>
      <c r="D928" s="24"/>
      <c r="E928" s="24"/>
      <c r="F928" s="24"/>
      <c r="G928" s="109"/>
      <c r="H928" s="109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U928" s="24"/>
      <c r="V928" s="24"/>
      <c r="W928" s="24"/>
      <c r="X928" s="24"/>
    </row>
    <row r="929" spans="1:24" s="23" customFormat="1">
      <c r="A929" s="24"/>
      <c r="B929" s="24"/>
      <c r="C929" s="24"/>
      <c r="D929" s="24"/>
      <c r="E929" s="24"/>
      <c r="F929" s="24"/>
      <c r="G929" s="109"/>
      <c r="H929" s="109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U929" s="24"/>
      <c r="V929" s="24"/>
      <c r="W929" s="24"/>
      <c r="X929" s="24"/>
    </row>
    <row r="930" spans="1:24" s="23" customFormat="1">
      <c r="A930" s="24"/>
      <c r="B930" s="24"/>
      <c r="C930" s="24"/>
      <c r="D930" s="24"/>
      <c r="E930" s="24"/>
      <c r="F930" s="24"/>
      <c r="G930" s="109"/>
      <c r="H930" s="109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U930" s="24"/>
      <c r="V930" s="24"/>
      <c r="W930" s="24"/>
      <c r="X930" s="24"/>
    </row>
    <row r="931" spans="1:24" s="23" customFormat="1">
      <c r="A931" s="24"/>
      <c r="B931" s="24"/>
      <c r="C931" s="24"/>
      <c r="D931" s="24"/>
      <c r="E931" s="24"/>
      <c r="F931" s="24"/>
      <c r="G931" s="109"/>
      <c r="H931" s="109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U931" s="24"/>
      <c r="V931" s="24"/>
      <c r="W931" s="24"/>
      <c r="X931" s="24"/>
    </row>
    <row r="932" spans="1:24" s="23" customFormat="1">
      <c r="A932" s="24"/>
      <c r="B932" s="24"/>
      <c r="C932" s="24"/>
      <c r="D932" s="24"/>
      <c r="E932" s="24"/>
      <c r="F932" s="24"/>
      <c r="G932" s="109"/>
      <c r="H932" s="109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U932" s="24"/>
      <c r="V932" s="24"/>
      <c r="W932" s="24"/>
      <c r="X932" s="24"/>
    </row>
    <row r="933" spans="1:24" s="23" customFormat="1">
      <c r="A933" s="24"/>
      <c r="B933" s="24"/>
      <c r="C933" s="24"/>
      <c r="D933" s="24"/>
      <c r="E933" s="24"/>
      <c r="F933" s="24"/>
      <c r="G933" s="109"/>
      <c r="H933" s="109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U933" s="24"/>
      <c r="V933" s="24"/>
      <c r="W933" s="24"/>
      <c r="X933" s="24"/>
    </row>
    <row r="934" spans="1:24" s="23" customFormat="1">
      <c r="A934" s="24"/>
      <c r="B934" s="24"/>
      <c r="C934" s="24"/>
      <c r="D934" s="24"/>
      <c r="E934" s="24"/>
      <c r="F934" s="24"/>
      <c r="G934" s="109"/>
      <c r="H934" s="109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U934" s="24"/>
      <c r="V934" s="24"/>
      <c r="W934" s="24"/>
      <c r="X934" s="24"/>
    </row>
    <row r="935" spans="1:24" s="23" customFormat="1">
      <c r="A935" s="24"/>
      <c r="B935" s="24"/>
      <c r="C935" s="24"/>
      <c r="D935" s="24"/>
      <c r="E935" s="24"/>
      <c r="F935" s="24"/>
      <c r="G935" s="109"/>
      <c r="H935" s="109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U935" s="24"/>
      <c r="V935" s="24"/>
      <c r="W935" s="24"/>
      <c r="X935" s="24"/>
    </row>
    <row r="936" spans="1:24" s="23" customFormat="1">
      <c r="A936" s="24"/>
      <c r="B936" s="24"/>
      <c r="C936" s="24"/>
      <c r="D936" s="24"/>
      <c r="E936" s="24"/>
      <c r="F936" s="24"/>
      <c r="G936" s="109"/>
      <c r="H936" s="109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U936" s="24"/>
      <c r="V936" s="24"/>
      <c r="W936" s="24"/>
      <c r="X936" s="24"/>
    </row>
    <row r="937" spans="1:24" s="23" customFormat="1">
      <c r="A937" s="24"/>
      <c r="B937" s="24"/>
      <c r="C937" s="24"/>
      <c r="D937" s="24"/>
      <c r="E937" s="24"/>
      <c r="F937" s="24"/>
      <c r="G937" s="109"/>
      <c r="H937" s="109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U937" s="24"/>
      <c r="V937" s="24"/>
      <c r="W937" s="24"/>
      <c r="X937" s="24"/>
    </row>
    <row r="938" spans="1:24" s="23" customFormat="1">
      <c r="A938" s="24"/>
      <c r="B938" s="24"/>
      <c r="C938" s="24"/>
      <c r="D938" s="24"/>
      <c r="E938" s="24"/>
      <c r="F938" s="24"/>
      <c r="G938" s="109"/>
      <c r="H938" s="109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U938" s="24"/>
      <c r="V938" s="24"/>
      <c r="W938" s="24"/>
      <c r="X938" s="24"/>
    </row>
    <row r="939" spans="1:24" s="23" customFormat="1">
      <c r="A939" s="24"/>
      <c r="B939" s="24"/>
      <c r="C939" s="24"/>
      <c r="D939" s="24"/>
      <c r="E939" s="24"/>
      <c r="F939" s="24"/>
      <c r="G939" s="109"/>
      <c r="H939" s="109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U939" s="24"/>
      <c r="V939" s="24"/>
      <c r="W939" s="24"/>
      <c r="X939" s="24"/>
    </row>
    <row r="940" spans="1:24" s="23" customFormat="1">
      <c r="A940" s="24"/>
      <c r="B940" s="24"/>
      <c r="C940" s="24"/>
      <c r="D940" s="24"/>
      <c r="E940" s="24"/>
      <c r="F940" s="24"/>
      <c r="G940" s="109"/>
      <c r="H940" s="109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U940" s="24"/>
      <c r="V940" s="24"/>
      <c r="W940" s="24"/>
      <c r="X940" s="24"/>
    </row>
    <row r="941" spans="1:24" s="23" customFormat="1">
      <c r="A941" s="24"/>
      <c r="B941" s="24"/>
      <c r="C941" s="24"/>
      <c r="D941" s="24"/>
      <c r="E941" s="24"/>
      <c r="F941" s="24"/>
      <c r="G941" s="109"/>
      <c r="H941" s="109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U941" s="24"/>
      <c r="V941" s="24"/>
      <c r="W941" s="24"/>
      <c r="X941" s="24"/>
    </row>
    <row r="942" spans="1:24" s="23" customFormat="1">
      <c r="A942" s="24"/>
      <c r="B942" s="24"/>
      <c r="C942" s="24"/>
      <c r="D942" s="24"/>
      <c r="E942" s="24"/>
      <c r="F942" s="24"/>
      <c r="G942" s="109"/>
      <c r="H942" s="109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U942" s="24"/>
      <c r="V942" s="24"/>
      <c r="W942" s="24"/>
      <c r="X942" s="24"/>
    </row>
    <row r="943" spans="1:24" s="23" customFormat="1">
      <c r="A943" s="24"/>
      <c r="B943" s="24"/>
      <c r="C943" s="24"/>
      <c r="D943" s="24"/>
      <c r="E943" s="24"/>
      <c r="F943" s="24"/>
      <c r="G943" s="109"/>
      <c r="H943" s="109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U943" s="24"/>
      <c r="V943" s="24"/>
      <c r="W943" s="24"/>
      <c r="X943" s="24"/>
    </row>
    <row r="944" spans="1:24" s="23" customFormat="1">
      <c r="A944" s="24"/>
      <c r="B944" s="24"/>
      <c r="C944" s="24"/>
      <c r="D944" s="24"/>
      <c r="E944" s="24"/>
      <c r="F944" s="24"/>
      <c r="G944" s="109"/>
      <c r="H944" s="109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U944" s="24"/>
      <c r="V944" s="24"/>
      <c r="W944" s="24"/>
      <c r="X944" s="24"/>
    </row>
    <row r="945" spans="1:24" s="23" customFormat="1">
      <c r="A945" s="24"/>
      <c r="B945" s="24"/>
      <c r="C945" s="24"/>
      <c r="D945" s="24"/>
      <c r="E945" s="24"/>
      <c r="F945" s="24"/>
      <c r="G945" s="109"/>
      <c r="H945" s="109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U945" s="24"/>
      <c r="V945" s="24"/>
      <c r="W945" s="24"/>
      <c r="X945" s="24"/>
    </row>
    <row r="946" spans="1:24" s="23" customFormat="1">
      <c r="A946" s="24"/>
      <c r="B946" s="24"/>
      <c r="C946" s="24"/>
      <c r="D946" s="24"/>
      <c r="E946" s="24"/>
      <c r="F946" s="24"/>
      <c r="G946" s="109"/>
      <c r="H946" s="109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U946" s="24"/>
      <c r="V946" s="24"/>
      <c r="W946" s="24"/>
      <c r="X946" s="24"/>
    </row>
    <row r="947" spans="1:24" s="23" customFormat="1">
      <c r="A947" s="24"/>
      <c r="B947" s="24"/>
      <c r="C947" s="24"/>
      <c r="D947" s="24"/>
      <c r="E947" s="24"/>
      <c r="F947" s="24"/>
      <c r="G947" s="109"/>
      <c r="H947" s="109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U947" s="24"/>
      <c r="V947" s="24"/>
      <c r="W947" s="24"/>
      <c r="X947" s="24"/>
    </row>
    <row r="948" spans="1:24" s="23" customFormat="1">
      <c r="A948" s="24"/>
      <c r="B948" s="24"/>
      <c r="C948" s="24"/>
      <c r="D948" s="24"/>
      <c r="E948" s="24"/>
      <c r="F948" s="24"/>
      <c r="G948" s="109"/>
      <c r="H948" s="109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U948" s="24"/>
      <c r="V948" s="24"/>
      <c r="W948" s="24"/>
      <c r="X948" s="24"/>
    </row>
    <row r="949" spans="1:24" s="23" customFormat="1">
      <c r="A949" s="24"/>
      <c r="B949" s="24"/>
      <c r="C949" s="24"/>
      <c r="D949" s="24"/>
      <c r="E949" s="24"/>
      <c r="F949" s="24"/>
      <c r="G949" s="109"/>
      <c r="H949" s="109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U949" s="24"/>
      <c r="V949" s="24"/>
      <c r="W949" s="24"/>
      <c r="X949" s="24"/>
    </row>
    <row r="950" spans="1:24" s="23" customFormat="1">
      <c r="A950" s="24"/>
      <c r="B950" s="24"/>
      <c r="C950" s="24"/>
      <c r="D950" s="24"/>
      <c r="E950" s="24"/>
      <c r="F950" s="24"/>
      <c r="G950" s="109"/>
      <c r="H950" s="109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U950" s="24"/>
      <c r="V950" s="24"/>
      <c r="W950" s="24"/>
      <c r="X950" s="24"/>
    </row>
    <row r="951" spans="1:24" s="23" customFormat="1">
      <c r="A951" s="24"/>
      <c r="B951" s="24"/>
      <c r="C951" s="24"/>
      <c r="D951" s="24"/>
      <c r="E951" s="24"/>
      <c r="F951" s="24"/>
      <c r="G951" s="109"/>
      <c r="H951" s="109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U951" s="24"/>
      <c r="V951" s="24"/>
      <c r="W951" s="24"/>
      <c r="X951" s="24"/>
    </row>
    <row r="952" spans="1:24" s="23" customFormat="1">
      <c r="A952" s="24"/>
      <c r="B952" s="24"/>
      <c r="C952" s="24"/>
      <c r="D952" s="24"/>
      <c r="E952" s="24"/>
      <c r="F952" s="24"/>
      <c r="G952" s="109"/>
      <c r="H952" s="109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U952" s="24"/>
      <c r="V952" s="24"/>
      <c r="W952" s="24"/>
      <c r="X952" s="24"/>
    </row>
    <row r="953" spans="1:24" s="23" customFormat="1">
      <c r="A953" s="24"/>
      <c r="B953" s="24"/>
      <c r="C953" s="24"/>
      <c r="D953" s="24"/>
      <c r="E953" s="24"/>
      <c r="F953" s="24"/>
      <c r="G953" s="109"/>
      <c r="H953" s="109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U953" s="24"/>
      <c r="V953" s="24"/>
      <c r="W953" s="24"/>
      <c r="X953" s="24"/>
    </row>
    <row r="954" spans="1:24" s="23" customFormat="1">
      <c r="A954" s="24"/>
      <c r="B954" s="24"/>
      <c r="C954" s="24"/>
      <c r="D954" s="24"/>
      <c r="E954" s="24"/>
      <c r="F954" s="24"/>
      <c r="G954" s="109"/>
      <c r="H954" s="109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U954" s="24"/>
      <c r="V954" s="24"/>
      <c r="W954" s="24"/>
      <c r="X954" s="24"/>
    </row>
    <row r="955" spans="1:24" s="23" customFormat="1">
      <c r="A955" s="24"/>
      <c r="B955" s="24"/>
      <c r="C955" s="24"/>
      <c r="D955" s="24"/>
      <c r="E955" s="24"/>
      <c r="F955" s="24"/>
      <c r="G955" s="109"/>
      <c r="H955" s="109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U955" s="24"/>
      <c r="V955" s="24"/>
      <c r="W955" s="24"/>
      <c r="X955" s="24"/>
    </row>
    <row r="956" spans="1:24" s="23" customFormat="1">
      <c r="A956" s="24"/>
      <c r="B956" s="24"/>
      <c r="C956" s="24"/>
      <c r="D956" s="24"/>
      <c r="E956" s="24"/>
      <c r="F956" s="24"/>
      <c r="G956" s="109"/>
      <c r="H956" s="109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U956" s="24"/>
      <c r="V956" s="24"/>
      <c r="W956" s="24"/>
      <c r="X956" s="24"/>
    </row>
    <row r="957" spans="1:24" s="23" customFormat="1">
      <c r="A957" s="24"/>
      <c r="B957" s="24"/>
      <c r="C957" s="24"/>
      <c r="D957" s="24"/>
      <c r="E957" s="24"/>
      <c r="F957" s="24"/>
      <c r="G957" s="109"/>
      <c r="H957" s="109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U957" s="24"/>
      <c r="V957" s="24"/>
      <c r="W957" s="24"/>
      <c r="X957" s="24"/>
    </row>
    <row r="958" spans="1:24" s="23" customFormat="1">
      <c r="A958" s="24"/>
      <c r="B958" s="24"/>
      <c r="C958" s="24"/>
      <c r="D958" s="24"/>
      <c r="E958" s="24"/>
      <c r="F958" s="24"/>
      <c r="G958" s="109"/>
      <c r="H958" s="109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U958" s="24"/>
      <c r="V958" s="24"/>
      <c r="W958" s="24"/>
      <c r="X958" s="24"/>
    </row>
    <row r="959" spans="1:24" s="23" customFormat="1">
      <c r="A959" s="24"/>
      <c r="B959" s="24"/>
      <c r="C959" s="24"/>
      <c r="D959" s="24"/>
      <c r="E959" s="24"/>
      <c r="F959" s="24"/>
      <c r="G959" s="109"/>
      <c r="H959" s="109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U959" s="24"/>
      <c r="V959" s="24"/>
      <c r="W959" s="24"/>
      <c r="X959" s="24"/>
    </row>
    <row r="960" spans="1:24" s="23" customFormat="1">
      <c r="A960" s="24"/>
      <c r="B960" s="24"/>
      <c r="C960" s="24"/>
      <c r="D960" s="24"/>
      <c r="E960" s="24"/>
      <c r="F960" s="24"/>
      <c r="G960" s="109"/>
      <c r="H960" s="109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U960" s="24"/>
      <c r="V960" s="24"/>
      <c r="W960" s="24"/>
      <c r="X960" s="24"/>
    </row>
    <row r="961" spans="1:24" s="23" customFormat="1">
      <c r="A961" s="24"/>
      <c r="B961" s="24"/>
      <c r="C961" s="24"/>
      <c r="D961" s="24"/>
      <c r="E961" s="24"/>
      <c r="F961" s="24"/>
      <c r="G961" s="109"/>
      <c r="H961" s="109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U961" s="24"/>
      <c r="V961" s="24"/>
      <c r="W961" s="24"/>
      <c r="X961" s="24"/>
    </row>
    <row r="962" spans="1:24" s="23" customFormat="1">
      <c r="A962" s="24"/>
      <c r="B962" s="24"/>
      <c r="C962" s="24"/>
      <c r="D962" s="24"/>
      <c r="E962" s="24"/>
      <c r="F962" s="24"/>
      <c r="G962" s="109"/>
      <c r="H962" s="109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U962" s="24"/>
      <c r="V962" s="24"/>
      <c r="W962" s="24"/>
      <c r="X962" s="24"/>
    </row>
    <row r="963" spans="1:24" s="23" customFormat="1">
      <c r="A963" s="24"/>
      <c r="B963" s="24"/>
      <c r="C963" s="24"/>
      <c r="D963" s="24"/>
      <c r="E963" s="24"/>
      <c r="F963" s="24"/>
      <c r="G963" s="109"/>
      <c r="H963" s="109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U963" s="24"/>
      <c r="V963" s="24"/>
      <c r="W963" s="24"/>
      <c r="X963" s="24"/>
    </row>
    <row r="964" spans="1:24" s="23" customFormat="1">
      <c r="A964" s="24"/>
      <c r="B964" s="24"/>
      <c r="C964" s="24"/>
      <c r="D964" s="24"/>
      <c r="E964" s="24"/>
      <c r="F964" s="24"/>
      <c r="G964" s="109"/>
      <c r="H964" s="109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U964" s="24"/>
      <c r="V964" s="24"/>
      <c r="W964" s="24"/>
      <c r="X964" s="24"/>
    </row>
    <row r="965" spans="1:24" s="23" customFormat="1">
      <c r="A965" s="24"/>
      <c r="B965" s="24"/>
      <c r="C965" s="24"/>
      <c r="D965" s="24"/>
      <c r="E965" s="24"/>
      <c r="F965" s="24"/>
      <c r="G965" s="109"/>
      <c r="H965" s="109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U965" s="24"/>
      <c r="V965" s="24"/>
      <c r="W965" s="24"/>
      <c r="X965" s="24"/>
    </row>
    <row r="966" spans="1:24" s="23" customFormat="1">
      <c r="A966" s="24"/>
      <c r="B966" s="24"/>
      <c r="C966" s="24"/>
      <c r="D966" s="24"/>
      <c r="E966" s="24"/>
      <c r="F966" s="24"/>
      <c r="G966" s="109"/>
      <c r="H966" s="109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U966" s="24"/>
      <c r="V966" s="24"/>
      <c r="W966" s="24"/>
      <c r="X966" s="24"/>
    </row>
    <row r="967" spans="1:24" s="23" customFormat="1">
      <c r="A967" s="24"/>
      <c r="B967" s="24"/>
      <c r="C967" s="24"/>
      <c r="D967" s="24"/>
      <c r="E967" s="24"/>
      <c r="F967" s="24"/>
      <c r="G967" s="109"/>
      <c r="H967" s="109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U967" s="24"/>
      <c r="V967" s="24"/>
      <c r="W967" s="24"/>
      <c r="X967" s="24"/>
    </row>
    <row r="968" spans="1:24" s="23" customFormat="1">
      <c r="A968" s="24"/>
      <c r="B968" s="24"/>
      <c r="C968" s="24"/>
      <c r="D968" s="24"/>
      <c r="E968" s="24"/>
      <c r="F968" s="24"/>
      <c r="G968" s="109"/>
      <c r="H968" s="109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U968" s="24"/>
      <c r="V968" s="24"/>
      <c r="W968" s="24"/>
      <c r="X968" s="24"/>
    </row>
    <row r="969" spans="1:24" s="23" customFormat="1">
      <c r="A969" s="24"/>
      <c r="B969" s="24"/>
      <c r="C969" s="24"/>
      <c r="D969" s="24"/>
      <c r="E969" s="24"/>
      <c r="F969" s="24"/>
      <c r="G969" s="109"/>
      <c r="H969" s="109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U969" s="24"/>
      <c r="V969" s="24"/>
      <c r="W969" s="24"/>
      <c r="X969" s="24"/>
    </row>
    <row r="970" spans="1:24" s="23" customFormat="1">
      <c r="A970" s="24"/>
      <c r="B970" s="24"/>
      <c r="C970" s="24"/>
      <c r="D970" s="24"/>
      <c r="E970" s="24"/>
      <c r="F970" s="24"/>
      <c r="G970" s="109"/>
      <c r="H970" s="109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U970" s="24"/>
      <c r="V970" s="24"/>
      <c r="W970" s="24"/>
      <c r="X970" s="24"/>
    </row>
    <row r="971" spans="1:24" s="23" customFormat="1">
      <c r="A971" s="24"/>
      <c r="B971" s="24"/>
      <c r="C971" s="24"/>
      <c r="D971" s="24"/>
      <c r="E971" s="24"/>
      <c r="F971" s="24"/>
      <c r="G971" s="109"/>
      <c r="H971" s="109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U971" s="24"/>
      <c r="V971" s="24"/>
      <c r="W971" s="24"/>
      <c r="X971" s="24"/>
    </row>
    <row r="972" spans="1:24" s="23" customFormat="1">
      <c r="A972" s="24"/>
      <c r="B972" s="24"/>
      <c r="C972" s="24"/>
      <c r="D972" s="24"/>
      <c r="E972" s="24"/>
      <c r="F972" s="24"/>
      <c r="G972" s="109"/>
      <c r="H972" s="109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U972" s="24"/>
      <c r="V972" s="24"/>
      <c r="W972" s="24"/>
      <c r="X972" s="24"/>
    </row>
    <row r="973" spans="1:24" s="23" customFormat="1">
      <c r="A973" s="24"/>
      <c r="B973" s="24"/>
      <c r="C973" s="24"/>
      <c r="D973" s="24"/>
      <c r="E973" s="24"/>
      <c r="F973" s="24"/>
      <c r="G973" s="109"/>
      <c r="H973" s="109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U973" s="24"/>
      <c r="V973" s="24"/>
      <c r="W973" s="24"/>
      <c r="X973" s="24"/>
    </row>
    <row r="974" spans="1:24" s="23" customFormat="1">
      <c r="A974" s="24"/>
      <c r="B974" s="24"/>
      <c r="C974" s="24"/>
      <c r="D974" s="24"/>
      <c r="E974" s="24"/>
      <c r="F974" s="24"/>
      <c r="G974" s="109"/>
      <c r="H974" s="109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U974" s="24"/>
      <c r="V974" s="24"/>
      <c r="W974" s="24"/>
      <c r="X974" s="24"/>
    </row>
    <row r="975" spans="1:24" s="23" customFormat="1">
      <c r="A975" s="24"/>
      <c r="B975" s="24"/>
      <c r="C975" s="24"/>
      <c r="D975" s="24"/>
      <c r="E975" s="24"/>
      <c r="F975" s="24"/>
      <c r="G975" s="109"/>
      <c r="H975" s="109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U975" s="24"/>
      <c r="V975" s="24"/>
      <c r="W975" s="24"/>
      <c r="X975" s="24"/>
    </row>
    <row r="976" spans="1:24" s="23" customFormat="1">
      <c r="A976" s="24"/>
      <c r="B976" s="24"/>
      <c r="C976" s="24"/>
      <c r="D976" s="24"/>
      <c r="E976" s="24"/>
      <c r="F976" s="24"/>
      <c r="G976" s="109"/>
      <c r="H976" s="109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U976" s="24"/>
      <c r="V976" s="24"/>
      <c r="W976" s="24"/>
      <c r="X976" s="24"/>
    </row>
    <row r="977" spans="1:24" s="23" customFormat="1">
      <c r="A977" s="24"/>
      <c r="B977" s="24"/>
      <c r="C977" s="24"/>
      <c r="D977" s="24"/>
      <c r="E977" s="24"/>
      <c r="F977" s="24"/>
      <c r="G977" s="109"/>
      <c r="H977" s="109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U977" s="24"/>
      <c r="V977" s="24"/>
      <c r="W977" s="24"/>
      <c r="X977" s="24"/>
    </row>
    <row r="978" spans="1:24" s="23" customFormat="1">
      <c r="A978" s="24"/>
      <c r="B978" s="24"/>
      <c r="C978" s="24"/>
      <c r="D978" s="24"/>
      <c r="E978" s="24"/>
      <c r="F978" s="24"/>
      <c r="G978" s="109"/>
      <c r="H978" s="109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U978" s="24"/>
      <c r="V978" s="24"/>
      <c r="W978" s="24"/>
      <c r="X978" s="24"/>
    </row>
    <row r="979" spans="1:24" s="23" customFormat="1">
      <c r="A979" s="24"/>
      <c r="B979" s="24"/>
      <c r="C979" s="24"/>
      <c r="D979" s="24"/>
      <c r="E979" s="24"/>
      <c r="F979" s="24"/>
      <c r="G979" s="109"/>
      <c r="H979" s="109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U979" s="24"/>
      <c r="V979" s="24"/>
      <c r="W979" s="24"/>
      <c r="X979" s="24"/>
    </row>
    <row r="980" spans="1:24" s="23" customFormat="1">
      <c r="A980" s="24"/>
      <c r="B980" s="24"/>
      <c r="C980" s="24"/>
      <c r="D980" s="24"/>
      <c r="E980" s="24"/>
      <c r="F980" s="24"/>
      <c r="G980" s="109"/>
      <c r="H980" s="109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U980" s="24"/>
      <c r="V980" s="24"/>
      <c r="W980" s="24"/>
      <c r="X980" s="24"/>
    </row>
    <row r="981" spans="1:24" s="23" customFormat="1">
      <c r="A981" s="24"/>
      <c r="B981" s="24"/>
      <c r="C981" s="24"/>
      <c r="D981" s="24"/>
      <c r="E981" s="24"/>
      <c r="F981" s="24"/>
      <c r="G981" s="109"/>
      <c r="H981" s="109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U981" s="24"/>
      <c r="V981" s="24"/>
      <c r="W981" s="24"/>
      <c r="X981" s="24"/>
    </row>
    <row r="982" spans="1:24" s="23" customFormat="1">
      <c r="A982" s="24"/>
      <c r="B982" s="24"/>
      <c r="C982" s="24"/>
      <c r="D982" s="24"/>
      <c r="E982" s="24"/>
      <c r="F982" s="24"/>
      <c r="G982" s="109"/>
      <c r="H982" s="109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U982" s="24"/>
      <c r="V982" s="24"/>
      <c r="W982" s="24"/>
      <c r="X982" s="24"/>
    </row>
    <row r="983" spans="1:24" s="23" customFormat="1">
      <c r="A983" s="24"/>
      <c r="B983" s="24"/>
      <c r="C983" s="24"/>
      <c r="D983" s="24"/>
      <c r="E983" s="24"/>
      <c r="F983" s="24"/>
      <c r="G983" s="109"/>
      <c r="H983" s="109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U983" s="24"/>
      <c r="V983" s="24"/>
      <c r="W983" s="24"/>
      <c r="X983" s="24"/>
    </row>
    <row r="984" spans="1:24" s="23" customFormat="1">
      <c r="A984" s="24"/>
      <c r="B984" s="24"/>
      <c r="C984" s="24"/>
      <c r="D984" s="24"/>
      <c r="E984" s="24"/>
      <c r="F984" s="24"/>
      <c r="G984" s="109"/>
      <c r="H984" s="109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U984" s="24"/>
      <c r="V984" s="24"/>
      <c r="W984" s="24"/>
      <c r="X984" s="24"/>
    </row>
    <row r="985" spans="1:24" s="23" customFormat="1">
      <c r="A985" s="24"/>
      <c r="B985" s="24"/>
      <c r="C985" s="24"/>
      <c r="D985" s="24"/>
      <c r="E985" s="24"/>
      <c r="F985" s="24"/>
      <c r="G985" s="109"/>
      <c r="H985" s="109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U985" s="24"/>
      <c r="V985" s="24"/>
      <c r="W985" s="24"/>
      <c r="X985" s="24"/>
    </row>
    <row r="986" spans="1:24" s="23" customFormat="1">
      <c r="A986" s="24"/>
      <c r="B986" s="24"/>
      <c r="C986" s="24"/>
      <c r="D986" s="24"/>
      <c r="E986" s="24"/>
      <c r="F986" s="24"/>
      <c r="G986" s="109"/>
      <c r="H986" s="109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U986" s="24"/>
      <c r="V986" s="24"/>
      <c r="W986" s="24"/>
      <c r="X986" s="24"/>
    </row>
    <row r="987" spans="1:24" s="23" customFormat="1">
      <c r="A987" s="24"/>
      <c r="B987" s="24"/>
      <c r="C987" s="24"/>
      <c r="D987" s="24"/>
      <c r="E987" s="24"/>
      <c r="F987" s="24"/>
      <c r="G987" s="109"/>
      <c r="H987" s="109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U987" s="24"/>
      <c r="V987" s="24"/>
      <c r="W987" s="24"/>
      <c r="X987" s="24"/>
    </row>
    <row r="988" spans="1:24" s="23" customFormat="1">
      <c r="A988" s="24"/>
      <c r="B988" s="24"/>
      <c r="C988" s="24"/>
      <c r="D988" s="24"/>
      <c r="E988" s="24"/>
      <c r="F988" s="24"/>
      <c r="G988" s="109"/>
      <c r="H988" s="109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U988" s="24"/>
      <c r="V988" s="24"/>
      <c r="W988" s="24"/>
      <c r="X988" s="24"/>
    </row>
    <row r="989" spans="1:24" s="23" customFormat="1">
      <c r="A989" s="24"/>
      <c r="B989" s="24"/>
      <c r="C989" s="24"/>
      <c r="D989" s="24"/>
      <c r="E989" s="24"/>
      <c r="F989" s="24"/>
      <c r="G989" s="109"/>
      <c r="H989" s="109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U989" s="24"/>
      <c r="V989" s="24"/>
      <c r="W989" s="24"/>
      <c r="X989" s="24"/>
    </row>
    <row r="990" spans="1:24" s="23" customFormat="1">
      <c r="A990" s="24"/>
      <c r="B990" s="24"/>
      <c r="C990" s="24"/>
      <c r="D990" s="24"/>
      <c r="E990" s="24"/>
      <c r="F990" s="24"/>
      <c r="G990" s="109"/>
      <c r="H990" s="109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U990" s="24"/>
      <c r="V990" s="24"/>
      <c r="W990" s="24"/>
      <c r="X990" s="24"/>
    </row>
    <row r="991" spans="1:24" s="23" customFormat="1">
      <c r="A991" s="24"/>
      <c r="B991" s="24"/>
      <c r="C991" s="24"/>
      <c r="D991" s="24"/>
      <c r="E991" s="24"/>
      <c r="F991" s="24"/>
      <c r="G991" s="109"/>
      <c r="H991" s="109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U991" s="24"/>
      <c r="V991" s="24"/>
      <c r="W991" s="24"/>
      <c r="X991" s="24"/>
    </row>
    <row r="992" spans="1:24" s="23" customFormat="1">
      <c r="A992" s="24"/>
      <c r="B992" s="24"/>
      <c r="C992" s="24"/>
      <c r="D992" s="24"/>
      <c r="E992" s="24"/>
      <c r="F992" s="24"/>
      <c r="G992" s="109"/>
      <c r="H992" s="109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U992" s="24"/>
      <c r="V992" s="24"/>
      <c r="W992" s="24"/>
      <c r="X992" s="24"/>
    </row>
    <row r="993" spans="1:24" s="23" customFormat="1">
      <c r="A993" s="24"/>
      <c r="B993" s="24"/>
      <c r="C993" s="24"/>
      <c r="D993" s="24"/>
      <c r="E993" s="24"/>
      <c r="F993" s="24"/>
      <c r="G993" s="109"/>
      <c r="H993" s="109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U993" s="24"/>
      <c r="V993" s="24"/>
      <c r="W993" s="24"/>
      <c r="X993" s="24"/>
    </row>
    <row r="994" spans="1:24" s="23" customFormat="1">
      <c r="A994" s="24"/>
      <c r="B994" s="24"/>
      <c r="C994" s="24"/>
      <c r="D994" s="24"/>
      <c r="E994" s="24"/>
      <c r="F994" s="24"/>
      <c r="G994" s="109"/>
      <c r="H994" s="109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U994" s="24"/>
      <c r="V994" s="24"/>
      <c r="W994" s="24"/>
      <c r="X994" s="24"/>
    </row>
    <row r="995" spans="1:24" s="23" customFormat="1">
      <c r="A995" s="24"/>
      <c r="B995" s="24"/>
      <c r="C995" s="24"/>
      <c r="D995" s="24"/>
      <c r="E995" s="24"/>
      <c r="F995" s="24"/>
      <c r="G995" s="109"/>
      <c r="H995" s="109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U995" s="24"/>
      <c r="V995" s="24"/>
      <c r="W995" s="24"/>
      <c r="X995" s="24"/>
    </row>
    <row r="996" spans="1:24" s="23" customFormat="1">
      <c r="A996" s="24"/>
      <c r="B996" s="24"/>
      <c r="C996" s="24"/>
      <c r="D996" s="24"/>
      <c r="E996" s="24"/>
      <c r="F996" s="24"/>
      <c r="G996" s="109"/>
      <c r="H996" s="109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U996" s="24"/>
      <c r="V996" s="24"/>
      <c r="W996" s="24"/>
      <c r="X996" s="24"/>
    </row>
    <row r="997" spans="1:24" s="23" customFormat="1">
      <c r="A997" s="24"/>
      <c r="B997" s="24"/>
      <c r="C997" s="24"/>
      <c r="D997" s="24"/>
      <c r="E997" s="24"/>
      <c r="F997" s="24"/>
      <c r="G997" s="109"/>
      <c r="H997" s="109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U997" s="24"/>
      <c r="V997" s="24"/>
      <c r="W997" s="24"/>
      <c r="X997" s="24"/>
    </row>
    <row r="998" spans="1:24" s="23" customFormat="1">
      <c r="A998" s="24"/>
      <c r="B998" s="24"/>
      <c r="C998" s="24"/>
      <c r="D998" s="24"/>
      <c r="E998" s="24"/>
      <c r="F998" s="24"/>
      <c r="G998" s="109"/>
      <c r="H998" s="109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U998" s="24"/>
      <c r="V998" s="24"/>
      <c r="W998" s="24"/>
      <c r="X998" s="24"/>
    </row>
    <row r="999" spans="1:24" s="23" customFormat="1">
      <c r="A999" s="24"/>
      <c r="B999" s="24"/>
      <c r="C999" s="24"/>
      <c r="D999" s="24"/>
      <c r="E999" s="24"/>
      <c r="F999" s="24"/>
      <c r="G999" s="109"/>
      <c r="H999" s="109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U999" s="24"/>
      <c r="V999" s="24"/>
      <c r="W999" s="24"/>
      <c r="X999" s="24"/>
    </row>
    <row r="1000" spans="1:24" s="23" customFormat="1">
      <c r="A1000" s="24"/>
      <c r="B1000" s="24"/>
      <c r="C1000" s="24"/>
      <c r="D1000" s="24"/>
      <c r="E1000" s="24"/>
      <c r="F1000" s="24"/>
      <c r="G1000" s="109"/>
      <c r="H1000" s="109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U1000" s="24"/>
      <c r="V1000" s="24"/>
      <c r="W1000" s="24"/>
      <c r="X1000" s="24"/>
    </row>
    <row r="1001" spans="1:24" s="23" customFormat="1">
      <c r="A1001" s="24"/>
      <c r="B1001" s="24"/>
      <c r="C1001" s="24"/>
      <c r="D1001" s="24"/>
      <c r="E1001" s="24"/>
      <c r="F1001" s="24"/>
      <c r="G1001" s="109"/>
      <c r="H1001" s="109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U1001" s="24"/>
      <c r="V1001" s="24"/>
      <c r="W1001" s="24"/>
      <c r="X1001" s="24"/>
    </row>
    <row r="1002" spans="1:24" s="23" customFormat="1">
      <c r="A1002" s="24"/>
      <c r="B1002" s="24"/>
      <c r="C1002" s="24"/>
      <c r="D1002" s="24"/>
      <c r="E1002" s="24"/>
      <c r="F1002" s="24"/>
      <c r="G1002" s="109"/>
      <c r="H1002" s="109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U1002" s="24"/>
      <c r="V1002" s="24"/>
      <c r="W1002" s="24"/>
      <c r="X1002" s="24"/>
    </row>
    <row r="1003" spans="1:24" s="23" customFormat="1">
      <c r="A1003" s="24"/>
      <c r="B1003" s="24"/>
      <c r="C1003" s="24"/>
      <c r="D1003" s="24"/>
      <c r="E1003" s="24"/>
      <c r="F1003" s="24"/>
      <c r="G1003" s="109"/>
      <c r="H1003" s="109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U1003" s="24"/>
      <c r="V1003" s="24"/>
      <c r="W1003" s="24"/>
      <c r="X1003" s="24"/>
    </row>
    <row r="1004" spans="1:24" s="23" customFormat="1">
      <c r="A1004" s="24"/>
      <c r="B1004" s="24"/>
      <c r="C1004" s="24"/>
      <c r="D1004" s="24"/>
      <c r="E1004" s="24"/>
      <c r="F1004" s="24"/>
      <c r="G1004" s="109"/>
      <c r="H1004" s="109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U1004" s="24"/>
      <c r="V1004" s="24"/>
      <c r="W1004" s="24"/>
      <c r="X1004" s="24"/>
    </row>
    <row r="1005" spans="1:24" s="23" customFormat="1">
      <c r="A1005" s="24"/>
      <c r="B1005" s="24"/>
      <c r="C1005" s="24"/>
      <c r="D1005" s="24"/>
      <c r="E1005" s="24"/>
      <c r="F1005" s="24"/>
      <c r="G1005" s="109"/>
      <c r="H1005" s="109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U1005" s="24"/>
      <c r="V1005" s="24"/>
      <c r="W1005" s="24"/>
      <c r="X1005" s="24"/>
    </row>
    <row r="1006" spans="1:24" s="23" customFormat="1">
      <c r="A1006" s="24"/>
      <c r="B1006" s="24"/>
      <c r="C1006" s="24"/>
      <c r="D1006" s="24"/>
      <c r="E1006" s="24"/>
      <c r="F1006" s="24"/>
      <c r="G1006" s="109"/>
      <c r="H1006" s="109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U1006" s="24"/>
      <c r="V1006" s="24"/>
      <c r="W1006" s="24"/>
      <c r="X1006" s="24"/>
    </row>
    <row r="1007" spans="1:24" s="23" customFormat="1">
      <c r="A1007" s="24"/>
      <c r="B1007" s="24"/>
      <c r="C1007" s="24"/>
      <c r="D1007" s="24"/>
      <c r="E1007" s="24"/>
      <c r="F1007" s="24"/>
      <c r="G1007" s="109"/>
      <c r="H1007" s="109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U1007" s="24"/>
      <c r="V1007" s="24"/>
      <c r="W1007" s="24"/>
      <c r="X1007" s="24"/>
    </row>
    <row r="1008" spans="1:24" s="23" customFormat="1">
      <c r="A1008" s="24"/>
      <c r="B1008" s="24"/>
      <c r="C1008" s="24"/>
      <c r="D1008" s="24"/>
      <c r="E1008" s="24"/>
      <c r="F1008" s="24"/>
      <c r="G1008" s="109"/>
      <c r="H1008" s="109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U1008" s="24"/>
      <c r="V1008" s="24"/>
      <c r="W1008" s="24"/>
      <c r="X1008" s="24"/>
    </row>
    <row r="1009" spans="1:24" s="23" customFormat="1">
      <c r="A1009" s="24"/>
      <c r="B1009" s="24"/>
      <c r="C1009" s="24"/>
      <c r="D1009" s="24"/>
      <c r="E1009" s="24"/>
      <c r="F1009" s="24"/>
      <c r="G1009" s="109"/>
      <c r="H1009" s="109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U1009" s="24"/>
      <c r="V1009" s="24"/>
      <c r="W1009" s="24"/>
      <c r="X1009" s="24"/>
    </row>
    <row r="1010" spans="1:24" s="23" customFormat="1">
      <c r="A1010" s="24"/>
      <c r="B1010" s="24"/>
      <c r="C1010" s="24"/>
      <c r="D1010" s="24"/>
      <c r="E1010" s="24"/>
      <c r="F1010" s="24"/>
      <c r="G1010" s="109"/>
      <c r="H1010" s="109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U1010" s="24"/>
      <c r="V1010" s="24"/>
      <c r="W1010" s="24"/>
      <c r="X1010" s="24"/>
    </row>
    <row r="1011" spans="1:24" s="23" customFormat="1">
      <c r="A1011" s="24"/>
      <c r="B1011" s="24"/>
      <c r="C1011" s="24"/>
      <c r="D1011" s="24"/>
      <c r="E1011" s="24"/>
      <c r="F1011" s="24"/>
      <c r="G1011" s="109"/>
      <c r="H1011" s="109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U1011" s="24"/>
      <c r="V1011" s="24"/>
      <c r="W1011" s="24"/>
      <c r="X1011" s="24"/>
    </row>
    <row r="1012" spans="1:24" s="23" customFormat="1">
      <c r="A1012" s="24"/>
      <c r="B1012" s="24"/>
      <c r="C1012" s="24"/>
      <c r="D1012" s="24"/>
      <c r="E1012" s="24"/>
      <c r="F1012" s="24"/>
      <c r="G1012" s="109"/>
      <c r="H1012" s="109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U1012" s="24"/>
      <c r="V1012" s="24"/>
      <c r="W1012" s="24"/>
      <c r="X1012" s="24"/>
    </row>
    <row r="1013" spans="1:24" s="23" customFormat="1">
      <c r="A1013" s="24"/>
      <c r="B1013" s="24"/>
      <c r="C1013" s="24"/>
      <c r="D1013" s="24"/>
      <c r="E1013" s="24"/>
      <c r="F1013" s="24"/>
      <c r="G1013" s="109"/>
      <c r="H1013" s="109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U1013" s="24"/>
      <c r="V1013" s="24"/>
      <c r="W1013" s="24"/>
      <c r="X1013" s="24"/>
    </row>
    <row r="1014" spans="1:24" s="23" customFormat="1">
      <c r="A1014" s="24"/>
      <c r="B1014" s="24"/>
      <c r="C1014" s="24"/>
      <c r="D1014" s="24"/>
      <c r="E1014" s="24"/>
      <c r="F1014" s="24"/>
      <c r="G1014" s="109"/>
      <c r="H1014" s="109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U1014" s="24"/>
      <c r="V1014" s="24"/>
      <c r="W1014" s="24"/>
      <c r="X1014" s="24"/>
    </row>
    <row r="1015" spans="1:24" s="23" customFormat="1">
      <c r="A1015" s="24"/>
      <c r="B1015" s="24"/>
      <c r="C1015" s="24"/>
      <c r="D1015" s="24"/>
      <c r="E1015" s="24"/>
      <c r="F1015" s="24"/>
      <c r="G1015" s="109"/>
      <c r="H1015" s="109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U1015" s="24"/>
      <c r="V1015" s="24"/>
      <c r="W1015" s="24"/>
      <c r="X1015" s="24"/>
    </row>
    <row r="1016" spans="1:24" s="23" customFormat="1">
      <c r="A1016" s="24"/>
      <c r="B1016" s="24"/>
      <c r="C1016" s="24"/>
      <c r="D1016" s="24"/>
      <c r="E1016" s="24"/>
      <c r="F1016" s="24"/>
      <c r="G1016" s="109"/>
      <c r="H1016" s="109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U1016" s="24"/>
      <c r="V1016" s="24"/>
      <c r="W1016" s="24"/>
      <c r="X1016" s="24"/>
    </row>
    <row r="1017" spans="1:24" s="23" customFormat="1">
      <c r="A1017" s="24"/>
      <c r="B1017" s="24"/>
      <c r="C1017" s="24"/>
      <c r="D1017" s="24"/>
      <c r="E1017" s="24"/>
      <c r="F1017" s="24"/>
      <c r="G1017" s="109"/>
      <c r="H1017" s="109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U1017" s="24"/>
      <c r="V1017" s="24"/>
      <c r="W1017" s="24"/>
      <c r="X1017" s="24"/>
    </row>
    <row r="1018" spans="1:24" s="23" customFormat="1">
      <c r="A1018" s="24"/>
      <c r="B1018" s="24"/>
      <c r="C1018" s="24"/>
      <c r="D1018" s="24"/>
      <c r="E1018" s="24"/>
      <c r="F1018" s="24"/>
      <c r="G1018" s="109"/>
      <c r="H1018" s="109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U1018" s="24"/>
      <c r="V1018" s="24"/>
      <c r="W1018" s="24"/>
      <c r="X1018" s="24"/>
    </row>
    <row r="1019" spans="1:24" s="23" customFormat="1">
      <c r="A1019" s="24"/>
      <c r="B1019" s="24"/>
      <c r="C1019" s="24"/>
      <c r="D1019" s="24"/>
      <c r="E1019" s="24"/>
      <c r="F1019" s="24"/>
      <c r="G1019" s="109"/>
      <c r="H1019" s="109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U1019" s="24"/>
      <c r="V1019" s="24"/>
      <c r="W1019" s="24"/>
      <c r="X1019" s="24"/>
    </row>
    <row r="1020" spans="1:24" s="23" customFormat="1">
      <c r="A1020" s="24"/>
      <c r="B1020" s="24"/>
      <c r="C1020" s="24"/>
      <c r="D1020" s="24"/>
      <c r="E1020" s="24"/>
      <c r="F1020" s="24"/>
      <c r="G1020" s="109"/>
      <c r="H1020" s="109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U1020" s="24"/>
      <c r="V1020" s="24"/>
      <c r="W1020" s="24"/>
      <c r="X1020" s="24"/>
    </row>
    <row r="1021" spans="1:24" s="23" customFormat="1">
      <c r="A1021" s="24"/>
      <c r="B1021" s="24"/>
      <c r="C1021" s="24"/>
      <c r="D1021" s="24"/>
      <c r="E1021" s="24"/>
      <c r="F1021" s="24"/>
      <c r="G1021" s="109"/>
      <c r="H1021" s="109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U1021" s="24"/>
      <c r="V1021" s="24"/>
      <c r="W1021" s="24"/>
      <c r="X1021" s="24"/>
    </row>
    <row r="1022" spans="1:24" s="23" customFormat="1">
      <c r="A1022" s="24"/>
      <c r="B1022" s="24"/>
      <c r="C1022" s="24"/>
      <c r="D1022" s="24"/>
      <c r="E1022" s="24"/>
      <c r="F1022" s="24"/>
      <c r="G1022" s="109"/>
      <c r="H1022" s="109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U1022" s="24"/>
      <c r="V1022" s="24"/>
      <c r="W1022" s="24"/>
      <c r="X1022" s="24"/>
    </row>
    <row r="1023" spans="1:24" s="23" customFormat="1">
      <c r="A1023" s="24"/>
      <c r="B1023" s="24"/>
      <c r="C1023" s="24"/>
      <c r="D1023" s="24"/>
      <c r="E1023" s="24"/>
      <c r="F1023" s="24"/>
      <c r="G1023" s="109"/>
      <c r="H1023" s="109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U1023" s="24"/>
      <c r="V1023" s="24"/>
      <c r="W1023" s="24"/>
      <c r="X1023" s="24"/>
    </row>
    <row r="1024" spans="1:24" s="23" customFormat="1">
      <c r="A1024" s="24"/>
      <c r="B1024" s="24"/>
      <c r="C1024" s="24"/>
      <c r="D1024" s="24"/>
      <c r="E1024" s="24"/>
      <c r="F1024" s="24"/>
      <c r="G1024" s="109"/>
      <c r="H1024" s="109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U1024" s="24"/>
      <c r="V1024" s="24"/>
      <c r="W1024" s="24"/>
      <c r="X1024" s="24"/>
    </row>
    <row r="1025" spans="1:24" s="23" customFormat="1">
      <c r="A1025" s="24"/>
      <c r="B1025" s="24"/>
      <c r="C1025" s="24"/>
      <c r="D1025" s="24"/>
      <c r="E1025" s="24"/>
      <c r="F1025" s="24"/>
      <c r="G1025" s="109"/>
      <c r="H1025" s="109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U1025" s="24"/>
      <c r="V1025" s="24"/>
      <c r="W1025" s="24"/>
      <c r="X1025" s="24"/>
    </row>
    <row r="1026" spans="1:24" s="23" customFormat="1">
      <c r="A1026" s="24"/>
      <c r="B1026" s="24"/>
      <c r="C1026" s="24"/>
      <c r="D1026" s="24"/>
      <c r="E1026" s="24"/>
      <c r="F1026" s="24"/>
      <c r="G1026" s="109"/>
      <c r="H1026" s="109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U1026" s="24"/>
      <c r="V1026" s="24"/>
      <c r="W1026" s="24"/>
      <c r="X1026" s="24"/>
    </row>
    <row r="1027" spans="1:24" s="23" customFormat="1">
      <c r="A1027" s="24"/>
      <c r="B1027" s="24"/>
      <c r="C1027" s="24"/>
      <c r="D1027" s="24"/>
      <c r="E1027" s="24"/>
      <c r="F1027" s="24"/>
      <c r="G1027" s="109"/>
      <c r="H1027" s="109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U1027" s="24"/>
      <c r="V1027" s="24"/>
      <c r="W1027" s="24"/>
      <c r="X1027" s="24"/>
    </row>
    <row r="1028" spans="1:24" s="23" customFormat="1">
      <c r="A1028" s="24"/>
      <c r="B1028" s="24"/>
      <c r="C1028" s="24"/>
      <c r="D1028" s="24"/>
      <c r="E1028" s="24"/>
      <c r="F1028" s="24"/>
      <c r="G1028" s="109"/>
      <c r="H1028" s="109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U1028" s="24"/>
      <c r="V1028" s="24"/>
      <c r="W1028" s="24"/>
      <c r="X1028" s="24"/>
    </row>
    <row r="1029" spans="1:24" s="23" customFormat="1">
      <c r="A1029" s="24"/>
      <c r="B1029" s="24"/>
      <c r="C1029" s="24"/>
      <c r="D1029" s="24"/>
      <c r="E1029" s="24"/>
      <c r="F1029" s="24"/>
      <c r="G1029" s="109"/>
      <c r="H1029" s="109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U1029" s="24"/>
      <c r="V1029" s="24"/>
      <c r="W1029" s="24"/>
      <c r="X1029" s="24"/>
    </row>
    <row r="1030" spans="1:24" s="23" customFormat="1">
      <c r="A1030" s="24"/>
      <c r="B1030" s="24"/>
      <c r="C1030" s="24"/>
      <c r="D1030" s="24"/>
      <c r="E1030" s="24"/>
      <c r="F1030" s="24"/>
      <c r="G1030" s="109"/>
      <c r="H1030" s="109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U1030" s="24"/>
      <c r="V1030" s="24"/>
      <c r="W1030" s="24"/>
      <c r="X1030" s="24"/>
    </row>
    <row r="1031" spans="1:24" s="23" customFormat="1">
      <c r="A1031" s="24"/>
      <c r="B1031" s="24"/>
      <c r="C1031" s="24"/>
      <c r="D1031" s="24"/>
      <c r="E1031" s="24"/>
      <c r="F1031" s="24"/>
      <c r="G1031" s="109"/>
      <c r="H1031" s="109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U1031" s="24"/>
      <c r="V1031" s="24"/>
      <c r="W1031" s="24"/>
      <c r="X1031" s="24"/>
    </row>
    <row r="1032" spans="1:24" s="23" customFormat="1">
      <c r="A1032" s="24"/>
      <c r="B1032" s="24"/>
      <c r="C1032" s="24"/>
      <c r="D1032" s="24"/>
      <c r="E1032" s="24"/>
      <c r="F1032" s="24"/>
      <c r="G1032" s="109"/>
      <c r="H1032" s="109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U1032" s="24"/>
      <c r="V1032" s="24"/>
      <c r="W1032" s="24"/>
      <c r="X1032" s="24"/>
    </row>
    <row r="1033" spans="1:24" s="23" customFormat="1">
      <c r="A1033" s="24"/>
      <c r="B1033" s="24"/>
      <c r="C1033" s="24"/>
      <c r="D1033" s="24"/>
      <c r="E1033" s="24"/>
      <c r="F1033" s="24"/>
      <c r="G1033" s="109"/>
      <c r="H1033" s="109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U1033" s="24"/>
      <c r="V1033" s="24"/>
      <c r="W1033" s="24"/>
      <c r="X1033" s="24"/>
    </row>
    <row r="1034" spans="1:24" s="23" customFormat="1">
      <c r="A1034" s="24"/>
      <c r="B1034" s="24"/>
      <c r="C1034" s="24"/>
      <c r="D1034" s="24"/>
      <c r="E1034" s="24"/>
      <c r="F1034" s="24"/>
      <c r="G1034" s="109"/>
      <c r="H1034" s="109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U1034" s="24"/>
      <c r="V1034" s="24"/>
      <c r="W1034" s="24"/>
      <c r="X1034" s="24"/>
    </row>
    <row r="1035" spans="1:24" s="23" customFormat="1">
      <c r="A1035" s="24"/>
      <c r="B1035" s="24"/>
      <c r="C1035" s="24"/>
      <c r="D1035" s="24"/>
      <c r="E1035" s="24"/>
      <c r="F1035" s="24"/>
      <c r="G1035" s="109"/>
      <c r="H1035" s="109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U1035" s="24"/>
      <c r="V1035" s="24"/>
      <c r="W1035" s="24"/>
      <c r="X1035" s="24"/>
    </row>
    <row r="1036" spans="1:24" s="23" customFormat="1">
      <c r="A1036" s="24"/>
      <c r="B1036" s="24"/>
      <c r="C1036" s="24"/>
      <c r="D1036" s="24"/>
      <c r="E1036" s="24"/>
      <c r="F1036" s="24"/>
      <c r="G1036" s="109"/>
      <c r="H1036" s="109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U1036" s="24"/>
      <c r="V1036" s="24"/>
      <c r="W1036" s="24"/>
      <c r="X1036" s="24"/>
    </row>
    <row r="1037" spans="1:24" s="23" customFormat="1">
      <c r="A1037" s="24"/>
      <c r="B1037" s="24"/>
      <c r="C1037" s="24"/>
      <c r="D1037" s="24"/>
      <c r="E1037" s="24"/>
      <c r="F1037" s="24"/>
      <c r="G1037" s="109"/>
      <c r="H1037" s="109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U1037" s="24"/>
      <c r="V1037" s="24"/>
      <c r="W1037" s="24"/>
      <c r="X1037" s="24"/>
    </row>
    <row r="1038" spans="1:24" s="23" customFormat="1">
      <c r="A1038" s="24"/>
      <c r="B1038" s="24"/>
      <c r="C1038" s="24"/>
      <c r="D1038" s="24"/>
      <c r="E1038" s="24"/>
      <c r="F1038" s="24"/>
      <c r="G1038" s="109"/>
      <c r="H1038" s="109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U1038" s="24"/>
      <c r="V1038" s="24"/>
      <c r="W1038" s="24"/>
      <c r="X1038" s="24"/>
    </row>
    <row r="1039" spans="1:24" s="23" customFormat="1">
      <c r="A1039" s="24"/>
      <c r="B1039" s="24"/>
      <c r="C1039" s="24"/>
      <c r="D1039" s="24"/>
      <c r="E1039" s="24"/>
      <c r="F1039" s="24"/>
      <c r="G1039" s="109"/>
      <c r="H1039" s="109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U1039" s="24"/>
      <c r="V1039" s="24"/>
      <c r="W1039" s="24"/>
      <c r="X1039" s="24"/>
    </row>
    <row r="1040" spans="1:24" s="23" customFormat="1">
      <c r="A1040" s="24"/>
      <c r="B1040" s="24"/>
      <c r="C1040" s="24"/>
      <c r="D1040" s="24"/>
      <c r="E1040" s="24"/>
      <c r="F1040" s="24"/>
      <c r="G1040" s="109"/>
      <c r="H1040" s="109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U1040" s="24"/>
      <c r="V1040" s="24"/>
      <c r="W1040" s="24"/>
      <c r="X1040" s="24"/>
    </row>
    <row r="1041" spans="1:24" s="23" customFormat="1">
      <c r="A1041" s="24"/>
      <c r="B1041" s="24"/>
      <c r="C1041" s="24"/>
      <c r="D1041" s="24"/>
      <c r="E1041" s="24"/>
      <c r="F1041" s="24"/>
      <c r="G1041" s="109"/>
      <c r="H1041" s="109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U1041" s="24"/>
      <c r="V1041" s="24"/>
      <c r="W1041" s="24"/>
      <c r="X1041" s="24"/>
    </row>
    <row r="1042" spans="1:24" s="23" customFormat="1">
      <c r="A1042" s="24"/>
      <c r="B1042" s="24"/>
      <c r="C1042" s="24"/>
      <c r="D1042" s="24"/>
      <c r="E1042" s="24"/>
      <c r="F1042" s="24"/>
      <c r="G1042" s="109"/>
      <c r="H1042" s="109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U1042" s="24"/>
      <c r="V1042" s="24"/>
      <c r="W1042" s="24"/>
      <c r="X1042" s="24"/>
    </row>
    <row r="1043" spans="1:24" s="23" customFormat="1">
      <c r="A1043" s="24"/>
      <c r="B1043" s="24"/>
      <c r="C1043" s="24"/>
      <c r="D1043" s="24"/>
      <c r="E1043" s="24"/>
      <c r="F1043" s="24"/>
      <c r="G1043" s="109"/>
      <c r="H1043" s="109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U1043" s="24"/>
      <c r="V1043" s="24"/>
      <c r="W1043" s="24"/>
      <c r="X1043" s="24"/>
    </row>
    <row r="1044" spans="1:24" s="23" customFormat="1">
      <c r="A1044" s="24"/>
      <c r="B1044" s="24"/>
      <c r="C1044" s="24"/>
      <c r="D1044" s="24"/>
      <c r="E1044" s="24"/>
      <c r="F1044" s="24"/>
      <c r="G1044" s="109"/>
      <c r="H1044" s="109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U1044" s="24"/>
      <c r="V1044" s="24"/>
      <c r="W1044" s="24"/>
      <c r="X1044" s="24"/>
    </row>
    <row r="1045" spans="1:24" s="23" customFormat="1">
      <c r="A1045" s="24"/>
      <c r="B1045" s="24"/>
      <c r="C1045" s="24"/>
      <c r="D1045" s="24"/>
      <c r="E1045" s="24"/>
      <c r="F1045" s="24"/>
      <c r="G1045" s="109"/>
      <c r="H1045" s="109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U1045" s="24"/>
      <c r="V1045" s="24"/>
      <c r="W1045" s="24"/>
      <c r="X1045" s="24"/>
    </row>
    <row r="1046" spans="1:24" s="23" customFormat="1">
      <c r="A1046" s="24"/>
      <c r="B1046" s="24"/>
      <c r="C1046" s="24"/>
      <c r="D1046" s="24"/>
      <c r="E1046" s="24"/>
      <c r="F1046" s="24"/>
      <c r="G1046" s="109"/>
      <c r="H1046" s="109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U1046" s="24"/>
      <c r="V1046" s="24"/>
      <c r="W1046" s="24"/>
      <c r="X1046" s="24"/>
    </row>
    <row r="1047" spans="1:24" s="23" customFormat="1">
      <c r="A1047" s="24"/>
      <c r="B1047" s="24"/>
      <c r="C1047" s="24"/>
      <c r="D1047" s="24"/>
      <c r="E1047" s="24"/>
      <c r="F1047" s="24"/>
      <c r="G1047" s="109"/>
      <c r="H1047" s="109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U1047" s="24"/>
      <c r="V1047" s="24"/>
      <c r="W1047" s="24"/>
      <c r="X1047" s="24"/>
    </row>
    <row r="1048" spans="1:24" s="23" customFormat="1">
      <c r="A1048" s="24"/>
      <c r="B1048" s="24"/>
      <c r="C1048" s="24"/>
      <c r="D1048" s="24"/>
      <c r="E1048" s="24"/>
      <c r="F1048" s="24"/>
      <c r="G1048" s="109"/>
      <c r="H1048" s="109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U1048" s="24"/>
      <c r="V1048" s="24"/>
      <c r="W1048" s="24"/>
      <c r="X1048" s="24"/>
    </row>
    <row r="1049" spans="1:24" s="23" customFormat="1">
      <c r="A1049" s="24"/>
      <c r="B1049" s="24"/>
      <c r="C1049" s="24"/>
      <c r="D1049" s="24"/>
      <c r="E1049" s="24"/>
      <c r="F1049" s="24"/>
      <c r="G1049" s="109"/>
      <c r="H1049" s="109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U1049" s="24"/>
      <c r="V1049" s="24"/>
      <c r="W1049" s="24"/>
      <c r="X1049" s="24"/>
    </row>
    <row r="1050" spans="1:24" s="23" customFormat="1">
      <c r="A1050" s="24"/>
      <c r="B1050" s="24"/>
      <c r="C1050" s="24"/>
      <c r="D1050" s="24"/>
      <c r="E1050" s="24"/>
      <c r="F1050" s="24"/>
      <c r="G1050" s="109"/>
      <c r="H1050" s="109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U1050" s="24"/>
      <c r="V1050" s="24"/>
      <c r="W1050" s="24"/>
      <c r="X1050" s="24"/>
    </row>
    <row r="1051" spans="1:24" s="23" customFormat="1">
      <c r="A1051" s="24"/>
      <c r="B1051" s="24"/>
      <c r="C1051" s="24"/>
      <c r="D1051" s="24"/>
      <c r="E1051" s="24"/>
      <c r="F1051" s="24"/>
      <c r="G1051" s="109"/>
      <c r="H1051" s="109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U1051" s="24"/>
      <c r="V1051" s="24"/>
      <c r="W1051" s="24"/>
      <c r="X1051" s="24"/>
    </row>
    <row r="1052" spans="1:24" s="23" customFormat="1">
      <c r="A1052" s="24"/>
      <c r="B1052" s="24"/>
      <c r="C1052" s="24"/>
      <c r="D1052" s="24"/>
      <c r="E1052" s="24"/>
      <c r="F1052" s="24"/>
      <c r="G1052" s="109"/>
      <c r="H1052" s="109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U1052" s="24"/>
      <c r="V1052" s="24"/>
      <c r="W1052" s="24"/>
      <c r="X1052" s="24"/>
    </row>
    <row r="1053" spans="1:24" s="23" customFormat="1">
      <c r="A1053" s="24"/>
      <c r="B1053" s="24"/>
      <c r="C1053" s="24"/>
      <c r="D1053" s="24"/>
      <c r="E1053" s="24"/>
      <c r="F1053" s="24"/>
      <c r="G1053" s="109"/>
      <c r="H1053" s="109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U1053" s="24"/>
      <c r="V1053" s="24"/>
      <c r="W1053" s="24"/>
      <c r="X1053" s="24"/>
    </row>
    <row r="1054" spans="1:24" s="23" customFormat="1">
      <c r="A1054" s="24"/>
      <c r="B1054" s="24"/>
      <c r="C1054" s="24"/>
      <c r="D1054" s="24"/>
      <c r="E1054" s="24"/>
      <c r="F1054" s="24"/>
      <c r="G1054" s="109"/>
      <c r="H1054" s="109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U1054" s="24"/>
      <c r="V1054" s="24"/>
      <c r="W1054" s="24"/>
      <c r="X1054" s="24"/>
    </row>
    <row r="1055" spans="1:24" s="23" customFormat="1">
      <c r="A1055" s="24"/>
      <c r="B1055" s="24"/>
      <c r="C1055" s="24"/>
      <c r="D1055" s="24"/>
      <c r="E1055" s="24"/>
      <c r="F1055" s="24"/>
      <c r="G1055" s="109"/>
      <c r="H1055" s="109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U1055" s="24"/>
      <c r="V1055" s="24"/>
      <c r="W1055" s="24"/>
      <c r="X1055" s="24"/>
    </row>
    <row r="1056" spans="1:24" s="23" customFormat="1">
      <c r="A1056" s="24"/>
      <c r="B1056" s="24"/>
      <c r="C1056" s="24"/>
      <c r="D1056" s="24"/>
      <c r="E1056" s="24"/>
      <c r="F1056" s="24"/>
      <c r="G1056" s="109"/>
      <c r="H1056" s="109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U1056" s="24"/>
      <c r="V1056" s="24"/>
      <c r="W1056" s="24"/>
      <c r="X1056" s="24"/>
    </row>
    <row r="1057" spans="1:24" s="23" customFormat="1">
      <c r="A1057" s="24"/>
      <c r="B1057" s="24"/>
      <c r="C1057" s="24"/>
      <c r="D1057" s="24"/>
      <c r="E1057" s="24"/>
      <c r="F1057" s="24"/>
      <c r="G1057" s="109"/>
      <c r="H1057" s="109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U1057" s="24"/>
      <c r="V1057" s="24"/>
      <c r="W1057" s="24"/>
      <c r="X1057" s="24"/>
    </row>
    <row r="1058" spans="1:24" s="23" customFormat="1">
      <c r="A1058" s="24"/>
      <c r="B1058" s="24"/>
      <c r="C1058" s="24"/>
      <c r="D1058" s="24"/>
      <c r="E1058" s="24"/>
      <c r="F1058" s="24"/>
      <c r="G1058" s="109"/>
      <c r="H1058" s="109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U1058" s="24"/>
      <c r="V1058" s="24"/>
      <c r="W1058" s="24"/>
      <c r="X1058" s="24"/>
    </row>
    <row r="1059" spans="1:24" s="23" customFormat="1">
      <c r="A1059" s="24"/>
      <c r="B1059" s="24"/>
      <c r="C1059" s="24"/>
      <c r="D1059" s="24"/>
      <c r="E1059" s="24"/>
      <c r="F1059" s="24"/>
      <c r="G1059" s="109"/>
      <c r="H1059" s="109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U1059" s="24"/>
      <c r="V1059" s="24"/>
      <c r="W1059" s="24"/>
      <c r="X1059" s="24"/>
    </row>
    <row r="1060" spans="1:24" s="23" customFormat="1">
      <c r="A1060" s="24"/>
      <c r="B1060" s="24"/>
      <c r="C1060" s="24"/>
      <c r="D1060" s="24"/>
      <c r="E1060" s="24"/>
      <c r="F1060" s="24"/>
      <c r="G1060" s="109"/>
      <c r="H1060" s="109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U1060" s="24"/>
      <c r="V1060" s="24"/>
      <c r="W1060" s="24"/>
      <c r="X1060" s="24"/>
    </row>
    <row r="1061" spans="1:24" s="23" customFormat="1">
      <c r="A1061" s="24"/>
      <c r="B1061" s="24"/>
      <c r="C1061" s="24"/>
      <c r="D1061" s="24"/>
      <c r="E1061" s="24"/>
      <c r="F1061" s="24"/>
      <c r="G1061" s="109"/>
      <c r="H1061" s="109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U1061" s="24"/>
      <c r="V1061" s="24"/>
      <c r="W1061" s="24"/>
      <c r="X1061" s="24"/>
    </row>
    <row r="1062" spans="1:24" s="23" customFormat="1">
      <c r="A1062" s="24"/>
      <c r="B1062" s="24"/>
      <c r="C1062" s="24"/>
      <c r="D1062" s="24"/>
      <c r="E1062" s="24"/>
      <c r="F1062" s="24"/>
      <c r="G1062" s="109"/>
      <c r="H1062" s="109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U1062" s="24"/>
      <c r="V1062" s="24"/>
      <c r="W1062" s="24"/>
      <c r="X1062" s="24"/>
    </row>
    <row r="1063" spans="1:24" s="23" customFormat="1">
      <c r="A1063" s="24"/>
      <c r="B1063" s="24"/>
      <c r="C1063" s="24"/>
      <c r="D1063" s="24"/>
      <c r="E1063" s="24"/>
      <c r="F1063" s="24"/>
      <c r="G1063" s="109"/>
      <c r="H1063" s="109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U1063" s="24"/>
      <c r="V1063" s="24"/>
      <c r="W1063" s="24"/>
      <c r="X1063" s="24"/>
    </row>
    <row r="1064" spans="1:24" s="23" customFormat="1">
      <c r="A1064" s="24"/>
      <c r="B1064" s="24"/>
      <c r="C1064" s="24"/>
      <c r="D1064" s="24"/>
      <c r="E1064" s="24"/>
      <c r="F1064" s="24"/>
      <c r="G1064" s="109"/>
      <c r="H1064" s="109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U1064" s="24"/>
      <c r="V1064" s="24"/>
      <c r="W1064" s="24"/>
      <c r="X1064" s="24"/>
    </row>
    <row r="1065" spans="1:24" s="23" customFormat="1">
      <c r="A1065" s="24"/>
      <c r="B1065" s="24"/>
      <c r="C1065" s="24"/>
      <c r="D1065" s="24"/>
      <c r="E1065" s="24"/>
      <c r="F1065" s="24"/>
      <c r="G1065" s="109"/>
      <c r="H1065" s="109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U1065" s="24"/>
      <c r="V1065" s="24"/>
      <c r="W1065" s="24"/>
      <c r="X1065" s="24"/>
    </row>
    <row r="1066" spans="1:24" s="23" customFormat="1">
      <c r="A1066" s="24"/>
      <c r="B1066" s="24"/>
      <c r="C1066" s="24"/>
      <c r="D1066" s="24"/>
      <c r="E1066" s="24"/>
      <c r="F1066" s="24"/>
      <c r="G1066" s="109"/>
      <c r="H1066" s="109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U1066" s="24"/>
      <c r="V1066" s="24"/>
      <c r="W1066" s="24"/>
      <c r="X1066" s="24"/>
    </row>
    <row r="1067" spans="1:24" s="23" customFormat="1">
      <c r="A1067" s="24"/>
      <c r="B1067" s="24"/>
      <c r="C1067" s="24"/>
      <c r="D1067" s="24"/>
      <c r="E1067" s="24"/>
      <c r="F1067" s="24"/>
      <c r="G1067" s="109"/>
      <c r="H1067" s="109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U1067" s="24"/>
      <c r="V1067" s="24"/>
      <c r="W1067" s="24"/>
      <c r="X1067" s="24"/>
    </row>
    <row r="1068" spans="1:24" s="23" customFormat="1">
      <c r="A1068" s="24"/>
      <c r="B1068" s="24"/>
      <c r="C1068" s="24"/>
      <c r="D1068" s="24"/>
      <c r="E1068" s="24"/>
      <c r="F1068" s="24"/>
      <c r="G1068" s="109"/>
      <c r="H1068" s="109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U1068" s="24"/>
      <c r="V1068" s="24"/>
      <c r="W1068" s="24"/>
      <c r="X1068" s="24"/>
    </row>
    <row r="1069" spans="1:24" s="23" customFormat="1">
      <c r="A1069" s="24"/>
      <c r="B1069" s="24"/>
      <c r="C1069" s="24"/>
      <c r="D1069" s="24"/>
      <c r="E1069" s="24"/>
      <c r="F1069" s="24"/>
      <c r="G1069" s="109"/>
      <c r="H1069" s="109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U1069" s="24"/>
      <c r="V1069" s="24"/>
      <c r="W1069" s="24"/>
      <c r="X1069" s="24"/>
    </row>
    <row r="1070" spans="1:24" s="23" customFormat="1">
      <c r="A1070" s="24"/>
      <c r="B1070" s="24"/>
      <c r="C1070" s="24"/>
      <c r="D1070" s="24"/>
      <c r="E1070" s="24"/>
      <c r="F1070" s="24"/>
      <c r="G1070" s="109"/>
      <c r="H1070" s="109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U1070" s="24"/>
      <c r="V1070" s="24"/>
      <c r="W1070" s="24"/>
      <c r="X1070" s="24"/>
    </row>
    <row r="1071" spans="1:24" s="23" customFormat="1">
      <c r="A1071" s="24"/>
      <c r="B1071" s="24"/>
      <c r="C1071" s="24"/>
      <c r="D1071" s="24"/>
      <c r="E1071" s="24"/>
      <c r="F1071" s="24"/>
      <c r="G1071" s="109"/>
      <c r="H1071" s="109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U1071" s="24"/>
      <c r="V1071" s="24"/>
      <c r="W1071" s="24"/>
      <c r="X1071" s="24"/>
    </row>
    <row r="1072" spans="1:24" s="23" customFormat="1">
      <c r="A1072" s="24"/>
      <c r="B1072" s="24"/>
      <c r="C1072" s="24"/>
      <c r="D1072" s="24"/>
      <c r="E1072" s="24"/>
      <c r="F1072" s="24"/>
      <c r="G1072" s="109"/>
      <c r="H1072" s="109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U1072" s="24"/>
      <c r="V1072" s="24"/>
      <c r="W1072" s="24"/>
      <c r="X1072" s="24"/>
    </row>
    <row r="1073" spans="1:24" s="23" customFormat="1">
      <c r="A1073" s="24"/>
      <c r="B1073" s="24"/>
      <c r="C1073" s="24"/>
      <c r="D1073" s="24"/>
      <c r="E1073" s="24"/>
      <c r="F1073" s="24"/>
      <c r="G1073" s="109"/>
      <c r="H1073" s="109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U1073" s="24"/>
      <c r="V1073" s="24"/>
      <c r="W1073" s="24"/>
      <c r="X1073" s="24"/>
    </row>
    <row r="1074" spans="1:24" s="23" customFormat="1">
      <c r="A1074" s="24"/>
      <c r="B1074" s="24"/>
      <c r="C1074" s="24"/>
      <c r="D1074" s="24"/>
      <c r="E1074" s="24"/>
      <c r="F1074" s="24"/>
      <c r="G1074" s="109"/>
      <c r="H1074" s="109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U1074" s="24"/>
      <c r="V1074" s="24"/>
      <c r="W1074" s="24"/>
      <c r="X1074" s="24"/>
    </row>
    <row r="1075" spans="1:24" s="23" customFormat="1">
      <c r="A1075" s="24"/>
      <c r="B1075" s="24"/>
      <c r="C1075" s="24"/>
      <c r="D1075" s="24"/>
      <c r="E1075" s="24"/>
      <c r="F1075" s="24"/>
      <c r="G1075" s="109"/>
      <c r="H1075" s="109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U1075" s="24"/>
      <c r="V1075" s="24"/>
      <c r="W1075" s="24"/>
      <c r="X1075" s="24"/>
    </row>
    <row r="1076" spans="1:24" s="23" customFormat="1">
      <c r="A1076" s="24"/>
      <c r="B1076" s="24"/>
      <c r="C1076" s="24"/>
      <c r="D1076" s="24"/>
      <c r="E1076" s="24"/>
      <c r="F1076" s="24"/>
      <c r="G1076" s="109"/>
      <c r="H1076" s="109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U1076" s="24"/>
      <c r="V1076" s="24"/>
      <c r="W1076" s="24"/>
      <c r="X1076" s="24"/>
    </row>
    <row r="1077" spans="1:24" s="23" customFormat="1">
      <c r="A1077" s="24"/>
      <c r="B1077" s="24"/>
      <c r="C1077" s="24"/>
      <c r="D1077" s="24"/>
      <c r="E1077" s="24"/>
      <c r="F1077" s="24"/>
      <c r="G1077" s="109"/>
      <c r="H1077" s="109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U1077" s="24"/>
      <c r="V1077" s="24"/>
      <c r="W1077" s="24"/>
      <c r="X1077" s="24"/>
    </row>
    <row r="1078" spans="1:24" s="23" customFormat="1">
      <c r="A1078" s="24"/>
      <c r="B1078" s="24"/>
      <c r="C1078" s="24"/>
      <c r="D1078" s="24"/>
      <c r="E1078" s="24"/>
      <c r="F1078" s="24"/>
      <c r="G1078" s="109"/>
      <c r="H1078" s="109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U1078" s="24"/>
      <c r="V1078" s="24"/>
      <c r="W1078" s="24"/>
      <c r="X1078" s="24"/>
    </row>
    <row r="1079" spans="1:24" s="23" customFormat="1">
      <c r="A1079" s="24"/>
      <c r="B1079" s="24"/>
      <c r="C1079" s="24"/>
      <c r="D1079" s="24"/>
      <c r="E1079" s="24"/>
      <c r="F1079" s="24"/>
      <c r="G1079" s="109"/>
      <c r="H1079" s="109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U1079" s="24"/>
      <c r="V1079" s="24"/>
      <c r="W1079" s="24"/>
      <c r="X1079" s="24"/>
    </row>
    <row r="1080" spans="1:24" s="23" customFormat="1">
      <c r="A1080" s="24"/>
      <c r="B1080" s="24"/>
      <c r="C1080" s="24"/>
      <c r="D1080" s="24"/>
      <c r="E1080" s="24"/>
      <c r="F1080" s="24"/>
      <c r="G1080" s="109"/>
      <c r="H1080" s="109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U1080" s="24"/>
      <c r="V1080" s="24"/>
      <c r="W1080" s="24"/>
      <c r="X1080" s="24"/>
    </row>
    <row r="1081" spans="1:24" s="23" customFormat="1">
      <c r="A1081" s="24"/>
      <c r="B1081" s="24"/>
      <c r="C1081" s="24"/>
      <c r="D1081" s="24"/>
      <c r="E1081" s="24"/>
      <c r="F1081" s="24"/>
      <c r="G1081" s="109"/>
      <c r="H1081" s="109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U1081" s="24"/>
      <c r="V1081" s="24"/>
      <c r="W1081" s="24"/>
      <c r="X1081" s="24"/>
    </row>
    <row r="1082" spans="1:24" s="23" customFormat="1">
      <c r="A1082" s="24"/>
      <c r="B1082" s="24"/>
      <c r="C1082" s="24"/>
      <c r="D1082" s="24"/>
      <c r="E1082" s="24"/>
      <c r="F1082" s="24"/>
      <c r="G1082" s="109"/>
      <c r="H1082" s="109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U1082" s="24"/>
      <c r="V1082" s="24"/>
      <c r="W1082" s="24"/>
      <c r="X1082" s="24"/>
    </row>
    <row r="1083" spans="1:24" s="23" customFormat="1">
      <c r="A1083" s="24"/>
      <c r="B1083" s="24"/>
      <c r="C1083" s="24"/>
      <c r="D1083" s="24"/>
      <c r="E1083" s="24"/>
      <c r="F1083" s="24"/>
      <c r="G1083" s="109"/>
      <c r="H1083" s="109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U1083" s="24"/>
      <c r="V1083" s="24"/>
      <c r="W1083" s="24"/>
      <c r="X1083" s="24"/>
    </row>
    <row r="1084" spans="1:24" s="23" customFormat="1">
      <c r="A1084" s="24"/>
      <c r="B1084" s="24"/>
      <c r="C1084" s="24"/>
      <c r="D1084" s="24"/>
      <c r="E1084" s="24"/>
      <c r="F1084" s="24"/>
      <c r="G1084" s="109"/>
      <c r="H1084" s="109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U1084" s="24"/>
      <c r="V1084" s="24"/>
      <c r="W1084" s="24"/>
      <c r="X1084" s="24"/>
    </row>
    <row r="1085" spans="1:24" s="23" customFormat="1">
      <c r="A1085" s="24"/>
      <c r="B1085" s="24"/>
      <c r="C1085" s="24"/>
      <c r="D1085" s="24"/>
      <c r="E1085" s="24"/>
      <c r="F1085" s="24"/>
      <c r="G1085" s="109"/>
      <c r="H1085" s="109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U1085" s="24"/>
      <c r="V1085" s="24"/>
      <c r="W1085" s="24"/>
      <c r="X1085" s="24"/>
    </row>
    <row r="1086" spans="1:24" s="23" customFormat="1">
      <c r="A1086" s="24"/>
      <c r="B1086" s="24"/>
      <c r="C1086" s="24"/>
      <c r="D1086" s="24"/>
      <c r="E1086" s="24"/>
      <c r="F1086" s="24"/>
      <c r="G1086" s="109"/>
      <c r="H1086" s="109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U1086" s="24"/>
      <c r="V1086" s="24"/>
      <c r="W1086" s="24"/>
      <c r="X1086" s="24"/>
    </row>
    <row r="1087" spans="1:24" s="23" customFormat="1">
      <c r="A1087" s="24"/>
      <c r="B1087" s="24"/>
      <c r="C1087" s="24"/>
      <c r="D1087" s="24"/>
      <c r="E1087" s="24"/>
      <c r="F1087" s="24"/>
      <c r="G1087" s="109"/>
      <c r="H1087" s="109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U1087" s="24"/>
      <c r="V1087" s="24"/>
      <c r="W1087" s="24"/>
      <c r="X1087" s="24"/>
    </row>
    <row r="1088" spans="1:24" s="23" customFormat="1">
      <c r="A1088" s="24"/>
      <c r="B1088" s="24"/>
      <c r="C1088" s="24"/>
      <c r="D1088" s="24"/>
      <c r="E1088" s="24"/>
      <c r="F1088" s="24"/>
      <c r="G1088" s="109"/>
      <c r="H1088" s="109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U1088" s="24"/>
      <c r="V1088" s="24"/>
      <c r="W1088" s="24"/>
      <c r="X1088" s="24"/>
    </row>
    <row r="1089" spans="1:24" s="23" customFormat="1">
      <c r="A1089" s="24"/>
      <c r="B1089" s="24"/>
      <c r="C1089" s="24"/>
      <c r="D1089" s="24"/>
      <c r="E1089" s="24"/>
      <c r="F1089" s="24"/>
      <c r="G1089" s="109"/>
      <c r="H1089" s="109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U1089" s="24"/>
      <c r="V1089" s="24"/>
      <c r="W1089" s="24"/>
      <c r="X1089" s="24"/>
    </row>
    <row r="1090" spans="1:24" s="23" customFormat="1">
      <c r="A1090" s="24"/>
      <c r="B1090" s="24"/>
      <c r="C1090" s="24"/>
      <c r="D1090" s="24"/>
      <c r="E1090" s="24"/>
      <c r="F1090" s="24"/>
      <c r="G1090" s="109"/>
      <c r="H1090" s="109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U1090" s="24"/>
      <c r="V1090" s="24"/>
      <c r="W1090" s="24"/>
      <c r="X1090" s="24"/>
    </row>
    <row r="1091" spans="1:24" s="23" customFormat="1">
      <c r="A1091" s="24"/>
      <c r="B1091" s="24"/>
      <c r="C1091" s="24"/>
      <c r="D1091" s="24"/>
      <c r="E1091" s="24"/>
      <c r="F1091" s="24"/>
      <c r="G1091" s="109"/>
      <c r="H1091" s="109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U1091" s="24"/>
      <c r="V1091" s="24"/>
      <c r="W1091" s="24"/>
      <c r="X1091" s="24"/>
    </row>
    <row r="1092" spans="1:24" s="23" customFormat="1">
      <c r="A1092" s="24"/>
      <c r="B1092" s="24"/>
      <c r="C1092" s="24"/>
      <c r="D1092" s="24"/>
      <c r="E1092" s="24"/>
      <c r="F1092" s="24"/>
      <c r="G1092" s="109"/>
      <c r="H1092" s="109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U1092" s="24"/>
      <c r="V1092" s="24"/>
      <c r="W1092" s="24"/>
      <c r="X1092" s="24"/>
    </row>
    <row r="1093" spans="1:24" s="23" customFormat="1">
      <c r="A1093" s="24"/>
      <c r="B1093" s="24"/>
      <c r="C1093" s="24"/>
      <c r="D1093" s="24"/>
      <c r="E1093" s="24"/>
      <c r="F1093" s="24"/>
      <c r="G1093" s="109"/>
      <c r="H1093" s="109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U1093" s="24"/>
      <c r="V1093" s="24"/>
      <c r="W1093" s="24"/>
      <c r="X1093" s="24"/>
    </row>
    <row r="1094" spans="1:24" s="23" customFormat="1">
      <c r="A1094" s="24"/>
      <c r="B1094" s="24"/>
      <c r="C1094" s="24"/>
      <c r="D1094" s="24"/>
      <c r="E1094" s="24"/>
      <c r="F1094" s="24"/>
      <c r="G1094" s="109"/>
      <c r="H1094" s="109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U1094" s="24"/>
      <c r="V1094" s="24"/>
      <c r="W1094" s="24"/>
      <c r="X1094" s="24"/>
    </row>
    <row r="1095" spans="1:24" s="23" customFormat="1">
      <c r="A1095" s="24"/>
      <c r="B1095" s="24"/>
      <c r="C1095" s="24"/>
      <c r="D1095" s="24"/>
      <c r="E1095" s="24"/>
      <c r="F1095" s="24"/>
      <c r="G1095" s="109"/>
      <c r="H1095" s="109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U1095" s="24"/>
      <c r="V1095" s="24"/>
      <c r="W1095" s="24"/>
      <c r="X1095" s="24"/>
    </row>
    <row r="1096" spans="1:24" s="23" customFormat="1">
      <c r="A1096" s="24"/>
      <c r="B1096" s="24"/>
      <c r="C1096" s="24"/>
      <c r="D1096" s="24"/>
      <c r="E1096" s="24"/>
      <c r="F1096" s="24"/>
      <c r="G1096" s="109"/>
      <c r="H1096" s="109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U1096" s="24"/>
      <c r="V1096" s="24"/>
      <c r="W1096" s="24"/>
      <c r="X1096" s="24"/>
    </row>
    <row r="1097" spans="1:24" s="23" customFormat="1">
      <c r="A1097" s="24"/>
      <c r="B1097" s="24"/>
      <c r="C1097" s="24"/>
      <c r="D1097" s="24"/>
      <c r="E1097" s="24"/>
      <c r="F1097" s="24"/>
      <c r="G1097" s="109"/>
      <c r="H1097" s="109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U1097" s="24"/>
      <c r="V1097" s="24"/>
      <c r="W1097" s="24"/>
      <c r="X1097" s="24"/>
    </row>
    <row r="1098" spans="1:24" s="23" customFormat="1">
      <c r="A1098" s="24"/>
      <c r="B1098" s="24"/>
      <c r="C1098" s="24"/>
      <c r="D1098" s="24"/>
      <c r="E1098" s="24"/>
      <c r="F1098" s="24"/>
      <c r="G1098" s="109"/>
      <c r="H1098" s="109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U1098" s="24"/>
      <c r="V1098" s="24"/>
      <c r="W1098" s="24"/>
      <c r="X1098" s="24"/>
    </row>
    <row r="1099" spans="1:24" s="23" customFormat="1">
      <c r="A1099" s="24"/>
      <c r="B1099" s="24"/>
      <c r="C1099" s="24"/>
      <c r="D1099" s="24"/>
      <c r="E1099" s="24"/>
      <c r="F1099" s="24"/>
      <c r="G1099" s="109"/>
      <c r="H1099" s="109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U1099" s="24"/>
      <c r="V1099" s="24"/>
      <c r="W1099" s="24"/>
      <c r="X1099" s="24"/>
    </row>
    <row r="1100" spans="1:24" s="23" customFormat="1">
      <c r="A1100" s="24"/>
      <c r="B1100" s="24"/>
      <c r="C1100" s="24"/>
      <c r="D1100" s="24"/>
      <c r="E1100" s="24"/>
      <c r="F1100" s="24"/>
      <c r="G1100" s="109"/>
      <c r="H1100" s="109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U1100" s="24"/>
      <c r="V1100" s="24"/>
      <c r="W1100" s="24"/>
      <c r="X1100" s="24"/>
    </row>
    <row r="1101" spans="1:24" s="23" customFormat="1">
      <c r="A1101" s="24"/>
      <c r="B1101" s="24"/>
      <c r="C1101" s="24"/>
      <c r="D1101" s="24"/>
      <c r="E1101" s="24"/>
      <c r="F1101" s="24"/>
      <c r="G1101" s="109"/>
      <c r="H1101" s="109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U1101" s="24"/>
      <c r="V1101" s="24"/>
      <c r="W1101" s="24"/>
      <c r="X1101" s="24"/>
    </row>
    <row r="1102" spans="1:24" s="23" customFormat="1">
      <c r="A1102" s="24"/>
      <c r="B1102" s="24"/>
      <c r="C1102" s="24"/>
      <c r="D1102" s="24"/>
      <c r="E1102" s="24"/>
      <c r="F1102" s="24"/>
      <c r="G1102" s="109"/>
      <c r="H1102" s="109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U1102" s="24"/>
      <c r="V1102" s="24"/>
      <c r="W1102" s="24"/>
      <c r="X1102" s="24"/>
    </row>
    <row r="1103" spans="1:24" s="23" customFormat="1">
      <c r="A1103" s="24"/>
      <c r="B1103" s="24"/>
      <c r="C1103" s="24"/>
      <c r="D1103" s="24"/>
      <c r="E1103" s="24"/>
      <c r="F1103" s="24"/>
      <c r="G1103" s="109"/>
      <c r="H1103" s="109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U1103" s="24"/>
      <c r="V1103" s="24"/>
      <c r="W1103" s="24"/>
      <c r="X1103" s="24"/>
    </row>
    <row r="1104" spans="1:24" s="23" customFormat="1">
      <c r="A1104" s="24"/>
      <c r="B1104" s="24"/>
      <c r="C1104" s="24"/>
      <c r="D1104" s="24"/>
      <c r="E1104" s="24"/>
      <c r="F1104" s="24"/>
      <c r="G1104" s="109"/>
      <c r="H1104" s="109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U1104" s="24"/>
      <c r="V1104" s="24"/>
      <c r="W1104" s="24"/>
      <c r="X1104" s="24"/>
    </row>
    <row r="1105" spans="1:24" s="23" customFormat="1">
      <c r="A1105" s="24"/>
      <c r="B1105" s="24"/>
      <c r="C1105" s="24"/>
      <c r="D1105" s="24"/>
      <c r="E1105" s="24"/>
      <c r="F1105" s="24"/>
      <c r="G1105" s="109"/>
      <c r="H1105" s="109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U1105" s="24"/>
      <c r="V1105" s="24"/>
      <c r="W1105" s="24"/>
      <c r="X1105" s="24"/>
    </row>
    <row r="1106" spans="1:24" s="23" customFormat="1">
      <c r="A1106" s="24"/>
      <c r="B1106" s="24"/>
      <c r="C1106" s="24"/>
      <c r="D1106" s="24"/>
      <c r="E1106" s="24"/>
      <c r="F1106" s="24"/>
      <c r="G1106" s="109"/>
      <c r="H1106" s="109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U1106" s="24"/>
      <c r="V1106" s="24"/>
      <c r="W1106" s="24"/>
      <c r="X1106" s="24"/>
    </row>
    <row r="1107" spans="1:24" s="23" customFormat="1">
      <c r="A1107" s="24"/>
      <c r="B1107" s="24"/>
      <c r="C1107" s="24"/>
      <c r="D1107" s="24"/>
      <c r="E1107" s="24"/>
      <c r="F1107" s="24"/>
      <c r="G1107" s="109"/>
      <c r="H1107" s="109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U1107" s="24"/>
      <c r="V1107" s="24"/>
      <c r="W1107" s="24"/>
      <c r="X1107" s="24"/>
    </row>
    <row r="1108" spans="1:24" s="23" customFormat="1">
      <c r="A1108" s="24"/>
      <c r="B1108" s="24"/>
      <c r="C1108" s="24"/>
      <c r="D1108" s="24"/>
      <c r="E1108" s="24"/>
      <c r="F1108" s="24"/>
      <c r="G1108" s="109"/>
      <c r="H1108" s="109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U1108" s="24"/>
      <c r="V1108" s="24"/>
      <c r="W1108" s="24"/>
      <c r="X1108" s="24"/>
    </row>
    <row r="1109" spans="1:24" s="23" customFormat="1">
      <c r="A1109" s="24"/>
      <c r="B1109" s="24"/>
      <c r="C1109" s="24"/>
      <c r="D1109" s="24"/>
      <c r="E1109" s="24"/>
      <c r="F1109" s="24"/>
      <c r="G1109" s="109"/>
      <c r="H1109" s="109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U1109" s="24"/>
      <c r="V1109" s="24"/>
      <c r="W1109" s="24"/>
      <c r="X1109" s="24"/>
    </row>
    <row r="1110" spans="1:24" s="23" customFormat="1">
      <c r="A1110" s="24"/>
      <c r="B1110" s="24"/>
      <c r="C1110" s="24"/>
      <c r="D1110" s="24"/>
      <c r="E1110" s="24"/>
      <c r="F1110" s="24"/>
      <c r="G1110" s="109"/>
      <c r="H1110" s="109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U1110" s="24"/>
      <c r="V1110" s="24"/>
      <c r="W1110" s="24"/>
      <c r="X1110" s="24"/>
    </row>
    <row r="1111" spans="1:24" s="23" customFormat="1">
      <c r="A1111" s="24"/>
      <c r="B1111" s="24"/>
      <c r="C1111" s="24"/>
      <c r="D1111" s="24"/>
      <c r="E1111" s="24"/>
      <c r="F1111" s="24"/>
      <c r="G1111" s="109"/>
      <c r="H1111" s="109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U1111" s="24"/>
      <c r="V1111" s="24"/>
      <c r="W1111" s="24"/>
      <c r="X1111" s="24"/>
    </row>
    <row r="1112" spans="1:24" s="23" customFormat="1">
      <c r="A1112" s="24"/>
      <c r="B1112" s="24"/>
      <c r="C1112" s="24"/>
      <c r="D1112" s="24"/>
      <c r="E1112" s="24"/>
      <c r="F1112" s="24"/>
      <c r="G1112" s="109"/>
      <c r="H1112" s="109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U1112" s="24"/>
      <c r="V1112" s="24"/>
      <c r="W1112" s="24"/>
      <c r="X1112" s="24"/>
    </row>
    <row r="1113" spans="1:24" s="23" customFormat="1">
      <c r="A1113" s="24"/>
      <c r="B1113" s="24"/>
      <c r="C1113" s="24"/>
      <c r="D1113" s="24"/>
      <c r="E1113" s="24"/>
      <c r="F1113" s="24"/>
      <c r="G1113" s="109"/>
      <c r="H1113" s="109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U1113" s="24"/>
      <c r="V1113" s="24"/>
      <c r="W1113" s="24"/>
      <c r="X1113" s="24"/>
    </row>
    <row r="1114" spans="1:24" s="23" customFormat="1">
      <c r="A1114" s="24"/>
      <c r="B1114" s="24"/>
      <c r="C1114" s="24"/>
      <c r="D1114" s="24"/>
      <c r="E1114" s="24"/>
      <c r="F1114" s="24"/>
      <c r="G1114" s="109"/>
      <c r="H1114" s="109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U1114" s="24"/>
      <c r="V1114" s="24"/>
      <c r="W1114" s="24"/>
      <c r="X1114" s="24"/>
    </row>
    <row r="1115" spans="1:24" s="23" customFormat="1">
      <c r="A1115" s="24"/>
      <c r="B1115" s="24"/>
      <c r="C1115" s="24"/>
      <c r="D1115" s="24"/>
      <c r="E1115" s="24"/>
      <c r="F1115" s="24"/>
      <c r="G1115" s="109"/>
      <c r="H1115" s="109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U1115" s="24"/>
      <c r="V1115" s="24"/>
      <c r="W1115" s="24"/>
      <c r="X1115" s="24"/>
    </row>
    <row r="1116" spans="1:24" s="23" customFormat="1">
      <c r="A1116" s="24"/>
      <c r="B1116" s="24"/>
      <c r="C1116" s="24"/>
      <c r="D1116" s="24"/>
      <c r="E1116" s="24"/>
      <c r="F1116" s="24"/>
      <c r="G1116" s="109"/>
      <c r="H1116" s="109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U1116" s="24"/>
      <c r="V1116" s="24"/>
      <c r="W1116" s="24"/>
      <c r="X1116" s="24"/>
    </row>
    <row r="1117" spans="1:24" s="23" customFormat="1">
      <c r="A1117" s="24"/>
      <c r="B1117" s="24"/>
      <c r="C1117" s="24"/>
      <c r="D1117" s="24"/>
      <c r="E1117" s="24"/>
      <c r="F1117" s="24"/>
      <c r="G1117" s="109"/>
      <c r="H1117" s="109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U1117" s="24"/>
      <c r="V1117" s="24"/>
      <c r="W1117" s="24"/>
      <c r="X1117" s="24"/>
    </row>
    <row r="1118" spans="1:24" s="23" customFormat="1">
      <c r="A1118" s="24"/>
      <c r="B1118" s="24"/>
      <c r="C1118" s="24"/>
      <c r="D1118" s="24"/>
      <c r="E1118" s="24"/>
      <c r="F1118" s="24"/>
      <c r="G1118" s="109"/>
      <c r="H1118" s="109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U1118" s="24"/>
      <c r="V1118" s="24"/>
      <c r="W1118" s="24"/>
      <c r="X1118" s="24"/>
    </row>
    <row r="1119" spans="1:24" s="23" customFormat="1">
      <c r="A1119" s="24"/>
      <c r="B1119" s="24"/>
      <c r="C1119" s="24"/>
      <c r="D1119" s="24"/>
      <c r="E1119" s="24"/>
      <c r="F1119" s="24"/>
      <c r="G1119" s="109"/>
      <c r="H1119" s="109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U1119" s="24"/>
      <c r="V1119" s="24"/>
      <c r="W1119" s="24"/>
      <c r="X1119" s="24"/>
    </row>
    <row r="1120" spans="1:24" s="23" customFormat="1">
      <c r="A1120" s="24"/>
      <c r="B1120" s="24"/>
      <c r="C1120" s="24"/>
      <c r="D1120" s="24"/>
      <c r="E1120" s="24"/>
      <c r="F1120" s="24"/>
      <c r="G1120" s="109"/>
      <c r="H1120" s="109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U1120" s="24"/>
      <c r="V1120" s="24"/>
      <c r="W1120" s="24"/>
      <c r="X1120" s="24"/>
    </row>
    <row r="1121" spans="1:24" s="23" customFormat="1">
      <c r="A1121" s="24"/>
      <c r="B1121" s="24"/>
      <c r="C1121" s="24"/>
      <c r="D1121" s="24"/>
      <c r="E1121" s="24"/>
      <c r="F1121" s="24"/>
      <c r="G1121" s="109"/>
      <c r="H1121" s="109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U1121" s="24"/>
      <c r="V1121" s="24"/>
      <c r="W1121" s="24"/>
      <c r="X1121" s="24"/>
    </row>
    <row r="1122" spans="1:24" s="23" customFormat="1">
      <c r="A1122" s="24"/>
      <c r="B1122" s="24"/>
      <c r="C1122" s="24"/>
      <c r="D1122" s="24"/>
      <c r="E1122" s="24"/>
      <c r="F1122" s="24"/>
      <c r="G1122" s="109"/>
      <c r="H1122" s="109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U1122" s="24"/>
      <c r="V1122" s="24"/>
      <c r="W1122" s="24"/>
      <c r="X1122" s="24"/>
    </row>
    <row r="1123" spans="1:24" s="23" customFormat="1">
      <c r="A1123" s="24"/>
      <c r="B1123" s="24"/>
      <c r="C1123" s="24"/>
      <c r="D1123" s="24"/>
      <c r="E1123" s="24"/>
      <c r="F1123" s="24"/>
      <c r="G1123" s="109"/>
      <c r="H1123" s="109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U1123" s="24"/>
      <c r="V1123" s="24"/>
      <c r="W1123" s="24"/>
      <c r="X1123" s="24"/>
    </row>
    <row r="1124" spans="1:24" s="23" customFormat="1">
      <c r="A1124" s="24"/>
      <c r="B1124" s="24"/>
      <c r="C1124" s="24"/>
      <c r="D1124" s="24"/>
      <c r="E1124" s="24"/>
      <c r="F1124" s="24"/>
      <c r="G1124" s="109"/>
      <c r="H1124" s="109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U1124" s="24"/>
      <c r="V1124" s="24"/>
      <c r="W1124" s="24"/>
      <c r="X1124" s="24"/>
    </row>
    <row r="1125" spans="1:24" s="23" customFormat="1">
      <c r="A1125" s="24"/>
      <c r="B1125" s="24"/>
      <c r="C1125" s="24"/>
      <c r="D1125" s="24"/>
      <c r="E1125" s="24"/>
      <c r="F1125" s="24"/>
      <c r="G1125" s="109"/>
      <c r="H1125" s="109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U1125" s="24"/>
      <c r="V1125" s="24"/>
      <c r="W1125" s="24"/>
      <c r="X1125" s="24"/>
    </row>
    <row r="1126" spans="1:24" s="23" customFormat="1">
      <c r="A1126" s="24"/>
      <c r="B1126" s="24"/>
      <c r="C1126" s="24"/>
      <c r="D1126" s="24"/>
      <c r="E1126" s="24"/>
      <c r="F1126" s="24"/>
      <c r="G1126" s="109"/>
      <c r="H1126" s="109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U1126" s="24"/>
      <c r="V1126" s="24"/>
      <c r="W1126" s="24"/>
      <c r="X1126" s="24"/>
    </row>
    <row r="1127" spans="1:24" s="23" customFormat="1">
      <c r="A1127" s="24"/>
      <c r="B1127" s="24"/>
      <c r="C1127" s="24"/>
      <c r="D1127" s="24"/>
      <c r="E1127" s="24"/>
      <c r="F1127" s="24"/>
      <c r="G1127" s="109"/>
      <c r="H1127" s="109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U1127" s="24"/>
      <c r="V1127" s="24"/>
      <c r="W1127" s="24"/>
      <c r="X1127" s="24"/>
    </row>
    <row r="1128" spans="1:24" s="23" customFormat="1">
      <c r="A1128" s="24"/>
      <c r="B1128" s="24"/>
      <c r="C1128" s="24"/>
      <c r="D1128" s="24"/>
      <c r="E1128" s="24"/>
      <c r="F1128" s="24"/>
      <c r="G1128" s="109"/>
      <c r="H1128" s="109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U1128" s="24"/>
      <c r="V1128" s="24"/>
      <c r="W1128" s="24"/>
      <c r="X1128" s="24"/>
    </row>
    <row r="1129" spans="1:24" s="23" customFormat="1">
      <c r="A1129" s="24"/>
      <c r="B1129" s="24"/>
      <c r="C1129" s="24"/>
      <c r="D1129" s="24"/>
      <c r="E1129" s="24"/>
      <c r="F1129" s="24"/>
      <c r="G1129" s="109"/>
      <c r="H1129" s="109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U1129" s="24"/>
      <c r="V1129" s="24"/>
      <c r="W1129" s="24"/>
      <c r="X1129" s="24"/>
    </row>
    <row r="1130" spans="1:24" s="23" customFormat="1">
      <c r="A1130" s="24"/>
      <c r="B1130" s="24"/>
      <c r="C1130" s="24"/>
      <c r="D1130" s="24"/>
      <c r="E1130" s="24"/>
      <c r="F1130" s="24"/>
      <c r="G1130" s="109"/>
      <c r="H1130" s="109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U1130" s="24"/>
      <c r="V1130" s="24"/>
      <c r="W1130" s="24"/>
      <c r="X1130" s="24"/>
    </row>
    <row r="1131" spans="1:24" s="23" customFormat="1">
      <c r="A1131" s="24"/>
      <c r="B1131" s="24"/>
      <c r="C1131" s="24"/>
      <c r="D1131" s="24"/>
      <c r="E1131" s="24"/>
      <c r="F1131" s="24"/>
      <c r="G1131" s="109"/>
      <c r="H1131" s="109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U1131" s="24"/>
      <c r="V1131" s="24"/>
      <c r="W1131" s="24"/>
      <c r="X1131" s="24"/>
    </row>
    <row r="1132" spans="1:24" s="23" customFormat="1">
      <c r="A1132" s="24"/>
      <c r="B1132" s="24"/>
      <c r="C1132" s="24"/>
      <c r="D1132" s="24"/>
      <c r="E1132" s="24"/>
      <c r="F1132" s="24"/>
      <c r="G1132" s="109"/>
      <c r="H1132" s="109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U1132" s="24"/>
      <c r="V1132" s="24"/>
      <c r="W1132" s="24"/>
      <c r="X1132" s="24"/>
    </row>
    <row r="1133" spans="1:24" s="23" customFormat="1">
      <c r="A1133" s="24"/>
      <c r="B1133" s="24"/>
      <c r="C1133" s="24"/>
      <c r="D1133" s="24"/>
      <c r="E1133" s="24"/>
      <c r="F1133" s="24"/>
      <c r="G1133" s="109"/>
      <c r="H1133" s="109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U1133" s="24"/>
      <c r="V1133" s="24"/>
      <c r="W1133" s="24"/>
      <c r="X1133" s="24"/>
    </row>
    <row r="1134" spans="1:24" s="23" customFormat="1">
      <c r="A1134" s="24"/>
      <c r="B1134" s="24"/>
      <c r="C1134" s="24"/>
      <c r="D1134" s="24"/>
      <c r="E1134" s="24"/>
      <c r="F1134" s="24"/>
      <c r="G1134" s="109"/>
      <c r="H1134" s="109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U1134" s="24"/>
      <c r="V1134" s="24"/>
      <c r="W1134" s="24"/>
      <c r="X1134" s="24"/>
    </row>
    <row r="1135" spans="1:24" s="23" customFormat="1">
      <c r="A1135" s="24"/>
      <c r="B1135" s="24"/>
      <c r="C1135" s="24"/>
      <c r="D1135" s="24"/>
      <c r="E1135" s="24"/>
      <c r="F1135" s="24"/>
      <c r="G1135" s="109"/>
      <c r="H1135" s="109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U1135" s="24"/>
      <c r="V1135" s="24"/>
      <c r="W1135" s="24"/>
      <c r="X1135" s="24"/>
    </row>
    <row r="1136" spans="1:24" s="23" customFormat="1">
      <c r="A1136" s="24"/>
      <c r="B1136" s="24"/>
      <c r="C1136" s="24"/>
      <c r="D1136" s="24"/>
      <c r="E1136" s="24"/>
      <c r="F1136" s="24"/>
      <c r="G1136" s="109"/>
      <c r="H1136" s="109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U1136" s="24"/>
      <c r="V1136" s="24"/>
      <c r="W1136" s="24"/>
      <c r="X1136" s="24"/>
    </row>
    <row r="1137" spans="1:24" s="23" customFormat="1">
      <c r="A1137" s="24"/>
      <c r="B1137" s="24"/>
      <c r="C1137" s="24"/>
      <c r="D1137" s="24"/>
      <c r="E1137" s="24"/>
      <c r="F1137" s="24"/>
      <c r="G1137" s="109"/>
      <c r="H1137" s="109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U1137" s="24"/>
      <c r="V1137" s="24"/>
      <c r="W1137" s="24"/>
      <c r="X1137" s="24"/>
    </row>
    <row r="1138" spans="1:24" s="23" customFormat="1">
      <c r="A1138" s="24"/>
      <c r="B1138" s="24"/>
      <c r="C1138" s="24"/>
      <c r="D1138" s="24"/>
      <c r="E1138" s="24"/>
      <c r="F1138" s="24"/>
      <c r="G1138" s="109"/>
      <c r="H1138" s="109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U1138" s="24"/>
      <c r="V1138" s="24"/>
      <c r="W1138" s="24"/>
      <c r="X1138" s="24"/>
    </row>
    <row r="1139" spans="1:24" s="23" customFormat="1">
      <c r="A1139" s="24"/>
      <c r="B1139" s="24"/>
      <c r="C1139" s="24"/>
      <c r="D1139" s="24"/>
      <c r="E1139" s="24"/>
      <c r="F1139" s="24"/>
      <c r="G1139" s="109"/>
      <c r="H1139" s="109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U1139" s="24"/>
      <c r="V1139" s="24"/>
      <c r="W1139" s="24"/>
      <c r="X1139" s="24"/>
    </row>
    <row r="1140" spans="1:24" s="23" customFormat="1">
      <c r="A1140" s="24"/>
      <c r="B1140" s="24"/>
      <c r="C1140" s="24"/>
      <c r="D1140" s="24"/>
      <c r="E1140" s="24"/>
      <c r="F1140" s="24"/>
      <c r="G1140" s="109"/>
      <c r="H1140" s="109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U1140" s="24"/>
      <c r="V1140" s="24"/>
      <c r="W1140" s="24"/>
      <c r="X1140" s="24"/>
    </row>
    <row r="1141" spans="1:24" s="23" customFormat="1">
      <c r="A1141" s="24"/>
      <c r="B1141" s="24"/>
      <c r="C1141" s="24"/>
      <c r="D1141" s="24"/>
      <c r="E1141" s="24"/>
      <c r="F1141" s="24"/>
      <c r="G1141" s="109"/>
      <c r="H1141" s="109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U1141" s="24"/>
      <c r="V1141" s="24"/>
      <c r="W1141" s="24"/>
      <c r="X1141" s="24"/>
    </row>
    <row r="1142" spans="1:24" s="23" customFormat="1">
      <c r="A1142" s="24"/>
      <c r="B1142" s="24"/>
      <c r="C1142" s="24"/>
      <c r="D1142" s="24"/>
      <c r="E1142" s="24"/>
      <c r="F1142" s="24"/>
      <c r="G1142" s="109"/>
      <c r="H1142" s="109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U1142" s="24"/>
      <c r="V1142" s="24"/>
      <c r="W1142" s="24"/>
      <c r="X1142" s="24"/>
    </row>
    <row r="1143" spans="1:24" s="23" customFormat="1">
      <c r="A1143" s="24"/>
      <c r="B1143" s="24"/>
      <c r="C1143" s="24"/>
      <c r="D1143" s="24"/>
      <c r="E1143" s="24"/>
      <c r="F1143" s="24"/>
      <c r="G1143" s="109"/>
      <c r="H1143" s="109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U1143" s="24"/>
      <c r="V1143" s="24"/>
      <c r="W1143" s="24"/>
      <c r="X1143" s="24"/>
    </row>
    <row r="1144" spans="1:24" s="23" customFormat="1">
      <c r="A1144" s="24"/>
      <c r="B1144" s="24"/>
      <c r="C1144" s="24"/>
      <c r="D1144" s="24"/>
      <c r="E1144" s="24"/>
      <c r="F1144" s="24"/>
      <c r="G1144" s="109"/>
      <c r="H1144" s="109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U1144" s="24"/>
      <c r="V1144" s="24"/>
      <c r="W1144" s="24"/>
      <c r="X1144" s="24"/>
    </row>
    <row r="1145" spans="1:24" s="23" customFormat="1">
      <c r="A1145" s="24"/>
      <c r="B1145" s="24"/>
      <c r="C1145" s="24"/>
      <c r="D1145" s="24"/>
      <c r="E1145" s="24"/>
      <c r="F1145" s="24"/>
      <c r="G1145" s="109"/>
      <c r="H1145" s="109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U1145" s="24"/>
      <c r="V1145" s="24"/>
      <c r="W1145" s="24"/>
      <c r="X1145" s="24"/>
    </row>
    <row r="1146" spans="1:24" s="23" customFormat="1">
      <c r="A1146" s="24"/>
      <c r="B1146" s="24"/>
      <c r="C1146" s="24"/>
      <c r="D1146" s="24"/>
      <c r="E1146" s="24"/>
      <c r="F1146" s="24"/>
      <c r="G1146" s="109"/>
      <c r="H1146" s="109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U1146" s="24"/>
      <c r="V1146" s="24"/>
      <c r="W1146" s="24"/>
      <c r="X1146" s="24"/>
    </row>
    <row r="1147" spans="1:24" s="23" customFormat="1">
      <c r="A1147" s="24"/>
      <c r="B1147" s="24"/>
      <c r="C1147" s="24"/>
      <c r="D1147" s="24"/>
      <c r="E1147" s="24"/>
      <c r="F1147" s="24"/>
      <c r="G1147" s="109"/>
      <c r="H1147" s="109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U1147" s="24"/>
      <c r="V1147" s="24"/>
      <c r="W1147" s="24"/>
      <c r="X1147" s="24"/>
    </row>
    <row r="1148" spans="1:24" s="23" customFormat="1">
      <c r="A1148" s="24"/>
      <c r="B1148" s="24"/>
      <c r="C1148" s="24"/>
      <c r="D1148" s="24"/>
      <c r="E1148" s="24"/>
      <c r="F1148" s="24"/>
      <c r="G1148" s="109"/>
      <c r="H1148" s="109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U1148" s="24"/>
      <c r="V1148" s="24"/>
      <c r="W1148" s="24"/>
      <c r="X1148" s="24"/>
    </row>
    <row r="1149" spans="1:24" s="23" customFormat="1">
      <c r="A1149" s="24"/>
      <c r="B1149" s="24"/>
      <c r="C1149" s="24"/>
      <c r="D1149" s="24"/>
      <c r="E1149" s="24"/>
      <c r="F1149" s="24"/>
      <c r="G1149" s="109"/>
      <c r="H1149" s="109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U1149" s="24"/>
      <c r="V1149" s="24"/>
      <c r="W1149" s="24"/>
      <c r="X1149" s="24"/>
    </row>
    <row r="1150" spans="1:24" s="23" customFormat="1">
      <c r="A1150" s="24"/>
      <c r="B1150" s="24"/>
      <c r="C1150" s="24"/>
      <c r="D1150" s="24"/>
      <c r="E1150" s="24"/>
      <c r="F1150" s="24"/>
      <c r="G1150" s="109"/>
      <c r="H1150" s="109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U1150" s="24"/>
      <c r="V1150" s="24"/>
      <c r="W1150" s="24"/>
      <c r="X1150" s="24"/>
    </row>
    <row r="1151" spans="1:24" s="23" customFormat="1">
      <c r="A1151" s="24"/>
      <c r="B1151" s="24"/>
      <c r="C1151" s="24"/>
      <c r="D1151" s="24"/>
      <c r="E1151" s="24"/>
      <c r="F1151" s="24"/>
      <c r="G1151" s="109"/>
      <c r="H1151" s="109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U1151" s="24"/>
      <c r="V1151" s="24"/>
      <c r="W1151" s="24"/>
      <c r="X1151" s="24"/>
    </row>
    <row r="1152" spans="1:24" s="23" customFormat="1">
      <c r="A1152" s="24"/>
      <c r="B1152" s="24"/>
      <c r="C1152" s="24"/>
      <c r="D1152" s="24"/>
      <c r="E1152" s="24"/>
      <c r="F1152" s="24"/>
      <c r="G1152" s="109"/>
      <c r="H1152" s="109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U1152" s="24"/>
      <c r="V1152" s="24"/>
      <c r="W1152" s="24"/>
      <c r="X1152" s="24"/>
    </row>
    <row r="1153" spans="1:24" s="23" customFormat="1">
      <c r="A1153" s="24"/>
      <c r="B1153" s="24"/>
      <c r="C1153" s="24"/>
      <c r="D1153" s="24"/>
      <c r="E1153" s="24"/>
      <c r="F1153" s="24"/>
      <c r="G1153" s="109"/>
      <c r="H1153" s="109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U1153" s="24"/>
      <c r="V1153" s="24"/>
      <c r="W1153" s="24"/>
      <c r="X1153" s="24"/>
    </row>
    <row r="1154" spans="1:24" s="23" customFormat="1">
      <c r="A1154" s="24"/>
      <c r="B1154" s="24"/>
      <c r="C1154" s="24"/>
      <c r="D1154" s="24"/>
      <c r="E1154" s="24"/>
      <c r="F1154" s="24"/>
      <c r="G1154" s="109"/>
      <c r="H1154" s="109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U1154" s="24"/>
      <c r="V1154" s="24"/>
      <c r="W1154" s="24"/>
      <c r="X1154" s="24"/>
    </row>
    <row r="1155" spans="1:24" s="23" customFormat="1">
      <c r="A1155" s="24"/>
      <c r="B1155" s="24"/>
      <c r="C1155" s="24"/>
      <c r="D1155" s="24"/>
      <c r="E1155" s="24"/>
      <c r="F1155" s="24"/>
      <c r="G1155" s="109"/>
      <c r="H1155" s="109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U1155" s="24"/>
      <c r="V1155" s="24"/>
      <c r="W1155" s="24"/>
      <c r="X1155" s="24"/>
    </row>
    <row r="1156" spans="1:24" s="23" customFormat="1">
      <c r="A1156" s="24"/>
      <c r="B1156" s="24"/>
      <c r="C1156" s="24"/>
      <c r="D1156" s="24"/>
      <c r="E1156" s="24"/>
      <c r="F1156" s="24"/>
      <c r="G1156" s="109"/>
      <c r="H1156" s="109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U1156" s="24"/>
      <c r="V1156" s="24"/>
      <c r="W1156" s="24"/>
      <c r="X1156" s="24"/>
    </row>
    <row r="1157" spans="1:24" s="23" customFormat="1">
      <c r="A1157" s="24"/>
      <c r="B1157" s="24"/>
      <c r="C1157" s="24"/>
      <c r="D1157" s="24"/>
      <c r="E1157" s="24"/>
      <c r="F1157" s="24"/>
      <c r="G1157" s="109"/>
      <c r="H1157" s="109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U1157" s="24"/>
      <c r="V1157" s="24"/>
      <c r="W1157" s="24"/>
      <c r="X1157" s="24"/>
    </row>
  </sheetData>
  <mergeCells count="7">
    <mergeCell ref="A3:B3"/>
    <mergeCell ref="Y23:AB23"/>
    <mergeCell ref="J3:K3"/>
    <mergeCell ref="F3:H3"/>
    <mergeCell ref="Y12:AB12"/>
    <mergeCell ref="Y18:AB18"/>
    <mergeCell ref="T10:V10"/>
  </mergeCells>
  <phoneticPr fontId="27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standard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Jess</dc:creator>
  <cp:lastModifiedBy>Tobias Stephan</cp:lastModifiedBy>
  <dcterms:created xsi:type="dcterms:W3CDTF">2020-03-04T15:56:35Z</dcterms:created>
  <dcterms:modified xsi:type="dcterms:W3CDTF">2022-05-26T19:39:18Z</dcterms:modified>
</cp:coreProperties>
</file>